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namedSheetViews/namedSheetView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https://d.docs.live.net/ab15ca096263dbdb/Documents/000 Prime Africa/311 KNBS WB/Energy Accounts/"/>
    </mc:Choice>
  </mc:AlternateContent>
  <xr:revisionPtr revIDLastSave="0" documentId="8_{461EB11D-2241-4DB4-AF3A-B6542F6A6904}" xr6:coauthVersionLast="47" xr6:coauthVersionMax="47" xr10:uidLastSave="{00000000-0000-0000-0000-000000000000}"/>
  <bookViews>
    <workbookView xWindow="-110" yWindow="-110" windowWidth="19420" windowHeight="10300" tabRatio="881" firstSheet="1" activeTab="1" xr2:uid="{00000000-000D-0000-FFFF-FFFF00000000}"/>
  </bookViews>
  <sheets>
    <sheet name="HS Code" sheetId="21" state="hidden" r:id="rId1"/>
    <sheet name="Cover Page" sheetId="25" r:id="rId2"/>
    <sheet name="Colour coding" sheetId="26" r:id="rId3"/>
    <sheet name="Conversions" sheetId="19" r:id="rId4"/>
    <sheet name="Kenya Monetary Energy Accou" sheetId="18" r:id="rId5"/>
    <sheet name="Price Summary" sheetId="23" r:id="rId6"/>
    <sheet name="Price.Data.Inputs" sheetId="20" r:id="rId7"/>
    <sheet name="Customs_Energy Products" sheetId="22" r:id="rId8"/>
    <sheet name="Table 9.1" sheetId="1" r:id="rId9"/>
    <sheet name="Table 9.2" sheetId="2" r:id="rId10"/>
    <sheet name="Table 9.3" sheetId="3" r:id="rId11"/>
    <sheet name="Table 9.4" sheetId="4" r:id="rId12"/>
    <sheet name="Table 9.5" sheetId="5" r:id="rId13"/>
    <sheet name="Table 9.6" sheetId="6" r:id="rId14"/>
    <sheet name="Table 9.7" sheetId="13" r:id="rId15"/>
    <sheet name="Table 9.8" sheetId="14" r:id="rId16"/>
    <sheet name="Table 9.9" sheetId="15" r:id="rId17"/>
    <sheet name="Table 9.10" sheetId="7" r:id="rId18"/>
    <sheet name="Table 9.11" sheetId="8" r:id="rId19"/>
    <sheet name="Table 9.12(a)" sheetId="9" r:id="rId20"/>
    <sheet name="Table 9.12 (b)" sheetId="16" r:id="rId21"/>
    <sheet name="Table 9.12(c)" sheetId="17" r:id="rId22"/>
    <sheet name="Table 9.13(a)" sheetId="10" r:id="rId23"/>
    <sheet name="Table 9.13 (b)" sheetId="11" r:id="rId24"/>
  </sheets>
  <definedNames>
    <definedName name="_xlnm._FilterDatabase" localSheetId="7" hidden="1">'Customs_Energy Products'!$A$3:$N$3489</definedName>
    <definedName name="aa"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DDITIVE">#REF!</definedName>
    <definedName name="AGRICULT">#REF!</definedName>
    <definedName name="ANTCOAL">#REF!</definedName>
    <definedName name="AUTOCHP">#REF!</definedName>
    <definedName name="AUTOELEC">#REF!</definedName>
    <definedName name="AUTOHEAT">#REF!</definedName>
    <definedName name="AVBUNK">#REF!</definedName>
    <definedName name="AVGAS">#REF!</definedName>
    <definedName name="bb"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IODIESEL">#REF!</definedName>
    <definedName name="BIOGASES">#REF!</definedName>
    <definedName name="BIOGASOL">#REF!</definedName>
    <definedName name="BIOJETKERO">#REF!</definedName>
    <definedName name="BITCOAL">#REF!</definedName>
    <definedName name="BITUMEN">#REF!</definedName>
    <definedName name="BKB">#REF!</definedName>
    <definedName name="BLFURGS">#REF!</definedName>
    <definedName name="BOILER">#REF!</definedName>
    <definedName name="CFHeadings">#REF!</definedName>
    <definedName name="CHARCOAL">#REF!</definedName>
    <definedName name="CHEMHEAT">#REF!</definedName>
    <definedName name="CHEMICAL">#REF!</definedName>
    <definedName name="COALTAR">#REF!</definedName>
    <definedName name="COKCOAL">#REF!</definedName>
    <definedName name="COKEOVGS">#REF!</definedName>
    <definedName name="COMMPUB">#REF!</definedName>
    <definedName name="CONSTRUC">#REF!</definedName>
    <definedName name="ConversionFactors">OFFSET(#REF!,0,0,100,16)</definedName>
    <definedName name="Countries">#REF!</definedName>
    <definedName name="CountryName">#REF!</definedName>
    <definedName name="CRUDEOIL">#REF!</definedName>
    <definedName name="DataYear">#REF!</definedName>
    <definedName name="DBDef1">#REF!</definedName>
    <definedName name="DBDef2">#REF!</definedName>
    <definedName name="DBDef2a">#REF!</definedName>
    <definedName name="DBDef3">#REF!</definedName>
    <definedName name="DBLinks">#REF!</definedName>
    <definedName name="dbsourcefiles">#REF!</definedName>
    <definedName name="DISTLOSS">#REF!</definedName>
    <definedName name="DOMESAIR">#REF!</definedName>
    <definedName name="DOMESNAV">#REF!</definedName>
    <definedName name="DOMSUP">#REF!</definedName>
    <definedName name="EBIOGAS">#REF!</definedName>
    <definedName name="EBKB">#REF!</definedName>
    <definedName name="EBLASTFUR">#REF!</definedName>
    <definedName name="ECHARCOAL">#REF!</definedName>
    <definedName name="ECOALLIQ">#REF!</definedName>
    <definedName name="ECOKEOVS">#REF!</definedName>
    <definedName name="EGASWKS">#REF!</definedName>
    <definedName name="EGTL">#REF!</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TR">#REF!</definedName>
    <definedName name="ELNG">#REF!</definedName>
    <definedName name="ELOUTPUT">#REF!</definedName>
    <definedName name="EMINES">#REF!</definedName>
    <definedName name="ENONSPEC">#REF!</definedName>
    <definedName name="ENUC">#REF!</definedName>
    <definedName name="EOILGASEX">#REF!</definedName>
    <definedName name="EPATFUEL">#REF!</definedName>
    <definedName name="EPOWERPLT">#REF!</definedName>
    <definedName name="EPUMPST">#REF!</definedName>
    <definedName name="EREFINER">#REF!</definedName>
    <definedName name="ETHANE">#REF!</definedName>
    <definedName name="Exceptions">OFFSET(#REF!,1,0,COUNTA(#REF!)-1,6)</definedName>
    <definedName name="EXPORTS">#REF!</definedName>
    <definedName name="file_coal">#REF!</definedName>
    <definedName name="file_electricity">#REF!</definedName>
    <definedName name="file_gas">#REF!</definedName>
    <definedName name="file_oil">#REF!</definedName>
    <definedName name="file_renewables">#REF!</definedName>
    <definedName name="FinalUse">#REF!</definedName>
    <definedName name="FINCONS">#REF!</definedName>
    <definedName name="FISHING">#REF!</definedName>
    <definedName name="FOODPRO">#REF!</definedName>
    <definedName name="gas_file">#REF!</definedName>
    <definedName name="GASCOKE">#REF!</definedName>
    <definedName name="GASWKSGS">#REF!</definedName>
    <definedName name="GBIOMASS">#REF!</definedName>
    <definedName name="GEOTHERM">#REF!</definedName>
    <definedName name="GWh_to_ktoe">#REF!</definedName>
    <definedName name="HEAT">#REF!</definedName>
    <definedName name="HEATNS">#REF!</definedName>
    <definedName name="HEATOUT">#REF!</definedName>
    <definedName name="HEATPUMP">#REF!</definedName>
    <definedName name="HYDRO">#REF!</definedName>
    <definedName name="IMPORTS">#REF!</definedName>
    <definedName name="INDPROD">#REF!</definedName>
    <definedName name="INDWASTE">#REF!</definedName>
    <definedName name="INONSPEC">#REF!</definedName>
    <definedName name="Input_A">#REF!</definedName>
    <definedName name="IRONSTL">#REF!</definedName>
    <definedName name="JETGAS">#REF!</definedName>
    <definedName name="JETKERO">#REF!</definedName>
    <definedName name="kJ_to_ktoe">#REF!</definedName>
    <definedName name="kJ_to_TJ">#REF!</definedName>
    <definedName name="kt_to_kg">#REF!</definedName>
    <definedName name="LangChoice" comment="Range to define which language to display.">#REF!</definedName>
    <definedName name="LatestYear">#REF!</definedName>
    <definedName name="LIGNITE">#REF!</definedName>
    <definedName name="LPG">#REF!</definedName>
    <definedName name="LUBRIC">#REF!</definedName>
    <definedName name="MACHINE">#REF!</definedName>
    <definedName name="MAINCHP">#REF!</definedName>
    <definedName name="MAINELEC">#REF!</definedName>
    <definedName name="MAINHEAT">#REF!</definedName>
    <definedName name="MANGAS">#REF!</definedName>
    <definedName name="MARBUNK">#REF!</definedName>
    <definedName name="MINING">#REF!</definedName>
    <definedName name="MJ_per_toe">41868</definedName>
    <definedName name="MUNWASTEN">#REF!</definedName>
    <definedName name="MUNWASTER">#REF!</definedName>
    <definedName name="NAPHTHA">#REF!</definedName>
    <definedName name="NATGAS">#REF!</definedName>
    <definedName name="NECHEM">#REF!</definedName>
    <definedName name="NEINTREN">#REF!</definedName>
    <definedName name="NEOTHER">#REF!</definedName>
    <definedName name="NETRANS">#REF!</definedName>
    <definedName name="NGL">#REF!</definedName>
    <definedName name="NONBIODIES">#REF!</definedName>
    <definedName name="NONBIOGASO">#REF!</definedName>
    <definedName name="NONBIOJETK">#REF!</definedName>
    <definedName name="NONCRUDE">#REF!</definedName>
    <definedName name="NONENUSE">#REF!</definedName>
    <definedName name="NONFERR">#REF!</definedName>
    <definedName name="NONMET">#REF!</definedName>
    <definedName name="NUCLEAR">#REF!</definedName>
    <definedName name="OBIOLIQ">#REF!</definedName>
    <definedName name="OGASES">#REF!</definedName>
    <definedName name="oil_file">#REF!</definedName>
    <definedName name="OILSHALE">#REF!</definedName>
    <definedName name="ONONSPEC">#REF!</definedName>
    <definedName name="OSOURCES">#REF!</definedName>
    <definedName name="OTHER">#REF!</definedName>
    <definedName name="OTHKERO">#REF!</definedName>
    <definedName name="OTHNONSPEC">#REF!</definedName>
    <definedName name="Output">#REF!</definedName>
    <definedName name="OVENCOKE">#REF!</definedName>
    <definedName name="OXYSTGS">#REF!</definedName>
    <definedName name="PAPERPRO">#REF!</definedName>
    <definedName name="PARWAX">#REF!</definedName>
    <definedName name="PATFUEL">#REF!</definedName>
    <definedName name="PEAT">#REF!</definedName>
    <definedName name="PEATPROD">#REF!</definedName>
    <definedName name="PETCOKE">#REF!</definedName>
    <definedName name="PIPELINE">#REF!</definedName>
    <definedName name="PRIMSBIO">#REF!</definedName>
    <definedName name="Prod_acc">#REF!</definedName>
    <definedName name="RAIL">#REF!</definedName>
    <definedName name="RawData">#REF!</definedName>
    <definedName name="RawDataHeadings">#REF!</definedName>
    <definedName name="REFFEEDS">#REF!</definedName>
    <definedName name="REFINGAS">#REF!</definedName>
    <definedName name="renewables_file">#REF!</definedName>
    <definedName name="RENEWNS">#REF!</definedName>
    <definedName name="RESFUEL">#REF!</definedName>
    <definedName name="RESIDENT">#REF!</definedName>
    <definedName name="ROAD">#REF!</definedName>
    <definedName name="SBIOMASS">#REF!</definedName>
    <definedName name="SOLARPV">#REF!</definedName>
    <definedName name="SOLARTH">#REF!</definedName>
    <definedName name="STATDIFF">#REF!</definedName>
    <definedName name="STOCKCHA">#REF!</definedName>
    <definedName name="SUBCOAL">#REF!</definedName>
    <definedName name="Supply">#REF!</definedName>
    <definedName name="TabDef1">#REF!</definedName>
    <definedName name="TabDef2">#REF!</definedName>
    <definedName name="TabDef3">#REF!</definedName>
    <definedName name="TabDef4">#REF!</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BKB">#REF!</definedName>
    <definedName name="TBLASTFUR">#REF!</definedName>
    <definedName name="TBLENDGAS">#REF!</definedName>
    <definedName name="TBOILER">#REF!</definedName>
    <definedName name="TCHARCOAL">#REF!</definedName>
    <definedName name="TCOALLIQ">#REF!</definedName>
    <definedName name="TCOKEOVS">#REF!</definedName>
    <definedName name="TELE">#REF!</definedName>
    <definedName name="TEXTILES">#REF!</definedName>
    <definedName name="TGASWKS">#REF!</definedName>
    <definedName name="TGTL">#REF!</definedName>
    <definedName name="THEAT">#REF!</definedName>
    <definedName name="TIDE">#REF!</definedName>
    <definedName name="TJ_to_ktoe">#REF!</definedName>
    <definedName name="TNONSPEC">#REF!</definedName>
    <definedName name="TOTENGY">#REF!</definedName>
    <definedName name="TOTIND">#REF!</definedName>
    <definedName name="TOTOTHER">#REF!</definedName>
    <definedName name="TOTTRANF">#REF!</definedName>
    <definedName name="TOTTRANS">#REF!</definedName>
    <definedName name="TPATFUEL">#REF!</definedName>
    <definedName name="TPES">#REF!</definedName>
    <definedName name="TPETCHEM">#REF!</definedName>
    <definedName name="TRANSEQ">#REF!</definedName>
    <definedName name="TRANSFER">#REF!</definedName>
    <definedName name="TREFINER">#REF!</definedName>
    <definedName name="TRNONSPE">#REF!</definedName>
    <definedName name="WHITESP">#REF!</definedName>
    <definedName name="WIND">#REF!</definedName>
    <definedName name="WOODPRO">#REF!</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0" i="18" l="1"/>
  <c r="O90" i="18"/>
  <c r="T90" i="18"/>
  <c r="U90" i="18"/>
  <c r="W90" i="18"/>
  <c r="O84" i="18"/>
  <c r="O80" i="18"/>
  <c r="O72" i="18"/>
  <c r="O55" i="18"/>
  <c r="O44" i="18"/>
  <c r="Q44" i="18"/>
  <c r="E41" i="18"/>
  <c r="F41" i="18"/>
  <c r="G41" i="18"/>
  <c r="H41" i="18"/>
  <c r="I41" i="18"/>
  <c r="J41" i="18"/>
  <c r="K41" i="18"/>
  <c r="L41" i="18"/>
  <c r="M41" i="18"/>
  <c r="R41" i="18"/>
  <c r="D31" i="18"/>
  <c r="E31" i="18"/>
  <c r="E37" i="18" s="1"/>
  <c r="F31" i="18"/>
  <c r="F37" i="18" s="1"/>
  <c r="G31" i="18"/>
  <c r="H31" i="18"/>
  <c r="H37" i="18" s="1"/>
  <c r="I31" i="18"/>
  <c r="I37" i="18" s="1"/>
  <c r="J31" i="18"/>
  <c r="J37" i="18" s="1"/>
  <c r="K31" i="18"/>
  <c r="K37" i="18" s="1"/>
  <c r="L31" i="18"/>
  <c r="L37" i="18" s="1"/>
  <c r="M31" i="18"/>
  <c r="M37" i="18" s="1"/>
  <c r="R14" i="18"/>
  <c r="P14" i="18"/>
  <c r="E14" i="18"/>
  <c r="F14" i="18"/>
  <c r="G14" i="18"/>
  <c r="H14" i="18"/>
  <c r="I14" i="18"/>
  <c r="J14" i="18"/>
  <c r="K14" i="18"/>
  <c r="L14" i="18"/>
  <c r="M14" i="18"/>
  <c r="P31" i="18"/>
  <c r="P37" i="18" s="1"/>
  <c r="T37" i="18"/>
  <c r="T44" i="18" s="1"/>
  <c r="S31" i="18"/>
  <c r="S37" i="18" s="1"/>
  <c r="V32" i="18"/>
  <c r="N79" i="18"/>
  <c r="R79" i="18"/>
  <c r="N56" i="18"/>
  <c r="V56" i="18" s="1"/>
  <c r="U15" i="18" s="1"/>
  <c r="V15" i="18" s="1"/>
  <c r="W15" i="18" s="1"/>
  <c r="N57" i="18"/>
  <c r="V57" i="18" s="1"/>
  <c r="N64" i="18"/>
  <c r="V64" i="18" s="1"/>
  <c r="N69" i="18"/>
  <c r="V69" i="18" s="1"/>
  <c r="N73" i="18"/>
  <c r="V73" i="18" s="1"/>
  <c r="N81" i="18"/>
  <c r="V81" i="18" s="1"/>
  <c r="N85" i="18"/>
  <c r="N87" i="18"/>
  <c r="V87" i="18" s="1"/>
  <c r="N89" i="18"/>
  <c r="B81" i="18"/>
  <c r="B57" i="18"/>
  <c r="B73" i="18"/>
  <c r="B48" i="18"/>
  <c r="B32" i="18"/>
  <c r="B56" i="18" s="1"/>
  <c r="B15" i="18"/>
  <c r="F102" i="20"/>
  <c r="N9" i="18"/>
  <c r="N10" i="18"/>
  <c r="N11" i="18"/>
  <c r="N13" i="18"/>
  <c r="N16" i="18"/>
  <c r="N17" i="18"/>
  <c r="N18" i="18"/>
  <c r="N19" i="18"/>
  <c r="N20" i="18"/>
  <c r="N21" i="18"/>
  <c r="N22" i="18"/>
  <c r="N23" i="18"/>
  <c r="N24" i="18"/>
  <c r="N25" i="18"/>
  <c r="N26" i="18"/>
  <c r="N27" i="18"/>
  <c r="N28" i="18"/>
  <c r="N29" i="18"/>
  <c r="N30" i="18"/>
  <c r="N42" i="18"/>
  <c r="N43" i="18"/>
  <c r="N8" i="18"/>
  <c r="M44" i="18" l="1"/>
  <c r="L44" i="18"/>
  <c r="K44" i="18"/>
  <c r="J44" i="18"/>
  <c r="I44" i="18"/>
  <c r="H44" i="18"/>
  <c r="N31" i="18"/>
  <c r="E44" i="18"/>
  <c r="F44" i="18"/>
  <c r="D37" i="18"/>
  <c r="U22" i="18"/>
  <c r="V22" i="18" s="1"/>
  <c r="W22" i="18" s="1"/>
  <c r="U27" i="18"/>
  <c r="V27" i="18" l="1"/>
  <c r="W27" i="18" s="1"/>
  <c r="N235" i="20" l="1"/>
  <c r="N236" i="20"/>
  <c r="V79" i="18"/>
  <c r="J34" i="23"/>
  <c r="N340" i="20"/>
  <c r="N341" i="20" s="1"/>
  <c r="H34" i="23" s="1"/>
  <c r="H35" i="23" s="1"/>
  <c r="R23" i="18" s="1"/>
  <c r="N316" i="20"/>
  <c r="H30" i="23" s="1"/>
  <c r="H31" i="23" s="1"/>
  <c r="R28" i="18" s="1"/>
  <c r="N315" i="20"/>
  <c r="P2852" i="22"/>
  <c r="P2635" i="22"/>
  <c r="P2359" i="22"/>
  <c r="P1399" i="22"/>
  <c r="P1135" i="22"/>
  <c r="P649" i="22"/>
  <c r="P1903" i="22"/>
  <c r="H37" i="23"/>
  <c r="R20" i="18" s="1"/>
  <c r="P3489" i="22"/>
  <c r="P3488" i="22"/>
  <c r="P3487" i="22"/>
  <c r="P3486" i="22"/>
  <c r="P3485" i="22"/>
  <c r="P3484" i="22"/>
  <c r="P3483" i="22"/>
  <c r="P3482" i="22"/>
  <c r="P3481" i="22"/>
  <c r="P3480" i="22"/>
  <c r="P3479" i="22"/>
  <c r="P3478" i="22"/>
  <c r="P3477" i="22"/>
  <c r="P3476" i="22"/>
  <c r="P3475" i="22"/>
  <c r="P3474" i="22"/>
  <c r="P3473" i="22"/>
  <c r="P3472" i="22"/>
  <c r="P3471" i="22"/>
  <c r="P3470" i="22"/>
  <c r="P3469" i="22"/>
  <c r="P3468" i="22"/>
  <c r="P3467" i="22"/>
  <c r="P3466" i="22"/>
  <c r="P3465" i="22"/>
  <c r="P3464" i="22"/>
  <c r="P3463" i="22"/>
  <c r="P3462" i="22"/>
  <c r="P3461" i="22"/>
  <c r="P3460" i="22"/>
  <c r="P3459" i="22"/>
  <c r="P3458" i="22"/>
  <c r="P3457" i="22"/>
  <c r="P3456" i="22"/>
  <c r="P3455" i="22"/>
  <c r="P3454" i="22"/>
  <c r="P3453" i="22"/>
  <c r="P3452" i="22"/>
  <c r="P3451" i="22"/>
  <c r="P3450" i="22"/>
  <c r="P3449" i="22"/>
  <c r="P3448" i="22"/>
  <c r="P3447" i="22"/>
  <c r="P3446" i="22"/>
  <c r="P3445" i="22"/>
  <c r="P3444" i="22"/>
  <c r="P3443" i="22"/>
  <c r="P3442" i="22"/>
  <c r="P3441" i="22"/>
  <c r="P3440" i="22"/>
  <c r="P3439" i="22"/>
  <c r="P3438" i="22"/>
  <c r="P3437" i="22"/>
  <c r="P3436" i="22"/>
  <c r="P3435" i="22"/>
  <c r="P3434" i="22"/>
  <c r="P3433" i="22"/>
  <c r="P3432" i="22"/>
  <c r="P3431" i="22"/>
  <c r="P3430" i="22"/>
  <c r="P3429" i="22"/>
  <c r="P3428" i="22"/>
  <c r="P3427" i="22"/>
  <c r="P3426" i="22"/>
  <c r="P3425" i="22"/>
  <c r="P3424" i="22"/>
  <c r="P3423" i="22"/>
  <c r="P3422" i="22"/>
  <c r="P3421" i="22"/>
  <c r="P3420" i="22"/>
  <c r="P3419" i="22"/>
  <c r="P3418" i="22"/>
  <c r="P3417" i="22"/>
  <c r="P3416" i="22"/>
  <c r="P3415" i="22"/>
  <c r="P3414" i="22"/>
  <c r="P3413" i="22"/>
  <c r="P3412" i="22"/>
  <c r="P3411" i="22"/>
  <c r="P3410" i="22"/>
  <c r="P3409" i="22"/>
  <c r="P3408" i="22"/>
  <c r="P3407" i="22"/>
  <c r="P3406" i="22"/>
  <c r="P3405" i="22"/>
  <c r="P3404" i="22"/>
  <c r="P3403" i="22"/>
  <c r="P3402" i="22"/>
  <c r="P3401" i="22"/>
  <c r="P3400" i="22"/>
  <c r="P3399" i="22"/>
  <c r="P3398" i="22"/>
  <c r="P3397" i="22"/>
  <c r="P3396" i="22"/>
  <c r="P3395" i="22"/>
  <c r="P3394" i="22"/>
  <c r="P3393" i="22"/>
  <c r="P3392" i="22"/>
  <c r="P3391" i="22"/>
  <c r="P3390" i="22"/>
  <c r="P3389" i="22"/>
  <c r="P3388" i="22"/>
  <c r="P3387" i="22"/>
  <c r="P3386" i="22"/>
  <c r="P3385" i="22"/>
  <c r="P3384" i="22"/>
  <c r="P3383" i="22"/>
  <c r="P3382" i="22"/>
  <c r="P3381" i="22"/>
  <c r="P3380" i="22"/>
  <c r="P3379" i="22"/>
  <c r="P3378" i="22"/>
  <c r="P3377" i="22"/>
  <c r="P3376" i="22"/>
  <c r="P3375" i="22"/>
  <c r="P3374" i="22"/>
  <c r="P3373" i="22"/>
  <c r="P3372" i="22"/>
  <c r="P3371" i="22"/>
  <c r="P3370" i="22"/>
  <c r="P3369" i="22"/>
  <c r="P3368" i="22"/>
  <c r="P3367" i="22"/>
  <c r="P3366" i="22"/>
  <c r="P3365" i="22"/>
  <c r="P3364" i="22"/>
  <c r="P3363" i="22"/>
  <c r="P3362" i="22"/>
  <c r="P3361" i="22"/>
  <c r="P3360" i="22"/>
  <c r="P3359" i="22"/>
  <c r="P3358" i="22"/>
  <c r="P3357" i="22"/>
  <c r="P3356" i="22"/>
  <c r="P3355" i="22"/>
  <c r="P3354" i="22"/>
  <c r="P3353" i="22"/>
  <c r="P3352" i="22"/>
  <c r="P3351" i="22"/>
  <c r="P3350" i="22"/>
  <c r="P3349" i="22"/>
  <c r="P3348" i="22"/>
  <c r="P3347" i="22"/>
  <c r="P3346" i="22"/>
  <c r="P3345" i="22"/>
  <c r="P3344" i="22"/>
  <c r="P3343" i="22"/>
  <c r="P3342" i="22"/>
  <c r="P3341" i="22"/>
  <c r="P3340" i="22"/>
  <c r="P3339" i="22"/>
  <c r="P3338" i="22"/>
  <c r="P3337" i="22"/>
  <c r="P3336" i="22"/>
  <c r="P3335" i="22"/>
  <c r="P3334" i="22"/>
  <c r="P3333" i="22"/>
  <c r="P3332" i="22"/>
  <c r="P3331" i="22"/>
  <c r="P3330" i="22"/>
  <c r="P3329" i="22"/>
  <c r="P3328" i="22"/>
  <c r="P3327" i="22"/>
  <c r="P3326" i="22"/>
  <c r="P3325" i="22"/>
  <c r="P3324" i="22"/>
  <c r="P3323" i="22"/>
  <c r="P3322" i="22"/>
  <c r="P3321" i="22"/>
  <c r="P3320" i="22"/>
  <c r="P3319" i="22"/>
  <c r="P3318" i="22"/>
  <c r="P3317" i="22"/>
  <c r="P3316" i="22"/>
  <c r="P3315" i="22"/>
  <c r="P3314" i="22"/>
  <c r="P3313" i="22"/>
  <c r="P3312" i="22"/>
  <c r="P3311" i="22"/>
  <c r="P3310" i="22"/>
  <c r="P2934" i="22"/>
  <c r="P2933" i="22"/>
  <c r="P2932" i="22"/>
  <c r="P2931" i="22"/>
  <c r="P2930" i="22"/>
  <c r="P2929" i="22"/>
  <c r="P2928" i="22"/>
  <c r="P2927" i="22"/>
  <c r="P2926" i="22"/>
  <c r="P2925" i="22"/>
  <c r="P2924" i="22"/>
  <c r="P2923" i="22"/>
  <c r="P2922" i="22"/>
  <c r="P2919" i="22"/>
  <c r="P2918" i="22"/>
  <c r="P2917" i="22"/>
  <c r="P2916" i="22"/>
  <c r="P2911" i="22"/>
  <c r="P2910" i="22"/>
  <c r="P2909" i="22"/>
  <c r="P2829" i="22"/>
  <c r="P2828" i="22"/>
  <c r="P2827" i="22"/>
  <c r="P2826" i="22"/>
  <c r="P2825" i="22"/>
  <c r="P2824" i="22"/>
  <c r="P2823" i="22"/>
  <c r="P2822" i="22"/>
  <c r="P2821" i="22"/>
  <c r="P2820" i="22"/>
  <c r="P2819" i="22"/>
  <c r="P2818" i="22"/>
  <c r="P2817" i="22"/>
  <c r="P2816" i="22"/>
  <c r="P2815" i="22"/>
  <c r="P2814" i="22"/>
  <c r="P2813" i="22"/>
  <c r="P2812" i="22"/>
  <c r="P2811" i="22"/>
  <c r="P2810" i="22"/>
  <c r="P2809" i="22"/>
  <c r="P2808" i="22"/>
  <c r="P2807" i="22"/>
  <c r="P2806" i="22"/>
  <c r="P2805" i="22"/>
  <c r="P2804" i="22"/>
  <c r="P2803" i="22"/>
  <c r="P2802" i="22"/>
  <c r="P2801" i="22"/>
  <c r="P2800" i="22"/>
  <c r="P2799" i="22"/>
  <c r="P2798" i="22"/>
  <c r="P2797" i="22"/>
  <c r="P2796" i="22"/>
  <c r="P2795" i="22"/>
  <c r="P2794" i="22"/>
  <c r="P2793" i="22"/>
  <c r="P2792" i="22"/>
  <c r="P2791" i="22"/>
  <c r="P2790" i="22"/>
  <c r="P2789" i="22"/>
  <c r="P2788" i="22"/>
  <c r="P2787" i="22"/>
  <c r="P2786" i="22"/>
  <c r="P2785" i="22"/>
  <c r="P2784" i="22"/>
  <c r="P2783" i="22"/>
  <c r="P2782" i="22"/>
  <c r="P2781" i="22"/>
  <c r="P2780" i="22"/>
  <c r="P2779" i="22"/>
  <c r="P2778" i="22"/>
  <c r="P2777" i="22"/>
  <c r="P2776" i="22"/>
  <c r="P2775" i="22"/>
  <c r="P2774" i="22"/>
  <c r="P2773" i="22"/>
  <c r="P2772" i="22"/>
  <c r="P2771" i="22"/>
  <c r="P2770" i="22"/>
  <c r="P2769" i="22"/>
  <c r="P2768" i="22"/>
  <c r="P2767" i="22"/>
  <c r="P2766" i="22"/>
  <c r="P2765" i="22"/>
  <c r="P2764" i="22"/>
  <c r="P2763" i="22"/>
  <c r="P2762" i="22"/>
  <c r="P2761" i="22"/>
  <c r="P2760" i="22"/>
  <c r="P2759" i="22"/>
  <c r="P2758" i="22"/>
  <c r="P2757" i="22"/>
  <c r="P2756" i="22"/>
  <c r="P2755" i="22"/>
  <c r="P2754" i="22"/>
  <c r="P2753" i="22"/>
  <c r="P2752" i="22"/>
  <c r="P2751" i="22"/>
  <c r="P2750" i="22"/>
  <c r="P2749" i="22"/>
  <c r="P2748" i="22"/>
  <c r="P2747" i="22"/>
  <c r="P2746" i="22"/>
  <c r="P2745" i="22"/>
  <c r="P2744" i="22"/>
  <c r="P2743" i="22"/>
  <c r="P2742" i="22"/>
  <c r="P2741" i="22"/>
  <c r="P2740" i="22"/>
  <c r="P2739" i="22"/>
  <c r="P2738" i="22"/>
  <c r="P2737" i="22"/>
  <c r="P2736" i="22"/>
  <c r="P2735" i="22"/>
  <c r="P2734" i="22"/>
  <c r="P2733" i="22"/>
  <c r="P2732" i="22"/>
  <c r="P2731" i="22"/>
  <c r="P2730" i="22"/>
  <c r="P2729" i="22"/>
  <c r="P2728" i="22"/>
  <c r="P2727" i="22"/>
  <c r="P2726" i="22"/>
  <c r="P2725" i="22"/>
  <c r="P2724" i="22"/>
  <c r="P2723" i="22"/>
  <c r="P2722" i="22"/>
  <c r="P2721" i="22"/>
  <c r="P2720" i="22"/>
  <c r="P2719" i="22"/>
  <c r="P2718" i="22"/>
  <c r="P2717" i="22"/>
  <c r="P2716" i="22"/>
  <c r="P2715" i="22"/>
  <c r="P2714" i="22"/>
  <c r="P2713" i="22"/>
  <c r="P2712" i="22"/>
  <c r="P2711" i="22"/>
  <c r="P2710" i="22"/>
  <c r="P2709" i="22"/>
  <c r="P2708" i="22"/>
  <c r="P2707" i="22"/>
  <c r="P2706" i="22"/>
  <c r="P2705" i="22"/>
  <c r="P2704" i="22"/>
  <c r="P2703" i="22"/>
  <c r="P2702" i="22"/>
  <c r="P2701" i="22"/>
  <c r="P2700" i="22"/>
  <c r="P2699" i="22"/>
  <c r="P2698" i="22"/>
  <c r="P2697" i="22"/>
  <c r="P2696" i="22"/>
  <c r="P2695" i="22"/>
  <c r="P2694" i="22"/>
  <c r="P2693" i="22"/>
  <c r="P2692" i="22"/>
  <c r="P2691" i="22"/>
  <c r="P2690" i="22"/>
  <c r="P2689" i="22"/>
  <c r="P2688" i="22"/>
  <c r="P2687" i="22"/>
  <c r="P2686" i="22"/>
  <c r="P2685" i="22"/>
  <c r="P2684" i="22"/>
  <c r="P2683" i="22"/>
  <c r="P2682" i="22"/>
  <c r="P2681" i="22"/>
  <c r="P2680" i="22"/>
  <c r="P2679" i="22"/>
  <c r="P2678" i="22"/>
  <c r="P2677" i="22"/>
  <c r="P2676" i="22"/>
  <c r="P2675" i="22"/>
  <c r="P2674" i="22"/>
  <c r="P2673" i="22"/>
  <c r="P2672" i="22"/>
  <c r="P2603" i="22"/>
  <c r="P2602" i="22"/>
  <c r="P2601" i="22"/>
  <c r="P2600" i="22"/>
  <c r="P2599" i="22"/>
  <c r="P2598" i="22"/>
  <c r="P2597" i="22"/>
  <c r="P2596" i="22"/>
  <c r="P2595" i="22"/>
  <c r="P2594" i="22"/>
  <c r="P2593" i="22"/>
  <c r="P2592" i="22"/>
  <c r="P2591" i="22"/>
  <c r="P2590" i="22"/>
  <c r="P2589" i="22"/>
  <c r="P2588" i="22"/>
  <c r="P2587" i="22"/>
  <c r="P2586" i="22"/>
  <c r="P2585" i="22"/>
  <c r="P2584" i="22"/>
  <c r="P2583" i="22"/>
  <c r="P2582" i="22"/>
  <c r="P2581" i="22"/>
  <c r="P2580" i="22"/>
  <c r="P2579" i="22"/>
  <c r="P2578" i="22"/>
  <c r="P2577" i="22"/>
  <c r="P2576" i="22"/>
  <c r="P2575" i="22"/>
  <c r="P2574" i="22"/>
  <c r="P2573" i="22"/>
  <c r="P2572" i="22"/>
  <c r="P2571" i="22"/>
  <c r="P2570" i="22"/>
  <c r="P2569" i="22"/>
  <c r="P2568" i="22"/>
  <c r="P2567" i="22"/>
  <c r="P2566" i="22"/>
  <c r="P2565" i="22"/>
  <c r="P2564" i="22"/>
  <c r="P2563" i="22"/>
  <c r="P2562" i="22"/>
  <c r="P2561" i="22"/>
  <c r="P2560" i="22"/>
  <c r="P2559" i="22"/>
  <c r="P2558" i="22"/>
  <c r="P2557" i="22"/>
  <c r="P2556" i="22"/>
  <c r="P2555" i="22"/>
  <c r="P2554" i="22"/>
  <c r="P2553" i="22"/>
  <c r="P2552" i="22"/>
  <c r="P2551" i="22"/>
  <c r="P2550" i="22"/>
  <c r="P2549" i="22"/>
  <c r="P2548" i="22"/>
  <c r="P2547" i="22"/>
  <c r="P2546" i="22"/>
  <c r="P2545" i="22"/>
  <c r="P2544" i="22"/>
  <c r="P2543" i="22"/>
  <c r="P2542" i="22"/>
  <c r="P2541" i="22"/>
  <c r="P2540" i="22"/>
  <c r="P2539" i="22"/>
  <c r="P2538" i="22"/>
  <c r="P2537" i="22"/>
  <c r="P2536" i="22"/>
  <c r="P2535" i="22"/>
  <c r="P2534" i="22"/>
  <c r="P2533" i="22"/>
  <c r="P2532" i="22"/>
  <c r="P2531" i="22"/>
  <c r="P2530" i="22"/>
  <c r="P2529" i="22"/>
  <c r="P2528" i="22"/>
  <c r="P2527" i="22"/>
  <c r="P2526" i="22"/>
  <c r="P2525" i="22"/>
  <c r="P2524" i="22"/>
  <c r="P2523" i="22"/>
  <c r="P2522" i="22"/>
  <c r="P2521" i="22"/>
  <c r="P2520" i="22"/>
  <c r="P2519" i="22"/>
  <c r="P2518" i="22"/>
  <c r="P2517" i="22"/>
  <c r="P2516" i="22"/>
  <c r="P2515" i="22"/>
  <c r="P2514" i="22"/>
  <c r="P2513" i="22"/>
  <c r="P2512" i="22"/>
  <c r="P2511" i="22"/>
  <c r="P2510" i="22"/>
  <c r="P2509" i="22"/>
  <c r="P2508" i="22"/>
  <c r="P2507" i="22"/>
  <c r="P2506" i="22"/>
  <c r="P2505" i="22"/>
  <c r="P2504" i="22"/>
  <c r="P2503" i="22"/>
  <c r="P2502" i="22"/>
  <c r="P2501" i="22"/>
  <c r="P2500" i="22"/>
  <c r="P2499" i="22"/>
  <c r="P2498" i="22"/>
  <c r="P2497" i="22"/>
  <c r="P2496" i="22"/>
  <c r="P2495" i="22"/>
  <c r="P2494" i="22"/>
  <c r="P2493" i="22"/>
  <c r="P2492" i="22"/>
  <c r="P2491" i="22"/>
  <c r="P2490" i="22"/>
  <c r="P2489" i="22"/>
  <c r="P2488" i="22"/>
  <c r="P2487" i="22"/>
  <c r="P2486" i="22"/>
  <c r="P2485" i="22"/>
  <c r="P2484" i="22"/>
  <c r="P2483" i="22"/>
  <c r="P2482" i="22"/>
  <c r="P2481" i="22"/>
  <c r="P2480" i="22"/>
  <c r="P2479" i="22"/>
  <c r="P2478" i="22"/>
  <c r="P2477" i="22"/>
  <c r="P2476" i="22"/>
  <c r="P2475" i="22"/>
  <c r="P2474" i="22"/>
  <c r="P2473" i="22"/>
  <c r="P2472" i="22"/>
  <c r="P2471" i="22"/>
  <c r="P2470" i="22"/>
  <c r="P2469" i="22"/>
  <c r="P2468" i="22"/>
  <c r="P2467" i="22"/>
  <c r="P2466" i="22"/>
  <c r="P2465" i="22"/>
  <c r="P2464" i="22"/>
  <c r="P2463" i="22"/>
  <c r="P2462" i="22"/>
  <c r="P2461" i="22"/>
  <c r="P2460" i="22"/>
  <c r="P2459" i="22"/>
  <c r="P2458" i="22"/>
  <c r="P2457" i="22"/>
  <c r="P2456" i="22"/>
  <c r="P2455" i="22"/>
  <c r="P2454" i="22"/>
  <c r="P2453" i="22"/>
  <c r="P2452" i="22"/>
  <c r="P2451" i="22"/>
  <c r="P2450" i="22"/>
  <c r="P2449" i="22"/>
  <c r="P2448" i="22"/>
  <c r="P2447" i="22"/>
  <c r="P2446" i="22"/>
  <c r="P2445" i="22"/>
  <c r="P2444" i="22"/>
  <c r="P2443" i="22"/>
  <c r="P2442" i="22"/>
  <c r="P2441" i="22"/>
  <c r="P2440" i="22"/>
  <c r="P2439" i="22"/>
  <c r="P2438" i="22"/>
  <c r="P2437" i="22"/>
  <c r="P2436" i="22"/>
  <c r="P2435" i="22"/>
  <c r="P2434" i="22"/>
  <c r="P2433" i="22"/>
  <c r="P2432" i="22"/>
  <c r="P2431" i="22"/>
  <c r="P2430" i="22"/>
  <c r="P2429" i="22"/>
  <c r="P2428" i="22"/>
  <c r="P2427" i="22"/>
  <c r="P2426" i="22"/>
  <c r="P2341" i="22"/>
  <c r="P2340" i="22"/>
  <c r="P2339" i="22"/>
  <c r="P2338" i="22"/>
  <c r="P2337" i="22"/>
  <c r="P2336" i="22"/>
  <c r="P2335" i="22"/>
  <c r="P2334" i="22"/>
  <c r="P2333" i="22"/>
  <c r="P2332" i="22"/>
  <c r="P2331" i="22"/>
  <c r="P2330" i="22"/>
  <c r="P2329" i="22"/>
  <c r="P2328" i="22"/>
  <c r="P2327" i="22"/>
  <c r="P2326" i="22"/>
  <c r="P2325" i="22"/>
  <c r="P2324" i="22"/>
  <c r="P2323" i="22"/>
  <c r="P2322" i="22"/>
  <c r="P2321" i="22"/>
  <c r="P2320" i="22"/>
  <c r="P2319" i="22"/>
  <c r="P2318" i="22"/>
  <c r="P2317" i="22"/>
  <c r="P2316" i="22"/>
  <c r="P2315" i="22"/>
  <c r="P2314" i="22"/>
  <c r="P2313" i="22"/>
  <c r="P2312" i="22"/>
  <c r="P2311" i="22"/>
  <c r="P2310" i="22"/>
  <c r="P2309" i="22"/>
  <c r="P2308" i="22"/>
  <c r="P2307" i="22"/>
  <c r="P2306" i="22"/>
  <c r="P2305" i="22"/>
  <c r="P2304" i="22"/>
  <c r="P2303" i="22"/>
  <c r="P2302" i="22"/>
  <c r="P2301" i="22"/>
  <c r="P2300" i="22"/>
  <c r="P2299" i="22"/>
  <c r="P2298" i="22"/>
  <c r="P2297" i="22"/>
  <c r="P2296" i="22"/>
  <c r="P2295" i="22"/>
  <c r="P2294" i="22"/>
  <c r="P2293" i="22"/>
  <c r="P2292" i="22"/>
  <c r="P2291" i="22"/>
  <c r="P2290" i="22"/>
  <c r="P2289" i="22"/>
  <c r="P2288" i="22"/>
  <c r="P2287" i="22"/>
  <c r="P2286" i="22"/>
  <c r="P2285" i="22"/>
  <c r="P2284" i="22"/>
  <c r="P2283" i="22"/>
  <c r="P2282" i="22"/>
  <c r="P2281" i="22"/>
  <c r="P2280" i="22"/>
  <c r="P2279" i="22"/>
  <c r="P2278" i="22"/>
  <c r="P2277" i="22"/>
  <c r="P2276" i="22"/>
  <c r="P2275" i="22"/>
  <c r="P2274" i="22"/>
  <c r="P2273" i="22"/>
  <c r="P2272" i="22"/>
  <c r="P2271" i="22"/>
  <c r="P2270" i="22"/>
  <c r="P2269" i="22"/>
  <c r="P2268" i="22"/>
  <c r="P2267" i="22"/>
  <c r="P2266" i="22"/>
  <c r="P2265" i="22"/>
  <c r="P2264" i="22"/>
  <c r="P2263" i="22"/>
  <c r="P2262" i="22"/>
  <c r="P2261" i="22"/>
  <c r="P2260" i="22"/>
  <c r="P2259" i="22"/>
  <c r="P2258" i="22"/>
  <c r="P2257" i="22"/>
  <c r="P2256" i="22"/>
  <c r="P2255" i="22"/>
  <c r="P2254" i="22"/>
  <c r="P2253" i="22"/>
  <c r="P2252" i="22"/>
  <c r="P2251" i="22"/>
  <c r="P2250" i="22"/>
  <c r="P2249" i="22"/>
  <c r="P2248" i="22"/>
  <c r="P2247" i="22"/>
  <c r="P2246" i="22"/>
  <c r="P2245" i="22"/>
  <c r="P2244" i="22"/>
  <c r="P2243" i="22"/>
  <c r="P2242" i="22"/>
  <c r="P2241" i="22"/>
  <c r="P2240" i="22"/>
  <c r="P2239" i="22"/>
  <c r="P2238" i="22"/>
  <c r="P2237" i="22"/>
  <c r="P2236" i="22"/>
  <c r="P2235" i="22"/>
  <c r="P2234" i="22"/>
  <c r="P2233" i="22"/>
  <c r="P2232" i="22"/>
  <c r="P2231" i="22"/>
  <c r="P2230" i="22"/>
  <c r="P2229" i="22"/>
  <c r="P2228" i="22"/>
  <c r="P2227" i="22"/>
  <c r="P2226" i="22"/>
  <c r="P2225" i="22"/>
  <c r="P2224" i="22"/>
  <c r="P2223" i="22"/>
  <c r="P2222" i="22"/>
  <c r="P2221" i="22"/>
  <c r="P2220" i="22"/>
  <c r="P2219" i="22"/>
  <c r="P2218" i="22"/>
  <c r="P2217" i="22"/>
  <c r="P2216" i="22"/>
  <c r="P2215" i="22"/>
  <c r="P2214" i="22"/>
  <c r="P2213" i="22"/>
  <c r="P2212" i="22"/>
  <c r="P2211" i="22"/>
  <c r="P2210" i="22"/>
  <c r="P2209" i="22"/>
  <c r="P2208" i="22"/>
  <c r="P2207" i="22"/>
  <c r="P2206" i="22"/>
  <c r="P2205" i="22"/>
  <c r="P2204" i="22"/>
  <c r="P2203" i="22"/>
  <c r="P2202" i="22"/>
  <c r="P2201" i="22"/>
  <c r="P2200" i="22"/>
  <c r="P2199" i="22"/>
  <c r="P2198" i="22"/>
  <c r="P2197" i="22"/>
  <c r="P2196" i="22"/>
  <c r="P2195" i="22"/>
  <c r="P2194" i="22"/>
  <c r="P2193" i="22"/>
  <c r="P2192" i="22"/>
  <c r="P2191" i="22"/>
  <c r="P2190" i="22"/>
  <c r="P2189" i="22"/>
  <c r="P2188" i="22"/>
  <c r="P2187" i="22"/>
  <c r="P2186" i="22"/>
  <c r="P2185" i="22"/>
  <c r="P2184" i="22"/>
  <c r="P2183" i="22"/>
  <c r="P2182" i="22"/>
  <c r="P2181" i="22"/>
  <c r="P2180" i="22"/>
  <c r="P2179" i="22"/>
  <c r="P2178" i="22"/>
  <c r="P2177" i="22"/>
  <c r="P2176" i="22"/>
  <c r="P2175" i="22"/>
  <c r="P2174" i="22"/>
  <c r="P2173" i="22"/>
  <c r="P2172" i="22"/>
  <c r="P2101" i="22"/>
  <c r="P2100" i="22"/>
  <c r="P2099" i="22"/>
  <c r="P2098" i="22"/>
  <c r="P2097" i="22"/>
  <c r="P2096" i="22"/>
  <c r="P2095" i="22"/>
  <c r="P2094" i="22"/>
  <c r="P2093" i="22"/>
  <c r="P2092" i="22"/>
  <c r="P2091" i="22"/>
  <c r="P2090" i="22"/>
  <c r="P2089" i="22"/>
  <c r="P2088" i="22"/>
  <c r="P2087" i="22"/>
  <c r="P2086" i="22"/>
  <c r="P2085" i="22"/>
  <c r="P2084" i="22"/>
  <c r="P2083" i="22"/>
  <c r="P2082" i="22"/>
  <c r="P2081" i="22"/>
  <c r="P2080" i="22"/>
  <c r="P2079" i="22"/>
  <c r="P2078" i="22"/>
  <c r="P2077" i="22"/>
  <c r="P2076" i="22"/>
  <c r="P2075" i="22"/>
  <c r="P2074" i="22"/>
  <c r="P2073" i="22"/>
  <c r="P2072" i="22"/>
  <c r="P2071" i="22"/>
  <c r="P2070" i="22"/>
  <c r="P2069" i="22"/>
  <c r="P2068" i="22"/>
  <c r="P2067" i="22"/>
  <c r="P2066" i="22"/>
  <c r="P2065" i="22"/>
  <c r="P2064" i="22"/>
  <c r="P2063" i="22"/>
  <c r="P2062" i="22"/>
  <c r="P2061" i="22"/>
  <c r="P2060" i="22"/>
  <c r="P2059" i="22"/>
  <c r="P2058" i="22"/>
  <c r="P2057" i="22"/>
  <c r="P2056" i="22"/>
  <c r="P2055" i="22"/>
  <c r="P2054" i="22"/>
  <c r="P2053" i="22"/>
  <c r="P2052" i="22"/>
  <c r="P2051" i="22"/>
  <c r="P2050" i="22"/>
  <c r="P2049" i="22"/>
  <c r="P2048" i="22"/>
  <c r="P2047" i="22"/>
  <c r="P2046" i="22"/>
  <c r="P2045" i="22"/>
  <c r="P2044" i="22"/>
  <c r="P2043" i="22"/>
  <c r="P2042" i="22"/>
  <c r="P2041" i="22"/>
  <c r="P2040" i="22"/>
  <c r="P2039" i="22"/>
  <c r="P2038" i="22"/>
  <c r="P2037" i="22"/>
  <c r="P2036" i="22"/>
  <c r="P2035" i="22"/>
  <c r="P2034" i="22"/>
  <c r="P2033" i="22"/>
  <c r="P2032" i="22"/>
  <c r="P2031" i="22"/>
  <c r="P2030" i="22"/>
  <c r="P2029" i="22"/>
  <c r="P2028" i="22"/>
  <c r="P2027" i="22"/>
  <c r="P2026" i="22"/>
  <c r="P2025" i="22"/>
  <c r="P2024" i="22"/>
  <c r="P2023" i="22"/>
  <c r="P2022" i="22"/>
  <c r="P2021" i="22"/>
  <c r="P2020" i="22"/>
  <c r="P2019" i="22"/>
  <c r="P2018" i="22"/>
  <c r="P2017" i="22"/>
  <c r="P2016" i="22"/>
  <c r="P2015" i="22"/>
  <c r="P2014" i="22"/>
  <c r="P2013" i="22"/>
  <c r="P2012" i="22"/>
  <c r="P2011" i="22"/>
  <c r="P2010" i="22"/>
  <c r="P2009" i="22"/>
  <c r="P2008" i="22"/>
  <c r="P2007" i="22"/>
  <c r="P2006" i="22"/>
  <c r="P2005" i="22"/>
  <c r="P2004" i="22"/>
  <c r="P2003" i="22"/>
  <c r="P2002" i="22"/>
  <c r="P2001" i="22"/>
  <c r="P2000" i="22"/>
  <c r="P1999" i="22"/>
  <c r="P1998" i="22"/>
  <c r="P1997" i="22"/>
  <c r="P1996" i="22"/>
  <c r="P1995" i="22"/>
  <c r="P1994" i="22"/>
  <c r="P1993" i="22"/>
  <c r="P1992" i="22"/>
  <c r="P1991" i="22"/>
  <c r="P1990" i="22"/>
  <c r="P1989" i="22"/>
  <c r="P1988" i="22"/>
  <c r="P1987" i="22"/>
  <c r="P1986" i="22"/>
  <c r="P1985" i="22"/>
  <c r="P1984" i="22"/>
  <c r="P1983" i="22"/>
  <c r="P1982" i="22"/>
  <c r="P1981" i="22"/>
  <c r="P1980" i="22"/>
  <c r="P1979" i="22"/>
  <c r="P1978" i="22"/>
  <c r="P1977" i="22"/>
  <c r="P1976" i="22"/>
  <c r="P1975" i="22"/>
  <c r="P1974" i="22"/>
  <c r="P1973" i="22"/>
  <c r="P1972" i="22"/>
  <c r="P1971" i="22"/>
  <c r="P1970" i="22"/>
  <c r="P1969" i="22"/>
  <c r="P1968" i="22"/>
  <c r="P1967" i="22"/>
  <c r="P1966" i="22"/>
  <c r="P1965" i="22"/>
  <c r="P1964" i="22"/>
  <c r="P1963" i="22"/>
  <c r="P1962" i="22"/>
  <c r="P1961" i="22"/>
  <c r="P1960" i="22"/>
  <c r="P1959" i="22"/>
  <c r="P1958" i="22"/>
  <c r="P1957" i="22"/>
  <c r="P1956" i="22"/>
  <c r="P1955" i="22"/>
  <c r="P1954" i="22"/>
  <c r="P1953" i="22"/>
  <c r="P1952" i="22"/>
  <c r="P1951" i="22"/>
  <c r="P1950" i="22"/>
  <c r="P1949" i="22"/>
  <c r="P1948" i="22"/>
  <c r="P1947" i="22"/>
  <c r="P1946" i="22"/>
  <c r="P1945" i="22"/>
  <c r="P1944" i="22"/>
  <c r="P1943" i="22"/>
  <c r="P1942" i="22"/>
  <c r="P1941" i="22"/>
  <c r="P1940" i="22"/>
  <c r="P1939" i="22"/>
  <c r="P1938" i="22"/>
  <c r="P1937" i="22"/>
  <c r="P1936" i="22"/>
  <c r="P1935" i="22"/>
  <c r="P1934" i="22"/>
  <c r="P1933" i="22"/>
  <c r="P1932" i="22"/>
  <c r="P1931" i="22"/>
  <c r="P1930" i="22"/>
  <c r="P1929" i="22"/>
  <c r="P1928" i="22"/>
  <c r="P1854" i="22"/>
  <c r="P1853" i="22"/>
  <c r="P1852" i="22"/>
  <c r="P1851" i="22"/>
  <c r="P1850" i="22"/>
  <c r="P1849" i="22"/>
  <c r="P1848" i="22"/>
  <c r="P1847" i="22"/>
  <c r="P1846" i="22"/>
  <c r="P1845" i="22"/>
  <c r="P1844" i="22"/>
  <c r="P1843" i="22"/>
  <c r="P1842" i="22"/>
  <c r="P1841" i="22"/>
  <c r="P1840" i="22"/>
  <c r="P1839" i="22"/>
  <c r="P1838" i="22"/>
  <c r="P1837" i="22"/>
  <c r="P1836" i="22"/>
  <c r="P1835" i="22"/>
  <c r="P1834" i="22"/>
  <c r="P1833" i="22"/>
  <c r="P1832" i="22"/>
  <c r="P1831" i="22"/>
  <c r="P1830" i="22"/>
  <c r="P1829" i="22"/>
  <c r="P1828" i="22"/>
  <c r="P1827" i="22"/>
  <c r="P1826" i="22"/>
  <c r="P1825" i="22"/>
  <c r="P1824" i="22"/>
  <c r="P1823" i="22"/>
  <c r="P1822" i="22"/>
  <c r="P1821" i="22"/>
  <c r="P1820" i="22"/>
  <c r="P1819" i="22"/>
  <c r="P1818" i="22"/>
  <c r="P1817" i="22"/>
  <c r="P1816" i="22"/>
  <c r="P1815" i="22"/>
  <c r="P1814" i="22"/>
  <c r="P1813" i="22"/>
  <c r="P1812" i="22"/>
  <c r="P1811" i="22"/>
  <c r="P1810" i="22"/>
  <c r="P1809" i="22"/>
  <c r="P1808" i="22"/>
  <c r="P1807" i="22"/>
  <c r="P1806" i="22"/>
  <c r="P1805" i="22"/>
  <c r="P1804" i="22"/>
  <c r="P1803" i="22"/>
  <c r="P1802" i="22"/>
  <c r="P1801" i="22"/>
  <c r="P1800" i="22"/>
  <c r="P1799" i="22"/>
  <c r="P1798" i="22"/>
  <c r="P1797" i="22"/>
  <c r="P1796" i="22"/>
  <c r="P1795" i="22"/>
  <c r="P1794" i="22"/>
  <c r="P1793" i="22"/>
  <c r="P1792" i="22"/>
  <c r="P1791" i="22"/>
  <c r="P1790" i="22"/>
  <c r="P1789" i="22"/>
  <c r="P1788" i="22"/>
  <c r="P1787" i="22"/>
  <c r="P1786" i="22"/>
  <c r="P1785" i="22"/>
  <c r="P1784" i="22"/>
  <c r="P1783" i="22"/>
  <c r="P1782" i="22"/>
  <c r="P1781" i="22"/>
  <c r="P1780" i="22"/>
  <c r="P1779" i="22"/>
  <c r="P1778" i="22"/>
  <c r="P1777" i="22"/>
  <c r="P1776" i="22"/>
  <c r="P1775" i="22"/>
  <c r="P1774" i="22"/>
  <c r="P1773" i="22"/>
  <c r="P1772" i="22"/>
  <c r="P1771" i="22"/>
  <c r="P1770" i="22"/>
  <c r="P1769" i="22"/>
  <c r="P1768" i="22"/>
  <c r="P1767" i="22"/>
  <c r="P1766" i="22"/>
  <c r="P1765" i="22"/>
  <c r="P1764" i="22"/>
  <c r="P1763" i="22"/>
  <c r="P1762" i="22"/>
  <c r="P1761" i="22"/>
  <c r="P1760" i="22"/>
  <c r="P1759" i="22"/>
  <c r="P1758" i="22"/>
  <c r="P1757" i="22"/>
  <c r="P1756" i="22"/>
  <c r="P1755" i="22"/>
  <c r="P1754" i="22"/>
  <c r="P1753" i="22"/>
  <c r="P1752" i="22"/>
  <c r="P1751" i="22"/>
  <c r="P1750" i="22"/>
  <c r="P1749" i="22"/>
  <c r="P1748" i="22"/>
  <c r="P1747" i="22"/>
  <c r="P1746" i="22"/>
  <c r="P1745" i="22"/>
  <c r="P1744" i="22"/>
  <c r="P1743" i="22"/>
  <c r="P1742" i="22"/>
  <c r="P1741" i="22"/>
  <c r="P1740" i="22"/>
  <c r="P1739" i="22"/>
  <c r="P1738" i="22"/>
  <c r="P1737" i="22"/>
  <c r="P1736" i="22"/>
  <c r="P1735" i="22"/>
  <c r="P1734" i="22"/>
  <c r="P1733" i="22"/>
  <c r="P1732" i="22"/>
  <c r="P1731" i="22"/>
  <c r="P1730" i="22"/>
  <c r="P1729" i="22"/>
  <c r="P1728" i="22"/>
  <c r="P1727" i="22"/>
  <c r="P1726" i="22"/>
  <c r="P1725" i="22"/>
  <c r="P1724" i="22"/>
  <c r="P1723" i="22"/>
  <c r="P1722" i="22"/>
  <c r="P1721" i="22"/>
  <c r="P1720" i="22"/>
  <c r="P1719" i="22"/>
  <c r="P1718" i="22"/>
  <c r="P1717" i="22"/>
  <c r="P1716" i="22"/>
  <c r="P1715" i="22"/>
  <c r="P1714" i="22"/>
  <c r="P1713" i="22"/>
  <c r="P1712" i="22"/>
  <c r="P1711" i="22"/>
  <c r="P1710" i="22"/>
  <c r="P1709" i="22"/>
  <c r="P1708" i="22"/>
  <c r="P1707" i="22"/>
  <c r="P1706" i="22"/>
  <c r="P1705" i="22"/>
  <c r="P1704" i="22"/>
  <c r="P1703" i="22"/>
  <c r="P1702" i="22"/>
  <c r="P1701" i="22"/>
  <c r="P1700" i="22"/>
  <c r="P1699" i="22"/>
  <c r="P1698" i="22"/>
  <c r="P1697" i="22"/>
  <c r="P1696" i="22"/>
  <c r="P1695" i="22"/>
  <c r="P1624" i="22"/>
  <c r="P1623" i="22"/>
  <c r="P1622" i="22"/>
  <c r="P1621" i="22"/>
  <c r="P1620" i="22"/>
  <c r="P1619" i="22"/>
  <c r="P1618" i="22"/>
  <c r="P1617" i="22"/>
  <c r="P1616" i="22"/>
  <c r="P1615" i="22"/>
  <c r="P1614" i="22"/>
  <c r="P1613" i="22"/>
  <c r="P1612" i="22"/>
  <c r="P1611" i="22"/>
  <c r="P1610" i="22"/>
  <c r="P1609" i="22"/>
  <c r="P1608" i="22"/>
  <c r="P1607" i="22"/>
  <c r="P1606" i="22"/>
  <c r="P1605" i="22"/>
  <c r="P1604" i="22"/>
  <c r="P1603" i="22"/>
  <c r="P1602" i="22"/>
  <c r="P1601" i="22"/>
  <c r="P1600" i="22"/>
  <c r="P1599" i="22"/>
  <c r="P1598" i="22"/>
  <c r="P1597" i="22"/>
  <c r="P1596" i="22"/>
  <c r="P1595" i="22"/>
  <c r="P1594" i="22"/>
  <c r="P1593" i="22"/>
  <c r="P1592" i="22"/>
  <c r="P1591" i="22"/>
  <c r="P1590" i="22"/>
  <c r="P1589" i="22"/>
  <c r="P1588" i="22"/>
  <c r="P1587" i="22"/>
  <c r="P1586" i="22"/>
  <c r="P1585" i="22"/>
  <c r="P1584" i="22"/>
  <c r="P1583" i="22"/>
  <c r="P1582" i="22"/>
  <c r="P1581" i="22"/>
  <c r="P1580" i="22"/>
  <c r="P1579" i="22"/>
  <c r="P1578" i="22"/>
  <c r="P1577" i="22"/>
  <c r="P1576" i="22"/>
  <c r="P1575" i="22"/>
  <c r="P1574" i="22"/>
  <c r="P1573" i="22"/>
  <c r="P1572" i="22"/>
  <c r="P1571" i="22"/>
  <c r="P1570" i="22"/>
  <c r="P1569" i="22"/>
  <c r="P1568" i="22"/>
  <c r="P1567" i="22"/>
  <c r="P1566" i="22"/>
  <c r="P1565" i="22"/>
  <c r="P1564" i="22"/>
  <c r="P1563" i="22"/>
  <c r="P1562" i="22"/>
  <c r="P1561" i="22"/>
  <c r="P1560" i="22"/>
  <c r="P1559" i="22"/>
  <c r="P1558" i="22"/>
  <c r="P1557" i="22"/>
  <c r="P1556" i="22"/>
  <c r="P1555" i="22"/>
  <c r="P1554" i="22"/>
  <c r="P1553" i="22"/>
  <c r="P1552" i="22"/>
  <c r="P1551" i="22"/>
  <c r="P1550" i="22"/>
  <c r="P1549" i="22"/>
  <c r="P1548" i="22"/>
  <c r="P1547" i="22"/>
  <c r="P1546" i="22"/>
  <c r="P1545" i="22"/>
  <c r="P1544" i="22"/>
  <c r="P1543" i="22"/>
  <c r="P1542" i="22"/>
  <c r="P1541" i="22"/>
  <c r="P1540" i="22"/>
  <c r="P1539" i="22"/>
  <c r="P1538" i="22"/>
  <c r="P1537" i="22"/>
  <c r="P1536" i="22"/>
  <c r="P1535" i="22"/>
  <c r="P1534" i="22"/>
  <c r="P1533" i="22"/>
  <c r="P1532" i="22"/>
  <c r="P1531" i="22"/>
  <c r="P1530" i="22"/>
  <c r="P1529" i="22"/>
  <c r="P1528" i="22"/>
  <c r="P1527" i="22"/>
  <c r="P1526" i="22"/>
  <c r="P1525" i="22"/>
  <c r="P1524" i="22"/>
  <c r="P1523" i="22"/>
  <c r="P1522" i="22"/>
  <c r="P1521" i="22"/>
  <c r="P1520" i="22"/>
  <c r="P1519" i="22"/>
  <c r="P1518" i="22"/>
  <c r="P1517" i="22"/>
  <c r="P1516" i="22"/>
  <c r="P1515" i="22"/>
  <c r="P1514" i="22"/>
  <c r="P1513" i="22"/>
  <c r="P1512" i="22"/>
  <c r="P1511" i="22"/>
  <c r="P1510" i="22"/>
  <c r="P1509" i="22"/>
  <c r="P1508" i="22"/>
  <c r="P1507" i="22"/>
  <c r="P1506" i="22"/>
  <c r="P1505" i="22"/>
  <c r="P1504" i="22"/>
  <c r="P1503" i="22"/>
  <c r="P1502" i="22"/>
  <c r="P1501" i="22"/>
  <c r="P1500" i="22"/>
  <c r="P1499" i="22"/>
  <c r="P1498" i="22"/>
  <c r="P1497" i="22"/>
  <c r="P1496" i="22"/>
  <c r="P1495" i="22"/>
  <c r="P1494" i="22"/>
  <c r="P1493" i="22"/>
  <c r="P1492" i="22"/>
  <c r="P1491" i="22"/>
  <c r="P1490" i="22"/>
  <c r="P1489" i="22"/>
  <c r="P1488" i="22"/>
  <c r="P1487" i="22"/>
  <c r="P1486" i="22"/>
  <c r="P1485" i="22"/>
  <c r="P1484" i="22"/>
  <c r="P1483" i="22"/>
  <c r="P1482" i="22"/>
  <c r="P1481" i="22"/>
  <c r="P1480" i="22"/>
  <c r="P1479" i="22"/>
  <c r="P1478" i="22"/>
  <c r="P1477" i="22"/>
  <c r="P1476" i="22"/>
  <c r="P1475" i="22"/>
  <c r="P1474" i="22"/>
  <c r="P1473" i="22"/>
  <c r="P1472" i="22"/>
  <c r="P1471" i="22"/>
  <c r="P1470" i="22"/>
  <c r="P1469" i="22"/>
  <c r="P1468" i="22"/>
  <c r="P1467" i="22"/>
  <c r="P1466" i="22"/>
  <c r="P1465" i="22"/>
  <c r="P1464" i="22"/>
  <c r="P1463" i="22"/>
  <c r="P1462" i="22"/>
  <c r="P1461" i="22"/>
  <c r="P1460" i="22"/>
  <c r="P1459" i="22"/>
  <c r="P1458" i="22"/>
  <c r="P1457" i="22"/>
  <c r="P1456" i="22"/>
  <c r="P1455" i="22"/>
  <c r="P1454" i="22"/>
  <c r="P1453" i="22"/>
  <c r="P1452" i="22"/>
  <c r="P1451" i="22"/>
  <c r="P1450" i="22"/>
  <c r="P1449" i="22"/>
  <c r="P1448" i="22"/>
  <c r="P1447" i="22"/>
  <c r="P1446" i="22"/>
  <c r="P1445" i="22"/>
  <c r="P1444" i="22"/>
  <c r="P1443" i="22"/>
  <c r="P1442" i="22"/>
  <c r="P1441" i="22"/>
  <c r="P1440" i="22"/>
  <c r="P1439" i="22"/>
  <c r="P1438" i="22"/>
  <c r="P1437" i="22"/>
  <c r="P1366" i="22"/>
  <c r="P1365" i="22"/>
  <c r="P1364" i="22"/>
  <c r="P1363" i="22"/>
  <c r="P1362" i="22"/>
  <c r="P1361" i="22"/>
  <c r="P1360" i="22"/>
  <c r="P1359" i="22"/>
  <c r="P1358" i="22"/>
  <c r="P1357" i="22"/>
  <c r="P1356" i="22"/>
  <c r="P1355" i="22"/>
  <c r="P1354" i="22"/>
  <c r="P1353" i="22"/>
  <c r="P1352" i="22"/>
  <c r="P1351" i="22"/>
  <c r="P1350" i="22"/>
  <c r="P1349" i="22"/>
  <c r="P1348" i="22"/>
  <c r="P1347" i="22"/>
  <c r="P1346" i="22"/>
  <c r="P1345" i="22"/>
  <c r="P1344" i="22"/>
  <c r="P1343" i="22"/>
  <c r="P1342" i="22"/>
  <c r="P1341" i="22"/>
  <c r="P1340" i="22"/>
  <c r="P1339" i="22"/>
  <c r="P1338" i="22"/>
  <c r="P1337" i="22"/>
  <c r="P1336" i="22"/>
  <c r="P1335" i="22"/>
  <c r="P1334" i="22"/>
  <c r="P1333" i="22"/>
  <c r="P1332" i="22"/>
  <c r="P1331" i="22"/>
  <c r="P1330" i="22"/>
  <c r="P1329" i="22"/>
  <c r="P1328" i="22"/>
  <c r="P1327" i="22"/>
  <c r="P1326" i="22"/>
  <c r="P1325" i="22"/>
  <c r="P1324" i="22"/>
  <c r="P1323" i="22"/>
  <c r="P1322" i="22"/>
  <c r="P1321" i="22"/>
  <c r="P1320" i="22"/>
  <c r="P1319" i="22"/>
  <c r="P1318" i="22"/>
  <c r="P1317" i="22"/>
  <c r="P1316" i="22"/>
  <c r="P1315" i="22"/>
  <c r="P1314" i="22"/>
  <c r="P1313" i="22"/>
  <c r="P1312" i="22"/>
  <c r="P1311" i="22"/>
  <c r="P1310" i="22"/>
  <c r="P1309" i="22"/>
  <c r="P1308" i="22"/>
  <c r="P1307" i="22"/>
  <c r="P1306" i="22"/>
  <c r="P1305" i="22"/>
  <c r="P1304" i="22"/>
  <c r="P1303" i="22"/>
  <c r="P1302" i="22"/>
  <c r="P1301" i="22"/>
  <c r="P1300" i="22"/>
  <c r="P1299" i="22"/>
  <c r="P1298" i="22"/>
  <c r="P1297" i="22"/>
  <c r="P1296" i="22"/>
  <c r="P1295" i="22"/>
  <c r="P1294" i="22"/>
  <c r="P1293" i="22"/>
  <c r="P1292" i="22"/>
  <c r="P1291" i="22"/>
  <c r="P1290" i="22"/>
  <c r="P1289" i="22"/>
  <c r="P1288" i="22"/>
  <c r="P1287" i="22"/>
  <c r="P1286" i="22"/>
  <c r="P1285" i="22"/>
  <c r="P1284" i="22"/>
  <c r="P1283" i="22"/>
  <c r="P1282" i="22"/>
  <c r="P1281" i="22"/>
  <c r="P1280" i="22"/>
  <c r="P1279" i="22"/>
  <c r="P1278" i="22"/>
  <c r="P1277" i="22"/>
  <c r="P1276" i="22"/>
  <c r="P1275" i="22"/>
  <c r="P1274" i="22"/>
  <c r="P1273" i="22"/>
  <c r="P1272" i="22"/>
  <c r="P1271" i="22"/>
  <c r="P1270" i="22"/>
  <c r="P1269" i="22"/>
  <c r="P1268" i="22"/>
  <c r="P1267" i="22"/>
  <c r="P1266" i="22"/>
  <c r="P1265" i="22"/>
  <c r="P1264" i="22"/>
  <c r="P1263" i="22"/>
  <c r="P1262" i="22"/>
  <c r="P1261" i="22"/>
  <c r="P1260" i="22"/>
  <c r="P1259" i="22"/>
  <c r="P1258" i="22"/>
  <c r="P1257" i="22"/>
  <c r="P1256" i="22"/>
  <c r="P1255" i="22"/>
  <c r="P1254" i="22"/>
  <c r="P1253" i="22"/>
  <c r="P1252" i="22"/>
  <c r="P1251" i="22"/>
  <c r="P1250" i="22"/>
  <c r="P1249" i="22"/>
  <c r="P1248" i="22"/>
  <c r="P1247" i="22"/>
  <c r="P1246" i="22"/>
  <c r="P1245" i="22"/>
  <c r="P1244" i="22"/>
  <c r="P1243" i="22"/>
  <c r="P1242" i="22"/>
  <c r="P1241" i="22"/>
  <c r="P1240" i="22"/>
  <c r="P1239" i="22"/>
  <c r="P1238" i="22"/>
  <c r="P1237" i="22"/>
  <c r="P1236" i="22"/>
  <c r="P1235" i="22"/>
  <c r="P1234" i="22"/>
  <c r="P1233" i="22"/>
  <c r="P1232" i="22"/>
  <c r="P1231" i="22"/>
  <c r="P1230" i="22"/>
  <c r="P1229" i="22"/>
  <c r="P1228" i="22"/>
  <c r="P1227" i="22"/>
  <c r="P1226" i="22"/>
  <c r="P1225" i="22"/>
  <c r="P1224" i="22"/>
  <c r="P1223" i="22"/>
  <c r="P1222" i="22"/>
  <c r="P1221" i="22"/>
  <c r="P1220" i="22"/>
  <c r="P1219" i="22"/>
  <c r="P1218" i="22"/>
  <c r="P1217" i="22"/>
  <c r="P1216" i="22"/>
  <c r="P1215" i="22"/>
  <c r="P1214" i="22"/>
  <c r="P1213" i="22"/>
  <c r="P1212" i="22"/>
  <c r="P1211" i="22"/>
  <c r="P1210" i="22"/>
  <c r="P1209" i="22"/>
  <c r="P1208" i="22"/>
  <c r="P1207" i="22"/>
  <c r="P1206" i="22"/>
  <c r="P1205" i="22"/>
  <c r="P1204" i="22"/>
  <c r="P1203" i="22"/>
  <c r="P1202" i="22"/>
  <c r="P1201" i="22"/>
  <c r="P1200" i="22"/>
  <c r="P1199" i="22"/>
  <c r="P1122" i="22"/>
  <c r="P1121" i="22"/>
  <c r="P1120" i="22"/>
  <c r="P1119" i="22"/>
  <c r="P1118" i="22"/>
  <c r="P1117" i="22"/>
  <c r="P1116" i="22"/>
  <c r="P1115" i="22"/>
  <c r="P1114" i="22"/>
  <c r="P1113" i="22"/>
  <c r="P1112" i="22"/>
  <c r="P1111" i="22"/>
  <c r="P1110" i="22"/>
  <c r="P1109" i="22"/>
  <c r="P1108" i="22"/>
  <c r="P1107" i="22"/>
  <c r="P1106" i="22"/>
  <c r="P1105" i="22"/>
  <c r="P1104" i="22"/>
  <c r="P1103" i="22"/>
  <c r="P1102" i="22"/>
  <c r="P1101" i="22"/>
  <c r="P1100" i="22"/>
  <c r="P1099" i="22"/>
  <c r="P1098" i="22"/>
  <c r="P1097" i="22"/>
  <c r="P1096" i="22"/>
  <c r="P1095" i="22"/>
  <c r="P1094" i="22"/>
  <c r="P1093" i="22"/>
  <c r="P1092" i="22"/>
  <c r="P1091" i="22"/>
  <c r="P1090" i="22"/>
  <c r="P1089" i="22"/>
  <c r="P1088" i="22"/>
  <c r="P1087" i="22"/>
  <c r="P1086" i="22"/>
  <c r="P1085" i="22"/>
  <c r="P1084" i="22"/>
  <c r="P1083" i="22"/>
  <c r="P1082" i="22"/>
  <c r="P1081" i="22"/>
  <c r="P1080" i="22"/>
  <c r="P1079" i="22"/>
  <c r="P1078" i="22"/>
  <c r="P1077" i="22"/>
  <c r="P1076" i="22"/>
  <c r="P1075" i="22"/>
  <c r="P1074" i="22"/>
  <c r="P1073" i="22"/>
  <c r="P1072" i="22"/>
  <c r="P1071" i="22"/>
  <c r="P1070" i="22"/>
  <c r="P1069" i="22"/>
  <c r="P1068" i="22"/>
  <c r="P1067" i="22"/>
  <c r="P1066" i="22"/>
  <c r="P1065" i="22"/>
  <c r="P1064" i="22"/>
  <c r="P1063" i="22"/>
  <c r="P1062" i="22"/>
  <c r="P1061" i="22"/>
  <c r="P1060" i="22"/>
  <c r="P1059" i="22"/>
  <c r="P1058" i="22"/>
  <c r="P1057" i="22"/>
  <c r="P1056" i="22"/>
  <c r="P1055" i="22"/>
  <c r="P1054" i="22"/>
  <c r="P1053" i="22"/>
  <c r="P1052" i="22"/>
  <c r="P1051" i="22"/>
  <c r="P1050" i="22"/>
  <c r="P1049" i="22"/>
  <c r="P1048" i="22"/>
  <c r="P1047" i="22"/>
  <c r="P1046" i="22"/>
  <c r="P1045" i="22"/>
  <c r="P1044" i="22"/>
  <c r="P1043" i="22"/>
  <c r="P1042" i="22"/>
  <c r="P1041" i="22"/>
  <c r="P1040" i="22"/>
  <c r="P1039" i="22"/>
  <c r="P1038" i="22"/>
  <c r="P1037" i="22"/>
  <c r="P1036" i="22"/>
  <c r="P1035" i="22"/>
  <c r="P1034" i="22"/>
  <c r="P1033" i="22"/>
  <c r="P1032" i="22"/>
  <c r="P1031" i="22"/>
  <c r="P1030" i="22"/>
  <c r="P1029" i="22"/>
  <c r="P1028" i="22"/>
  <c r="P1027" i="22"/>
  <c r="P1026" i="22"/>
  <c r="P1025" i="22"/>
  <c r="P1024" i="22"/>
  <c r="P1023" i="22"/>
  <c r="P1022" i="22"/>
  <c r="P1021" i="22"/>
  <c r="P1020" i="22"/>
  <c r="P1019" i="22"/>
  <c r="P1018" i="22"/>
  <c r="P1017" i="22"/>
  <c r="P1016" i="22"/>
  <c r="P1015" i="22"/>
  <c r="P1014" i="22"/>
  <c r="P1013" i="22"/>
  <c r="P1012" i="22"/>
  <c r="P1011" i="22"/>
  <c r="P1010" i="22"/>
  <c r="P1009" i="22"/>
  <c r="P1008" i="22"/>
  <c r="P1007" i="22"/>
  <c r="P1006" i="22"/>
  <c r="P1005" i="22"/>
  <c r="P1004" i="22"/>
  <c r="P1003" i="22"/>
  <c r="P1002" i="22"/>
  <c r="P1001" i="22"/>
  <c r="P1000" i="22"/>
  <c r="P999" i="22"/>
  <c r="P998" i="22"/>
  <c r="P997" i="22"/>
  <c r="P996" i="22"/>
  <c r="P995" i="22"/>
  <c r="P994" i="22"/>
  <c r="P993" i="22"/>
  <c r="P992" i="22"/>
  <c r="P991" i="22"/>
  <c r="P990" i="22"/>
  <c r="P989" i="22"/>
  <c r="P988" i="22"/>
  <c r="P987" i="22"/>
  <c r="P986" i="22"/>
  <c r="P985" i="22"/>
  <c r="P984" i="22"/>
  <c r="P983" i="22"/>
  <c r="P982" i="22"/>
  <c r="P981" i="22"/>
  <c r="P980" i="22"/>
  <c r="P979" i="22"/>
  <c r="P978" i="22"/>
  <c r="P977" i="22"/>
  <c r="P976" i="22"/>
  <c r="P975" i="22"/>
  <c r="P974" i="22"/>
  <c r="P973" i="22"/>
  <c r="P972" i="22"/>
  <c r="P971" i="22"/>
  <c r="P970" i="22"/>
  <c r="P969" i="22"/>
  <c r="P968" i="22"/>
  <c r="P967" i="22"/>
  <c r="P966" i="22"/>
  <c r="P965" i="22"/>
  <c r="P964" i="22"/>
  <c r="P963" i="22"/>
  <c r="P962" i="22"/>
  <c r="P961" i="22"/>
  <c r="P960" i="22"/>
  <c r="P959" i="22"/>
  <c r="P958" i="22"/>
  <c r="P957" i="22"/>
  <c r="P956" i="22"/>
  <c r="P893" i="22"/>
  <c r="P892" i="22"/>
  <c r="P891" i="22"/>
  <c r="P890" i="22"/>
  <c r="P889" i="22"/>
  <c r="P888" i="22"/>
  <c r="P887" i="22"/>
  <c r="P886" i="22"/>
  <c r="P885" i="22"/>
  <c r="P884" i="22"/>
  <c r="P883" i="22"/>
  <c r="P882" i="22"/>
  <c r="P881" i="22"/>
  <c r="P880" i="22"/>
  <c r="P879" i="22"/>
  <c r="P878" i="22"/>
  <c r="P877" i="22"/>
  <c r="P876" i="22"/>
  <c r="P875" i="22"/>
  <c r="P874" i="22"/>
  <c r="P873" i="22"/>
  <c r="P872" i="22"/>
  <c r="P871" i="22"/>
  <c r="P870" i="22"/>
  <c r="P869" i="22"/>
  <c r="P868" i="22"/>
  <c r="P867" i="22"/>
  <c r="P866" i="22"/>
  <c r="P865" i="22"/>
  <c r="P864" i="22"/>
  <c r="P863" i="22"/>
  <c r="P862" i="22"/>
  <c r="P861" i="22"/>
  <c r="P860" i="22"/>
  <c r="P859" i="22"/>
  <c r="P858" i="22"/>
  <c r="P857" i="22"/>
  <c r="P856" i="22"/>
  <c r="P855" i="22"/>
  <c r="P854" i="22"/>
  <c r="P853" i="22"/>
  <c r="P852" i="22"/>
  <c r="P851" i="22"/>
  <c r="P850" i="22"/>
  <c r="P849" i="22"/>
  <c r="P848" i="22"/>
  <c r="P847" i="22"/>
  <c r="P846" i="22"/>
  <c r="P845" i="22"/>
  <c r="P844" i="22"/>
  <c r="P843" i="22"/>
  <c r="P842" i="22"/>
  <c r="P841" i="22"/>
  <c r="P840" i="22"/>
  <c r="P839" i="22"/>
  <c r="P838" i="22"/>
  <c r="P837" i="22"/>
  <c r="P836" i="22"/>
  <c r="P835" i="22"/>
  <c r="P834" i="22"/>
  <c r="P833" i="22"/>
  <c r="P832" i="22"/>
  <c r="P831" i="22"/>
  <c r="P830" i="22"/>
  <c r="P829" i="22"/>
  <c r="P828" i="22"/>
  <c r="P827" i="22"/>
  <c r="P826" i="22"/>
  <c r="P825" i="22"/>
  <c r="P824" i="22"/>
  <c r="P823" i="22"/>
  <c r="P822" i="22"/>
  <c r="P821" i="22"/>
  <c r="P820" i="22"/>
  <c r="P819" i="22"/>
  <c r="P818" i="22"/>
  <c r="P817" i="22"/>
  <c r="P816" i="22"/>
  <c r="P815" i="22"/>
  <c r="P814" i="22"/>
  <c r="P813" i="22"/>
  <c r="P812" i="22"/>
  <c r="P811" i="22"/>
  <c r="P810" i="22"/>
  <c r="P809" i="22"/>
  <c r="P808" i="22"/>
  <c r="P807" i="22"/>
  <c r="P806" i="22"/>
  <c r="P805" i="22"/>
  <c r="P804" i="22"/>
  <c r="P803" i="22"/>
  <c r="P802" i="22"/>
  <c r="P801" i="22"/>
  <c r="P800" i="22"/>
  <c r="P799" i="22"/>
  <c r="P798" i="22"/>
  <c r="P797" i="22"/>
  <c r="P796" i="22"/>
  <c r="P795" i="22"/>
  <c r="P794" i="22"/>
  <c r="P793" i="22"/>
  <c r="P792" i="22"/>
  <c r="P791" i="22"/>
  <c r="P790" i="22"/>
  <c r="P789" i="22"/>
  <c r="P788" i="22"/>
  <c r="P787" i="22"/>
  <c r="P786" i="22"/>
  <c r="P785" i="22"/>
  <c r="P784" i="22"/>
  <c r="P783" i="22"/>
  <c r="P782" i="22"/>
  <c r="P781" i="22"/>
  <c r="P780" i="22"/>
  <c r="P779" i="22"/>
  <c r="P778" i="22"/>
  <c r="P777" i="22"/>
  <c r="P776" i="22"/>
  <c r="P775" i="22"/>
  <c r="P774" i="22"/>
  <c r="P773" i="22"/>
  <c r="P772" i="22"/>
  <c r="P771" i="22"/>
  <c r="P770" i="22"/>
  <c r="P769" i="22"/>
  <c r="P768" i="22"/>
  <c r="P767" i="22"/>
  <c r="P766" i="22"/>
  <c r="P765" i="22"/>
  <c r="P764" i="22"/>
  <c r="P763" i="22"/>
  <c r="P762" i="22"/>
  <c r="P761" i="22"/>
  <c r="P760" i="22"/>
  <c r="P759" i="22"/>
  <c r="P758" i="22"/>
  <c r="P757" i="22"/>
  <c r="P756" i="22"/>
  <c r="P755" i="22"/>
  <c r="P754" i="22"/>
  <c r="P753" i="22"/>
  <c r="P752" i="22"/>
  <c r="P751" i="22"/>
  <c r="P750" i="22"/>
  <c r="P749" i="22"/>
  <c r="P748" i="22"/>
  <c r="P747" i="22"/>
  <c r="P746" i="22"/>
  <c r="P745" i="22"/>
  <c r="P744" i="22"/>
  <c r="P743" i="22"/>
  <c r="P742" i="22"/>
  <c r="P741" i="22"/>
  <c r="P740" i="22"/>
  <c r="P739" i="22"/>
  <c r="P738" i="22"/>
  <c r="P737" i="22"/>
  <c r="P736" i="22"/>
  <c r="P735" i="22"/>
  <c r="P734" i="22"/>
  <c r="P733" i="22"/>
  <c r="P732" i="22"/>
  <c r="P731" i="22"/>
  <c r="P730" i="22"/>
  <c r="P729" i="22"/>
  <c r="P728" i="22"/>
  <c r="P727" i="22"/>
  <c r="P726" i="22"/>
  <c r="P725" i="22"/>
  <c r="P724" i="22"/>
  <c r="P723" i="22"/>
  <c r="P722" i="22"/>
  <c r="P721" i="22"/>
  <c r="P720" i="22"/>
  <c r="P719" i="22"/>
  <c r="P718" i="22"/>
  <c r="P717" i="22"/>
  <c r="P716" i="22"/>
  <c r="P715" i="22"/>
  <c r="P634" i="22"/>
  <c r="P633" i="22"/>
  <c r="P632" i="22"/>
  <c r="P631" i="22"/>
  <c r="P630" i="22"/>
  <c r="P629" i="22"/>
  <c r="P628" i="22"/>
  <c r="P627" i="22"/>
  <c r="P626" i="22"/>
  <c r="P625" i="22"/>
  <c r="P624" i="22"/>
  <c r="P623" i="22"/>
  <c r="P622" i="22"/>
  <c r="P621" i="22"/>
  <c r="P620" i="22"/>
  <c r="P619" i="22"/>
  <c r="P618" i="22"/>
  <c r="P617" i="22"/>
  <c r="P616" i="22"/>
  <c r="P615" i="22"/>
  <c r="P614" i="22"/>
  <c r="P613" i="22"/>
  <c r="P612" i="22"/>
  <c r="P611" i="22"/>
  <c r="P610" i="22"/>
  <c r="P609" i="22"/>
  <c r="P608" i="22"/>
  <c r="P607" i="22"/>
  <c r="P606" i="22"/>
  <c r="P605" i="22"/>
  <c r="P604" i="22"/>
  <c r="P603" i="22"/>
  <c r="P602" i="22"/>
  <c r="P601" i="22"/>
  <c r="P600" i="22"/>
  <c r="P599" i="22"/>
  <c r="P598" i="22"/>
  <c r="P597" i="22"/>
  <c r="P596" i="22"/>
  <c r="P595" i="22"/>
  <c r="P594" i="22"/>
  <c r="P593" i="22"/>
  <c r="P592" i="22"/>
  <c r="P591" i="22"/>
  <c r="P590" i="22"/>
  <c r="P589" i="22"/>
  <c r="P588" i="22"/>
  <c r="P587" i="22"/>
  <c r="P586" i="22"/>
  <c r="P585" i="22"/>
  <c r="P584" i="22"/>
  <c r="P583" i="22"/>
  <c r="P582" i="22"/>
  <c r="P581" i="22"/>
  <c r="P580" i="22"/>
  <c r="P579" i="22"/>
  <c r="P578" i="22"/>
  <c r="P577" i="22"/>
  <c r="P576" i="22"/>
  <c r="P575" i="22"/>
  <c r="P574" i="22"/>
  <c r="P573" i="22"/>
  <c r="P572" i="22"/>
  <c r="P571" i="22"/>
  <c r="P570" i="22"/>
  <c r="P569" i="22"/>
  <c r="P568" i="22"/>
  <c r="P567" i="22"/>
  <c r="P566" i="22"/>
  <c r="P565" i="22"/>
  <c r="P564" i="22"/>
  <c r="P563" i="22"/>
  <c r="P562" i="22"/>
  <c r="P561" i="22"/>
  <c r="P560" i="22"/>
  <c r="P559" i="22"/>
  <c r="P558" i="22"/>
  <c r="P557" i="22"/>
  <c r="P556" i="22"/>
  <c r="P555" i="22"/>
  <c r="P554" i="22"/>
  <c r="P553" i="22"/>
  <c r="P552" i="22"/>
  <c r="P551" i="22"/>
  <c r="P550" i="22"/>
  <c r="P549" i="22"/>
  <c r="P548" i="22"/>
  <c r="P547" i="22"/>
  <c r="P546" i="22"/>
  <c r="P545" i="22"/>
  <c r="P544" i="22"/>
  <c r="P543" i="22"/>
  <c r="P542" i="22"/>
  <c r="P541" i="22"/>
  <c r="P540" i="22"/>
  <c r="P539" i="22"/>
  <c r="P538" i="22"/>
  <c r="P537" i="22"/>
  <c r="P536" i="22"/>
  <c r="P535" i="22"/>
  <c r="P534" i="22"/>
  <c r="P533" i="22"/>
  <c r="P532" i="22"/>
  <c r="P531" i="22"/>
  <c r="P530" i="22"/>
  <c r="P529" i="22"/>
  <c r="P528" i="22"/>
  <c r="P527" i="22"/>
  <c r="P526" i="22"/>
  <c r="P525" i="22"/>
  <c r="P524" i="22"/>
  <c r="P523" i="22"/>
  <c r="P522" i="22"/>
  <c r="P521" i="22"/>
  <c r="P520" i="22"/>
  <c r="P519" i="22"/>
  <c r="P518" i="22"/>
  <c r="P517" i="22"/>
  <c r="P516" i="22"/>
  <c r="P515" i="22"/>
  <c r="P514" i="22"/>
  <c r="P513" i="22"/>
  <c r="P512" i="22"/>
  <c r="P511" i="22"/>
  <c r="P510" i="22"/>
  <c r="P509" i="22"/>
  <c r="P508" i="22"/>
  <c r="P507" i="22"/>
  <c r="P506" i="22"/>
  <c r="P505" i="22"/>
  <c r="P504" i="22"/>
  <c r="P503" i="22"/>
  <c r="P502" i="22"/>
  <c r="P501" i="22"/>
  <c r="P500" i="22"/>
  <c r="P499" i="22"/>
  <c r="P498" i="22"/>
  <c r="P497" i="22"/>
  <c r="P496" i="22"/>
  <c r="P495" i="22"/>
  <c r="P494" i="22"/>
  <c r="P493" i="22"/>
  <c r="P492" i="22"/>
  <c r="P491" i="22"/>
  <c r="P490" i="22"/>
  <c r="P489" i="22"/>
  <c r="P488" i="22"/>
  <c r="P487" i="22"/>
  <c r="P486" i="22"/>
  <c r="P485" i="22"/>
  <c r="P484" i="22"/>
  <c r="P483" i="22"/>
  <c r="P482" i="22"/>
  <c r="P481" i="22"/>
  <c r="P480" i="22"/>
  <c r="P479" i="22"/>
  <c r="P478" i="22"/>
  <c r="P477" i="22"/>
  <c r="P476" i="22"/>
  <c r="P475" i="22"/>
  <c r="P474" i="22"/>
  <c r="P473" i="22"/>
  <c r="P472" i="22"/>
  <c r="P471" i="22"/>
  <c r="P470" i="22"/>
  <c r="P469" i="22"/>
  <c r="P468" i="22"/>
  <c r="P467" i="22"/>
  <c r="P466" i="22"/>
  <c r="P465" i="22"/>
  <c r="P464" i="22"/>
  <c r="P463" i="22"/>
  <c r="P462" i="22"/>
  <c r="P461" i="22"/>
  <c r="P460" i="22"/>
  <c r="P459" i="22"/>
  <c r="P458" i="22"/>
  <c r="P457" i="22"/>
  <c r="P394" i="22"/>
  <c r="P393" i="22"/>
  <c r="P392" i="22"/>
  <c r="P391" i="22"/>
  <c r="P390" i="22"/>
  <c r="P389" i="22"/>
  <c r="P388" i="22"/>
  <c r="P387" i="22"/>
  <c r="P386" i="22"/>
  <c r="P385" i="22"/>
  <c r="P384" i="22"/>
  <c r="P383" i="22"/>
  <c r="P382" i="22"/>
  <c r="P381" i="22"/>
  <c r="P380" i="22"/>
  <c r="P379" i="22"/>
  <c r="P378" i="22"/>
  <c r="P377" i="22"/>
  <c r="P376" i="22"/>
  <c r="P375" i="22"/>
  <c r="P374" i="22"/>
  <c r="P373" i="22"/>
  <c r="P372" i="22"/>
  <c r="P371" i="22"/>
  <c r="P370" i="22"/>
  <c r="P369" i="22"/>
  <c r="P368" i="22"/>
  <c r="P367" i="22"/>
  <c r="P366" i="22"/>
  <c r="P365" i="22"/>
  <c r="P364" i="22"/>
  <c r="P363" i="22"/>
  <c r="P362" i="22"/>
  <c r="P361" i="22"/>
  <c r="P360" i="22"/>
  <c r="P359" i="22"/>
  <c r="P358" i="22"/>
  <c r="P357" i="22"/>
  <c r="P356" i="22"/>
  <c r="P355" i="22"/>
  <c r="P354" i="22"/>
  <c r="P353" i="22"/>
  <c r="P352" i="22"/>
  <c r="P351" i="22"/>
  <c r="P350" i="22"/>
  <c r="P349" i="22"/>
  <c r="P348" i="22"/>
  <c r="P347" i="22"/>
  <c r="P346" i="22"/>
  <c r="P345" i="22"/>
  <c r="P344" i="22"/>
  <c r="P343" i="22"/>
  <c r="P342" i="22"/>
  <c r="P341" i="22"/>
  <c r="P340" i="22"/>
  <c r="P339" i="22"/>
  <c r="P338" i="22"/>
  <c r="P337" i="22"/>
  <c r="P336" i="22"/>
  <c r="P335" i="22"/>
  <c r="P334" i="22"/>
  <c r="P333" i="22"/>
  <c r="P332" i="22"/>
  <c r="P331" i="22"/>
  <c r="P330" i="22"/>
  <c r="P329" i="22"/>
  <c r="P328" i="22"/>
  <c r="P327" i="22"/>
  <c r="P326" i="22"/>
  <c r="P325" i="22"/>
  <c r="P324" i="22"/>
  <c r="P323" i="22"/>
  <c r="P322" i="22"/>
  <c r="P321" i="22"/>
  <c r="P320" i="22"/>
  <c r="P319" i="22"/>
  <c r="P318" i="22"/>
  <c r="P317" i="22"/>
  <c r="P316" i="22"/>
  <c r="P315" i="22"/>
  <c r="P314" i="22"/>
  <c r="P313" i="22"/>
  <c r="P312" i="22"/>
  <c r="P311" i="22"/>
  <c r="P310" i="22"/>
  <c r="P309" i="22"/>
  <c r="P308" i="22"/>
  <c r="P307" i="22"/>
  <c r="P306" i="22"/>
  <c r="P305" i="22"/>
  <c r="P304" i="22"/>
  <c r="P303" i="22"/>
  <c r="P302" i="22"/>
  <c r="P301" i="22"/>
  <c r="P300" i="22"/>
  <c r="P299" i="22"/>
  <c r="P298" i="22"/>
  <c r="P297" i="22"/>
  <c r="P296" i="22"/>
  <c r="P295" i="22"/>
  <c r="P294" i="22"/>
  <c r="P293" i="22"/>
  <c r="P292" i="22"/>
  <c r="P291" i="22"/>
  <c r="P290" i="22"/>
  <c r="P289" i="22"/>
  <c r="P288" i="22"/>
  <c r="P287" i="22"/>
  <c r="P286" i="22"/>
  <c r="P285" i="22"/>
  <c r="P284" i="22"/>
  <c r="P283" i="22"/>
  <c r="P282" i="22"/>
  <c r="P281" i="22"/>
  <c r="P280" i="22"/>
  <c r="P279" i="22"/>
  <c r="P278" i="22"/>
  <c r="P277" i="22"/>
  <c r="P276" i="22"/>
  <c r="P275" i="22"/>
  <c r="P274" i="22"/>
  <c r="P273" i="22"/>
  <c r="P272" i="22"/>
  <c r="P271" i="22"/>
  <c r="P270" i="22"/>
  <c r="P269" i="22"/>
  <c r="P268" i="22"/>
  <c r="P267" i="22"/>
  <c r="P266" i="22"/>
  <c r="P265" i="22"/>
  <c r="P264" i="22"/>
  <c r="P263" i="22"/>
  <c r="P262" i="22"/>
  <c r="P261" i="22"/>
  <c r="P260" i="22"/>
  <c r="P259" i="22"/>
  <c r="P258" i="22"/>
  <c r="P257" i="22"/>
  <c r="P256" i="22"/>
  <c r="P255" i="22"/>
  <c r="P254" i="22"/>
  <c r="P253" i="22"/>
  <c r="P252" i="22"/>
  <c r="P251" i="22"/>
  <c r="P250" i="22"/>
  <c r="P249" i="22"/>
  <c r="P248" i="22"/>
  <c r="P247" i="22"/>
  <c r="P246" i="22"/>
  <c r="P245" i="22"/>
  <c r="P244" i="22"/>
  <c r="P243" i="22"/>
  <c r="P242" i="22"/>
  <c r="P241" i="22"/>
  <c r="P240" i="22"/>
  <c r="P239" i="22"/>
  <c r="P238" i="22"/>
  <c r="P237" i="22"/>
  <c r="P236" i="22"/>
  <c r="P235" i="22"/>
  <c r="P234" i="22"/>
  <c r="P233" i="22"/>
  <c r="P232" i="22"/>
  <c r="P231" i="22"/>
  <c r="P230" i="22"/>
  <c r="P229" i="22"/>
  <c r="P228" i="22"/>
  <c r="P227" i="22"/>
  <c r="P226" i="22"/>
  <c r="P225" i="22"/>
  <c r="P224" i="22"/>
  <c r="P223" i="22"/>
  <c r="P222" i="22"/>
  <c r="P221" i="22"/>
  <c r="P220" i="22"/>
  <c r="P219" i="22"/>
  <c r="P218" i="22"/>
  <c r="P217" i="22"/>
  <c r="P216" i="22"/>
  <c r="P215" i="22"/>
  <c r="P214" i="22"/>
  <c r="P213" i="22"/>
  <c r="P152" i="22"/>
  <c r="P151" i="22"/>
  <c r="P150" i="22"/>
  <c r="P149" i="22"/>
  <c r="P148" i="22"/>
  <c r="P147" i="22"/>
  <c r="P146" i="22"/>
  <c r="P145" i="22"/>
  <c r="P144" i="22"/>
  <c r="P143" i="22"/>
  <c r="P142" i="22"/>
  <c r="P141" i="22"/>
  <c r="P140" i="22"/>
  <c r="P139" i="22"/>
  <c r="P138" i="22"/>
  <c r="P137" i="22"/>
  <c r="P136" i="22"/>
  <c r="P135" i="22"/>
  <c r="P134" i="22"/>
  <c r="P133" i="22"/>
  <c r="P132" i="22"/>
  <c r="P131" i="22"/>
  <c r="P130" i="22"/>
  <c r="P129" i="22"/>
  <c r="P128" i="22"/>
  <c r="P127" i="22"/>
  <c r="P126" i="22"/>
  <c r="P125" i="22"/>
  <c r="P124" i="22"/>
  <c r="P123" i="22"/>
  <c r="P122" i="22"/>
  <c r="P121" i="22"/>
  <c r="P120" i="22"/>
  <c r="P119" i="22"/>
  <c r="P118" i="22"/>
  <c r="P117" i="22"/>
  <c r="P116" i="22"/>
  <c r="P115" i="22"/>
  <c r="P114" i="22"/>
  <c r="P113" i="22"/>
  <c r="P112" i="22"/>
  <c r="P111" i="22"/>
  <c r="P110" i="22"/>
  <c r="P109" i="22"/>
  <c r="P108" i="22"/>
  <c r="P107" i="22"/>
  <c r="P106" i="22"/>
  <c r="P105" i="22"/>
  <c r="P104" i="22"/>
  <c r="P103" i="22"/>
  <c r="P102" i="22"/>
  <c r="P101" i="22"/>
  <c r="P100" i="22"/>
  <c r="P99" i="22"/>
  <c r="P98" i="22"/>
  <c r="P97" i="22"/>
  <c r="P96" i="22"/>
  <c r="P95" i="22"/>
  <c r="P94" i="22"/>
  <c r="P93" i="22"/>
  <c r="P92" i="22"/>
  <c r="P91" i="22"/>
  <c r="P90" i="22"/>
  <c r="P89" i="22"/>
  <c r="P88" i="22"/>
  <c r="P87" i="22"/>
  <c r="P86" i="22"/>
  <c r="P85" i="22"/>
  <c r="P84" i="22"/>
  <c r="P83" i="22"/>
  <c r="P82" i="22"/>
  <c r="P81" i="22"/>
  <c r="P80" i="22"/>
  <c r="P79" i="22"/>
  <c r="P78" i="22"/>
  <c r="P77" i="22"/>
  <c r="P76" i="22"/>
  <c r="P75" i="22"/>
  <c r="P74" i="22"/>
  <c r="P73" i="22"/>
  <c r="P72" i="22"/>
  <c r="P71" i="22"/>
  <c r="P70" i="22"/>
  <c r="P69" i="22"/>
  <c r="P68" i="22"/>
  <c r="P67" i="22"/>
  <c r="P66" i="22"/>
  <c r="P65" i="22"/>
  <c r="P64" i="22"/>
  <c r="P63" i="22"/>
  <c r="P62" i="22"/>
  <c r="P61" i="22"/>
  <c r="P60" i="22"/>
  <c r="P59" i="22"/>
  <c r="P58" i="22"/>
  <c r="P57" i="22"/>
  <c r="P56" i="22"/>
  <c r="P55" i="22"/>
  <c r="P54" i="22"/>
  <c r="P53" i="22"/>
  <c r="P52" i="22"/>
  <c r="P51" i="22"/>
  <c r="P50" i="22"/>
  <c r="P49" i="22"/>
  <c r="P48" i="22"/>
  <c r="P47" i="22"/>
  <c r="P46" i="22"/>
  <c r="P45" i="22"/>
  <c r="P44" i="22"/>
  <c r="P43" i="22"/>
  <c r="P42" i="22"/>
  <c r="P41" i="22"/>
  <c r="P40" i="22"/>
  <c r="P39" i="22"/>
  <c r="P38" i="22"/>
  <c r="P37" i="22"/>
  <c r="P36" i="22"/>
  <c r="P35" i="22"/>
  <c r="P34" i="22"/>
  <c r="P33" i="22"/>
  <c r="P32" i="22"/>
  <c r="P31" i="22"/>
  <c r="P30" i="22"/>
  <c r="P29" i="22"/>
  <c r="P28" i="22"/>
  <c r="P27" i="22"/>
  <c r="P26" i="22"/>
  <c r="P25" i="22"/>
  <c r="P24" i="22"/>
  <c r="P23" i="22"/>
  <c r="P22" i="22"/>
  <c r="P21" i="22"/>
  <c r="P20" i="22"/>
  <c r="P19" i="22"/>
  <c r="P18" i="22"/>
  <c r="P17" i="22"/>
  <c r="P16" i="22"/>
  <c r="P15" i="22"/>
  <c r="P14" i="22"/>
  <c r="P13" i="22"/>
  <c r="P12" i="22"/>
  <c r="P11" i="22"/>
  <c r="P10" i="22"/>
  <c r="P9" i="22"/>
  <c r="P8" i="22"/>
  <c r="P7" i="22"/>
  <c r="P6" i="22"/>
  <c r="P5" i="22"/>
  <c r="H55" i="23"/>
  <c r="R25" i="18" s="1"/>
  <c r="H53" i="23"/>
  <c r="R24" i="18" s="1"/>
  <c r="N5" i="1"/>
  <c r="O5" i="1"/>
  <c r="P5" i="1"/>
  <c r="Q5" i="1"/>
  <c r="J67" i="23" s="1"/>
  <c r="N6" i="1"/>
  <c r="O6" i="1"/>
  <c r="P6" i="1"/>
  <c r="Q6" i="1"/>
  <c r="N7" i="1"/>
  <c r="O7" i="1"/>
  <c r="P7" i="1"/>
  <c r="Q7" i="1"/>
  <c r="M7" i="1"/>
  <c r="M17" i="1"/>
  <c r="M6" i="1"/>
  <c r="M5" i="1"/>
  <c r="H29" i="23"/>
  <c r="R17" i="18" s="1"/>
  <c r="D49" i="18"/>
  <c r="E49" i="18"/>
  <c r="H49" i="18"/>
  <c r="I49" i="18"/>
  <c r="J49" i="18"/>
  <c r="K49" i="18"/>
  <c r="L49" i="18"/>
  <c r="M49" i="18"/>
  <c r="N17" i="1"/>
  <c r="O17" i="1"/>
  <c r="P17" i="1"/>
  <c r="Q17" i="1"/>
  <c r="M16" i="1"/>
  <c r="J57" i="23"/>
  <c r="Q78" i="18" s="1"/>
  <c r="J42" i="23"/>
  <c r="J44" i="23"/>
  <c r="J46" i="23"/>
  <c r="J48" i="23"/>
  <c r="J40" i="23"/>
  <c r="J38" i="23"/>
  <c r="H38" i="23" s="1"/>
  <c r="J36" i="23"/>
  <c r="J30" i="23"/>
  <c r="J32" i="23" s="1"/>
  <c r="J28" i="23"/>
  <c r="J27" i="23"/>
  <c r="G200" i="20"/>
  <c r="H25" i="23"/>
  <c r="R21" i="18" s="1"/>
  <c r="H23" i="23"/>
  <c r="R19" i="18" s="1"/>
  <c r="H21" i="23"/>
  <c r="R18" i="18" s="1"/>
  <c r="J21" i="23"/>
  <c r="P60" i="18" s="1"/>
  <c r="J23" i="23"/>
  <c r="K61" i="18" s="1"/>
  <c r="J25" i="23"/>
  <c r="S63" i="18" s="1"/>
  <c r="J19" i="23"/>
  <c r="F58" i="18" s="1"/>
  <c r="H19" i="23"/>
  <c r="R16" i="18" s="1"/>
  <c r="P4" i="22"/>
  <c r="G36" i="10"/>
  <c r="I36" i="10" s="1"/>
  <c r="I29" i="10"/>
  <c r="Q43" i="11"/>
  <c r="D221" i="20"/>
  <c r="D220" i="20"/>
  <c r="D219" i="20"/>
  <c r="D218" i="20"/>
  <c r="D217" i="20"/>
  <c r="G29" i="10"/>
  <c r="H29" i="10"/>
  <c r="I14" i="10"/>
  <c r="I21" i="10"/>
  <c r="G6" i="10"/>
  <c r="I6" i="10" s="1"/>
  <c r="G7" i="10"/>
  <c r="I7" i="10" s="1"/>
  <c r="G8" i="10"/>
  <c r="I8" i="10" s="1"/>
  <c r="G9" i="10"/>
  <c r="I9" i="10" s="1"/>
  <c r="G5" i="10"/>
  <c r="I5" i="10" s="1"/>
  <c r="G15" i="10"/>
  <c r="I15" i="10" s="1"/>
  <c r="G16" i="10"/>
  <c r="I16" i="10" s="1"/>
  <c r="G17" i="10"/>
  <c r="I17" i="10" s="1"/>
  <c r="G19" i="10"/>
  <c r="I19" i="10" s="1"/>
  <c r="G20" i="10"/>
  <c r="I20" i="10" s="1"/>
  <c r="G21" i="10"/>
  <c r="G25" i="10"/>
  <c r="I25" i="10" s="1"/>
  <c r="G24" i="10"/>
  <c r="I24" i="10" s="1"/>
  <c r="G23" i="10"/>
  <c r="I23" i="10" s="1"/>
  <c r="G22" i="10"/>
  <c r="I22" i="10" s="1"/>
  <c r="G18" i="10"/>
  <c r="I18" i="10" s="1"/>
  <c r="G14" i="10"/>
  <c r="I10" i="10"/>
  <c r="G10" i="10"/>
  <c r="C210" i="20"/>
  <c r="D210" i="20" s="1"/>
  <c r="D212" i="20" s="1"/>
  <c r="J64" i="23" s="1"/>
  <c r="J65" i="23" s="1"/>
  <c r="G36" i="18" s="1"/>
  <c r="N36" i="18" s="1"/>
  <c r="V36" i="18" s="1"/>
  <c r="C209" i="20"/>
  <c r="D209" i="20" s="1"/>
  <c r="J60" i="23" s="1"/>
  <c r="J61" i="23" s="1"/>
  <c r="C208" i="20"/>
  <c r="D208" i="20" s="1"/>
  <c r="J58" i="23" s="1"/>
  <c r="J59" i="23" s="1"/>
  <c r="Q25" i="11"/>
  <c r="G37" i="10"/>
  <c r="F105" i="20"/>
  <c r="F106" i="20" s="1"/>
  <c r="P53" i="18" s="1"/>
  <c r="I16" i="20"/>
  <c r="I15" i="20"/>
  <c r="I14" i="20"/>
  <c r="I13" i="20"/>
  <c r="I12" i="20"/>
  <c r="I11" i="20"/>
  <c r="I10" i="20"/>
  <c r="I9" i="20"/>
  <c r="I8" i="20"/>
  <c r="I7" i="20"/>
  <c r="I6" i="20"/>
  <c r="I5" i="20"/>
  <c r="I84" i="20"/>
  <c r="D24" i="20" s="1"/>
  <c r="I82" i="20"/>
  <c r="I79" i="20"/>
  <c r="I77" i="20"/>
  <c r="I74" i="20"/>
  <c r="I72" i="20"/>
  <c r="I71" i="20"/>
  <c r="I68" i="20"/>
  <c r="I66" i="20"/>
  <c r="I65" i="20"/>
  <c r="I62" i="20"/>
  <c r="I60" i="20"/>
  <c r="I59" i="20"/>
  <c r="I56" i="20"/>
  <c r="I54" i="20"/>
  <c r="I53" i="20"/>
  <c r="I52" i="20"/>
  <c r="I51" i="20"/>
  <c r="I50" i="20"/>
  <c r="I48" i="20"/>
  <c r="I47" i="20"/>
  <c r="I46" i="20"/>
  <c r="I45" i="20"/>
  <c r="I44" i="20"/>
  <c r="I43" i="20"/>
  <c r="I42" i="20"/>
  <c r="I41" i="20"/>
  <c r="I40" i="20"/>
  <c r="I39" i="20"/>
  <c r="I38" i="20"/>
  <c r="I37" i="20"/>
  <c r="I36" i="20"/>
  <c r="I35" i="20"/>
  <c r="I34" i="20"/>
  <c r="I33" i="20"/>
  <c r="G198" i="20"/>
  <c r="P2372" i="22"/>
  <c r="P914" i="22"/>
  <c r="P440" i="22"/>
  <c r="P198" i="22"/>
  <c r="P172" i="22"/>
  <c r="G196" i="20"/>
  <c r="P2665" i="22"/>
  <c r="P2354" i="22"/>
  <c r="P2169" i="22"/>
  <c r="P1194" i="22"/>
  <c r="P902" i="22"/>
  <c r="P435" i="22"/>
  <c r="P163" i="22"/>
  <c r="G194" i="20"/>
  <c r="P2358" i="22"/>
  <c r="P2115" i="22"/>
  <c r="P1658" i="22"/>
  <c r="P1435" i="22"/>
  <c r="P1397" i="22"/>
  <c r="P1378" i="22"/>
  <c r="P1157" i="22"/>
  <c r="P924" i="22"/>
  <c r="P669" i="22"/>
  <c r="P191" i="22"/>
  <c r="G192" i="20"/>
  <c r="D58" i="18" s="1"/>
  <c r="P2851" i="22"/>
  <c r="P2639" i="22"/>
  <c r="P2614" i="22"/>
  <c r="P2370" i="22"/>
  <c r="P2369" i="22"/>
  <c r="P2357" i="22"/>
  <c r="P1884" i="22"/>
  <c r="P1657" i="22"/>
  <c r="P1648" i="22"/>
  <c r="P1407" i="22"/>
  <c r="P1377" i="22"/>
  <c r="P1160" i="22"/>
  <c r="P1156" i="22"/>
  <c r="P1148" i="22"/>
  <c r="P1140" i="22"/>
  <c r="P1133" i="22"/>
  <c r="P933" i="22"/>
  <c r="P923" i="22"/>
  <c r="P919" i="22"/>
  <c r="P912" i="22"/>
  <c r="P668" i="22"/>
  <c r="P429" i="22"/>
  <c r="P424" i="22"/>
  <c r="P406" i="22"/>
  <c r="P181" i="22"/>
  <c r="P165" i="22"/>
  <c r="F3489" i="22"/>
  <c r="F3488" i="22"/>
  <c r="F3487" i="22"/>
  <c r="F3486" i="22"/>
  <c r="F3485" i="22"/>
  <c r="F3484" i="22"/>
  <c r="F3483" i="22"/>
  <c r="F3482" i="22"/>
  <c r="F3481" i="22"/>
  <c r="F3480" i="22"/>
  <c r="F3479" i="22"/>
  <c r="F3478" i="22"/>
  <c r="F3477" i="22"/>
  <c r="F3476" i="22"/>
  <c r="F3475" i="22"/>
  <c r="F3474" i="22"/>
  <c r="F3473" i="22"/>
  <c r="F3472" i="22"/>
  <c r="F3471" i="22"/>
  <c r="F3470" i="22"/>
  <c r="F3469" i="22"/>
  <c r="F3468" i="22"/>
  <c r="F3467" i="22"/>
  <c r="F3466" i="22"/>
  <c r="F3465" i="22"/>
  <c r="F3464" i="22"/>
  <c r="F3463" i="22"/>
  <c r="F3462" i="22"/>
  <c r="F3461" i="22"/>
  <c r="F3460" i="22"/>
  <c r="F3459" i="22"/>
  <c r="F3458" i="22"/>
  <c r="F3457" i="22"/>
  <c r="F3456" i="22"/>
  <c r="F3455" i="22"/>
  <c r="F3454" i="22"/>
  <c r="F3453" i="22"/>
  <c r="F3452" i="22"/>
  <c r="F3451" i="22"/>
  <c r="F3450" i="22"/>
  <c r="F3449" i="22"/>
  <c r="F3448" i="22"/>
  <c r="F3447" i="22"/>
  <c r="F3446" i="22"/>
  <c r="F3445" i="22"/>
  <c r="F3444" i="22"/>
  <c r="F3443" i="22"/>
  <c r="F3442" i="22"/>
  <c r="F3441" i="22"/>
  <c r="F3440" i="22"/>
  <c r="F3439" i="22"/>
  <c r="F3438" i="22"/>
  <c r="F3437" i="22"/>
  <c r="F3436" i="22"/>
  <c r="F3435" i="22"/>
  <c r="F3434" i="22"/>
  <c r="F3433" i="22"/>
  <c r="F3432" i="22"/>
  <c r="F3431" i="22"/>
  <c r="F3430" i="22"/>
  <c r="F3429" i="22"/>
  <c r="F3428" i="22"/>
  <c r="F3427" i="22"/>
  <c r="F3426" i="22"/>
  <c r="F3425" i="22"/>
  <c r="F3424" i="22"/>
  <c r="F3423" i="22"/>
  <c r="F3422" i="22"/>
  <c r="F3421" i="22"/>
  <c r="F3420" i="22"/>
  <c r="F3419" i="22"/>
  <c r="F3418" i="22"/>
  <c r="F3417" i="22"/>
  <c r="F3416" i="22"/>
  <c r="F3415" i="22"/>
  <c r="F3414" i="22"/>
  <c r="F3413" i="22"/>
  <c r="F3412" i="22"/>
  <c r="F3411" i="22"/>
  <c r="F3410" i="22"/>
  <c r="F3409" i="22"/>
  <c r="F3408" i="22"/>
  <c r="F3407" i="22"/>
  <c r="F3406" i="22"/>
  <c r="F3405" i="22"/>
  <c r="F3404" i="22"/>
  <c r="F3403" i="22"/>
  <c r="F3402" i="22"/>
  <c r="F3401" i="22"/>
  <c r="F3400" i="22"/>
  <c r="F3399" i="22"/>
  <c r="F3398" i="22"/>
  <c r="F3397" i="22"/>
  <c r="F3396" i="22"/>
  <c r="F3395" i="22"/>
  <c r="F3394" i="22"/>
  <c r="F3393" i="22"/>
  <c r="F3392" i="22"/>
  <c r="F3391" i="22"/>
  <c r="F3390" i="22"/>
  <c r="F3389" i="22"/>
  <c r="F3388" i="22"/>
  <c r="F3387" i="22"/>
  <c r="F3386" i="22"/>
  <c r="F3385" i="22"/>
  <c r="F3384" i="22"/>
  <c r="F3383" i="22"/>
  <c r="F3382" i="22"/>
  <c r="F3381" i="22"/>
  <c r="F3380" i="22"/>
  <c r="F3379" i="22"/>
  <c r="F3378" i="22"/>
  <c r="F3377" i="22"/>
  <c r="F3376" i="22"/>
  <c r="F3375" i="22"/>
  <c r="F3374" i="22"/>
  <c r="F3373" i="22"/>
  <c r="F3372" i="22"/>
  <c r="F3371" i="22"/>
  <c r="F3370" i="22"/>
  <c r="F3369" i="22"/>
  <c r="F3368" i="22"/>
  <c r="F3367" i="22"/>
  <c r="F3366" i="22"/>
  <c r="F3365" i="22"/>
  <c r="F3364" i="22"/>
  <c r="F3363" i="22"/>
  <c r="F3362" i="22"/>
  <c r="F3361" i="22"/>
  <c r="F3360" i="22"/>
  <c r="F3359" i="22"/>
  <c r="F3358" i="22"/>
  <c r="F3357" i="22"/>
  <c r="F3356" i="22"/>
  <c r="F3355" i="22"/>
  <c r="F3354" i="22"/>
  <c r="F3353" i="22"/>
  <c r="F3352" i="22"/>
  <c r="F3351" i="22"/>
  <c r="F3350" i="22"/>
  <c r="F3349" i="22"/>
  <c r="F3348" i="22"/>
  <c r="F3347" i="22"/>
  <c r="F3346" i="22"/>
  <c r="F3345" i="22"/>
  <c r="F3344" i="22"/>
  <c r="F3343" i="22"/>
  <c r="F3342" i="22"/>
  <c r="F3341" i="22"/>
  <c r="F3340" i="22"/>
  <c r="F3339" i="22"/>
  <c r="F3338" i="22"/>
  <c r="F3337" i="22"/>
  <c r="F3336" i="22"/>
  <c r="F3335" i="22"/>
  <c r="F3334" i="22"/>
  <c r="F3333" i="22"/>
  <c r="F3332" i="22"/>
  <c r="F3331" i="22"/>
  <c r="F3330" i="22"/>
  <c r="F3329" i="22"/>
  <c r="F3328" i="22"/>
  <c r="F3327" i="22"/>
  <c r="F3326" i="22"/>
  <c r="F3325" i="22"/>
  <c r="F3324" i="22"/>
  <c r="F3323" i="22"/>
  <c r="F3322" i="22"/>
  <c r="F3321" i="22"/>
  <c r="F3320" i="22"/>
  <c r="F3319" i="22"/>
  <c r="F3318" i="22"/>
  <c r="F3317" i="22"/>
  <c r="F3316" i="22"/>
  <c r="F3315" i="22"/>
  <c r="F3314" i="22"/>
  <c r="F3313" i="22"/>
  <c r="F3312" i="22"/>
  <c r="F3311" i="22"/>
  <c r="F3310" i="22"/>
  <c r="F3309" i="22"/>
  <c r="F3308" i="22"/>
  <c r="F3307" i="22"/>
  <c r="F3306" i="22"/>
  <c r="F3305" i="22"/>
  <c r="F3304" i="22"/>
  <c r="F3303" i="22"/>
  <c r="F3302" i="22"/>
  <c r="F3301" i="22"/>
  <c r="F3300" i="22"/>
  <c r="F3299" i="22"/>
  <c r="F3298" i="22"/>
  <c r="F3297" i="22"/>
  <c r="F3296" i="22"/>
  <c r="F3295" i="22"/>
  <c r="F3294" i="22"/>
  <c r="F3293" i="22"/>
  <c r="F3292" i="22"/>
  <c r="F3291" i="22"/>
  <c r="F3290" i="22"/>
  <c r="F3289" i="22"/>
  <c r="F3288" i="22"/>
  <c r="F3287" i="22"/>
  <c r="F3286" i="22"/>
  <c r="F3285" i="22"/>
  <c r="F3284" i="22"/>
  <c r="F3283" i="22"/>
  <c r="F3282" i="22"/>
  <c r="F3281" i="22"/>
  <c r="F3280" i="22"/>
  <c r="F3279" i="22"/>
  <c r="F3278" i="22"/>
  <c r="F3277" i="22"/>
  <c r="F3276" i="22"/>
  <c r="F3275" i="22"/>
  <c r="F3274" i="22"/>
  <c r="F3273" i="22"/>
  <c r="F3272" i="22"/>
  <c r="F3271" i="22"/>
  <c r="F3270" i="22"/>
  <c r="F3269" i="22"/>
  <c r="F3268" i="22"/>
  <c r="F3267" i="22"/>
  <c r="F3266" i="22"/>
  <c r="F3265" i="22"/>
  <c r="F3264" i="22"/>
  <c r="F3263" i="22"/>
  <c r="F3262" i="22"/>
  <c r="F3261" i="22"/>
  <c r="F3260" i="22"/>
  <c r="F3259" i="22"/>
  <c r="F3258" i="22"/>
  <c r="F3257" i="22"/>
  <c r="F3256" i="22"/>
  <c r="F3255" i="22"/>
  <c r="F3254" i="22"/>
  <c r="F3253" i="22"/>
  <c r="F3252" i="22"/>
  <c r="F3251" i="22"/>
  <c r="F3250" i="22"/>
  <c r="F3249" i="22"/>
  <c r="F3248" i="22"/>
  <c r="F3247" i="22"/>
  <c r="F3246" i="22"/>
  <c r="F3245" i="22"/>
  <c r="F3244" i="22"/>
  <c r="F3243" i="22"/>
  <c r="F3242" i="22"/>
  <c r="F3241" i="22"/>
  <c r="F3240" i="22"/>
  <c r="F3239" i="22"/>
  <c r="F3238" i="22"/>
  <c r="F3237" i="22"/>
  <c r="F3236" i="22"/>
  <c r="F3235" i="22"/>
  <c r="F3234" i="22"/>
  <c r="F3233" i="22"/>
  <c r="F3232" i="22"/>
  <c r="F3231" i="22"/>
  <c r="F3230" i="22"/>
  <c r="F3229" i="22"/>
  <c r="F3228" i="22"/>
  <c r="F3227" i="22"/>
  <c r="F3226" i="22"/>
  <c r="F3225" i="22"/>
  <c r="F3224" i="22"/>
  <c r="F3223" i="22"/>
  <c r="F3222" i="22"/>
  <c r="F3221" i="22"/>
  <c r="F3220" i="22"/>
  <c r="F3219" i="22"/>
  <c r="F3218" i="22"/>
  <c r="F3217" i="22"/>
  <c r="F3216" i="22"/>
  <c r="F3215" i="22"/>
  <c r="F3214" i="22"/>
  <c r="F3213" i="22"/>
  <c r="F3212" i="22"/>
  <c r="F3211" i="22"/>
  <c r="F3210" i="22"/>
  <c r="F3209" i="22"/>
  <c r="F3208" i="22"/>
  <c r="F3207" i="22"/>
  <c r="F3206" i="22"/>
  <c r="F3205" i="22"/>
  <c r="F3204" i="22"/>
  <c r="F3203" i="22"/>
  <c r="F3202" i="22"/>
  <c r="F3201" i="22"/>
  <c r="F3200" i="22"/>
  <c r="F3199" i="22"/>
  <c r="F3198" i="22"/>
  <c r="F3197" i="22"/>
  <c r="F3196" i="22"/>
  <c r="F3195" i="22"/>
  <c r="F3194" i="22"/>
  <c r="F3193" i="22"/>
  <c r="F3192" i="22"/>
  <c r="F3191" i="22"/>
  <c r="F3190" i="22"/>
  <c r="F3189" i="22"/>
  <c r="F3188" i="22"/>
  <c r="F3187" i="22"/>
  <c r="F3186" i="22"/>
  <c r="F3185" i="22"/>
  <c r="F3184" i="22"/>
  <c r="F3183" i="22"/>
  <c r="F3182" i="22"/>
  <c r="F3181" i="22"/>
  <c r="F3180" i="22"/>
  <c r="F3179" i="22"/>
  <c r="F3178" i="22"/>
  <c r="F3177" i="22"/>
  <c r="F3176" i="22"/>
  <c r="F3175" i="22"/>
  <c r="F3174" i="22"/>
  <c r="F3173" i="22"/>
  <c r="F3172" i="22"/>
  <c r="F3171" i="22"/>
  <c r="F3170" i="22"/>
  <c r="F3169" i="22"/>
  <c r="F3168" i="22"/>
  <c r="F3167" i="22"/>
  <c r="F3166" i="22"/>
  <c r="F3165" i="22"/>
  <c r="F3164" i="22"/>
  <c r="F3163" i="22"/>
  <c r="F3162" i="22"/>
  <c r="F3161" i="22"/>
  <c r="F3160" i="22"/>
  <c r="F3159" i="22"/>
  <c r="F3158" i="22"/>
  <c r="F3157" i="22"/>
  <c r="F3156" i="22"/>
  <c r="F3155" i="22"/>
  <c r="F3154" i="22"/>
  <c r="F3153" i="22"/>
  <c r="F3152" i="22"/>
  <c r="F3151" i="22"/>
  <c r="F3150" i="22"/>
  <c r="F3149" i="22"/>
  <c r="F3148" i="22"/>
  <c r="F3147" i="22"/>
  <c r="F3146" i="22"/>
  <c r="F3145" i="22"/>
  <c r="F3144" i="22"/>
  <c r="F3143" i="22"/>
  <c r="F3142" i="22"/>
  <c r="F3141" i="22"/>
  <c r="F3140" i="22"/>
  <c r="F3139" i="22"/>
  <c r="F3138" i="22"/>
  <c r="F3137" i="22"/>
  <c r="F3136" i="22"/>
  <c r="F3135" i="22"/>
  <c r="F3134" i="22"/>
  <c r="F3133" i="22"/>
  <c r="F3132" i="22"/>
  <c r="F3131" i="22"/>
  <c r="F3130" i="22"/>
  <c r="F3129" i="22"/>
  <c r="F3128" i="22"/>
  <c r="F3127" i="22"/>
  <c r="F3126" i="22"/>
  <c r="F3125" i="22"/>
  <c r="F3124" i="22"/>
  <c r="F3123" i="22"/>
  <c r="F3122" i="22"/>
  <c r="F3121" i="22"/>
  <c r="F3120" i="22"/>
  <c r="F3119" i="22"/>
  <c r="F3118" i="22"/>
  <c r="F3117" i="22"/>
  <c r="F3116" i="22"/>
  <c r="F3115" i="22"/>
  <c r="F3114" i="22"/>
  <c r="F3113" i="22"/>
  <c r="F3112" i="22"/>
  <c r="F3111" i="22"/>
  <c r="F3110" i="22"/>
  <c r="F3109" i="22"/>
  <c r="F3108" i="22"/>
  <c r="F3107" i="22"/>
  <c r="F3106" i="22"/>
  <c r="F3105" i="22"/>
  <c r="F3104" i="22"/>
  <c r="F3103" i="22"/>
  <c r="F3102" i="22"/>
  <c r="F3101" i="22"/>
  <c r="F3100" i="22"/>
  <c r="F3099" i="22"/>
  <c r="F3098" i="22"/>
  <c r="F3097" i="22"/>
  <c r="F3096" i="22"/>
  <c r="F3095" i="22"/>
  <c r="F3094" i="22"/>
  <c r="F3093" i="22"/>
  <c r="F3092" i="22"/>
  <c r="F3091" i="22"/>
  <c r="F3090" i="22"/>
  <c r="F3089" i="22"/>
  <c r="F3088" i="22"/>
  <c r="F3087" i="22"/>
  <c r="F3086" i="22"/>
  <c r="F3085" i="22"/>
  <c r="F3084" i="22"/>
  <c r="F3083" i="22"/>
  <c r="F3082" i="22"/>
  <c r="F3081" i="22"/>
  <c r="F3080" i="22"/>
  <c r="F3079" i="22"/>
  <c r="F3078" i="22"/>
  <c r="F3077" i="22"/>
  <c r="F3076" i="22"/>
  <c r="F3075" i="22"/>
  <c r="F3074" i="22"/>
  <c r="F3073" i="22"/>
  <c r="F3072" i="22"/>
  <c r="F3071" i="22"/>
  <c r="F3070" i="22"/>
  <c r="F3069" i="22"/>
  <c r="F3068" i="22"/>
  <c r="F3067" i="22"/>
  <c r="F3066" i="22"/>
  <c r="F3065" i="22"/>
  <c r="F3064" i="22"/>
  <c r="F3063" i="22"/>
  <c r="F3062" i="22"/>
  <c r="F3061" i="22"/>
  <c r="F3060" i="22"/>
  <c r="F3059" i="22"/>
  <c r="F3058" i="22"/>
  <c r="F3057" i="22"/>
  <c r="F3056" i="22"/>
  <c r="F3055" i="22"/>
  <c r="F3054" i="22"/>
  <c r="F3053" i="22"/>
  <c r="F3052" i="22"/>
  <c r="F3051" i="22"/>
  <c r="F3050" i="22"/>
  <c r="F3049" i="22"/>
  <c r="F3048" i="22"/>
  <c r="F3047" i="22"/>
  <c r="F3046" i="22"/>
  <c r="F3045" i="22"/>
  <c r="F3044" i="22"/>
  <c r="F3043" i="22"/>
  <c r="F3042" i="22"/>
  <c r="F3041" i="22"/>
  <c r="F3040" i="22"/>
  <c r="F3039" i="22"/>
  <c r="F3038" i="22"/>
  <c r="F3037" i="22"/>
  <c r="F3036" i="22"/>
  <c r="F3035" i="22"/>
  <c r="F3034" i="22"/>
  <c r="F3033" i="22"/>
  <c r="F3032" i="22"/>
  <c r="F3031" i="22"/>
  <c r="F3030" i="22"/>
  <c r="F3029" i="22"/>
  <c r="F3028" i="22"/>
  <c r="F3027" i="22"/>
  <c r="F3026" i="22"/>
  <c r="F3025" i="22"/>
  <c r="F3024" i="22"/>
  <c r="F3023" i="22"/>
  <c r="F3022" i="22"/>
  <c r="F3021" i="22"/>
  <c r="F3020" i="22"/>
  <c r="F3019" i="22"/>
  <c r="F3018" i="22"/>
  <c r="F3017" i="22"/>
  <c r="F3016" i="22"/>
  <c r="F3015" i="22"/>
  <c r="F3014" i="22"/>
  <c r="F3013" i="22"/>
  <c r="F3012" i="22"/>
  <c r="F3011" i="22"/>
  <c r="F3010" i="22"/>
  <c r="F3009" i="22"/>
  <c r="F3008" i="22"/>
  <c r="F3007" i="22"/>
  <c r="F3006" i="22"/>
  <c r="F3005" i="22"/>
  <c r="F3004" i="22"/>
  <c r="F3003" i="22"/>
  <c r="F3002" i="22"/>
  <c r="F3001" i="22"/>
  <c r="F3000" i="22"/>
  <c r="F2999" i="22"/>
  <c r="F2998" i="22"/>
  <c r="F2997" i="22"/>
  <c r="F2996" i="22"/>
  <c r="F2995" i="22"/>
  <c r="F2994" i="22"/>
  <c r="F2993" i="22"/>
  <c r="F2992" i="22"/>
  <c r="F2991" i="22"/>
  <c r="F2990" i="22"/>
  <c r="F2989" i="22"/>
  <c r="F2988" i="22"/>
  <c r="F2987" i="22"/>
  <c r="F2986" i="22"/>
  <c r="F2985" i="22"/>
  <c r="F2984" i="22"/>
  <c r="F2983" i="22"/>
  <c r="F2982" i="22"/>
  <c r="F2981" i="22"/>
  <c r="F2980" i="22"/>
  <c r="F2979" i="22"/>
  <c r="F2978" i="22"/>
  <c r="F2977" i="22"/>
  <c r="F2976" i="22"/>
  <c r="F2975" i="22"/>
  <c r="F2974" i="22"/>
  <c r="F2973" i="22"/>
  <c r="F2972" i="22"/>
  <c r="F2971" i="22"/>
  <c r="F2970" i="22"/>
  <c r="F2969" i="22"/>
  <c r="F2968" i="22"/>
  <c r="F2967" i="22"/>
  <c r="F2966" i="22"/>
  <c r="F2965" i="22"/>
  <c r="F2964" i="22"/>
  <c r="F2963" i="22"/>
  <c r="F2962" i="22"/>
  <c r="F2961" i="22"/>
  <c r="F2960" i="22"/>
  <c r="F2959" i="22"/>
  <c r="F2958" i="22"/>
  <c r="F2957" i="22"/>
  <c r="F2956" i="22"/>
  <c r="F2955" i="22"/>
  <c r="F2954" i="22"/>
  <c r="F2953" i="22"/>
  <c r="F2952" i="22"/>
  <c r="F2951" i="22"/>
  <c r="F2950" i="22"/>
  <c r="F2949" i="22"/>
  <c r="F2948" i="22"/>
  <c r="F2947" i="22"/>
  <c r="F2946" i="22"/>
  <c r="F2945" i="22"/>
  <c r="F2944" i="22"/>
  <c r="F2943" i="22"/>
  <c r="F2942" i="22"/>
  <c r="F2941" i="22"/>
  <c r="F2940" i="22"/>
  <c r="F2939" i="22"/>
  <c r="F2938" i="22"/>
  <c r="F2937" i="22"/>
  <c r="F2936" i="22"/>
  <c r="F2935" i="22"/>
  <c r="F2934" i="22"/>
  <c r="F2933" i="22"/>
  <c r="F2932" i="22"/>
  <c r="F2931" i="22"/>
  <c r="F2930" i="22"/>
  <c r="F2929" i="22"/>
  <c r="F2928" i="22"/>
  <c r="F2927" i="22"/>
  <c r="F2926" i="22"/>
  <c r="F2925" i="22"/>
  <c r="F2924" i="22"/>
  <c r="F2923" i="22"/>
  <c r="F2922" i="22"/>
  <c r="F2921" i="22"/>
  <c r="F2920" i="22"/>
  <c r="F2919" i="22"/>
  <c r="F2918" i="22"/>
  <c r="F2917" i="22"/>
  <c r="F2916" i="22"/>
  <c r="F2915" i="22"/>
  <c r="F2914" i="22"/>
  <c r="F2913" i="22"/>
  <c r="F2912" i="22"/>
  <c r="F2911" i="22"/>
  <c r="F2910" i="22"/>
  <c r="F2909" i="22"/>
  <c r="F2908" i="22"/>
  <c r="F2907" i="22"/>
  <c r="F2906" i="22"/>
  <c r="F2905" i="22"/>
  <c r="F2904" i="22"/>
  <c r="F2903" i="22"/>
  <c r="F2902" i="22"/>
  <c r="F2901" i="22"/>
  <c r="F2900" i="22"/>
  <c r="F2899" i="22"/>
  <c r="F2898" i="22"/>
  <c r="F2897" i="22"/>
  <c r="F2896" i="22"/>
  <c r="F2895" i="22"/>
  <c r="F2894" i="22"/>
  <c r="F2893" i="22"/>
  <c r="F2892" i="22"/>
  <c r="F2891" i="22"/>
  <c r="F2890" i="22"/>
  <c r="F2889" i="22"/>
  <c r="F2888" i="22"/>
  <c r="F2887" i="22"/>
  <c r="F2886" i="22"/>
  <c r="F2885" i="22"/>
  <c r="F2884" i="22"/>
  <c r="F2883" i="22"/>
  <c r="F2882" i="22"/>
  <c r="F2881" i="22"/>
  <c r="F2880" i="22"/>
  <c r="F2879" i="22"/>
  <c r="F2878" i="22"/>
  <c r="F2877" i="22"/>
  <c r="F2876" i="22"/>
  <c r="F2875" i="22"/>
  <c r="F2874" i="22"/>
  <c r="F2873" i="22"/>
  <c r="F2872" i="22"/>
  <c r="F2871" i="22"/>
  <c r="F2870" i="22"/>
  <c r="F2869" i="22"/>
  <c r="F2868" i="22"/>
  <c r="F2867" i="22"/>
  <c r="F2866" i="22"/>
  <c r="F2865" i="22"/>
  <c r="F2864" i="22"/>
  <c r="F2863" i="22"/>
  <c r="F2862" i="22"/>
  <c r="F2861" i="22"/>
  <c r="F2860" i="22"/>
  <c r="F2859" i="22"/>
  <c r="F2858" i="22"/>
  <c r="F2857" i="22"/>
  <c r="F2856" i="22"/>
  <c r="F2855" i="22"/>
  <c r="F2854" i="22"/>
  <c r="F2853" i="22"/>
  <c r="F2852" i="22"/>
  <c r="F2851" i="22"/>
  <c r="F2850" i="22"/>
  <c r="F2849" i="22"/>
  <c r="F2848" i="22"/>
  <c r="F2847" i="22"/>
  <c r="F2846" i="22"/>
  <c r="F2845" i="22"/>
  <c r="F2844" i="22"/>
  <c r="F2843" i="22"/>
  <c r="F2842" i="22"/>
  <c r="F2841" i="22"/>
  <c r="F2840" i="22"/>
  <c r="F2839" i="22"/>
  <c r="F2838" i="22"/>
  <c r="F2837" i="22"/>
  <c r="F2836" i="22"/>
  <c r="F2835" i="22"/>
  <c r="F2834" i="22"/>
  <c r="F2833" i="22"/>
  <c r="F2832" i="22"/>
  <c r="F2831" i="22"/>
  <c r="F2830" i="22"/>
  <c r="F2829" i="22"/>
  <c r="F2828" i="22"/>
  <c r="F2827" i="22"/>
  <c r="F2826" i="22"/>
  <c r="F2825" i="22"/>
  <c r="F2824" i="22"/>
  <c r="F2823" i="22"/>
  <c r="F2822" i="22"/>
  <c r="F2821" i="22"/>
  <c r="F2820" i="22"/>
  <c r="F2819" i="22"/>
  <c r="F2818" i="22"/>
  <c r="F2817" i="22"/>
  <c r="F2816" i="22"/>
  <c r="F2815" i="22"/>
  <c r="F2814" i="22"/>
  <c r="F2813" i="22"/>
  <c r="F2812" i="22"/>
  <c r="F2811" i="22"/>
  <c r="F2810" i="22"/>
  <c r="F2809" i="22"/>
  <c r="F2808" i="22"/>
  <c r="F2807" i="22"/>
  <c r="F2806" i="22"/>
  <c r="F2805" i="22"/>
  <c r="F2804" i="22"/>
  <c r="F2803" i="22"/>
  <c r="F2802" i="22"/>
  <c r="F2801" i="22"/>
  <c r="F2800" i="22"/>
  <c r="F2799" i="22"/>
  <c r="F2798" i="22"/>
  <c r="F2797" i="22"/>
  <c r="F2796" i="22"/>
  <c r="F2795" i="22"/>
  <c r="F2794" i="22"/>
  <c r="F2793" i="22"/>
  <c r="F2792" i="22"/>
  <c r="F2791" i="22"/>
  <c r="F2790" i="22"/>
  <c r="F2789" i="22"/>
  <c r="F2788" i="22"/>
  <c r="F2787" i="22"/>
  <c r="F2786" i="22"/>
  <c r="F2785" i="22"/>
  <c r="F2784" i="22"/>
  <c r="F2783" i="22"/>
  <c r="F2782" i="22"/>
  <c r="F2781" i="22"/>
  <c r="F2780" i="22"/>
  <c r="F2779" i="22"/>
  <c r="F2778" i="22"/>
  <c r="F2777" i="22"/>
  <c r="F2776" i="22"/>
  <c r="F2775" i="22"/>
  <c r="F2774" i="22"/>
  <c r="F2773" i="22"/>
  <c r="F2772" i="22"/>
  <c r="F2771" i="22"/>
  <c r="F2770" i="22"/>
  <c r="F2769" i="22"/>
  <c r="F2768" i="22"/>
  <c r="F2767" i="22"/>
  <c r="F2766" i="22"/>
  <c r="F2765" i="22"/>
  <c r="F2764" i="22"/>
  <c r="F2763" i="22"/>
  <c r="F2762" i="22"/>
  <c r="F2761" i="22"/>
  <c r="F2760" i="22"/>
  <c r="F2759" i="22"/>
  <c r="F2758" i="22"/>
  <c r="F2757" i="22"/>
  <c r="F2756" i="22"/>
  <c r="F2755" i="22"/>
  <c r="F2754" i="22"/>
  <c r="F2753" i="22"/>
  <c r="F2752" i="22"/>
  <c r="F2751" i="22"/>
  <c r="F2750" i="22"/>
  <c r="F2749" i="22"/>
  <c r="F2748" i="22"/>
  <c r="F2747" i="22"/>
  <c r="F2746" i="22"/>
  <c r="F2745" i="22"/>
  <c r="F2744" i="22"/>
  <c r="F2743" i="22"/>
  <c r="F2742" i="22"/>
  <c r="F2741" i="22"/>
  <c r="F2740" i="22"/>
  <c r="F2739" i="22"/>
  <c r="F2738" i="22"/>
  <c r="F2737" i="22"/>
  <c r="F2736" i="22"/>
  <c r="F2735" i="22"/>
  <c r="F2734" i="22"/>
  <c r="F2733" i="22"/>
  <c r="F2732" i="22"/>
  <c r="F2731" i="22"/>
  <c r="F2730" i="22"/>
  <c r="F2729" i="22"/>
  <c r="F2728" i="22"/>
  <c r="F2727" i="22"/>
  <c r="F2726" i="22"/>
  <c r="F2725" i="22"/>
  <c r="F2724" i="22"/>
  <c r="F2723" i="22"/>
  <c r="F2722" i="22"/>
  <c r="F2721" i="22"/>
  <c r="F2720" i="22"/>
  <c r="F2719" i="22"/>
  <c r="F2718" i="22"/>
  <c r="F2717" i="22"/>
  <c r="F2716" i="22"/>
  <c r="F2715" i="22"/>
  <c r="F2714" i="22"/>
  <c r="F2713" i="22"/>
  <c r="F2712" i="22"/>
  <c r="F2711" i="22"/>
  <c r="F2710" i="22"/>
  <c r="F2709" i="22"/>
  <c r="F2708" i="22"/>
  <c r="F2707" i="22"/>
  <c r="F2706" i="22"/>
  <c r="F2705" i="22"/>
  <c r="F2704" i="22"/>
  <c r="F2703" i="22"/>
  <c r="F2702" i="22"/>
  <c r="F2701" i="22"/>
  <c r="F2700" i="22"/>
  <c r="F2699" i="22"/>
  <c r="F2698" i="22"/>
  <c r="F2697" i="22"/>
  <c r="F2696" i="22"/>
  <c r="F2695" i="22"/>
  <c r="F2694" i="22"/>
  <c r="F2693" i="22"/>
  <c r="F2692" i="22"/>
  <c r="F2691" i="22"/>
  <c r="F2690" i="22"/>
  <c r="F2689" i="22"/>
  <c r="F2688" i="22"/>
  <c r="F2687" i="22"/>
  <c r="F2686" i="22"/>
  <c r="F2685" i="22"/>
  <c r="F2684" i="22"/>
  <c r="F2683" i="22"/>
  <c r="F2682" i="22"/>
  <c r="F2681" i="22"/>
  <c r="F2680" i="22"/>
  <c r="F2679" i="22"/>
  <c r="F2678" i="22"/>
  <c r="F2677" i="22"/>
  <c r="F2676" i="22"/>
  <c r="F2675" i="22"/>
  <c r="F2674" i="22"/>
  <c r="F2673" i="22"/>
  <c r="F2672" i="22"/>
  <c r="F2671" i="22"/>
  <c r="F2670" i="22"/>
  <c r="F2669" i="22"/>
  <c r="F2668" i="22"/>
  <c r="F2667" i="22"/>
  <c r="F2666" i="22"/>
  <c r="F2665" i="22"/>
  <c r="F2664" i="22"/>
  <c r="F2663" i="22"/>
  <c r="F2662" i="22"/>
  <c r="F2661" i="22"/>
  <c r="F2660" i="22"/>
  <c r="F2659" i="22"/>
  <c r="F2658" i="22"/>
  <c r="F2657" i="22"/>
  <c r="F2656" i="22"/>
  <c r="F2655" i="22"/>
  <c r="F2654" i="22"/>
  <c r="F2653" i="22"/>
  <c r="F2652" i="22"/>
  <c r="F2651" i="22"/>
  <c r="F2650" i="22"/>
  <c r="F2649" i="22"/>
  <c r="F2648" i="22"/>
  <c r="F2647" i="22"/>
  <c r="F2646" i="22"/>
  <c r="F2645" i="22"/>
  <c r="F2644" i="22"/>
  <c r="F2643" i="22"/>
  <c r="F2642" i="22"/>
  <c r="F2641" i="22"/>
  <c r="F2640" i="22"/>
  <c r="F2639" i="22"/>
  <c r="F2638" i="22"/>
  <c r="F2637" i="22"/>
  <c r="F2636" i="22"/>
  <c r="F2635" i="22"/>
  <c r="F2634" i="22"/>
  <c r="F2633" i="22"/>
  <c r="F2632" i="22"/>
  <c r="F2631" i="22"/>
  <c r="F2630" i="22"/>
  <c r="F2629" i="22"/>
  <c r="F2628" i="22"/>
  <c r="F2627" i="22"/>
  <c r="F2626" i="22"/>
  <c r="F2625" i="22"/>
  <c r="F2624" i="22"/>
  <c r="F2623" i="22"/>
  <c r="F2622" i="22"/>
  <c r="F2621" i="22"/>
  <c r="F2620" i="22"/>
  <c r="F2619" i="22"/>
  <c r="F2618" i="22"/>
  <c r="F2617" i="22"/>
  <c r="F2616" i="22"/>
  <c r="F2615" i="22"/>
  <c r="F2614" i="22"/>
  <c r="F2613" i="22"/>
  <c r="F2612" i="22"/>
  <c r="F2611" i="22"/>
  <c r="F2610" i="22"/>
  <c r="F2609" i="22"/>
  <c r="F2608" i="22"/>
  <c r="F2607" i="22"/>
  <c r="F2606" i="22"/>
  <c r="F2605" i="22"/>
  <c r="F2604" i="22"/>
  <c r="F2603" i="22"/>
  <c r="F2602" i="22"/>
  <c r="F2601" i="22"/>
  <c r="F2600" i="22"/>
  <c r="F2599" i="22"/>
  <c r="F2598" i="22"/>
  <c r="F2597" i="22"/>
  <c r="F2596" i="22"/>
  <c r="F2595" i="22"/>
  <c r="F2594" i="22"/>
  <c r="F2593" i="22"/>
  <c r="F2592" i="22"/>
  <c r="F2591" i="22"/>
  <c r="F2590" i="22"/>
  <c r="F2589" i="22"/>
  <c r="F2588" i="22"/>
  <c r="F2587" i="22"/>
  <c r="F2586" i="22"/>
  <c r="F2585" i="22"/>
  <c r="F2584" i="22"/>
  <c r="F2583" i="22"/>
  <c r="F2582" i="22"/>
  <c r="F2581" i="22"/>
  <c r="F2580" i="22"/>
  <c r="F2579" i="22"/>
  <c r="F2578" i="22"/>
  <c r="F2577" i="22"/>
  <c r="F2576" i="22"/>
  <c r="F2575" i="22"/>
  <c r="F2574" i="22"/>
  <c r="F2573" i="22"/>
  <c r="F2572" i="22"/>
  <c r="F2571" i="22"/>
  <c r="F2570" i="22"/>
  <c r="F2569" i="22"/>
  <c r="F2568" i="22"/>
  <c r="F2567" i="22"/>
  <c r="F2566" i="22"/>
  <c r="F2565" i="22"/>
  <c r="F2564" i="22"/>
  <c r="F2563" i="22"/>
  <c r="F2562" i="22"/>
  <c r="F2561" i="22"/>
  <c r="F2560" i="22"/>
  <c r="F2559" i="22"/>
  <c r="F2558" i="22"/>
  <c r="F2557" i="22"/>
  <c r="F2556" i="22"/>
  <c r="F2555" i="22"/>
  <c r="F2554" i="22"/>
  <c r="F2553" i="22"/>
  <c r="F2552" i="22"/>
  <c r="F2551" i="22"/>
  <c r="F2550" i="22"/>
  <c r="F2549" i="22"/>
  <c r="F2548" i="22"/>
  <c r="F2547" i="22"/>
  <c r="F2546" i="22"/>
  <c r="F2545" i="22"/>
  <c r="F2544" i="22"/>
  <c r="F2543" i="22"/>
  <c r="F2542" i="22"/>
  <c r="F2541" i="22"/>
  <c r="F2540" i="22"/>
  <c r="F2539" i="22"/>
  <c r="F2538" i="22"/>
  <c r="F2537" i="22"/>
  <c r="F2536" i="22"/>
  <c r="F2535" i="22"/>
  <c r="F2534" i="22"/>
  <c r="F2533" i="22"/>
  <c r="F2532" i="22"/>
  <c r="F2531" i="22"/>
  <c r="F2530" i="22"/>
  <c r="F2529" i="22"/>
  <c r="F2528" i="22"/>
  <c r="F2527" i="22"/>
  <c r="F2526" i="22"/>
  <c r="F2525" i="22"/>
  <c r="F2524" i="22"/>
  <c r="F2523" i="22"/>
  <c r="F2522" i="22"/>
  <c r="F2521" i="22"/>
  <c r="F2520" i="22"/>
  <c r="F2519" i="22"/>
  <c r="F2518" i="22"/>
  <c r="F2517" i="22"/>
  <c r="F2516" i="22"/>
  <c r="F2515" i="22"/>
  <c r="F2514" i="22"/>
  <c r="F2513" i="22"/>
  <c r="F2512" i="22"/>
  <c r="F2511" i="22"/>
  <c r="F2510" i="22"/>
  <c r="F2509" i="22"/>
  <c r="F2508" i="22"/>
  <c r="F2507" i="22"/>
  <c r="F2506" i="22"/>
  <c r="F2505" i="22"/>
  <c r="F2504" i="22"/>
  <c r="F2503" i="22"/>
  <c r="F2502" i="22"/>
  <c r="F2501" i="22"/>
  <c r="F2500" i="22"/>
  <c r="F2499" i="22"/>
  <c r="F2498" i="22"/>
  <c r="F2497" i="22"/>
  <c r="F2496" i="22"/>
  <c r="F2495" i="22"/>
  <c r="F2494" i="22"/>
  <c r="F2493" i="22"/>
  <c r="F2492" i="22"/>
  <c r="F2491" i="22"/>
  <c r="F2490" i="22"/>
  <c r="F2489" i="22"/>
  <c r="F2488" i="22"/>
  <c r="F2487" i="22"/>
  <c r="F2486" i="22"/>
  <c r="F2485" i="22"/>
  <c r="F2484" i="22"/>
  <c r="F2483" i="22"/>
  <c r="F2482" i="22"/>
  <c r="F2481" i="22"/>
  <c r="F2480" i="22"/>
  <c r="F2479" i="22"/>
  <c r="F2478" i="22"/>
  <c r="F2477" i="22"/>
  <c r="F2476" i="22"/>
  <c r="F2475" i="22"/>
  <c r="F2474" i="22"/>
  <c r="F2473" i="22"/>
  <c r="F2472" i="22"/>
  <c r="F2471" i="22"/>
  <c r="F2470" i="22"/>
  <c r="F2469" i="22"/>
  <c r="F2468" i="22"/>
  <c r="F2467" i="22"/>
  <c r="F2466" i="22"/>
  <c r="F2465" i="22"/>
  <c r="F2464" i="22"/>
  <c r="F2463" i="22"/>
  <c r="F2462" i="22"/>
  <c r="F2461" i="22"/>
  <c r="F2460" i="22"/>
  <c r="F2459" i="22"/>
  <c r="F2458" i="22"/>
  <c r="F2457" i="22"/>
  <c r="F2456" i="22"/>
  <c r="F2455" i="22"/>
  <c r="F2454" i="22"/>
  <c r="F2453" i="22"/>
  <c r="F2452" i="22"/>
  <c r="F2451" i="22"/>
  <c r="F2450" i="22"/>
  <c r="F2449" i="22"/>
  <c r="F2448" i="22"/>
  <c r="F2447" i="22"/>
  <c r="F2446" i="22"/>
  <c r="F2445" i="22"/>
  <c r="F2444" i="22"/>
  <c r="F2443" i="22"/>
  <c r="F2442" i="22"/>
  <c r="F2441" i="22"/>
  <c r="F2440" i="22"/>
  <c r="F2439" i="22"/>
  <c r="F2438" i="22"/>
  <c r="F2437" i="22"/>
  <c r="F2436" i="22"/>
  <c r="F2435" i="22"/>
  <c r="F2434" i="22"/>
  <c r="F2433" i="22"/>
  <c r="F2432" i="22"/>
  <c r="F2431" i="22"/>
  <c r="F2430" i="22"/>
  <c r="F2429" i="22"/>
  <c r="F2428" i="22"/>
  <c r="F2427" i="22"/>
  <c r="F2426" i="22"/>
  <c r="F2425" i="22"/>
  <c r="F2424" i="22"/>
  <c r="F2423" i="22"/>
  <c r="F2422" i="22"/>
  <c r="F2421" i="22"/>
  <c r="F2420" i="22"/>
  <c r="F2419" i="22"/>
  <c r="F2418" i="22"/>
  <c r="F2417" i="22"/>
  <c r="F2416" i="22"/>
  <c r="F2415" i="22"/>
  <c r="F2414" i="22"/>
  <c r="F2413" i="22"/>
  <c r="F2412" i="22"/>
  <c r="F2411" i="22"/>
  <c r="F2410" i="22"/>
  <c r="F2409" i="22"/>
  <c r="F2408" i="22"/>
  <c r="F2407" i="22"/>
  <c r="F2406" i="22"/>
  <c r="F2405" i="22"/>
  <c r="F2404" i="22"/>
  <c r="F2403" i="22"/>
  <c r="F2402" i="22"/>
  <c r="F2401" i="22"/>
  <c r="F2400" i="22"/>
  <c r="F2399" i="22"/>
  <c r="F2398" i="22"/>
  <c r="F2397" i="22"/>
  <c r="F2396" i="22"/>
  <c r="F2395" i="22"/>
  <c r="F2394" i="22"/>
  <c r="F2393" i="22"/>
  <c r="F2392" i="22"/>
  <c r="F2391" i="22"/>
  <c r="F2390" i="22"/>
  <c r="F2389" i="22"/>
  <c r="F2388" i="22"/>
  <c r="F2387" i="22"/>
  <c r="F2386" i="22"/>
  <c r="F2385" i="22"/>
  <c r="F2384" i="22"/>
  <c r="F2383" i="22"/>
  <c r="F2382" i="22"/>
  <c r="F2381" i="22"/>
  <c r="F2380" i="22"/>
  <c r="F2379" i="22"/>
  <c r="F2378" i="22"/>
  <c r="F2377" i="22"/>
  <c r="F2376" i="22"/>
  <c r="F2375" i="22"/>
  <c r="F2374" i="22"/>
  <c r="F2373" i="22"/>
  <c r="F2372" i="22"/>
  <c r="F2371" i="22"/>
  <c r="F2370" i="22"/>
  <c r="F2369" i="22"/>
  <c r="F2368" i="22"/>
  <c r="F2367" i="22"/>
  <c r="F2366" i="22"/>
  <c r="F2365" i="22"/>
  <c r="F2364" i="22"/>
  <c r="F2363" i="22"/>
  <c r="F2362" i="22"/>
  <c r="F2361" i="22"/>
  <c r="F2360" i="22"/>
  <c r="F2359" i="22"/>
  <c r="F2358" i="22"/>
  <c r="F2357" i="22"/>
  <c r="F2356" i="22"/>
  <c r="F2355" i="22"/>
  <c r="F2354" i="22"/>
  <c r="F2353" i="22"/>
  <c r="F2352" i="22"/>
  <c r="F2351" i="22"/>
  <c r="F2350" i="22"/>
  <c r="F2349" i="22"/>
  <c r="F2348" i="22"/>
  <c r="F2347" i="22"/>
  <c r="F2346" i="22"/>
  <c r="F2345" i="22"/>
  <c r="F2344" i="22"/>
  <c r="F2343" i="22"/>
  <c r="F2342" i="22"/>
  <c r="F2341" i="22"/>
  <c r="F2340" i="22"/>
  <c r="F2339" i="22"/>
  <c r="F2338" i="22"/>
  <c r="F2337" i="22"/>
  <c r="F2336" i="22"/>
  <c r="F2335" i="22"/>
  <c r="F2334" i="22"/>
  <c r="F2333" i="22"/>
  <c r="F2332" i="22"/>
  <c r="F2331" i="22"/>
  <c r="F2330" i="22"/>
  <c r="F2329" i="22"/>
  <c r="F2328" i="22"/>
  <c r="F2327" i="22"/>
  <c r="F2326" i="22"/>
  <c r="F2325" i="22"/>
  <c r="F2324" i="22"/>
  <c r="F2323" i="22"/>
  <c r="F2322" i="22"/>
  <c r="F2321" i="22"/>
  <c r="F2320" i="22"/>
  <c r="F2319" i="22"/>
  <c r="F2318" i="22"/>
  <c r="F2317" i="22"/>
  <c r="F2316" i="22"/>
  <c r="F2315" i="22"/>
  <c r="F2314" i="22"/>
  <c r="F2313" i="22"/>
  <c r="F2312" i="22"/>
  <c r="F2311" i="22"/>
  <c r="F2310" i="22"/>
  <c r="F2309" i="22"/>
  <c r="F2308" i="22"/>
  <c r="F2307" i="22"/>
  <c r="F2306" i="22"/>
  <c r="F2305" i="22"/>
  <c r="F2304" i="22"/>
  <c r="F2303" i="22"/>
  <c r="F2302" i="22"/>
  <c r="F2301" i="22"/>
  <c r="F2300" i="22"/>
  <c r="F2299" i="22"/>
  <c r="F2298" i="22"/>
  <c r="F2297" i="22"/>
  <c r="F2296" i="22"/>
  <c r="F2295" i="22"/>
  <c r="F2294" i="22"/>
  <c r="F2293" i="22"/>
  <c r="F2292" i="22"/>
  <c r="F2291" i="22"/>
  <c r="F2290" i="22"/>
  <c r="F2289" i="22"/>
  <c r="F2288" i="22"/>
  <c r="F2287" i="22"/>
  <c r="F2286" i="22"/>
  <c r="F2285" i="22"/>
  <c r="F2284" i="22"/>
  <c r="F2283" i="22"/>
  <c r="F2282" i="22"/>
  <c r="F2281" i="22"/>
  <c r="F2280" i="22"/>
  <c r="F2279" i="22"/>
  <c r="F2278" i="22"/>
  <c r="F2277" i="22"/>
  <c r="F2276" i="22"/>
  <c r="F2275" i="22"/>
  <c r="F2274" i="22"/>
  <c r="F2273" i="22"/>
  <c r="F2272" i="22"/>
  <c r="F2271" i="22"/>
  <c r="F2270" i="22"/>
  <c r="F2269" i="22"/>
  <c r="F2268" i="22"/>
  <c r="F2267" i="22"/>
  <c r="F2266" i="22"/>
  <c r="F2265" i="22"/>
  <c r="F2264" i="22"/>
  <c r="F2263" i="22"/>
  <c r="F2262" i="22"/>
  <c r="F2261" i="22"/>
  <c r="F2260" i="22"/>
  <c r="F2259" i="22"/>
  <c r="F2258" i="22"/>
  <c r="F2257" i="22"/>
  <c r="F2256" i="22"/>
  <c r="F2255" i="22"/>
  <c r="F2254" i="22"/>
  <c r="F2253" i="22"/>
  <c r="F2252" i="22"/>
  <c r="F2251" i="22"/>
  <c r="F2250" i="22"/>
  <c r="F2249" i="22"/>
  <c r="F2248" i="22"/>
  <c r="F2247" i="22"/>
  <c r="F2246" i="22"/>
  <c r="F2245" i="22"/>
  <c r="F2244" i="22"/>
  <c r="F2243" i="22"/>
  <c r="F2242" i="22"/>
  <c r="F2241" i="22"/>
  <c r="F2240" i="22"/>
  <c r="F2239" i="22"/>
  <c r="F2238" i="22"/>
  <c r="F2237" i="22"/>
  <c r="F2236" i="22"/>
  <c r="F2235" i="22"/>
  <c r="F2234" i="22"/>
  <c r="F2233" i="22"/>
  <c r="F2232" i="22"/>
  <c r="F2231" i="22"/>
  <c r="F2230" i="22"/>
  <c r="F2229" i="22"/>
  <c r="F2228" i="22"/>
  <c r="F2227" i="22"/>
  <c r="F2226" i="22"/>
  <c r="F2225" i="22"/>
  <c r="F2224" i="22"/>
  <c r="F2223" i="22"/>
  <c r="F2222" i="22"/>
  <c r="F2221" i="22"/>
  <c r="F2220" i="22"/>
  <c r="F2219" i="22"/>
  <c r="F2218" i="22"/>
  <c r="F2217" i="22"/>
  <c r="F2216" i="22"/>
  <c r="F2215" i="22"/>
  <c r="F2214" i="22"/>
  <c r="F2213" i="22"/>
  <c r="F2212" i="22"/>
  <c r="F2211" i="22"/>
  <c r="F2210" i="22"/>
  <c r="F2209" i="22"/>
  <c r="F2208" i="22"/>
  <c r="F2207" i="22"/>
  <c r="F2206" i="22"/>
  <c r="F2205" i="22"/>
  <c r="F2204" i="22"/>
  <c r="F2203" i="22"/>
  <c r="F2202" i="22"/>
  <c r="F2201" i="22"/>
  <c r="F2200" i="22"/>
  <c r="F2199" i="22"/>
  <c r="F2198" i="22"/>
  <c r="F2197" i="22"/>
  <c r="F2196" i="22"/>
  <c r="F2195" i="22"/>
  <c r="F2194" i="22"/>
  <c r="F2193" i="22"/>
  <c r="F2192" i="22"/>
  <c r="F2191" i="22"/>
  <c r="F2190" i="22"/>
  <c r="F2189" i="22"/>
  <c r="F2188" i="22"/>
  <c r="F2187" i="22"/>
  <c r="F2186" i="22"/>
  <c r="F2185" i="22"/>
  <c r="F2184" i="22"/>
  <c r="F2183" i="22"/>
  <c r="F2182" i="22"/>
  <c r="F2181" i="22"/>
  <c r="F2180" i="22"/>
  <c r="F2179" i="22"/>
  <c r="F2178" i="22"/>
  <c r="F2177" i="22"/>
  <c r="F2176" i="22"/>
  <c r="F2175" i="22"/>
  <c r="F2174" i="22"/>
  <c r="F2173" i="22"/>
  <c r="F2172" i="22"/>
  <c r="F2171" i="22"/>
  <c r="F2170" i="22"/>
  <c r="F2169" i="22"/>
  <c r="F2168" i="22"/>
  <c r="F2167" i="22"/>
  <c r="F2166" i="22"/>
  <c r="F2165" i="22"/>
  <c r="F2164" i="22"/>
  <c r="F2163" i="22"/>
  <c r="F2162" i="22"/>
  <c r="F2161" i="22"/>
  <c r="F2160" i="22"/>
  <c r="F2159" i="22"/>
  <c r="F2158" i="22"/>
  <c r="F2157" i="22"/>
  <c r="F2156" i="22"/>
  <c r="F2155" i="22"/>
  <c r="F2154" i="22"/>
  <c r="F2153" i="22"/>
  <c r="F2152" i="22"/>
  <c r="F2151" i="22"/>
  <c r="F2150" i="22"/>
  <c r="F2149" i="22"/>
  <c r="F2148" i="22"/>
  <c r="F2147" i="22"/>
  <c r="F2146" i="22"/>
  <c r="F2145" i="22"/>
  <c r="F2144" i="22"/>
  <c r="F2143" i="22"/>
  <c r="F2142" i="22"/>
  <c r="F2141" i="22"/>
  <c r="F2140" i="22"/>
  <c r="F2139" i="22"/>
  <c r="F2138" i="22"/>
  <c r="F2137" i="22"/>
  <c r="F2136" i="22"/>
  <c r="F2135" i="22"/>
  <c r="F2134" i="22"/>
  <c r="F2133" i="22"/>
  <c r="F2132" i="22"/>
  <c r="F2131" i="22"/>
  <c r="F2130" i="22"/>
  <c r="F2129" i="22"/>
  <c r="F2128" i="22"/>
  <c r="F2127" i="22"/>
  <c r="F2126" i="22"/>
  <c r="F2125" i="22"/>
  <c r="F2124" i="22"/>
  <c r="F2123" i="22"/>
  <c r="F2122" i="22"/>
  <c r="F2121" i="22"/>
  <c r="F2120" i="22"/>
  <c r="F2119" i="22"/>
  <c r="F2118" i="22"/>
  <c r="F2117" i="22"/>
  <c r="F2116" i="22"/>
  <c r="F2115" i="22"/>
  <c r="F2114" i="22"/>
  <c r="F2113" i="22"/>
  <c r="F2112" i="22"/>
  <c r="F2111" i="22"/>
  <c r="F2110" i="22"/>
  <c r="F2109" i="22"/>
  <c r="F2108" i="22"/>
  <c r="F2107" i="22"/>
  <c r="F2106" i="22"/>
  <c r="F2105" i="22"/>
  <c r="F2104" i="22"/>
  <c r="F2103" i="22"/>
  <c r="F2102" i="22"/>
  <c r="F2101" i="22"/>
  <c r="F2100" i="22"/>
  <c r="F2099" i="22"/>
  <c r="F2098" i="22"/>
  <c r="F2097" i="22"/>
  <c r="F2096" i="22"/>
  <c r="F2095" i="22"/>
  <c r="F2094" i="22"/>
  <c r="F2093" i="22"/>
  <c r="F2092" i="22"/>
  <c r="F2091" i="22"/>
  <c r="F2090" i="22"/>
  <c r="F2089" i="22"/>
  <c r="F2088" i="22"/>
  <c r="F2087" i="22"/>
  <c r="F2086" i="22"/>
  <c r="F2085" i="22"/>
  <c r="F2084" i="22"/>
  <c r="F2083" i="22"/>
  <c r="F2082" i="22"/>
  <c r="F2081" i="22"/>
  <c r="F2080" i="22"/>
  <c r="F2079" i="22"/>
  <c r="F2078" i="22"/>
  <c r="F2077" i="22"/>
  <c r="F2076" i="22"/>
  <c r="F2075" i="22"/>
  <c r="F2074" i="22"/>
  <c r="F2073" i="22"/>
  <c r="F2072" i="22"/>
  <c r="F2071" i="22"/>
  <c r="F2070" i="22"/>
  <c r="F2069" i="22"/>
  <c r="F2068" i="22"/>
  <c r="F2067" i="22"/>
  <c r="F2066" i="22"/>
  <c r="F2065" i="22"/>
  <c r="F2064" i="22"/>
  <c r="F2063" i="22"/>
  <c r="F2062" i="22"/>
  <c r="F2061" i="22"/>
  <c r="F2060" i="22"/>
  <c r="F2059" i="22"/>
  <c r="F2058" i="22"/>
  <c r="F2057" i="22"/>
  <c r="F2056" i="22"/>
  <c r="F2055" i="22"/>
  <c r="F2054" i="22"/>
  <c r="F2053" i="22"/>
  <c r="F2052" i="22"/>
  <c r="F2051" i="22"/>
  <c r="F2050" i="22"/>
  <c r="F2049" i="22"/>
  <c r="F2048" i="22"/>
  <c r="F2047" i="22"/>
  <c r="F2046" i="22"/>
  <c r="F2045" i="22"/>
  <c r="F2044" i="22"/>
  <c r="F2043" i="22"/>
  <c r="F2042" i="22"/>
  <c r="F2041" i="22"/>
  <c r="F2040" i="22"/>
  <c r="F2039" i="22"/>
  <c r="F2038" i="22"/>
  <c r="F2037" i="22"/>
  <c r="F2036" i="22"/>
  <c r="F2035" i="22"/>
  <c r="F2034" i="22"/>
  <c r="F2033" i="22"/>
  <c r="F2032" i="22"/>
  <c r="F2031" i="22"/>
  <c r="F2030" i="22"/>
  <c r="F2029" i="22"/>
  <c r="F2028" i="22"/>
  <c r="F2027" i="22"/>
  <c r="F2026" i="22"/>
  <c r="F2025" i="22"/>
  <c r="F2024" i="22"/>
  <c r="F2023" i="22"/>
  <c r="F2022" i="22"/>
  <c r="F2021" i="22"/>
  <c r="F2020" i="22"/>
  <c r="F2019" i="22"/>
  <c r="F2018" i="22"/>
  <c r="F2017" i="22"/>
  <c r="F2016" i="22"/>
  <c r="F2015" i="22"/>
  <c r="F2014" i="22"/>
  <c r="F2013" i="22"/>
  <c r="F2012" i="22"/>
  <c r="F2011" i="22"/>
  <c r="F2010" i="22"/>
  <c r="F2009" i="22"/>
  <c r="F2008" i="22"/>
  <c r="F2007" i="22"/>
  <c r="F2006" i="22"/>
  <c r="F2005" i="22"/>
  <c r="F2004" i="22"/>
  <c r="F2003" i="22"/>
  <c r="F2002" i="22"/>
  <c r="F2001" i="22"/>
  <c r="F2000" i="22"/>
  <c r="F1999" i="22"/>
  <c r="F1998" i="22"/>
  <c r="F1997" i="22"/>
  <c r="F1996" i="22"/>
  <c r="F1995" i="22"/>
  <c r="F1994" i="22"/>
  <c r="F1993" i="22"/>
  <c r="F1992" i="22"/>
  <c r="F1991" i="22"/>
  <c r="F1990" i="22"/>
  <c r="F1989" i="22"/>
  <c r="F1988" i="22"/>
  <c r="F1987" i="22"/>
  <c r="F1986" i="22"/>
  <c r="F1985" i="22"/>
  <c r="F1984" i="22"/>
  <c r="F1983" i="22"/>
  <c r="F1982" i="22"/>
  <c r="F1981" i="22"/>
  <c r="F1980" i="22"/>
  <c r="F1979" i="22"/>
  <c r="F1978" i="22"/>
  <c r="F1977" i="22"/>
  <c r="F1976" i="22"/>
  <c r="F1975" i="22"/>
  <c r="F1974" i="22"/>
  <c r="F1973" i="22"/>
  <c r="F1972" i="22"/>
  <c r="F1971" i="22"/>
  <c r="F1970" i="22"/>
  <c r="F1969" i="22"/>
  <c r="F1968" i="22"/>
  <c r="F1967" i="22"/>
  <c r="F1966" i="22"/>
  <c r="F1965" i="22"/>
  <c r="F1964" i="22"/>
  <c r="F1963" i="22"/>
  <c r="F1962" i="22"/>
  <c r="F1961" i="22"/>
  <c r="F1960" i="22"/>
  <c r="F1959" i="22"/>
  <c r="F1958" i="22"/>
  <c r="F1957" i="22"/>
  <c r="F1956" i="22"/>
  <c r="F1955" i="22"/>
  <c r="F1954" i="22"/>
  <c r="F1953" i="22"/>
  <c r="F1952" i="22"/>
  <c r="F1951" i="22"/>
  <c r="F1950" i="22"/>
  <c r="F1949" i="22"/>
  <c r="F1948" i="22"/>
  <c r="F1947" i="22"/>
  <c r="F1946" i="22"/>
  <c r="F1945" i="22"/>
  <c r="F1944" i="22"/>
  <c r="F1943" i="22"/>
  <c r="F1942" i="22"/>
  <c r="F1941" i="22"/>
  <c r="F1940" i="22"/>
  <c r="F1939" i="22"/>
  <c r="F1938" i="22"/>
  <c r="F1937" i="22"/>
  <c r="F1936" i="22"/>
  <c r="F1935" i="22"/>
  <c r="F1934" i="22"/>
  <c r="F1933" i="22"/>
  <c r="F1932" i="22"/>
  <c r="F1931" i="22"/>
  <c r="F1930" i="22"/>
  <c r="F1929" i="22"/>
  <c r="F1928" i="22"/>
  <c r="F1927" i="22"/>
  <c r="F1926" i="22"/>
  <c r="F1925" i="22"/>
  <c r="F1924" i="22"/>
  <c r="F1923" i="22"/>
  <c r="F1922" i="22"/>
  <c r="F1921" i="22"/>
  <c r="F1920" i="22"/>
  <c r="F1919" i="22"/>
  <c r="F1918" i="22"/>
  <c r="F1917" i="22"/>
  <c r="F1916" i="22"/>
  <c r="F1915" i="22"/>
  <c r="F1914" i="22"/>
  <c r="F1913" i="22"/>
  <c r="F1912" i="22"/>
  <c r="F1911" i="22"/>
  <c r="F1910" i="22"/>
  <c r="F1909" i="22"/>
  <c r="F1908" i="22"/>
  <c r="F1907" i="22"/>
  <c r="F1906" i="22"/>
  <c r="F1905" i="22"/>
  <c r="F1904" i="22"/>
  <c r="F1903" i="22"/>
  <c r="F1902" i="22"/>
  <c r="F1901" i="22"/>
  <c r="F1900" i="22"/>
  <c r="F1899" i="22"/>
  <c r="F1898" i="22"/>
  <c r="F1897" i="22"/>
  <c r="F1896" i="22"/>
  <c r="F1895" i="22"/>
  <c r="F1894" i="22"/>
  <c r="F1893" i="22"/>
  <c r="F1892" i="22"/>
  <c r="F1891" i="22"/>
  <c r="F1890" i="22"/>
  <c r="F1889" i="22"/>
  <c r="F1888" i="22"/>
  <c r="F1887" i="22"/>
  <c r="F1886" i="22"/>
  <c r="F1885" i="22"/>
  <c r="F1884" i="22"/>
  <c r="F1883" i="22"/>
  <c r="F1882" i="22"/>
  <c r="F1881" i="22"/>
  <c r="F1880" i="22"/>
  <c r="F1879" i="22"/>
  <c r="F1878" i="22"/>
  <c r="F1877" i="22"/>
  <c r="F1876" i="22"/>
  <c r="F1875" i="22"/>
  <c r="F1874" i="22"/>
  <c r="F1873" i="22"/>
  <c r="F1872" i="22"/>
  <c r="F1871" i="22"/>
  <c r="F1870" i="22"/>
  <c r="F1869" i="22"/>
  <c r="F1868" i="22"/>
  <c r="F1867" i="22"/>
  <c r="F1866" i="22"/>
  <c r="F1865" i="22"/>
  <c r="F1864" i="22"/>
  <c r="F1863" i="22"/>
  <c r="F1862" i="22"/>
  <c r="F1861" i="22"/>
  <c r="F1860" i="22"/>
  <c r="F1859" i="22"/>
  <c r="F1858" i="22"/>
  <c r="F1857" i="22"/>
  <c r="F1856" i="22"/>
  <c r="F1855" i="22"/>
  <c r="F1854" i="22"/>
  <c r="F1853" i="22"/>
  <c r="F1852" i="22"/>
  <c r="F1851" i="22"/>
  <c r="F1850" i="22"/>
  <c r="F1849" i="22"/>
  <c r="F1848" i="22"/>
  <c r="F1847" i="22"/>
  <c r="F1846" i="22"/>
  <c r="F1845" i="22"/>
  <c r="F1844" i="22"/>
  <c r="F1843" i="22"/>
  <c r="F1842" i="22"/>
  <c r="F1841" i="22"/>
  <c r="F1840" i="22"/>
  <c r="F1839" i="22"/>
  <c r="F1838" i="22"/>
  <c r="F1837" i="22"/>
  <c r="F1836" i="22"/>
  <c r="F1835" i="22"/>
  <c r="F1834" i="22"/>
  <c r="F1833" i="22"/>
  <c r="F1832" i="22"/>
  <c r="F1831" i="22"/>
  <c r="F1830" i="22"/>
  <c r="F1829" i="22"/>
  <c r="F1828" i="22"/>
  <c r="F1827" i="22"/>
  <c r="F1826" i="22"/>
  <c r="F1825" i="22"/>
  <c r="F1824" i="22"/>
  <c r="F1823" i="22"/>
  <c r="F1822" i="22"/>
  <c r="F1821" i="22"/>
  <c r="F1820" i="22"/>
  <c r="F1819" i="22"/>
  <c r="F1818" i="22"/>
  <c r="F1817" i="22"/>
  <c r="F1816" i="22"/>
  <c r="F1815" i="22"/>
  <c r="F1814" i="22"/>
  <c r="F1813" i="22"/>
  <c r="F1812" i="22"/>
  <c r="F1811" i="22"/>
  <c r="F1810" i="22"/>
  <c r="F1809" i="22"/>
  <c r="F1808" i="22"/>
  <c r="F1807" i="22"/>
  <c r="F1806" i="22"/>
  <c r="F1805" i="22"/>
  <c r="F1804" i="22"/>
  <c r="F1803" i="22"/>
  <c r="F1802" i="22"/>
  <c r="F1801" i="22"/>
  <c r="F1800" i="22"/>
  <c r="F1799" i="22"/>
  <c r="F1798" i="22"/>
  <c r="F1797" i="22"/>
  <c r="F1796" i="22"/>
  <c r="F1795" i="22"/>
  <c r="F1794" i="22"/>
  <c r="F1793" i="22"/>
  <c r="F1792" i="22"/>
  <c r="F1791" i="22"/>
  <c r="F1790" i="22"/>
  <c r="F1789" i="22"/>
  <c r="F1788" i="22"/>
  <c r="F1787" i="22"/>
  <c r="F1786" i="22"/>
  <c r="F1785" i="22"/>
  <c r="F1784" i="22"/>
  <c r="F1783" i="22"/>
  <c r="F1782" i="22"/>
  <c r="F1781" i="22"/>
  <c r="F1780" i="22"/>
  <c r="F1779" i="22"/>
  <c r="F1778" i="22"/>
  <c r="F1777" i="22"/>
  <c r="F1776" i="22"/>
  <c r="F1775" i="22"/>
  <c r="F1774" i="22"/>
  <c r="F1773" i="22"/>
  <c r="F1772" i="22"/>
  <c r="F1771" i="22"/>
  <c r="F1770" i="22"/>
  <c r="F1769" i="22"/>
  <c r="F1768" i="22"/>
  <c r="F1767" i="22"/>
  <c r="F1766" i="22"/>
  <c r="F1765" i="22"/>
  <c r="F1764" i="22"/>
  <c r="F1763" i="22"/>
  <c r="F1762" i="22"/>
  <c r="F1761" i="22"/>
  <c r="F1760" i="22"/>
  <c r="F1759" i="22"/>
  <c r="F1758" i="22"/>
  <c r="F1757" i="22"/>
  <c r="F1756" i="22"/>
  <c r="F1755" i="22"/>
  <c r="F1754" i="22"/>
  <c r="F1753" i="22"/>
  <c r="F1752" i="22"/>
  <c r="F1751" i="22"/>
  <c r="F1750" i="22"/>
  <c r="F1749" i="22"/>
  <c r="F1748" i="22"/>
  <c r="F1747" i="22"/>
  <c r="F1746" i="22"/>
  <c r="F1745" i="22"/>
  <c r="F1744" i="22"/>
  <c r="F1743" i="22"/>
  <c r="F1742" i="22"/>
  <c r="F1741" i="22"/>
  <c r="F1740" i="22"/>
  <c r="F1739" i="22"/>
  <c r="F1738" i="22"/>
  <c r="F1737" i="22"/>
  <c r="F1736" i="22"/>
  <c r="F1735" i="22"/>
  <c r="F1734" i="22"/>
  <c r="F1733" i="22"/>
  <c r="F1732" i="22"/>
  <c r="F1731" i="22"/>
  <c r="F1730" i="22"/>
  <c r="F1729" i="22"/>
  <c r="F1728" i="22"/>
  <c r="F1727" i="22"/>
  <c r="F1726" i="22"/>
  <c r="F1725" i="22"/>
  <c r="F1724" i="22"/>
  <c r="F1723" i="22"/>
  <c r="F1722" i="22"/>
  <c r="F1721" i="22"/>
  <c r="F1720" i="22"/>
  <c r="F1719" i="22"/>
  <c r="F1718" i="22"/>
  <c r="F1717" i="22"/>
  <c r="F1716" i="22"/>
  <c r="F1715" i="22"/>
  <c r="F1714" i="22"/>
  <c r="F1713" i="22"/>
  <c r="F1712" i="22"/>
  <c r="F1711" i="22"/>
  <c r="F1710" i="22"/>
  <c r="F1709" i="22"/>
  <c r="F1708" i="22"/>
  <c r="F1707" i="22"/>
  <c r="F1706" i="22"/>
  <c r="F1705" i="22"/>
  <c r="F1704" i="22"/>
  <c r="F1703" i="22"/>
  <c r="F1702" i="22"/>
  <c r="F1701" i="22"/>
  <c r="F1700" i="22"/>
  <c r="F1699" i="22"/>
  <c r="F1698" i="22"/>
  <c r="F1697" i="22"/>
  <c r="F1696" i="22"/>
  <c r="F1695" i="22"/>
  <c r="F1694" i="22"/>
  <c r="F1693" i="22"/>
  <c r="F1692" i="22"/>
  <c r="F1691" i="22"/>
  <c r="F1690" i="22"/>
  <c r="F1689" i="22"/>
  <c r="F1688" i="22"/>
  <c r="F1687" i="22"/>
  <c r="F1686" i="22"/>
  <c r="F1685" i="22"/>
  <c r="F1684" i="22"/>
  <c r="F1683" i="22"/>
  <c r="F1682" i="22"/>
  <c r="F1681" i="22"/>
  <c r="F1680" i="22"/>
  <c r="F1679" i="22"/>
  <c r="F1678" i="22"/>
  <c r="F1677" i="22"/>
  <c r="F1676" i="22"/>
  <c r="F1675" i="22"/>
  <c r="F1674" i="22"/>
  <c r="F1673" i="22"/>
  <c r="F1672" i="22"/>
  <c r="F1671" i="22"/>
  <c r="F1670" i="22"/>
  <c r="F1669" i="22"/>
  <c r="F1668" i="22"/>
  <c r="F1667" i="22"/>
  <c r="F1666" i="22"/>
  <c r="F1665" i="22"/>
  <c r="F1664" i="22"/>
  <c r="F1663" i="22"/>
  <c r="F1662" i="22"/>
  <c r="F1661" i="22"/>
  <c r="F1660" i="22"/>
  <c r="F1659" i="22"/>
  <c r="F1658" i="22"/>
  <c r="F1657" i="22"/>
  <c r="F1656" i="22"/>
  <c r="F1655" i="22"/>
  <c r="F1654" i="22"/>
  <c r="F1653" i="22"/>
  <c r="F1652" i="22"/>
  <c r="F1651" i="22"/>
  <c r="F1650" i="22"/>
  <c r="F1649" i="22"/>
  <c r="F1648" i="22"/>
  <c r="F1647" i="22"/>
  <c r="F1646" i="22"/>
  <c r="F1645" i="22"/>
  <c r="F1644" i="22"/>
  <c r="F1643" i="22"/>
  <c r="F1642" i="22"/>
  <c r="F1641" i="22"/>
  <c r="F1640" i="22"/>
  <c r="F1639" i="22"/>
  <c r="F1638" i="22"/>
  <c r="F1637" i="22"/>
  <c r="F1636" i="22"/>
  <c r="F1635" i="22"/>
  <c r="F1634" i="22"/>
  <c r="F1633" i="22"/>
  <c r="F1632" i="22"/>
  <c r="F1631" i="22"/>
  <c r="F1630" i="22"/>
  <c r="F1629" i="22"/>
  <c r="F1628" i="22"/>
  <c r="F1627" i="22"/>
  <c r="F1626" i="22"/>
  <c r="F1625" i="22"/>
  <c r="F1624" i="22"/>
  <c r="F1623" i="22"/>
  <c r="F1622" i="22"/>
  <c r="F1621" i="22"/>
  <c r="F1620" i="22"/>
  <c r="F1619" i="22"/>
  <c r="F1618" i="22"/>
  <c r="F1617" i="22"/>
  <c r="F1616" i="22"/>
  <c r="F1615" i="22"/>
  <c r="F1614" i="22"/>
  <c r="F1613" i="22"/>
  <c r="F1612" i="22"/>
  <c r="F1611" i="22"/>
  <c r="F1610" i="22"/>
  <c r="F1609" i="22"/>
  <c r="F1608" i="22"/>
  <c r="F1607" i="22"/>
  <c r="F1606" i="22"/>
  <c r="F1605" i="22"/>
  <c r="F1604" i="22"/>
  <c r="F1603" i="22"/>
  <c r="F1602" i="22"/>
  <c r="F1601" i="22"/>
  <c r="F1600" i="22"/>
  <c r="F1599" i="22"/>
  <c r="F1598" i="22"/>
  <c r="F1597" i="22"/>
  <c r="F1596" i="22"/>
  <c r="F1595" i="22"/>
  <c r="F1594" i="22"/>
  <c r="F1593" i="22"/>
  <c r="F1592" i="22"/>
  <c r="F1591" i="22"/>
  <c r="F1590" i="22"/>
  <c r="F1589" i="22"/>
  <c r="F1588" i="22"/>
  <c r="F1587" i="22"/>
  <c r="F1586" i="22"/>
  <c r="F1585" i="22"/>
  <c r="F1584" i="22"/>
  <c r="F1583" i="22"/>
  <c r="F1582" i="22"/>
  <c r="F1581" i="22"/>
  <c r="F1580" i="22"/>
  <c r="F1579" i="22"/>
  <c r="F1578" i="22"/>
  <c r="F1577" i="22"/>
  <c r="F1576" i="22"/>
  <c r="F1575" i="22"/>
  <c r="F1574" i="22"/>
  <c r="F1573" i="22"/>
  <c r="F1572" i="22"/>
  <c r="F1571" i="22"/>
  <c r="F1570" i="22"/>
  <c r="F1569" i="22"/>
  <c r="F1568" i="22"/>
  <c r="F1567" i="22"/>
  <c r="F1566" i="22"/>
  <c r="F1565" i="22"/>
  <c r="F1564" i="22"/>
  <c r="F1563" i="22"/>
  <c r="F1562" i="22"/>
  <c r="F1561" i="22"/>
  <c r="F1560" i="22"/>
  <c r="F1559" i="22"/>
  <c r="F1558" i="22"/>
  <c r="F1557" i="22"/>
  <c r="F1556" i="22"/>
  <c r="F1555" i="22"/>
  <c r="F1554" i="22"/>
  <c r="F1553" i="22"/>
  <c r="F1552" i="22"/>
  <c r="F1551" i="22"/>
  <c r="F1550" i="22"/>
  <c r="F1549" i="22"/>
  <c r="F1548" i="22"/>
  <c r="F1547" i="22"/>
  <c r="F1546" i="22"/>
  <c r="F1545" i="22"/>
  <c r="F1544" i="22"/>
  <c r="F1543" i="22"/>
  <c r="F1542" i="22"/>
  <c r="F1541" i="22"/>
  <c r="F1540" i="22"/>
  <c r="F1539" i="22"/>
  <c r="F1538" i="22"/>
  <c r="F1537" i="22"/>
  <c r="F1536" i="22"/>
  <c r="F1535" i="22"/>
  <c r="F1534" i="22"/>
  <c r="F1533" i="22"/>
  <c r="F1532" i="22"/>
  <c r="F1531" i="22"/>
  <c r="F1530" i="22"/>
  <c r="F1529" i="22"/>
  <c r="F1528" i="22"/>
  <c r="F1527" i="22"/>
  <c r="F1526" i="22"/>
  <c r="F1525" i="22"/>
  <c r="F1524" i="22"/>
  <c r="F1523" i="22"/>
  <c r="F1522" i="22"/>
  <c r="F1521" i="22"/>
  <c r="F1520" i="22"/>
  <c r="F1519" i="22"/>
  <c r="F1518" i="22"/>
  <c r="F1517" i="22"/>
  <c r="F1516" i="22"/>
  <c r="F1515" i="22"/>
  <c r="F1514" i="22"/>
  <c r="F1513" i="22"/>
  <c r="F1512" i="22"/>
  <c r="F1511" i="22"/>
  <c r="F1510" i="22"/>
  <c r="F1509" i="22"/>
  <c r="F1508" i="22"/>
  <c r="F1507" i="22"/>
  <c r="F1506" i="22"/>
  <c r="F1505" i="22"/>
  <c r="F1504" i="22"/>
  <c r="F1503" i="22"/>
  <c r="F1502" i="22"/>
  <c r="F1501" i="22"/>
  <c r="F1500" i="22"/>
  <c r="F1499" i="22"/>
  <c r="F1498" i="22"/>
  <c r="F1497" i="22"/>
  <c r="F1496" i="22"/>
  <c r="F1495" i="22"/>
  <c r="F1494" i="22"/>
  <c r="F1493" i="22"/>
  <c r="F1492" i="22"/>
  <c r="F1491" i="22"/>
  <c r="F1490" i="22"/>
  <c r="F1489" i="22"/>
  <c r="F1488" i="22"/>
  <c r="F1487" i="22"/>
  <c r="F1486" i="22"/>
  <c r="F1485" i="22"/>
  <c r="F1484" i="22"/>
  <c r="F1483" i="22"/>
  <c r="F1482" i="22"/>
  <c r="F1481" i="22"/>
  <c r="F1480" i="22"/>
  <c r="F1479" i="22"/>
  <c r="F1478" i="22"/>
  <c r="F1477" i="22"/>
  <c r="F1476" i="22"/>
  <c r="F1475" i="22"/>
  <c r="F1474" i="22"/>
  <c r="F1473" i="22"/>
  <c r="F1472" i="22"/>
  <c r="F1471" i="22"/>
  <c r="F1470" i="22"/>
  <c r="F1469" i="22"/>
  <c r="F1468" i="22"/>
  <c r="F1467" i="22"/>
  <c r="F1466" i="22"/>
  <c r="F1465" i="22"/>
  <c r="F1464" i="22"/>
  <c r="F1463" i="22"/>
  <c r="F1462" i="22"/>
  <c r="F1461" i="22"/>
  <c r="F1460" i="22"/>
  <c r="F1459" i="22"/>
  <c r="F1458" i="22"/>
  <c r="F1457" i="22"/>
  <c r="F1456" i="22"/>
  <c r="F1455" i="22"/>
  <c r="F1454" i="22"/>
  <c r="F1453" i="22"/>
  <c r="F1452" i="22"/>
  <c r="F1451" i="22"/>
  <c r="F1450" i="22"/>
  <c r="F1449" i="22"/>
  <c r="F1448" i="22"/>
  <c r="F1447" i="22"/>
  <c r="F1446" i="22"/>
  <c r="F1445" i="22"/>
  <c r="F1444" i="22"/>
  <c r="F1443" i="22"/>
  <c r="F1442" i="22"/>
  <c r="F1441" i="22"/>
  <c r="F1440" i="22"/>
  <c r="F1439" i="22"/>
  <c r="F1438" i="22"/>
  <c r="F1437" i="22"/>
  <c r="F1436" i="22"/>
  <c r="F1435" i="22"/>
  <c r="F1434" i="22"/>
  <c r="F1433" i="22"/>
  <c r="F1432" i="22"/>
  <c r="F1431" i="22"/>
  <c r="F1430" i="22"/>
  <c r="F1429" i="22"/>
  <c r="F1428" i="22"/>
  <c r="F1427" i="22"/>
  <c r="F1426" i="22"/>
  <c r="F1425" i="22"/>
  <c r="F1424" i="22"/>
  <c r="F1423" i="22"/>
  <c r="F1422" i="22"/>
  <c r="F1421" i="22"/>
  <c r="F1420" i="22"/>
  <c r="F1419" i="22"/>
  <c r="F1418" i="22"/>
  <c r="F1417" i="22"/>
  <c r="F1416" i="22"/>
  <c r="F1415" i="22"/>
  <c r="F1414" i="22"/>
  <c r="F1413" i="22"/>
  <c r="F1412" i="22"/>
  <c r="F1411" i="22"/>
  <c r="F1410" i="22"/>
  <c r="F1409" i="22"/>
  <c r="F1408" i="22"/>
  <c r="F1407" i="22"/>
  <c r="F1406" i="22"/>
  <c r="F1405" i="22"/>
  <c r="F1404" i="22"/>
  <c r="F1403" i="22"/>
  <c r="F1402" i="22"/>
  <c r="F1401" i="22"/>
  <c r="F1400" i="22"/>
  <c r="F1399" i="22"/>
  <c r="F1398" i="22"/>
  <c r="F1397" i="22"/>
  <c r="F1396" i="22"/>
  <c r="F1395" i="22"/>
  <c r="F1394" i="22"/>
  <c r="F1393" i="22"/>
  <c r="F1392" i="22"/>
  <c r="F1391" i="22"/>
  <c r="F1390" i="22"/>
  <c r="F1389" i="22"/>
  <c r="F1388" i="22"/>
  <c r="F1387" i="22"/>
  <c r="F1386" i="22"/>
  <c r="F1385" i="22"/>
  <c r="F1384" i="22"/>
  <c r="F1383" i="22"/>
  <c r="F1382" i="22"/>
  <c r="F1381" i="22"/>
  <c r="F1380" i="22"/>
  <c r="F1379" i="22"/>
  <c r="F1378" i="22"/>
  <c r="F1377" i="22"/>
  <c r="F1376" i="22"/>
  <c r="F1375" i="22"/>
  <c r="F1374" i="22"/>
  <c r="F1373" i="22"/>
  <c r="F1372" i="22"/>
  <c r="F1371" i="22"/>
  <c r="F1370" i="22"/>
  <c r="F1369" i="22"/>
  <c r="F1368" i="22"/>
  <c r="F1367" i="22"/>
  <c r="F1366" i="22"/>
  <c r="F1365" i="22"/>
  <c r="F1364" i="22"/>
  <c r="F1363" i="22"/>
  <c r="F1362" i="22"/>
  <c r="F1361" i="22"/>
  <c r="F1360" i="22"/>
  <c r="F1359" i="22"/>
  <c r="F1358" i="22"/>
  <c r="F1357" i="22"/>
  <c r="F1356" i="22"/>
  <c r="F1355" i="22"/>
  <c r="F1354" i="22"/>
  <c r="F1353" i="22"/>
  <c r="F1352" i="22"/>
  <c r="F1351" i="22"/>
  <c r="F1350" i="22"/>
  <c r="F1349" i="22"/>
  <c r="F1348" i="22"/>
  <c r="F1347" i="22"/>
  <c r="F1346" i="22"/>
  <c r="F1345" i="22"/>
  <c r="F1344" i="22"/>
  <c r="F1343" i="22"/>
  <c r="F1342" i="22"/>
  <c r="F1341" i="22"/>
  <c r="F1340" i="22"/>
  <c r="F1339" i="22"/>
  <c r="F1338" i="22"/>
  <c r="F1337" i="22"/>
  <c r="F1336" i="22"/>
  <c r="F1335" i="22"/>
  <c r="F1334" i="22"/>
  <c r="F1333" i="22"/>
  <c r="F1332" i="22"/>
  <c r="F1331" i="22"/>
  <c r="F1330" i="22"/>
  <c r="F1329" i="22"/>
  <c r="F1328" i="22"/>
  <c r="F1327" i="22"/>
  <c r="F1326" i="22"/>
  <c r="F1325" i="22"/>
  <c r="F1324" i="22"/>
  <c r="F1323" i="22"/>
  <c r="F1322" i="22"/>
  <c r="F1321" i="22"/>
  <c r="F1320" i="22"/>
  <c r="F1319" i="22"/>
  <c r="F1318" i="22"/>
  <c r="F1317" i="22"/>
  <c r="F1316" i="22"/>
  <c r="F1315" i="22"/>
  <c r="F1314" i="22"/>
  <c r="F1313" i="22"/>
  <c r="F1312" i="22"/>
  <c r="F1311" i="22"/>
  <c r="F1310" i="22"/>
  <c r="F1309" i="22"/>
  <c r="F1308" i="22"/>
  <c r="F1307" i="22"/>
  <c r="F1306" i="22"/>
  <c r="F1305" i="22"/>
  <c r="F1304" i="22"/>
  <c r="F1303" i="22"/>
  <c r="F1302" i="22"/>
  <c r="F1301" i="22"/>
  <c r="F1300" i="22"/>
  <c r="F1299" i="22"/>
  <c r="F1298" i="22"/>
  <c r="F1297" i="22"/>
  <c r="F1296" i="22"/>
  <c r="F1295" i="22"/>
  <c r="F1294" i="22"/>
  <c r="F1293" i="22"/>
  <c r="F1292" i="22"/>
  <c r="F1291" i="22"/>
  <c r="F1290" i="22"/>
  <c r="F1289" i="22"/>
  <c r="F1288" i="22"/>
  <c r="F1287" i="22"/>
  <c r="F1286" i="22"/>
  <c r="F1285" i="22"/>
  <c r="F1284" i="22"/>
  <c r="F1283" i="22"/>
  <c r="F1282" i="22"/>
  <c r="F1281" i="22"/>
  <c r="F1280" i="22"/>
  <c r="F1279" i="22"/>
  <c r="F1278" i="22"/>
  <c r="F1277" i="22"/>
  <c r="F1276" i="22"/>
  <c r="F1275" i="22"/>
  <c r="F1274" i="22"/>
  <c r="F1273" i="22"/>
  <c r="F1272" i="22"/>
  <c r="F1271" i="22"/>
  <c r="F1270" i="22"/>
  <c r="F1269" i="22"/>
  <c r="F1268" i="22"/>
  <c r="F1267" i="22"/>
  <c r="F1266" i="22"/>
  <c r="F1265" i="22"/>
  <c r="F1264" i="22"/>
  <c r="F1263" i="22"/>
  <c r="F1262" i="22"/>
  <c r="F1261" i="22"/>
  <c r="F1260" i="22"/>
  <c r="F1259" i="22"/>
  <c r="F1258" i="22"/>
  <c r="F1257" i="22"/>
  <c r="F1256" i="22"/>
  <c r="F1255" i="22"/>
  <c r="F1254" i="22"/>
  <c r="F1253" i="22"/>
  <c r="F1252" i="22"/>
  <c r="F1251" i="22"/>
  <c r="F1250" i="22"/>
  <c r="F1249" i="22"/>
  <c r="F1248" i="22"/>
  <c r="F1247" i="22"/>
  <c r="F1246" i="22"/>
  <c r="F1245" i="22"/>
  <c r="F1244" i="22"/>
  <c r="F1243" i="22"/>
  <c r="F1242" i="22"/>
  <c r="F1241" i="22"/>
  <c r="F1240" i="22"/>
  <c r="F1239" i="22"/>
  <c r="F1238" i="22"/>
  <c r="F1237" i="22"/>
  <c r="F1236" i="22"/>
  <c r="F1235" i="22"/>
  <c r="F1234" i="22"/>
  <c r="F1233" i="22"/>
  <c r="F1232" i="22"/>
  <c r="F1231" i="22"/>
  <c r="F1230" i="22"/>
  <c r="F1229" i="22"/>
  <c r="F1228" i="22"/>
  <c r="F1227" i="22"/>
  <c r="F1226" i="22"/>
  <c r="F1225" i="22"/>
  <c r="F1224" i="22"/>
  <c r="F1223" i="22"/>
  <c r="F1222" i="22"/>
  <c r="F1221" i="22"/>
  <c r="F1220" i="22"/>
  <c r="F1219" i="22"/>
  <c r="F1218" i="22"/>
  <c r="F1217" i="22"/>
  <c r="F1216" i="22"/>
  <c r="F1215" i="22"/>
  <c r="F1214" i="22"/>
  <c r="F1213" i="22"/>
  <c r="F1212" i="22"/>
  <c r="F1211" i="22"/>
  <c r="F1210" i="22"/>
  <c r="F1209" i="22"/>
  <c r="F1208" i="22"/>
  <c r="F1207" i="22"/>
  <c r="F1206" i="22"/>
  <c r="F1205" i="22"/>
  <c r="F1204" i="22"/>
  <c r="F1203" i="22"/>
  <c r="F1202" i="22"/>
  <c r="F1201" i="22"/>
  <c r="F1200" i="22"/>
  <c r="F1199" i="22"/>
  <c r="F1198" i="22"/>
  <c r="F1197" i="22"/>
  <c r="F1196" i="22"/>
  <c r="F1195" i="22"/>
  <c r="F1194" i="22"/>
  <c r="F1193" i="22"/>
  <c r="F1192" i="22"/>
  <c r="F1191" i="22"/>
  <c r="F1190" i="22"/>
  <c r="F1189" i="22"/>
  <c r="F1188" i="22"/>
  <c r="F1187" i="22"/>
  <c r="F1186" i="22"/>
  <c r="F1185" i="22"/>
  <c r="F1184" i="22"/>
  <c r="F1183" i="22"/>
  <c r="F1182" i="22"/>
  <c r="F1181" i="22"/>
  <c r="F1180" i="22"/>
  <c r="F1179" i="22"/>
  <c r="F1178" i="22"/>
  <c r="F1177" i="22"/>
  <c r="F1176" i="22"/>
  <c r="F1175" i="22"/>
  <c r="F1174" i="22"/>
  <c r="F1173" i="22"/>
  <c r="F1172" i="22"/>
  <c r="F1171" i="22"/>
  <c r="F1170" i="22"/>
  <c r="F1169" i="22"/>
  <c r="F1168" i="22"/>
  <c r="F1167" i="22"/>
  <c r="F1166" i="22"/>
  <c r="F1165" i="22"/>
  <c r="F1164" i="22"/>
  <c r="F1163" i="22"/>
  <c r="F1162" i="22"/>
  <c r="F1161" i="22"/>
  <c r="F1160" i="22"/>
  <c r="F1159" i="22"/>
  <c r="F1158" i="22"/>
  <c r="F1157" i="22"/>
  <c r="F1156" i="22"/>
  <c r="F1155" i="22"/>
  <c r="F1154" i="22"/>
  <c r="F1153" i="22"/>
  <c r="F1152" i="22"/>
  <c r="F1151" i="22"/>
  <c r="F1150" i="22"/>
  <c r="F1149" i="22"/>
  <c r="F1148" i="22"/>
  <c r="F1147" i="22"/>
  <c r="F1146" i="22"/>
  <c r="F1145" i="22"/>
  <c r="F1144" i="22"/>
  <c r="F1143" i="22"/>
  <c r="F1142" i="22"/>
  <c r="F1141" i="22"/>
  <c r="F1140" i="22"/>
  <c r="F1139" i="22"/>
  <c r="F1138" i="22"/>
  <c r="F1137" i="22"/>
  <c r="F1136" i="22"/>
  <c r="F1135" i="22"/>
  <c r="F1134" i="22"/>
  <c r="F1133" i="22"/>
  <c r="F1132" i="22"/>
  <c r="F1131" i="22"/>
  <c r="F1130" i="22"/>
  <c r="F1129" i="22"/>
  <c r="F1128" i="22"/>
  <c r="F1127" i="22"/>
  <c r="F1126" i="22"/>
  <c r="F1125" i="22"/>
  <c r="F1124" i="22"/>
  <c r="F1123" i="22"/>
  <c r="F1122" i="22"/>
  <c r="F1121" i="22"/>
  <c r="F1120" i="22"/>
  <c r="F1119" i="22"/>
  <c r="F1118" i="22"/>
  <c r="F1117" i="22"/>
  <c r="F1116" i="22"/>
  <c r="F1115" i="22"/>
  <c r="F1114" i="22"/>
  <c r="F1113" i="22"/>
  <c r="F1112" i="22"/>
  <c r="F1111" i="22"/>
  <c r="F1110" i="22"/>
  <c r="F1109" i="22"/>
  <c r="F1108" i="22"/>
  <c r="F1107" i="22"/>
  <c r="F1106" i="22"/>
  <c r="F1105" i="22"/>
  <c r="F1104" i="22"/>
  <c r="F1103" i="22"/>
  <c r="F1102" i="22"/>
  <c r="F1101" i="22"/>
  <c r="F1100" i="22"/>
  <c r="F1099" i="22"/>
  <c r="F1098" i="22"/>
  <c r="F1097" i="22"/>
  <c r="F1096" i="22"/>
  <c r="F1095" i="22"/>
  <c r="F1094" i="22"/>
  <c r="F1093" i="22"/>
  <c r="F1092" i="22"/>
  <c r="F1091" i="22"/>
  <c r="F1090" i="22"/>
  <c r="F1089" i="22"/>
  <c r="F1088" i="22"/>
  <c r="F1087" i="22"/>
  <c r="F1086" i="22"/>
  <c r="F1085" i="22"/>
  <c r="F1084" i="22"/>
  <c r="F1083" i="22"/>
  <c r="F1082" i="22"/>
  <c r="F1081" i="22"/>
  <c r="F1080" i="22"/>
  <c r="F1079" i="22"/>
  <c r="F1078" i="22"/>
  <c r="F1077" i="22"/>
  <c r="F1076" i="22"/>
  <c r="F1075" i="22"/>
  <c r="F1074" i="22"/>
  <c r="F1073" i="22"/>
  <c r="F1072" i="22"/>
  <c r="F1071" i="22"/>
  <c r="F1070" i="22"/>
  <c r="F1069" i="22"/>
  <c r="F1068" i="22"/>
  <c r="F1067" i="22"/>
  <c r="F1066" i="22"/>
  <c r="F1065" i="22"/>
  <c r="F1064" i="22"/>
  <c r="F1063" i="22"/>
  <c r="F1062" i="22"/>
  <c r="F1061" i="22"/>
  <c r="F1060" i="22"/>
  <c r="F1059" i="22"/>
  <c r="F1058" i="22"/>
  <c r="F1057" i="22"/>
  <c r="F1056" i="22"/>
  <c r="F1055" i="22"/>
  <c r="F1054" i="22"/>
  <c r="F1053" i="22"/>
  <c r="F1052" i="22"/>
  <c r="F1051" i="22"/>
  <c r="F1050" i="22"/>
  <c r="F1049" i="22"/>
  <c r="F1048" i="22"/>
  <c r="F1047" i="22"/>
  <c r="F1046" i="22"/>
  <c r="F1045" i="22"/>
  <c r="F1044" i="22"/>
  <c r="F1043" i="22"/>
  <c r="F1042" i="22"/>
  <c r="F1041" i="22"/>
  <c r="F1040" i="22"/>
  <c r="F1039" i="22"/>
  <c r="F1038" i="22"/>
  <c r="F1037" i="22"/>
  <c r="F1036" i="22"/>
  <c r="F1035" i="22"/>
  <c r="F1034" i="22"/>
  <c r="F1033" i="22"/>
  <c r="F1032" i="22"/>
  <c r="F1031" i="22"/>
  <c r="F1030" i="22"/>
  <c r="F1029" i="22"/>
  <c r="F1028" i="22"/>
  <c r="F1027" i="22"/>
  <c r="F1026" i="22"/>
  <c r="F1025" i="22"/>
  <c r="F1024" i="22"/>
  <c r="F1023" i="22"/>
  <c r="F1022" i="22"/>
  <c r="F1021" i="22"/>
  <c r="F1020" i="22"/>
  <c r="F1019" i="22"/>
  <c r="F1018" i="22"/>
  <c r="F1017" i="22"/>
  <c r="F1016" i="22"/>
  <c r="F1015" i="22"/>
  <c r="F1014" i="22"/>
  <c r="F1013" i="22"/>
  <c r="F1012" i="22"/>
  <c r="F1011" i="22"/>
  <c r="F1010" i="22"/>
  <c r="F1009" i="22"/>
  <c r="F1008" i="22"/>
  <c r="F1007" i="22"/>
  <c r="F1006" i="22"/>
  <c r="F1005" i="22"/>
  <c r="F1004" i="22"/>
  <c r="F1003" i="22"/>
  <c r="F1002" i="22"/>
  <c r="F1001" i="22"/>
  <c r="F1000" i="22"/>
  <c r="F999" i="22"/>
  <c r="F998" i="22"/>
  <c r="F997" i="22"/>
  <c r="F996" i="22"/>
  <c r="F995" i="22"/>
  <c r="F994" i="22"/>
  <c r="F993" i="22"/>
  <c r="F992" i="22"/>
  <c r="F991" i="22"/>
  <c r="F990" i="22"/>
  <c r="F989" i="22"/>
  <c r="F988" i="22"/>
  <c r="F987" i="22"/>
  <c r="F986" i="22"/>
  <c r="F985" i="22"/>
  <c r="F984" i="22"/>
  <c r="F983" i="22"/>
  <c r="F982" i="22"/>
  <c r="F981" i="22"/>
  <c r="F980" i="22"/>
  <c r="F979" i="22"/>
  <c r="F978" i="22"/>
  <c r="F977" i="22"/>
  <c r="F976" i="22"/>
  <c r="F975" i="22"/>
  <c r="F974" i="22"/>
  <c r="F973" i="22"/>
  <c r="F972" i="22"/>
  <c r="F971" i="22"/>
  <c r="F970" i="22"/>
  <c r="F969" i="22"/>
  <c r="F968" i="22"/>
  <c r="F967" i="22"/>
  <c r="F966" i="22"/>
  <c r="F965" i="22"/>
  <c r="F964" i="22"/>
  <c r="F963" i="22"/>
  <c r="F962" i="22"/>
  <c r="F961" i="22"/>
  <c r="F960" i="22"/>
  <c r="F959" i="22"/>
  <c r="F958" i="22"/>
  <c r="F957" i="22"/>
  <c r="F956" i="22"/>
  <c r="F955" i="22"/>
  <c r="F954" i="22"/>
  <c r="F953" i="22"/>
  <c r="F952" i="22"/>
  <c r="F951" i="22"/>
  <c r="F950" i="22"/>
  <c r="F949" i="22"/>
  <c r="F948" i="22"/>
  <c r="F947" i="22"/>
  <c r="F946" i="22"/>
  <c r="F945" i="22"/>
  <c r="F944" i="22"/>
  <c r="F943" i="22"/>
  <c r="F942" i="22"/>
  <c r="F941" i="22"/>
  <c r="F940" i="22"/>
  <c r="F939" i="22"/>
  <c r="F938" i="22"/>
  <c r="F937" i="22"/>
  <c r="F936" i="22"/>
  <c r="F935" i="22"/>
  <c r="F934" i="22"/>
  <c r="F933" i="22"/>
  <c r="F932" i="22"/>
  <c r="F931" i="22"/>
  <c r="F930" i="22"/>
  <c r="F929" i="22"/>
  <c r="F928" i="22"/>
  <c r="F927" i="22"/>
  <c r="F926" i="22"/>
  <c r="F925" i="22"/>
  <c r="F924" i="22"/>
  <c r="F923" i="22"/>
  <c r="F922" i="22"/>
  <c r="F921" i="22"/>
  <c r="F920" i="22"/>
  <c r="F919" i="22"/>
  <c r="F918" i="22"/>
  <c r="F917" i="22"/>
  <c r="F916" i="22"/>
  <c r="F915" i="22"/>
  <c r="F914" i="22"/>
  <c r="F913" i="22"/>
  <c r="F912" i="22"/>
  <c r="F911" i="22"/>
  <c r="F910" i="22"/>
  <c r="F909" i="22"/>
  <c r="F908" i="22"/>
  <c r="F907" i="22"/>
  <c r="F906" i="22"/>
  <c r="F905" i="22"/>
  <c r="F904" i="22"/>
  <c r="F903" i="22"/>
  <c r="F902" i="22"/>
  <c r="F901" i="22"/>
  <c r="F900" i="22"/>
  <c r="F899" i="22"/>
  <c r="F898" i="22"/>
  <c r="F897" i="22"/>
  <c r="F896" i="22"/>
  <c r="F895" i="22"/>
  <c r="F894" i="22"/>
  <c r="F893" i="22"/>
  <c r="F892" i="22"/>
  <c r="F891" i="22"/>
  <c r="F890" i="22"/>
  <c r="F889" i="22"/>
  <c r="F888" i="22"/>
  <c r="F887" i="22"/>
  <c r="F886" i="22"/>
  <c r="F885" i="22"/>
  <c r="F884" i="22"/>
  <c r="F883" i="22"/>
  <c r="F882" i="22"/>
  <c r="F881" i="22"/>
  <c r="F880" i="22"/>
  <c r="F879" i="22"/>
  <c r="F878" i="22"/>
  <c r="F877" i="22"/>
  <c r="F876" i="22"/>
  <c r="F875" i="22"/>
  <c r="F874" i="22"/>
  <c r="F873" i="22"/>
  <c r="F872" i="22"/>
  <c r="F871" i="22"/>
  <c r="F870" i="22"/>
  <c r="F869" i="22"/>
  <c r="F868" i="22"/>
  <c r="F867" i="22"/>
  <c r="F866" i="22"/>
  <c r="F865" i="22"/>
  <c r="F864" i="22"/>
  <c r="F863" i="22"/>
  <c r="F862" i="22"/>
  <c r="F861" i="22"/>
  <c r="F860" i="22"/>
  <c r="F859" i="22"/>
  <c r="F858" i="22"/>
  <c r="F857" i="22"/>
  <c r="F856" i="22"/>
  <c r="F855" i="22"/>
  <c r="F854" i="22"/>
  <c r="F853" i="22"/>
  <c r="F852" i="22"/>
  <c r="F851" i="22"/>
  <c r="F850" i="22"/>
  <c r="F849" i="22"/>
  <c r="F848" i="22"/>
  <c r="F847" i="22"/>
  <c r="F846" i="22"/>
  <c r="F845" i="22"/>
  <c r="F844" i="22"/>
  <c r="F843" i="22"/>
  <c r="F842" i="22"/>
  <c r="F841" i="22"/>
  <c r="F840" i="22"/>
  <c r="F839" i="22"/>
  <c r="F838" i="22"/>
  <c r="F837" i="22"/>
  <c r="F836" i="22"/>
  <c r="F835" i="22"/>
  <c r="F834" i="22"/>
  <c r="F833" i="22"/>
  <c r="F832" i="22"/>
  <c r="F831" i="22"/>
  <c r="F830" i="22"/>
  <c r="F829" i="22"/>
  <c r="F828" i="22"/>
  <c r="F827" i="22"/>
  <c r="F826" i="22"/>
  <c r="F825" i="22"/>
  <c r="F824" i="22"/>
  <c r="F823" i="22"/>
  <c r="F822" i="22"/>
  <c r="F821" i="22"/>
  <c r="F820" i="22"/>
  <c r="F819" i="22"/>
  <c r="F818" i="22"/>
  <c r="F817" i="22"/>
  <c r="F816" i="22"/>
  <c r="F815" i="22"/>
  <c r="F814" i="22"/>
  <c r="F813" i="22"/>
  <c r="F812" i="22"/>
  <c r="F811" i="22"/>
  <c r="F810" i="22"/>
  <c r="F809" i="22"/>
  <c r="F808" i="22"/>
  <c r="F807" i="22"/>
  <c r="F806" i="22"/>
  <c r="F805" i="22"/>
  <c r="F804" i="22"/>
  <c r="F803" i="22"/>
  <c r="F802" i="22"/>
  <c r="F801" i="22"/>
  <c r="F800" i="22"/>
  <c r="F799" i="22"/>
  <c r="F798" i="22"/>
  <c r="F797" i="22"/>
  <c r="F796" i="22"/>
  <c r="F795" i="22"/>
  <c r="F794" i="22"/>
  <c r="F793" i="22"/>
  <c r="F792" i="22"/>
  <c r="F791" i="22"/>
  <c r="F790" i="22"/>
  <c r="F789" i="22"/>
  <c r="F788" i="22"/>
  <c r="F787" i="22"/>
  <c r="F786" i="22"/>
  <c r="F785" i="22"/>
  <c r="F784" i="22"/>
  <c r="F783" i="22"/>
  <c r="F782" i="22"/>
  <c r="F781" i="22"/>
  <c r="F780" i="22"/>
  <c r="F779" i="22"/>
  <c r="F778" i="22"/>
  <c r="F777" i="22"/>
  <c r="F776" i="22"/>
  <c r="F775" i="22"/>
  <c r="F774" i="22"/>
  <c r="F773" i="22"/>
  <c r="F772" i="22"/>
  <c r="F771" i="22"/>
  <c r="F770" i="22"/>
  <c r="F769" i="22"/>
  <c r="F768" i="22"/>
  <c r="F767" i="22"/>
  <c r="F766" i="22"/>
  <c r="F765" i="22"/>
  <c r="F764" i="22"/>
  <c r="F763" i="22"/>
  <c r="F762" i="22"/>
  <c r="F761" i="22"/>
  <c r="F760" i="22"/>
  <c r="F759" i="22"/>
  <c r="F758" i="22"/>
  <c r="F757" i="22"/>
  <c r="F756" i="22"/>
  <c r="F755" i="22"/>
  <c r="F754" i="22"/>
  <c r="F753" i="22"/>
  <c r="F752" i="22"/>
  <c r="F751" i="22"/>
  <c r="F750" i="22"/>
  <c r="F749" i="22"/>
  <c r="F748" i="22"/>
  <c r="F747" i="22"/>
  <c r="F746" i="22"/>
  <c r="F745" i="22"/>
  <c r="F744" i="22"/>
  <c r="F743" i="22"/>
  <c r="F742" i="22"/>
  <c r="F741" i="22"/>
  <c r="F740" i="22"/>
  <c r="F739" i="22"/>
  <c r="F738" i="22"/>
  <c r="F737" i="22"/>
  <c r="F736" i="22"/>
  <c r="F735" i="22"/>
  <c r="F734" i="22"/>
  <c r="F733" i="22"/>
  <c r="F732" i="22"/>
  <c r="F731" i="22"/>
  <c r="F730" i="22"/>
  <c r="F729" i="22"/>
  <c r="F728" i="22"/>
  <c r="F727" i="22"/>
  <c r="F726" i="22"/>
  <c r="F725" i="22"/>
  <c r="F724" i="22"/>
  <c r="F723" i="22"/>
  <c r="F722" i="22"/>
  <c r="F721" i="22"/>
  <c r="F720" i="22"/>
  <c r="F719" i="22"/>
  <c r="F718" i="22"/>
  <c r="F717" i="22"/>
  <c r="F716" i="22"/>
  <c r="F715" i="22"/>
  <c r="F714" i="22"/>
  <c r="F713" i="22"/>
  <c r="F712" i="22"/>
  <c r="F711" i="22"/>
  <c r="F710" i="22"/>
  <c r="F709" i="22"/>
  <c r="F708" i="22"/>
  <c r="F707" i="22"/>
  <c r="F706" i="22"/>
  <c r="F705" i="22"/>
  <c r="F704" i="22"/>
  <c r="F703" i="22"/>
  <c r="F702" i="22"/>
  <c r="F701" i="22"/>
  <c r="F700" i="22"/>
  <c r="F699" i="22"/>
  <c r="F698" i="22"/>
  <c r="F697" i="22"/>
  <c r="F696" i="22"/>
  <c r="F695" i="22"/>
  <c r="F694" i="22"/>
  <c r="F693" i="22"/>
  <c r="F692" i="22"/>
  <c r="F691" i="22"/>
  <c r="F690" i="22"/>
  <c r="F689" i="22"/>
  <c r="F688" i="22"/>
  <c r="F687" i="22"/>
  <c r="F686" i="22"/>
  <c r="F685" i="22"/>
  <c r="F684" i="22"/>
  <c r="F683" i="22"/>
  <c r="F682" i="22"/>
  <c r="F681" i="22"/>
  <c r="F680" i="22"/>
  <c r="F679" i="22"/>
  <c r="F678" i="22"/>
  <c r="F677" i="22"/>
  <c r="F676" i="22"/>
  <c r="F675" i="22"/>
  <c r="F674" i="22"/>
  <c r="F673" i="22"/>
  <c r="F672" i="22"/>
  <c r="F671" i="22"/>
  <c r="F670" i="22"/>
  <c r="F669" i="22"/>
  <c r="F668" i="22"/>
  <c r="F667" i="22"/>
  <c r="F666" i="22"/>
  <c r="F665" i="22"/>
  <c r="F664" i="22"/>
  <c r="F663" i="22"/>
  <c r="F662" i="22"/>
  <c r="F661" i="22"/>
  <c r="F660" i="22"/>
  <c r="F659" i="22"/>
  <c r="F658" i="22"/>
  <c r="F657" i="22"/>
  <c r="F656" i="22"/>
  <c r="F655" i="22"/>
  <c r="F654" i="22"/>
  <c r="F653" i="22"/>
  <c r="F652" i="22"/>
  <c r="F651" i="22"/>
  <c r="F650" i="22"/>
  <c r="F649" i="22"/>
  <c r="F648" i="22"/>
  <c r="F647" i="22"/>
  <c r="F646" i="22"/>
  <c r="F645" i="22"/>
  <c r="F644" i="22"/>
  <c r="F643" i="22"/>
  <c r="F642" i="22"/>
  <c r="F641" i="22"/>
  <c r="F640" i="22"/>
  <c r="F639" i="22"/>
  <c r="F638" i="22"/>
  <c r="F637" i="22"/>
  <c r="F636" i="22"/>
  <c r="F635" i="22"/>
  <c r="F634" i="22"/>
  <c r="F633" i="22"/>
  <c r="F632" i="22"/>
  <c r="F631" i="22"/>
  <c r="F630" i="22"/>
  <c r="F629" i="22"/>
  <c r="F628" i="22"/>
  <c r="F627" i="22"/>
  <c r="F626" i="22"/>
  <c r="F625" i="22"/>
  <c r="F624" i="22"/>
  <c r="F623" i="22"/>
  <c r="F622" i="22"/>
  <c r="F621" i="22"/>
  <c r="F620" i="22"/>
  <c r="F619" i="22"/>
  <c r="F618" i="22"/>
  <c r="F617" i="22"/>
  <c r="F616" i="22"/>
  <c r="F615" i="22"/>
  <c r="F614" i="22"/>
  <c r="F613" i="22"/>
  <c r="F612" i="22"/>
  <c r="F611" i="22"/>
  <c r="F610" i="22"/>
  <c r="F609" i="22"/>
  <c r="F608" i="22"/>
  <c r="F607" i="22"/>
  <c r="F606" i="22"/>
  <c r="F605" i="22"/>
  <c r="F604" i="22"/>
  <c r="F603" i="22"/>
  <c r="F602" i="22"/>
  <c r="F601" i="22"/>
  <c r="F600" i="22"/>
  <c r="F599" i="22"/>
  <c r="F598" i="22"/>
  <c r="F597" i="22"/>
  <c r="F596" i="22"/>
  <c r="F595" i="22"/>
  <c r="F594" i="22"/>
  <c r="F593" i="22"/>
  <c r="F592" i="22"/>
  <c r="F591" i="22"/>
  <c r="F590" i="22"/>
  <c r="F589" i="22"/>
  <c r="F588" i="22"/>
  <c r="F587" i="22"/>
  <c r="F586" i="22"/>
  <c r="F585" i="22"/>
  <c r="F584" i="22"/>
  <c r="F583" i="22"/>
  <c r="F582" i="22"/>
  <c r="F581" i="22"/>
  <c r="F580" i="22"/>
  <c r="F579" i="22"/>
  <c r="F578" i="22"/>
  <c r="F577" i="22"/>
  <c r="F576" i="22"/>
  <c r="F575" i="22"/>
  <c r="F574" i="22"/>
  <c r="F573" i="22"/>
  <c r="F572" i="22"/>
  <c r="F571" i="22"/>
  <c r="F570" i="22"/>
  <c r="F569" i="22"/>
  <c r="F568" i="22"/>
  <c r="F567" i="22"/>
  <c r="F566" i="22"/>
  <c r="F565" i="22"/>
  <c r="F564" i="22"/>
  <c r="F563" i="22"/>
  <c r="F562" i="22"/>
  <c r="F561" i="22"/>
  <c r="F560" i="22"/>
  <c r="F559" i="22"/>
  <c r="F558" i="22"/>
  <c r="F557" i="22"/>
  <c r="F556" i="22"/>
  <c r="F555" i="22"/>
  <c r="F554" i="22"/>
  <c r="F553" i="22"/>
  <c r="F552" i="22"/>
  <c r="F551" i="22"/>
  <c r="F550" i="22"/>
  <c r="F549" i="22"/>
  <c r="F548" i="22"/>
  <c r="F547" i="22"/>
  <c r="F546" i="22"/>
  <c r="F545" i="22"/>
  <c r="F544" i="22"/>
  <c r="F543" i="22"/>
  <c r="F542" i="22"/>
  <c r="F541" i="22"/>
  <c r="F540" i="22"/>
  <c r="F539" i="22"/>
  <c r="F538" i="22"/>
  <c r="F537" i="22"/>
  <c r="F536" i="22"/>
  <c r="F535" i="22"/>
  <c r="F534" i="22"/>
  <c r="F533" i="22"/>
  <c r="F532" i="22"/>
  <c r="F531" i="22"/>
  <c r="F530" i="22"/>
  <c r="F529" i="22"/>
  <c r="F528" i="22"/>
  <c r="F527" i="22"/>
  <c r="F526" i="22"/>
  <c r="F525" i="22"/>
  <c r="F524" i="22"/>
  <c r="F523" i="22"/>
  <c r="F522" i="22"/>
  <c r="F521" i="22"/>
  <c r="F520" i="22"/>
  <c r="F519" i="22"/>
  <c r="F518" i="22"/>
  <c r="F517" i="22"/>
  <c r="F516" i="22"/>
  <c r="F515" i="22"/>
  <c r="F514" i="22"/>
  <c r="F513" i="22"/>
  <c r="F512" i="22"/>
  <c r="F511" i="22"/>
  <c r="F510" i="22"/>
  <c r="F509" i="22"/>
  <c r="F508" i="22"/>
  <c r="F507" i="22"/>
  <c r="F506" i="22"/>
  <c r="F505" i="22"/>
  <c r="F504" i="22"/>
  <c r="F503" i="22"/>
  <c r="F502" i="22"/>
  <c r="F501" i="22"/>
  <c r="F500" i="22"/>
  <c r="F499" i="22"/>
  <c r="F498" i="22"/>
  <c r="F497" i="22"/>
  <c r="F496" i="22"/>
  <c r="F495" i="22"/>
  <c r="F494" i="22"/>
  <c r="F493" i="22"/>
  <c r="F492" i="22"/>
  <c r="F491" i="22"/>
  <c r="F490" i="22"/>
  <c r="F489" i="22"/>
  <c r="F488" i="22"/>
  <c r="F487" i="22"/>
  <c r="F486" i="22"/>
  <c r="F485" i="22"/>
  <c r="F484" i="22"/>
  <c r="F483" i="22"/>
  <c r="F482" i="22"/>
  <c r="F481" i="22"/>
  <c r="F480" i="22"/>
  <c r="F479" i="22"/>
  <c r="F478" i="22"/>
  <c r="F477" i="22"/>
  <c r="F476" i="22"/>
  <c r="F475" i="22"/>
  <c r="F474" i="22"/>
  <c r="F473" i="22"/>
  <c r="F472" i="22"/>
  <c r="F471" i="22"/>
  <c r="F470" i="22"/>
  <c r="F469" i="22"/>
  <c r="F468" i="22"/>
  <c r="F467" i="22"/>
  <c r="F466" i="22"/>
  <c r="F465" i="22"/>
  <c r="F464" i="22"/>
  <c r="F463" i="22"/>
  <c r="F462" i="22"/>
  <c r="F461" i="22"/>
  <c r="F460" i="22"/>
  <c r="F459" i="22"/>
  <c r="F458" i="22"/>
  <c r="F457" i="22"/>
  <c r="F456" i="22"/>
  <c r="F455" i="22"/>
  <c r="F454" i="22"/>
  <c r="F453" i="22"/>
  <c r="F452" i="22"/>
  <c r="F451" i="22"/>
  <c r="F450" i="22"/>
  <c r="F449" i="22"/>
  <c r="F448" i="22"/>
  <c r="F447" i="22"/>
  <c r="F446" i="22"/>
  <c r="F445" i="22"/>
  <c r="F444" i="22"/>
  <c r="F443" i="22"/>
  <c r="F442" i="22"/>
  <c r="F441" i="22"/>
  <c r="F440" i="22"/>
  <c r="F439" i="22"/>
  <c r="F438" i="22"/>
  <c r="F437" i="22"/>
  <c r="F436" i="22"/>
  <c r="F435" i="22"/>
  <c r="F434" i="22"/>
  <c r="F433" i="22"/>
  <c r="F432" i="22"/>
  <c r="F431" i="22"/>
  <c r="F430" i="22"/>
  <c r="F429" i="22"/>
  <c r="F428" i="22"/>
  <c r="F427" i="22"/>
  <c r="F426" i="22"/>
  <c r="F425" i="22"/>
  <c r="F424" i="22"/>
  <c r="F423" i="22"/>
  <c r="F422" i="22"/>
  <c r="F421" i="22"/>
  <c r="F420" i="22"/>
  <c r="F419" i="22"/>
  <c r="F418" i="22"/>
  <c r="F417" i="22"/>
  <c r="F416" i="22"/>
  <c r="F415" i="22"/>
  <c r="F414" i="22"/>
  <c r="F413" i="22"/>
  <c r="F412" i="22"/>
  <c r="F411" i="22"/>
  <c r="F410" i="22"/>
  <c r="F409" i="22"/>
  <c r="F408" i="22"/>
  <c r="F407" i="22"/>
  <c r="F406" i="22"/>
  <c r="F405" i="22"/>
  <c r="F404" i="22"/>
  <c r="F403" i="22"/>
  <c r="F402" i="22"/>
  <c r="F401" i="22"/>
  <c r="F400" i="22"/>
  <c r="F399" i="22"/>
  <c r="F398" i="22"/>
  <c r="F397" i="22"/>
  <c r="F396" i="22"/>
  <c r="F395" i="22"/>
  <c r="F394" i="22"/>
  <c r="F393" i="22"/>
  <c r="F392" i="22"/>
  <c r="F391" i="22"/>
  <c r="F390" i="22"/>
  <c r="F389" i="22"/>
  <c r="F388" i="22"/>
  <c r="F387" i="22"/>
  <c r="F386" i="22"/>
  <c r="F385" i="22"/>
  <c r="F384" i="22"/>
  <c r="F383" i="22"/>
  <c r="F382" i="22"/>
  <c r="F381" i="22"/>
  <c r="F380" i="22"/>
  <c r="F379" i="22"/>
  <c r="F378" i="22"/>
  <c r="F377" i="22"/>
  <c r="F376" i="22"/>
  <c r="F375" i="22"/>
  <c r="F374" i="22"/>
  <c r="F373" i="22"/>
  <c r="F372" i="22"/>
  <c r="F371" i="22"/>
  <c r="F370" i="22"/>
  <c r="F369" i="22"/>
  <c r="F368" i="22"/>
  <c r="F367" i="22"/>
  <c r="F366" i="22"/>
  <c r="F365" i="22"/>
  <c r="F364" i="22"/>
  <c r="F363" i="22"/>
  <c r="F362" i="22"/>
  <c r="F361" i="22"/>
  <c r="F360" i="22"/>
  <c r="F359" i="22"/>
  <c r="F358" i="22"/>
  <c r="F357" i="22"/>
  <c r="F356" i="22"/>
  <c r="F355" i="22"/>
  <c r="F354" i="22"/>
  <c r="F353" i="22"/>
  <c r="F352" i="22"/>
  <c r="F351" i="22"/>
  <c r="F350" i="22"/>
  <c r="F349" i="22"/>
  <c r="F348" i="22"/>
  <c r="F347" i="22"/>
  <c r="F346" i="22"/>
  <c r="F345" i="22"/>
  <c r="F344" i="22"/>
  <c r="F343" i="22"/>
  <c r="F342" i="22"/>
  <c r="F341" i="22"/>
  <c r="F340" i="22"/>
  <c r="F339" i="22"/>
  <c r="F338" i="22"/>
  <c r="F337" i="22"/>
  <c r="F336" i="22"/>
  <c r="F335" i="22"/>
  <c r="F334" i="22"/>
  <c r="F333" i="22"/>
  <c r="F332" i="22"/>
  <c r="F331" i="22"/>
  <c r="F330" i="22"/>
  <c r="F329" i="22"/>
  <c r="F328" i="22"/>
  <c r="F327" i="22"/>
  <c r="F326" i="22"/>
  <c r="F325" i="22"/>
  <c r="F324" i="22"/>
  <c r="F323" i="22"/>
  <c r="F322" i="22"/>
  <c r="F321" i="22"/>
  <c r="F320" i="22"/>
  <c r="F319" i="22"/>
  <c r="F318" i="22"/>
  <c r="F317" i="22"/>
  <c r="F316" i="22"/>
  <c r="F315" i="22"/>
  <c r="F314" i="22"/>
  <c r="F313" i="22"/>
  <c r="F312" i="22"/>
  <c r="F311" i="22"/>
  <c r="F310" i="22"/>
  <c r="F309" i="22"/>
  <c r="F308" i="22"/>
  <c r="F307" i="22"/>
  <c r="F306" i="22"/>
  <c r="F305" i="22"/>
  <c r="F304" i="22"/>
  <c r="F303" i="22"/>
  <c r="F302" i="22"/>
  <c r="F301" i="22"/>
  <c r="F300" i="22"/>
  <c r="F299" i="22"/>
  <c r="F298" i="22"/>
  <c r="F297" i="22"/>
  <c r="F296" i="22"/>
  <c r="F295" i="22"/>
  <c r="F294" i="22"/>
  <c r="F293" i="22"/>
  <c r="F292" i="22"/>
  <c r="F291" i="22"/>
  <c r="F290" i="22"/>
  <c r="F289" i="22"/>
  <c r="F288" i="22"/>
  <c r="F287" i="22"/>
  <c r="F286" i="22"/>
  <c r="F285" i="22"/>
  <c r="F284" i="22"/>
  <c r="F283" i="22"/>
  <c r="F282" i="22"/>
  <c r="F281" i="22"/>
  <c r="F280" i="22"/>
  <c r="F279" i="22"/>
  <c r="F278" i="22"/>
  <c r="F277" i="22"/>
  <c r="F276" i="22"/>
  <c r="F275" i="22"/>
  <c r="F274" i="22"/>
  <c r="F273" i="22"/>
  <c r="F272" i="22"/>
  <c r="F271" i="22"/>
  <c r="F270" i="22"/>
  <c r="F269" i="22"/>
  <c r="F268" i="22"/>
  <c r="F267" i="22"/>
  <c r="F266" i="22"/>
  <c r="F265" i="22"/>
  <c r="F264" i="22"/>
  <c r="F263" i="22"/>
  <c r="F262" i="22"/>
  <c r="F261" i="22"/>
  <c r="F260" i="22"/>
  <c r="F259" i="22"/>
  <c r="F258" i="22"/>
  <c r="F257" i="22"/>
  <c r="F256" i="22"/>
  <c r="F255" i="22"/>
  <c r="F254" i="22"/>
  <c r="F253" i="22"/>
  <c r="F252" i="22"/>
  <c r="F251" i="22"/>
  <c r="F250" i="22"/>
  <c r="F249" i="22"/>
  <c r="F248" i="22"/>
  <c r="F247" i="22"/>
  <c r="F246" i="22"/>
  <c r="F245" i="22"/>
  <c r="F244" i="22"/>
  <c r="F243" i="22"/>
  <c r="F242" i="22"/>
  <c r="F241" i="22"/>
  <c r="F240" i="22"/>
  <c r="F239" i="22"/>
  <c r="F238" i="22"/>
  <c r="F237" i="22"/>
  <c r="F236" i="22"/>
  <c r="F235" i="22"/>
  <c r="F234" i="22"/>
  <c r="F233" i="22"/>
  <c r="F232" i="22"/>
  <c r="F231" i="22"/>
  <c r="F230" i="22"/>
  <c r="F229" i="22"/>
  <c r="F228" i="22"/>
  <c r="F227" i="22"/>
  <c r="F226" i="22"/>
  <c r="F225" i="22"/>
  <c r="F224" i="22"/>
  <c r="F223" i="22"/>
  <c r="F222" i="22"/>
  <c r="F221" i="22"/>
  <c r="F220" i="22"/>
  <c r="F219" i="22"/>
  <c r="F218" i="22"/>
  <c r="F217" i="22"/>
  <c r="F216" i="22"/>
  <c r="F215" i="22"/>
  <c r="F214" i="22"/>
  <c r="F213" i="22"/>
  <c r="F212" i="22"/>
  <c r="F211" i="22"/>
  <c r="F210" i="22"/>
  <c r="F209" i="22"/>
  <c r="F208" i="22"/>
  <c r="F207" i="22"/>
  <c r="F206" i="22"/>
  <c r="F205" i="22"/>
  <c r="F204" i="22"/>
  <c r="F203" i="22"/>
  <c r="F202" i="22"/>
  <c r="F201" i="22"/>
  <c r="F200" i="22"/>
  <c r="F199" i="22"/>
  <c r="F198" i="22"/>
  <c r="F197" i="22"/>
  <c r="F196" i="22"/>
  <c r="F195" i="22"/>
  <c r="F194" i="22"/>
  <c r="F193" i="22"/>
  <c r="F192" i="22"/>
  <c r="F191" i="22"/>
  <c r="F190" i="22"/>
  <c r="F189" i="22"/>
  <c r="F188" i="22"/>
  <c r="F187" i="22"/>
  <c r="F186" i="22"/>
  <c r="F185" i="22"/>
  <c r="F184" i="22"/>
  <c r="F183" i="22"/>
  <c r="F182" i="22"/>
  <c r="F181" i="22"/>
  <c r="F180" i="22"/>
  <c r="F179" i="22"/>
  <c r="F178" i="22"/>
  <c r="F177" i="22"/>
  <c r="F176" i="22"/>
  <c r="F175" i="22"/>
  <c r="F174" i="22"/>
  <c r="F173" i="22"/>
  <c r="F172" i="22"/>
  <c r="F171" i="22"/>
  <c r="F170" i="22"/>
  <c r="F169" i="22"/>
  <c r="F168" i="22"/>
  <c r="F167" i="22"/>
  <c r="F166" i="22"/>
  <c r="F165" i="22"/>
  <c r="F164" i="22"/>
  <c r="F163" i="22"/>
  <c r="F162" i="22"/>
  <c r="F161" i="22"/>
  <c r="F160" i="22"/>
  <c r="F159" i="22"/>
  <c r="F158" i="22"/>
  <c r="F157" i="22"/>
  <c r="F156" i="22"/>
  <c r="F155" i="22"/>
  <c r="F154" i="22"/>
  <c r="F153" i="22"/>
  <c r="F152" i="22"/>
  <c r="F151" i="22"/>
  <c r="F150" i="22"/>
  <c r="F149" i="22"/>
  <c r="F148" i="22"/>
  <c r="F147" i="22"/>
  <c r="F146" i="22"/>
  <c r="F145" i="22"/>
  <c r="F144" i="22"/>
  <c r="F143" i="22"/>
  <c r="F142" i="22"/>
  <c r="F141" i="22"/>
  <c r="F140" i="22"/>
  <c r="F139" i="22"/>
  <c r="F138" i="22"/>
  <c r="F137" i="22"/>
  <c r="F136" i="22"/>
  <c r="F135" i="22"/>
  <c r="F134" i="22"/>
  <c r="F133" i="22"/>
  <c r="F132" i="22"/>
  <c r="F131" i="22"/>
  <c r="F130" i="22"/>
  <c r="F129" i="22"/>
  <c r="F128" i="22"/>
  <c r="F127" i="22"/>
  <c r="F126" i="22"/>
  <c r="F125" i="22"/>
  <c r="F124" i="22"/>
  <c r="F123" i="22"/>
  <c r="F122" i="22"/>
  <c r="F121" i="22"/>
  <c r="F120" i="22"/>
  <c r="F119" i="22"/>
  <c r="F118" i="22"/>
  <c r="F117" i="22"/>
  <c r="F116" i="22"/>
  <c r="F115" i="22"/>
  <c r="F114" i="22"/>
  <c r="F113" i="22"/>
  <c r="F112" i="22"/>
  <c r="F111" i="22"/>
  <c r="F110" i="22"/>
  <c r="F109" i="22"/>
  <c r="F108" i="22"/>
  <c r="F107" i="22"/>
  <c r="F106" i="22"/>
  <c r="F105" i="22"/>
  <c r="F104" i="22"/>
  <c r="F103" i="22"/>
  <c r="F102" i="22"/>
  <c r="F101" i="22"/>
  <c r="F100" i="22"/>
  <c r="F99" i="22"/>
  <c r="F98" i="22"/>
  <c r="F97" i="22"/>
  <c r="F96" i="22"/>
  <c r="F95" i="22"/>
  <c r="F94" i="22"/>
  <c r="F93" i="22"/>
  <c r="F92" i="22"/>
  <c r="F91" i="22"/>
  <c r="F90" i="22"/>
  <c r="F89" i="22"/>
  <c r="F88" i="22"/>
  <c r="F87" i="22"/>
  <c r="F86" i="22"/>
  <c r="F85" i="22"/>
  <c r="F84" i="22"/>
  <c r="F83" i="22"/>
  <c r="F82" i="22"/>
  <c r="F81" i="22"/>
  <c r="F80" i="22"/>
  <c r="F79" i="22"/>
  <c r="F78" i="22"/>
  <c r="F77" i="22"/>
  <c r="F76" i="22"/>
  <c r="F75" i="22"/>
  <c r="F74" i="22"/>
  <c r="F73" i="22"/>
  <c r="F72" i="22"/>
  <c r="F71" i="22"/>
  <c r="F70" i="22"/>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C16424" i="21"/>
  <c r="C16417" i="21"/>
  <c r="C12119" i="21"/>
  <c r="C2221" i="21"/>
  <c r="C2219" i="21"/>
  <c r="I38" i="10" l="1"/>
  <c r="D83" i="18"/>
  <c r="G27" i="23"/>
  <c r="S13" i="18"/>
  <c r="V13" i="18" s="1"/>
  <c r="Q53" i="18"/>
  <c r="G13" i="23"/>
  <c r="L53" i="18" s="1"/>
  <c r="G12" i="23"/>
  <c r="S53" i="18"/>
  <c r="R53" i="18"/>
  <c r="V89" i="18"/>
  <c r="H33" i="23"/>
  <c r="R29" i="18" s="1"/>
  <c r="H32" i="23"/>
  <c r="F54" i="18"/>
  <c r="E54" i="18"/>
  <c r="I78" i="18"/>
  <c r="G78" i="18"/>
  <c r="F78" i="18"/>
  <c r="Q58" i="18"/>
  <c r="H54" i="18"/>
  <c r="G54" i="18"/>
  <c r="R54" i="18"/>
  <c r="Q54" i="18"/>
  <c r="I63" i="18"/>
  <c r="D63" i="18"/>
  <c r="L63" i="18"/>
  <c r="F63" i="18"/>
  <c r="L58" i="18"/>
  <c r="K58" i="18"/>
  <c r="J58" i="18"/>
  <c r="I58" i="18"/>
  <c r="J78" i="18"/>
  <c r="H58" i="18"/>
  <c r="R78" i="18"/>
  <c r="E58" i="18"/>
  <c r="D54" i="18"/>
  <c r="G58" i="18"/>
  <c r="M54" i="18"/>
  <c r="L54" i="18"/>
  <c r="K54" i="18"/>
  <c r="D25" i="20"/>
  <c r="P54" i="18"/>
  <c r="J54" i="18"/>
  <c r="S54" i="18"/>
  <c r="I54" i="18"/>
  <c r="G15" i="23"/>
  <c r="D12" i="18" s="1"/>
  <c r="D14" i="18" s="1"/>
  <c r="G14" i="23"/>
  <c r="J62" i="23"/>
  <c r="J63" i="23" s="1"/>
  <c r="G83" i="18"/>
  <c r="P61" i="18"/>
  <c r="S61" i="18"/>
  <c r="Q61" i="18"/>
  <c r="D61" i="18"/>
  <c r="M61" i="18"/>
  <c r="I83" i="18"/>
  <c r="J61" i="18"/>
  <c r="H83" i="18"/>
  <c r="I61" i="18"/>
  <c r="M83" i="18"/>
  <c r="E83" i="18"/>
  <c r="H61" i="18"/>
  <c r="G61" i="18"/>
  <c r="Q83" i="18"/>
  <c r="P83" i="18"/>
  <c r="F61" i="18"/>
  <c r="S83" i="18"/>
  <c r="K83" i="18"/>
  <c r="F83" i="18"/>
  <c r="J83" i="18"/>
  <c r="E61" i="18"/>
  <c r="R83" i="18"/>
  <c r="D78" i="18"/>
  <c r="L83" i="18"/>
  <c r="L61" i="18"/>
  <c r="L78" i="18"/>
  <c r="P58" i="18"/>
  <c r="S58" i="18"/>
  <c r="R60" i="18"/>
  <c r="S60" i="18"/>
  <c r="R58" i="18"/>
  <c r="Q60" i="18"/>
  <c r="M63" i="18"/>
  <c r="K63" i="18"/>
  <c r="R61" i="18"/>
  <c r="J63" i="18"/>
  <c r="K78" i="18"/>
  <c r="M58" i="18"/>
  <c r="H63" i="18"/>
  <c r="D60" i="18"/>
  <c r="G63" i="18"/>
  <c r="H78" i="18"/>
  <c r="J60" i="18"/>
  <c r="E63" i="18"/>
  <c r="I60" i="18"/>
  <c r="R63" i="18"/>
  <c r="E78" i="18"/>
  <c r="H60" i="18"/>
  <c r="Q63" i="18"/>
  <c r="M78" i="18"/>
  <c r="G60" i="18"/>
  <c r="P63" i="18"/>
  <c r="P78" i="18"/>
  <c r="F60" i="18"/>
  <c r="S78" i="18"/>
  <c r="E60" i="18"/>
  <c r="L60" i="18"/>
  <c r="K60" i="18"/>
  <c r="M60" i="18"/>
  <c r="D222" i="20"/>
  <c r="D224" i="20" s="1"/>
  <c r="D26" i="20"/>
  <c r="I17" i="20"/>
  <c r="J17" i="23" s="1"/>
  <c r="K82" i="18" s="1"/>
  <c r="K84" i="18" s="1"/>
  <c r="D22" i="20"/>
  <c r="D23" i="20"/>
  <c r="H5" i="8"/>
  <c r="J43" i="23" s="1"/>
  <c r="H6" i="8"/>
  <c r="J45" i="23" s="1"/>
  <c r="L75" i="18" s="1"/>
  <c r="H7" i="8"/>
  <c r="J47" i="23" s="1"/>
  <c r="E76" i="18" s="1"/>
  <c r="H8" i="8"/>
  <c r="J49" i="23" s="1"/>
  <c r="I77" i="18" s="1"/>
  <c r="H9" i="8"/>
  <c r="H4" i="8"/>
  <c r="J41" i="23" s="1"/>
  <c r="F98" i="20"/>
  <c r="F96" i="20"/>
  <c r="F100" i="20"/>
  <c r="G8" i="23" s="1"/>
  <c r="G10" i="23"/>
  <c r="N40" i="6"/>
  <c r="N39" i="6"/>
  <c r="N38" i="6"/>
  <c r="N37" i="6"/>
  <c r="N36" i="6"/>
  <c r="N35" i="6"/>
  <c r="N34" i="6"/>
  <c r="N33" i="6"/>
  <c r="N32" i="6"/>
  <c r="N31" i="6"/>
  <c r="N30" i="6"/>
  <c r="N29" i="6"/>
  <c r="Q16" i="1"/>
  <c r="P16" i="1"/>
  <c r="O16" i="1"/>
  <c r="N16" i="1"/>
  <c r="M40" i="6"/>
  <c r="M39" i="6"/>
  <c r="M38" i="6"/>
  <c r="M37" i="6"/>
  <c r="M36" i="6"/>
  <c r="M35" i="6"/>
  <c r="M34" i="6"/>
  <c r="M33" i="6"/>
  <c r="M32" i="6"/>
  <c r="M31" i="6"/>
  <c r="M30" i="6"/>
  <c r="M29" i="6"/>
  <c r="L40" i="6"/>
  <c r="L39" i="6"/>
  <c r="L38" i="6"/>
  <c r="L37" i="6"/>
  <c r="L36" i="6"/>
  <c r="L35" i="6"/>
  <c r="L34" i="6"/>
  <c r="L33" i="6"/>
  <c r="L32" i="6"/>
  <c r="L31" i="6"/>
  <c r="L30" i="6"/>
  <c r="L29" i="6"/>
  <c r="K40" i="6"/>
  <c r="K39" i="6"/>
  <c r="K38" i="6"/>
  <c r="K37" i="6"/>
  <c r="K36" i="6"/>
  <c r="K35" i="6"/>
  <c r="K34" i="6"/>
  <c r="K33" i="6"/>
  <c r="K32" i="6"/>
  <c r="K31" i="6"/>
  <c r="K30" i="6"/>
  <c r="K29" i="6"/>
  <c r="Q15" i="1"/>
  <c r="P15" i="1"/>
  <c r="O15" i="1"/>
  <c r="N15" i="1"/>
  <c r="M15" i="1"/>
  <c r="L77" i="18" l="1"/>
  <c r="P40" i="18"/>
  <c r="D40" i="18"/>
  <c r="N40" i="18" s="1"/>
  <c r="G17" i="23"/>
  <c r="G53" i="18"/>
  <c r="M53" i="18"/>
  <c r="K53" i="18"/>
  <c r="F53" i="18"/>
  <c r="D53" i="18"/>
  <c r="H53" i="18"/>
  <c r="I53" i="18"/>
  <c r="J53" i="18"/>
  <c r="N58" i="18"/>
  <c r="N54" i="18"/>
  <c r="V54" i="18" s="1"/>
  <c r="W13" i="18" s="1"/>
  <c r="N83" i="18"/>
  <c r="V83" i="18" s="1"/>
  <c r="U40" i="18" s="1"/>
  <c r="V40" i="18" s="1"/>
  <c r="W40" i="18" s="1"/>
  <c r="N61" i="18"/>
  <c r="V61" i="18" s="1"/>
  <c r="U19" i="18" s="1"/>
  <c r="V19" i="18" s="1"/>
  <c r="W19" i="18" s="1"/>
  <c r="N78" i="18"/>
  <c r="V78" i="18" s="1"/>
  <c r="N63" i="18"/>
  <c r="V63" i="18" s="1"/>
  <c r="U21" i="18" s="1"/>
  <c r="V21" i="18" s="1"/>
  <c r="W21" i="18" s="1"/>
  <c r="N60" i="18"/>
  <c r="V60" i="18" s="1"/>
  <c r="U18" i="18" s="1"/>
  <c r="V18" i="18" s="1"/>
  <c r="W18" i="18" s="1"/>
  <c r="N12" i="18"/>
  <c r="E53" i="18"/>
  <c r="F101" i="20"/>
  <c r="R50" i="18" s="1"/>
  <c r="G74" i="18"/>
  <c r="M43" i="23"/>
  <c r="M75" i="18"/>
  <c r="L76" i="18"/>
  <c r="D76" i="18"/>
  <c r="K75" i="18"/>
  <c r="M76" i="18"/>
  <c r="P77" i="18"/>
  <c r="S76" i="18"/>
  <c r="G76" i="18"/>
  <c r="I76" i="18"/>
  <c r="I82" i="18"/>
  <c r="I84" i="18" s="1"/>
  <c r="G75" i="18"/>
  <c r="R76" i="18"/>
  <c r="J77" i="18"/>
  <c r="R75" i="18"/>
  <c r="K77" i="18"/>
  <c r="G77" i="18"/>
  <c r="E75" i="18"/>
  <c r="Q77" i="18"/>
  <c r="P74" i="18"/>
  <c r="H75" i="18"/>
  <c r="J76" i="18"/>
  <c r="P75" i="18"/>
  <c r="J75" i="18"/>
  <c r="D75" i="18"/>
  <c r="E77" i="18"/>
  <c r="F77" i="18"/>
  <c r="I74" i="18"/>
  <c r="H74" i="18"/>
  <c r="R74" i="18"/>
  <c r="S74" i="18"/>
  <c r="M74" i="18"/>
  <c r="J74" i="18"/>
  <c r="D67" i="18"/>
  <c r="D66" i="18"/>
  <c r="J53" i="23"/>
  <c r="E66" i="18"/>
  <c r="F66" i="18"/>
  <c r="G66" i="18"/>
  <c r="E67" i="18"/>
  <c r="F67" i="18"/>
  <c r="G67" i="18"/>
  <c r="F76" i="18"/>
  <c r="M77" i="18"/>
  <c r="K74" i="18"/>
  <c r="D77" i="18"/>
  <c r="F75" i="18"/>
  <c r="Q75" i="18"/>
  <c r="S75" i="18"/>
  <c r="Q76" i="18"/>
  <c r="I75" i="18"/>
  <c r="H76" i="18"/>
  <c r="P76" i="18"/>
  <c r="E74" i="18"/>
  <c r="D74" i="18"/>
  <c r="R77" i="18"/>
  <c r="H77" i="18"/>
  <c r="K76" i="18"/>
  <c r="F74" i="18"/>
  <c r="S77" i="18"/>
  <c r="L74" i="18"/>
  <c r="Q74" i="18"/>
  <c r="M82" i="18"/>
  <c r="M84" i="18" s="1"/>
  <c r="J82" i="18"/>
  <c r="J84" i="18" s="1"/>
  <c r="F99" i="20"/>
  <c r="G6" i="23"/>
  <c r="F97" i="20"/>
  <c r="G4" i="23"/>
  <c r="E82" i="18"/>
  <c r="E84" i="18" s="1"/>
  <c r="D82" i="18"/>
  <c r="D84" i="18" s="1"/>
  <c r="E224" i="20"/>
  <c r="J50" i="23"/>
  <c r="P82" i="18"/>
  <c r="P84" i="18" s="1"/>
  <c r="H82" i="18"/>
  <c r="H84" i="18" s="1"/>
  <c r="R82" i="18"/>
  <c r="R84" i="18" s="1"/>
  <c r="L82" i="18"/>
  <c r="L84" i="18" s="1"/>
  <c r="F82" i="18"/>
  <c r="F84" i="18" s="1"/>
  <c r="Q82" i="18"/>
  <c r="Q84" i="18" s="1"/>
  <c r="G82" i="18"/>
  <c r="G84" i="18" s="1"/>
  <c r="S82" i="18"/>
  <c r="S84" i="18" s="1"/>
  <c r="F103" i="20"/>
  <c r="F104" i="20"/>
  <c r="N41" i="6"/>
  <c r="J39" i="23" s="1"/>
  <c r="H39" i="23" s="1"/>
  <c r="R26" i="18" s="1"/>
  <c r="K41" i="6"/>
  <c r="J29" i="23" s="1"/>
  <c r="L41" i="6"/>
  <c r="M41" i="6"/>
  <c r="J37" i="23" s="1"/>
  <c r="D39" i="18" l="1"/>
  <c r="D41" i="18" s="1"/>
  <c r="D44" i="18" s="1"/>
  <c r="P39" i="18"/>
  <c r="P41" i="18" s="1"/>
  <c r="N53" i="18"/>
  <c r="V53" i="18" s="1"/>
  <c r="U12" i="18" s="1"/>
  <c r="V12" i="18" s="1"/>
  <c r="W12" i="18" s="1"/>
  <c r="E80" i="18"/>
  <c r="M80" i="18"/>
  <c r="S80" i="18"/>
  <c r="J80" i="18"/>
  <c r="V58" i="18"/>
  <c r="U16" i="18" s="1"/>
  <c r="I80" i="18"/>
  <c r="P80" i="18"/>
  <c r="G80" i="18"/>
  <c r="R80" i="18"/>
  <c r="H80" i="18"/>
  <c r="Q80" i="18"/>
  <c r="K80" i="18"/>
  <c r="L80" i="18"/>
  <c r="F80" i="18"/>
  <c r="D80" i="18"/>
  <c r="N39" i="18"/>
  <c r="N41" i="18" s="1"/>
  <c r="N74" i="18"/>
  <c r="N77" i="18"/>
  <c r="V77" i="18" s="1"/>
  <c r="N82" i="18"/>
  <c r="N75" i="18"/>
  <c r="V75" i="18" s="1"/>
  <c r="N76" i="18"/>
  <c r="V76" i="18" s="1"/>
  <c r="G9" i="23"/>
  <c r="I50" i="18" s="1"/>
  <c r="Q50" i="18"/>
  <c r="P50" i="18"/>
  <c r="S50" i="18"/>
  <c r="J55" i="23"/>
  <c r="M62" i="18"/>
  <c r="Q62" i="18"/>
  <c r="P62" i="18"/>
  <c r="E62" i="18"/>
  <c r="L62" i="18"/>
  <c r="K62" i="18"/>
  <c r="R62" i="18"/>
  <c r="S62" i="18"/>
  <c r="J62" i="18"/>
  <c r="D62" i="18"/>
  <c r="H62" i="18"/>
  <c r="G62" i="18"/>
  <c r="I62" i="18"/>
  <c r="F62" i="18"/>
  <c r="J31" i="23"/>
  <c r="F68" i="18"/>
  <c r="Q68" i="18"/>
  <c r="S68" i="18"/>
  <c r="E68" i="18"/>
  <c r="R68" i="18"/>
  <c r="H68" i="18"/>
  <c r="J68" i="18"/>
  <c r="M68" i="18"/>
  <c r="P68" i="18"/>
  <c r="I68" i="18"/>
  <c r="G68" i="18"/>
  <c r="D68" i="18"/>
  <c r="L68" i="18"/>
  <c r="K68" i="18"/>
  <c r="Q59" i="18"/>
  <c r="P59" i="18"/>
  <c r="L59" i="18"/>
  <c r="E59" i="18"/>
  <c r="I59" i="18"/>
  <c r="S59" i="18"/>
  <c r="G59" i="18"/>
  <c r="M59" i="18"/>
  <c r="J59" i="18"/>
  <c r="R59" i="18"/>
  <c r="D59" i="18"/>
  <c r="F59" i="18"/>
  <c r="K59" i="18"/>
  <c r="H59" i="18"/>
  <c r="H66" i="18"/>
  <c r="Q67" i="18"/>
  <c r="R67" i="18"/>
  <c r="S67" i="18"/>
  <c r="P67" i="18"/>
  <c r="Q66" i="18"/>
  <c r="R66" i="18"/>
  <c r="P66" i="18"/>
  <c r="S66" i="18"/>
  <c r="M66" i="18"/>
  <c r="H67" i="18"/>
  <c r="K67" i="18"/>
  <c r="L67" i="18"/>
  <c r="M67" i="18"/>
  <c r="I66" i="18"/>
  <c r="J66" i="18"/>
  <c r="K66" i="18"/>
  <c r="L66" i="18"/>
  <c r="I67" i="18"/>
  <c r="J67" i="18"/>
  <c r="P49" i="18"/>
  <c r="R49" i="18"/>
  <c r="R55" i="18" s="1"/>
  <c r="S49" i="18"/>
  <c r="Q49" i="18"/>
  <c r="G11" i="23"/>
  <c r="J51" i="23"/>
  <c r="R30" i="18" s="1"/>
  <c r="R88" i="18"/>
  <c r="Q88" i="18"/>
  <c r="P88" i="18"/>
  <c r="R86" i="18"/>
  <c r="P86" i="18"/>
  <c r="Q86" i="18"/>
  <c r="P51" i="18"/>
  <c r="G5" i="23"/>
  <c r="Q51" i="18"/>
  <c r="R51" i="18"/>
  <c r="S51" i="18"/>
  <c r="G7" i="23"/>
  <c r="R52" i="18"/>
  <c r="P52" i="18"/>
  <c r="Q52" i="18"/>
  <c r="S52" i="18"/>
  <c r="J50" i="18"/>
  <c r="M50" i="18"/>
  <c r="S55" i="18" l="1"/>
  <c r="R37" i="18"/>
  <c r="V30" i="18"/>
  <c r="R31" i="18"/>
  <c r="R44" i="18" s="1"/>
  <c r="Q55" i="18"/>
  <c r="P55" i="18"/>
  <c r="P90" i="18"/>
  <c r="Q90" i="18"/>
  <c r="R90" i="18"/>
  <c r="V82" i="18"/>
  <c r="V84" i="18" s="1"/>
  <c r="N84" i="18"/>
  <c r="N80" i="18"/>
  <c r="V16" i="18"/>
  <c r="V74" i="18"/>
  <c r="V80" i="18" s="1"/>
  <c r="N66" i="18"/>
  <c r="V66" i="18" s="1"/>
  <c r="U24" i="18" s="1"/>
  <c r="V24" i="18" s="1"/>
  <c r="W24" i="18" s="1"/>
  <c r="N67" i="18"/>
  <c r="V67" i="18" s="1"/>
  <c r="U25" i="18" s="1"/>
  <c r="V25" i="18" s="1"/>
  <c r="W25" i="18" s="1"/>
  <c r="N59" i="18"/>
  <c r="N62" i="18"/>
  <c r="V62" i="18" s="1"/>
  <c r="U20" i="18" s="1"/>
  <c r="V20" i="18" s="1"/>
  <c r="W20" i="18" s="1"/>
  <c r="N68" i="18"/>
  <c r="V68" i="18" s="1"/>
  <c r="U26" i="18" s="1"/>
  <c r="V26" i="18" s="1"/>
  <c r="W26" i="18" s="1"/>
  <c r="G49" i="18"/>
  <c r="S8" i="18"/>
  <c r="S9" i="18"/>
  <c r="H50" i="18"/>
  <c r="D50" i="18"/>
  <c r="G50" i="18"/>
  <c r="E50" i="18"/>
  <c r="L50" i="18"/>
  <c r="F50" i="18"/>
  <c r="K50" i="18"/>
  <c r="J33" i="23"/>
  <c r="Q70" i="18"/>
  <c r="E70" i="18"/>
  <c r="M70" i="18"/>
  <c r="D70" i="18"/>
  <c r="J65" i="18"/>
  <c r="E65" i="18"/>
  <c r="R65" i="18"/>
  <c r="D65" i="18"/>
  <c r="G65" i="18"/>
  <c r="I65" i="18"/>
  <c r="P70" i="18"/>
  <c r="H65" i="18"/>
  <c r="R70" i="18"/>
  <c r="M65" i="18"/>
  <c r="J70" i="18"/>
  <c r="K65" i="18"/>
  <c r="G70" i="18"/>
  <c r="S70" i="18"/>
  <c r="K70" i="18"/>
  <c r="F70" i="18"/>
  <c r="F65" i="18"/>
  <c r="S65" i="18"/>
  <c r="H70" i="18"/>
  <c r="Q65" i="18"/>
  <c r="L70" i="18"/>
  <c r="L65" i="18"/>
  <c r="I70" i="18"/>
  <c r="P65" i="18"/>
  <c r="S11" i="18"/>
  <c r="L52" i="18"/>
  <c r="H52" i="18"/>
  <c r="I52" i="18"/>
  <c r="M52" i="18"/>
  <c r="G52" i="18"/>
  <c r="E52" i="18"/>
  <c r="F52" i="18"/>
  <c r="J52" i="18"/>
  <c r="K52" i="18"/>
  <c r="D52" i="18"/>
  <c r="S10" i="18"/>
  <c r="M51" i="18"/>
  <c r="D51" i="18"/>
  <c r="F51" i="18"/>
  <c r="L51" i="18"/>
  <c r="E51" i="18"/>
  <c r="H51" i="18"/>
  <c r="G51" i="18"/>
  <c r="J51" i="18"/>
  <c r="K51" i="18"/>
  <c r="I51" i="18"/>
  <c r="I86" i="18"/>
  <c r="G88" i="18"/>
  <c r="K88" i="18"/>
  <c r="L88" i="18"/>
  <c r="D86" i="18"/>
  <c r="J86" i="18"/>
  <c r="L86" i="18"/>
  <c r="D88" i="18"/>
  <c r="K86" i="18"/>
  <c r="M88" i="18"/>
  <c r="G86" i="18"/>
  <c r="M86" i="18"/>
  <c r="E88" i="18"/>
  <c r="F88" i="18"/>
  <c r="H88" i="18"/>
  <c r="I88" i="18"/>
  <c r="J88" i="18"/>
  <c r="H86" i="18"/>
  <c r="H90" i="18" s="1"/>
  <c r="E86" i="18"/>
  <c r="E90" i="18" s="1"/>
  <c r="F86" i="18"/>
  <c r="I90" i="18" l="1"/>
  <c r="F90" i="18"/>
  <c r="H55" i="18"/>
  <c r="U39" i="18"/>
  <c r="J55" i="18"/>
  <c r="M90" i="18"/>
  <c r="V39" i="18"/>
  <c r="U41" i="18"/>
  <c r="W16" i="18"/>
  <c r="D90" i="18"/>
  <c r="G90" i="18"/>
  <c r="M55" i="18"/>
  <c r="K90" i="18"/>
  <c r="K55" i="18"/>
  <c r="F55" i="18"/>
  <c r="L90" i="18"/>
  <c r="L55" i="18"/>
  <c r="J90" i="18"/>
  <c r="E55" i="18"/>
  <c r="K72" i="18"/>
  <c r="V59" i="18"/>
  <c r="I55" i="18"/>
  <c r="D55" i="18"/>
  <c r="N49" i="18"/>
  <c r="G55" i="18"/>
  <c r="P44" i="18"/>
  <c r="S14" i="18"/>
  <c r="S44" i="18" s="1"/>
  <c r="G35" i="18"/>
  <c r="N35" i="18" s="1"/>
  <c r="V35" i="18" s="1"/>
  <c r="G33" i="18"/>
  <c r="G34" i="18"/>
  <c r="N34" i="18" s="1"/>
  <c r="V34" i="18" s="1"/>
  <c r="N88" i="18"/>
  <c r="V88" i="18" s="1"/>
  <c r="N52" i="18"/>
  <c r="V52" i="18" s="1"/>
  <c r="U11" i="18" s="1"/>
  <c r="V11" i="18" s="1"/>
  <c r="W11" i="18" s="1"/>
  <c r="N86" i="18"/>
  <c r="N65" i="18"/>
  <c r="V65" i="18" s="1"/>
  <c r="U23" i="18" s="1"/>
  <c r="V23" i="18" s="1"/>
  <c r="W23" i="18" s="1"/>
  <c r="N70" i="18"/>
  <c r="V70" i="18" s="1"/>
  <c r="U28" i="18" s="1"/>
  <c r="N50" i="18"/>
  <c r="V50" i="18" s="1"/>
  <c r="U9" i="18" s="1"/>
  <c r="V9" i="18" s="1"/>
  <c r="W9" i="18" s="1"/>
  <c r="N51" i="18"/>
  <c r="V51" i="18" s="1"/>
  <c r="D71" i="18"/>
  <c r="D72" i="18" s="1"/>
  <c r="E71" i="18"/>
  <c r="E72" i="18" s="1"/>
  <c r="Q71" i="18"/>
  <c r="Q72" i="18" s="1"/>
  <c r="R71" i="18"/>
  <c r="R72" i="18" s="1"/>
  <c r="S71" i="18"/>
  <c r="S72" i="18" s="1"/>
  <c r="P71" i="18"/>
  <c r="P72" i="18" s="1"/>
  <c r="F71" i="18"/>
  <c r="F72" i="18" s="1"/>
  <c r="G71" i="18"/>
  <c r="G72" i="18" s="1"/>
  <c r="M71" i="18"/>
  <c r="M72" i="18" s="1"/>
  <c r="H71" i="18"/>
  <c r="H72" i="18" s="1"/>
  <c r="I71" i="18"/>
  <c r="I72" i="18" s="1"/>
  <c r="J35" i="23"/>
  <c r="J71" i="18"/>
  <c r="J72" i="18" s="1"/>
  <c r="K71" i="18"/>
  <c r="L71" i="18"/>
  <c r="L72" i="18" s="1"/>
  <c r="E4" i="19"/>
  <c r="W39" i="18" l="1"/>
  <c r="W41" i="18" s="1"/>
  <c r="V41" i="18"/>
  <c r="V86" i="18"/>
  <c r="V90" i="18" s="1"/>
  <c r="U43" i="18" s="1"/>
  <c r="V43" i="18" s="1"/>
  <c r="W43" i="18" s="1"/>
  <c r="N90" i="18"/>
  <c r="U17" i="18"/>
  <c r="V49" i="18"/>
  <c r="N55" i="18"/>
  <c r="G37" i="18"/>
  <c r="G44" i="18" s="1"/>
  <c r="V28" i="18"/>
  <c r="W28" i="18" s="1"/>
  <c r="N33" i="18"/>
  <c r="U10" i="18"/>
  <c r="V10" i="18" s="1"/>
  <c r="W10" i="18" s="1"/>
  <c r="N71" i="18"/>
  <c r="N37" i="18" l="1"/>
  <c r="U37" i="18" s="1"/>
  <c r="V17" i="18"/>
  <c r="V71" i="18"/>
  <c r="N72" i="18"/>
  <c r="V55" i="18"/>
  <c r="U8" i="18"/>
  <c r="V33" i="18"/>
  <c r="K10" i="14"/>
  <c r="K9" i="14"/>
  <c r="K8" i="14"/>
  <c r="K7" i="14"/>
  <c r="K6" i="14"/>
  <c r="V8" i="18" l="1"/>
  <c r="U14" i="18"/>
  <c r="W17" i="18"/>
  <c r="N44" i="18"/>
  <c r="U29" i="18"/>
  <c r="V72" i="18"/>
  <c r="V37" i="18"/>
  <c r="V29" i="18" l="1"/>
  <c r="U31" i="18"/>
  <c r="U44" i="18" s="1"/>
  <c r="W8" i="18"/>
  <c r="W14" i="18" s="1"/>
  <c r="V14" i="18"/>
  <c r="W37" i="18"/>
  <c r="W34" i="18" l="1"/>
  <c r="W29" i="18"/>
  <c r="W31" i="18" s="1"/>
  <c r="W44" i="18" s="1"/>
  <c r="V31" i="18"/>
  <c r="V44"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tc={B6918E92-C2B2-4979-93B7-C093F41B2433}</author>
  </authors>
  <commentList>
    <comment ref="E6" authorId="0" shapeId="0" xr:uid="{B6918E92-C2B2-4979-93B7-C093F41B2433}">
      <text>
        <t xml:space="preserve">[Threaded comment]
Your version of Excel allows you to read this threaded comment; however, any edits to it will get removed if the file is opened in a newer version of Excel. Learn more: https://go.microsoft.com/fwlink/?linkid=870924
Comment:
    Or 0.0455TJ
Depending on energy content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tc={C8291E67-BCE8-477A-B41E-6598C290F241}</author>
    <author>tc={012B7845-91E6-48CC-A542-88FFD2A7EBA8}</author>
    <author>tc={63F4385A-0067-4E9E-9AAC-4C963412D621}</author>
    <author>tc={7D39965F-1AF3-4D37-80C8-ED987489DFE7}</author>
    <author>tc={CB6D8493-CDA3-4F50-95E0-7AA03475C3F3}</author>
    <author>tc={8655D169-E51C-4DA9-9804-110C439C5C67}</author>
    <author>tc={289EB4F7-57BF-48AC-BB17-E9C5BD4B476E}</author>
    <author>tc={C6970C93-46E9-4BDA-BFB7-95A4EFA91E79}</author>
    <author>tc={8ED7B598-0D30-40BC-90A7-6D35A10FC17B}</author>
    <author>tc={787C1DD4-C083-4244-90BD-6F761B4BFFA9}</author>
    <author>tc={BC30984E-52AD-46CD-9D7D-61E0A1BCAD20}</author>
    <author>tc={5F592625-1693-4E7C-8D24-F480DBE436B6}</author>
    <author>tc={0D61470E-CF14-47FA-80B0-B7A51529214C}</author>
    <author>tc={C76FF202-61F3-4D13-9E96-DEA7A23FA4B0}</author>
    <author>tc={8C8957BC-3F04-4453-B0C0-902F63340E26}</author>
    <author>tc={304BA654-B486-4DF2-BCD6-402533E0EE57}</author>
    <author>tc={742FD6F6-7031-445B-8D53-5FA4C783C566}</author>
    <author>tc={B9793156-A610-4C24-B888-D6CDC3872BFB}</author>
    <author>tc={5EE3FD98-A21A-484C-A504-B1F2B6DB737B}</author>
    <author>tc={6787F40B-B820-4DE8-A9F0-5CA5FD7BB451}</author>
    <author>tc={BD9D0322-A3F3-4EE1-BF2B-B9BA444BBE8B}</author>
    <author>tc={CE066628-C977-4E60-B680-A00CA966A155}</author>
    <author>tc={86BD796B-9B3B-478F-B546-22F27E73D9C2}</author>
    <author>tc={6BE9D04B-AD1A-4972-B3EA-EDAB7A29BE38}</author>
    <author>tc={33C23D9C-180F-4A19-8416-DF8C62F5AA0E}</author>
    <author>tc={A85F5919-3D62-4443-AD67-3C3916A0C2EE}</author>
    <author>tc={06159053-AB60-4504-9F85-C90195BD765F}</author>
    <author>tc={518C1E18-8505-4C37-8285-D5F6ADC8E896}</author>
    <author>tc={7D52CC9E-C41C-489F-9A5E-AA0CA6175A9F}</author>
    <author>tc={BFAF5796-1C84-4A1B-9A43-426779A8824F}</author>
    <author>tc={4DF119F8-7C5B-4776-897E-FF7CCB51966F}</author>
    <author>tc={B202A67D-F610-4D2C-B55D-EEA4F70EEB86}</author>
  </authors>
  <commentList>
    <comment ref="B4" authorId="0" shapeId="0" xr:uid="{C8291E67-BCE8-477A-B41E-6598C290F241}">
      <text>
        <t>[Threaded comment]
Your version of Excel allows you to read this threaded comment; however, any edits to it will get removed if the file is opened in a newer version of Excel. Learn more: https://go.microsoft.com/fwlink/?linkid=870924
Comment:
    Duplicate for Use Table</t>
      </text>
    </comment>
    <comment ref="V4" authorId="1" shapeId="0" xr:uid="{012B7845-91E6-48CC-A542-88FFD2A7EBA8}">
      <text>
        <t>[Threaded comment]
Your version of Excel allows you to read this threaded comment; however, any edits to it will get removed if the file is opened in a newer version of Excel. Learn more: https://go.microsoft.com/fwlink/?linkid=870924
Comment:
    Check sum formula</t>
      </text>
    </comment>
    <comment ref="P5" authorId="2" shapeId="0" xr:uid="{63F4385A-0067-4E9E-9AAC-4C963412D621}">
      <text>
        <t>[Threaded comment]
Your version of Excel allows you to read this threaded comment; however, any edits to it will get removed if the file is opened in a newer version of Excel. Learn more: https://go.microsoft.com/fwlink/?linkid=870924
Comment:
    Follow “Total Industry”</t>
      </text>
    </comment>
    <comment ref="R5" authorId="3" shapeId="0" xr:uid="{7D39965F-1AF3-4D37-80C8-ED987489DFE7}">
      <text>
        <t>[Threaded comment]
Your version of Excel allows you to read this threaded comment; however, any edits to it will get removed if the file is opened in a newer version of Excel. Learn more: https://go.microsoft.com/fwlink/?linkid=870924
Comment:
    After “Households”</t>
      </text>
    </comment>
    <comment ref="S5" authorId="4" shapeId="0" xr:uid="{CB6D8493-CDA3-4F50-95E0-7AA03475C3F3}">
      <text>
        <t>[Threaded comment]
Your version of Excel allows you to read this threaded comment; however, any edits to it will get removed if the file is opened in a newer version of Excel. Learn more: https://go.microsoft.com/fwlink/?linkid=870924
Comment:
    Move to between O and P</t>
      </text>
    </comment>
    <comment ref="B6" authorId="5" shapeId="0" xr:uid="{8655D169-E51C-4DA9-9804-110C439C5C67}">
      <text>
        <t>[Threaded comment]
Your version of Excel allows you to read this threaded comment; however, any edits to it will get removed if the file is opened in a newer version of Excel. Learn more: https://go.microsoft.com/fwlink/?linkid=870924
Comment:
    Sub-headings and sub-totals from official Supply Table</t>
      </text>
    </comment>
    <comment ref="S8" authorId="6" shapeId="0" xr:uid="{289EB4F7-57BF-48AC-BB17-E9C5BD4B476E}">
      <text>
        <t>[Threaded comment]
Your version of Excel allows you to read this threaded comment; however, any edits to it will get removed if the file is opened in a newer version of Excel. Learn more: https://go.microsoft.com/fwlink/?linkid=870924
Comment:
    Differs from Kenya power IAR</t>
      </text>
    </comment>
    <comment ref="T8" authorId="7" shapeId="0" xr:uid="{C6970C93-46E9-4BDA-BFB7-95A4EFA91E79}">
      <text>
        <t xml:space="preserve">[Threaded comment]
Your version of Excel allows you to read this threaded comment; however, any edits to it will get removed if the file is opened in a newer version of Excel. Learn more: https://go.microsoft.com/fwlink/?linkid=870924
Comment:
    What subsidies exist?
</t>
      </text>
    </comment>
    <comment ref="V12" authorId="8" shapeId="0" xr:uid="{8ED7B598-0D30-40BC-90A7-6D35A10FC17B}">
      <text>
        <t>[Threaded comment]
Your version of Excel allows you to read this threaded comment; however, any edits to it will get removed if the file is opened in a newer version of Excel. Learn more: https://go.microsoft.com/fwlink/?linkid=870924
Comment:
    This could be double counting</t>
      </text>
    </comment>
    <comment ref="W13" authorId="9" shapeId="0" xr:uid="{787C1DD4-C083-4244-90BD-6F761B4BFFA9}">
      <text>
        <t>[Threaded comment]
Your version of Excel allows you to read this threaded comment; however, any edits to it will get removed if the file is opened in a newer version of Excel. Learn more: https://go.microsoft.com/fwlink/?linkid=870924
Comment:
    Sitting in “Other” in Use Residuals</t>
      </text>
    </comment>
    <comment ref="U16" authorId="10" shapeId="0" xr:uid="{BC30984E-52AD-46CD-9D7D-61E0A1BCAD20}">
      <text>
        <t>[Threaded comment]
Your version of Excel allows you to read this threaded comment; however, any edits to it will get removed if the file is opened in a newer version of Excel. Learn more: https://go.microsoft.com/fwlink/?linkid=870924
Comment:
    Amended formula to account for statistical difference between Physical S&amp;U Tables</t>
      </text>
    </comment>
    <comment ref="B23" authorId="11" shapeId="0" xr:uid="{5F592625-1693-4E7C-8D24-F480DBE436B6}">
      <text>
        <t>[Threaded comment]
Your version of Excel allows you to read this threaded comment; however, any edits to it will get removed if the file is opened in a newer version of Excel. Learn more: https://go.microsoft.com/fwlink/?linkid=870924
Comment:
    Used petroleum fuels, this could be refined</t>
      </text>
    </comment>
    <comment ref="R23" authorId="12" shapeId="0" xr:uid="{0D61470E-CF14-47FA-80B0-B7A51529214C}">
      <text>
        <t>[Threaded comment]
Your version of Excel allows you to read this threaded comment; however, any edits to it will get removed if the file is opened in a newer version of Excel. Learn more: https://go.microsoft.com/fwlink/?linkid=870924
Comment:
    Used part of light diesel oils</t>
      </text>
    </comment>
    <comment ref="R25" authorId="13" shapeId="0" xr:uid="{C76FF202-61F3-4D13-9E96-DEA7A23FA4B0}">
      <text>
        <t>[Threaded comment]
Your version of Excel allows you to read this threaded comment; however, any edits to it will get removed if the file is opened in a newer version of Excel. Learn more: https://go.microsoft.com/fwlink/?linkid=870924
Comment:
    Related to price of Lubricating oils</t>
      </text>
    </comment>
    <comment ref="R26" authorId="14" shapeId="0" xr:uid="{8C8957BC-3F04-4453-B0C0-902F63340E26}">
      <text>
        <t>[Threaded comment]
Your version of Excel allows you to read this threaded comment; however, any edits to it will get removed if the file is opened in a newer version of Excel. Learn more: https://go.microsoft.com/fwlink/?linkid=870924
Comment:
    Used retail price</t>
      </text>
    </comment>
    <comment ref="U28" authorId="15" shapeId="0" xr:uid="{304BA654-B486-4DF2-BCD6-402533E0EE57}">
      <text>
        <t>[Threaded comment]
Your version of Excel allows you to read this threaded comment; however, any edits to it will get removed if the file is opened in a newer version of Excel. Learn more: https://go.microsoft.com/fwlink/?linkid=870924
Comment:
    Amended formula to account for statistical difference between Physical S&amp;U Tables</t>
      </text>
    </comment>
    <comment ref="B29" authorId="16" shapeId="0" xr:uid="{742FD6F6-7031-445B-8D53-5FA4C783C566}">
      <text>
        <t>[Threaded comment]
Your version of Excel allows you to read this threaded comment; however, any edits to it will get removed if the file is opened in a newer version of Excel. Learn more: https://go.microsoft.com/fwlink/?linkid=870924
Comment:
    Using same price as for light, no HS code</t>
      </text>
    </comment>
    <comment ref="R30" authorId="17" shapeId="0" xr:uid="{B9793156-A610-4C24-B888-D6CDC3872BFB}">
      <text>
        <t>[Threaded comment]
Your version of Excel allows you to read this threaded comment; however, any edits to it will get removed if the file is opened in a newer version of Excel. Learn more: https://go.microsoft.com/fwlink/?linkid=870924
Comment:
    Verify Import price</t>
      </text>
    </comment>
    <comment ref="V30" authorId="18" shapeId="0" xr:uid="{5EE3FD98-A21A-484C-A504-B1F2B6DB737B}">
      <text>
        <t>[Threaded comment]
Your version of Excel allows you to read this threaded comment; however, any edits to it will get removed if the file is opened in a newer version of Excel. Learn more: https://go.microsoft.com/fwlink/?linkid=870924
Comment:
    Is this double counting, they have electricity in supply, and nothing in use</t>
      </text>
    </comment>
    <comment ref="G36" authorId="19" shapeId="0" xr:uid="{6787F40B-B820-4DE8-A9F0-5CA5FD7BB451}">
      <text>
        <t>[Threaded comment]
Your version of Excel allows you to read this threaded comment; however, any edits to it will get removed if the file is opened in a newer version of Excel. Learn more: https://go.microsoft.com/fwlink/?linkid=870924
Comment:
    To discuss: Industry disaggregation</t>
      </text>
    </comment>
    <comment ref="D40" authorId="20" shapeId="0" xr:uid="{BD9D0322-A3F3-4EE1-BF2B-B9BA444BBE8B}">
      <text>
        <t>[Threaded comment]
Your version of Excel allows you to read this threaded comment; however, any edits to it will get removed if the file is opened in a newer version of Excel. Learn more: https://go.microsoft.com/fwlink/?linkid=870924
Comment:
    Used price from literature</t>
      </text>
    </comment>
    <comment ref="P40" authorId="21" shapeId="0" xr:uid="{CE066628-C977-4E60-B680-A00CA966A155}">
      <text>
        <t>[Threaded comment]
Your version of Excel allows you to read this threaded comment; however, any edits to it will get removed if the file is opened in a newer version of Excel. Learn more: https://go.microsoft.com/fwlink/?linkid=870924
Comment:
    Used price from literature</t>
      </text>
    </comment>
    <comment ref="B43" authorId="22" shapeId="0" xr:uid="{86BD796B-9B3B-478F-B546-22F27E73D9C2}">
      <text>
        <t>[Threaded comment]
Your version of Excel allows you to read this threaded comment; however, any edits to it will get removed if the file is opened in a newer version of Excel. Learn more: https://go.microsoft.com/fwlink/?linkid=870924
Comment:
     (in use: its extraction)</t>
      </text>
    </comment>
    <comment ref="P43" authorId="23" shapeId="0" xr:uid="{6BE9D04B-AD1A-4972-B3EA-EDAB7A29BE38}">
      <text>
        <t>[Threaded comment]
Your version of Excel allows you to read this threaded comment; however, any edits to it will get removed if the file is opened in a newer version of Excel. Learn more: https://go.microsoft.com/fwlink/?linkid=870924
Comment:
    For residuals: to determine what price to use</t>
      </text>
    </comment>
    <comment ref="B65" authorId="24" shapeId="0" xr:uid="{33C23D9C-180F-4A19-8416-DF8C62F5AA0E}">
      <text>
        <t>[Threaded comment]
Your version of Excel allows you to read this threaded comment; however, any edits to it will get removed if the file is opened in a newer version of Excel. Learn more: https://go.microsoft.com/fwlink/?linkid=870924
Comment:
    Used same price as light diesel oil</t>
      </text>
    </comment>
    <comment ref="B71" authorId="25" shapeId="0" xr:uid="{A85F5919-3D62-4443-AD67-3C3916A0C2EE}">
      <text>
        <t>[Threaded comment]
Your version of Excel allows you to read this threaded comment; however, any edits to it will get removed if the file is opened in a newer version of Excel. Learn more: https://go.microsoft.com/fwlink/?linkid=870924
Comment:
    Need the price for this , but later, for now I used light diesel</t>
      </text>
    </comment>
    <comment ref="B74" authorId="26" shapeId="0" xr:uid="{06159053-AB60-4504-9F85-C90195BD765F}">
      <text>
        <t>[Threaded comment]
Your version of Excel allows you to read this threaded comment; however, any edits to it will get removed if the file is opened in a newer version of Excel. Learn more: https://go.microsoft.com/fwlink/?linkid=870924
Comment:
    Use table doesn’t specify from where electricity came from, only presents customer categories</t>
      </text>
    </comment>
    <comment ref="B86" authorId="27" shapeId="0" xr:uid="{518C1E18-8505-4C37-8285-D5F6ADC8E896}">
      <text>
        <t>[Threaded comment]
Your version of Excel allows you to read this threaded comment; however, any edits to it will get removed if the file is opened in a newer version of Excel. Learn more: https://go.microsoft.com/fwlink/?linkid=870924
Comment:
    Average price of electricity</t>
      </text>
    </comment>
    <comment ref="S86" authorId="28" shapeId="0" xr:uid="{7D52CC9E-C41C-489F-9A5E-AA0CA6175A9F}">
      <text>
        <t>[Threaded comment]
Your version of Excel allows you to read this threaded comment; however, any edits to it will get removed if the file is opened in a newer version of Excel. Learn more: https://go.microsoft.com/fwlink/?linkid=870924
Comment:
    Determine price to use for this and other residuals</t>
      </text>
    </comment>
    <comment ref="B87" authorId="29" shapeId="0" xr:uid="{BFAF5796-1C84-4A1B-9A43-426779A8824F}">
      <text>
        <t>[Threaded comment]
Your version of Excel allows you to read this threaded comment; however, any edits to it will get removed if the file is opened in a newer version of Excel. Learn more: https://go.microsoft.com/fwlink/?linkid=870924
Comment:
    Average price of electricity</t>
      </text>
    </comment>
    <comment ref="B88" authorId="30" shapeId="0" xr:uid="{4DF119F8-7C5B-4776-897E-FF7CCB51966F}">
      <text>
        <t>[Threaded comment]
Your version of Excel allows you to read this threaded comment; however, any edits to it will get removed if the file is opened in a newer version of Excel. Learn more: https://go.microsoft.com/fwlink/?linkid=870924
Comment:
    Average price of electricity</t>
      </text>
    </comment>
    <comment ref="B89" authorId="31" shapeId="0" xr:uid="{B202A67D-F610-4D2C-B55D-EEA4F70EEB86}">
      <text>
        <t>[Threaded comment]
Your version of Excel allows you to read this threaded comment; however, any edits to it will get removed if the file is opened in a newer version of Excel. Learn more: https://go.microsoft.com/fwlink/?linkid=870924
Comment:
    Average price of electricity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tc={6C84FCF7-232B-4FAC-8A51-2C9F9EDA0648}</author>
    <author>tc={6708353F-CADA-4614-B578-ABD1401CBD17}</author>
    <author>tc={97AA07B7-97E1-43E1-80B0-E7DEFD1634B0}</author>
    <author>tc={8B666563-9186-4E14-B7B7-176533E3BBD4}</author>
    <author>tc={28D01F8E-B72A-4F8F-9BA7-0C325AEDB002}</author>
    <author>tc={65F9DCC3-633B-408E-B6EC-371CD2E85B7E}</author>
  </authors>
  <commentList>
    <comment ref="G17" authorId="0" shapeId="0" xr:uid="{6C84FCF7-232B-4FAC-8A51-2C9F9EDA0648}">
      <text>
        <t>[Threaded comment]
Your version of Excel allows you to read this threaded comment; however, any edits to it will get removed if the file is opened in a newer version of Excel. Learn more: https://go.microsoft.com/fwlink/?linkid=870924
Comment:
    Get Firewood supply prices</t>
      </text>
    </comment>
    <comment ref="H18" authorId="1" shapeId="0" xr:uid="{6708353F-CADA-4614-B578-ABD1401CBD17}">
      <text>
        <t>[Threaded comment]
Your version of Excel allows you to read this threaded comment; however, any edits to it will get removed if the file is opened in a newer version of Excel. Learn more: https://go.microsoft.com/fwlink/?linkid=870924
Comment:
    Needs audit</t>
      </text>
    </comment>
    <comment ref="G27" authorId="2" shapeId="0" xr:uid="{97AA07B7-97E1-43E1-80B0-E7DEFD1634B0}">
      <text>
        <t>[Threaded comment]
Your version of Excel allows you to read this threaded comment; however, any edits to it will get removed if the file is opened in a newer version of Excel. Learn more: https://go.microsoft.com/fwlink/?linkid=870924
Comment:
    Get Charcoal supply prices</t>
      </text>
    </comment>
    <comment ref="C28" authorId="3" shapeId="0" xr:uid="{8B666563-9186-4E14-B7B7-176533E3BBD4}">
      <text>
        <t>[Threaded comment]
Your version of Excel allows you to read this threaded comment; however, any edits to it will get removed if the file is opened in a newer version of Excel. Learn more: https://go.microsoft.com/fwlink/?linkid=870924
Comment:
    Motor gasoline</t>
      </text>
    </comment>
    <comment ref="H28" authorId="4" shapeId="0" xr:uid="{28D01F8E-B72A-4F8F-9BA7-0C325AEDB002}">
      <text>
        <t>[Threaded comment]
Your version of Excel allows you to read this threaded comment; however, any edits to it will get removed if the file is opened in a newer version of Excel. Learn more: https://go.microsoft.com/fwlink/?linkid=870924
Comment:
    https://www.epra.go.ke/sites/default/files/2024-11/EPRA%20PRESS%20RELEASE-%20NOVEMBER%202024_1.pdf</t>
      </text>
    </comment>
    <comment ref="H36" authorId="5" shapeId="0" xr:uid="{65F9DCC3-633B-408E-B6EC-371CD2E85B7E}">
      <text>
        <t>[Threaded comment]
Your version of Excel allows you to read this threaded comment; however, any edits to it will get removed if the file is opened in a newer version of Excel. Learn more: https://go.microsoft.com/fwlink/?linkid=870924
Comment:
    https://www.epra.go.ke/sites/default/files/2024-11/EPRA%20PRESS%20RELEASE-%20NOVEMBER%202024_1.pdf</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tc={81067CDA-8AD0-4F3E-9C02-0305DFECA0AB}</author>
    <author>tc={7D0BD472-43EA-46BB-84BF-FA954B9619D9}</author>
  </authors>
  <commentList>
    <comment ref="B190" authorId="0" shapeId="0" xr:uid="{81067CDA-8AD0-4F3E-9C02-0305DFECA0AB}">
      <text>
        <t>[Threaded comment]
Your version of Excel allows you to read this threaded comment; however, any edits to it will get removed if the file is opened in a newer version of Excel. Learn more: https://go.microsoft.com/fwlink/?linkid=870924
Comment:
    Insert source reference for each table below</t>
      </text>
    </comment>
    <comment ref="B212" authorId="1" shapeId="0" xr:uid="{7D0BD472-43EA-46BB-84BF-FA954B9619D9}">
      <text>
        <t>[Threaded comment]
Your version of Excel allows you to read this threaded comment; however, any edits to it will get removed if the file is opened in a newer version of Excel. Learn more: https://go.microsoft.com/fwlink/?linkid=870924
Comment:
    Assumed same as REREC solar plant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tc={025F005A-0E90-4D5D-A94C-AB2D08CB794E}</author>
  </authors>
  <commentList>
    <comment ref="H2" authorId="0" shapeId="0" xr:uid="{025F005A-0E90-4D5D-A94C-AB2D08CB794E}">
      <text>
        <t>[Threaded comment]
Your version of Excel allows you to read this threaded comment; however, any edits to it will get removed if the file is opened in a newer version of Excel. Learn more: https://go.microsoft.com/fwlink/?linkid=870924
Comment:
    Use table, difference goes to residuals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tc={20E61ADD-7D8D-46F8-8527-B9EF0EB56F33}</author>
  </authors>
  <commentList>
    <comment ref="Q41" authorId="0" shapeId="0" xr:uid="{20E61ADD-7D8D-46F8-8527-B9EF0EB56F33}">
      <text>
        <t>[Threaded comment]
Your version of Excel allows you to read this threaded comment; however, any edits to it will get removed if the file is opened in a newer version of Excel. Learn more: https://go.microsoft.com/fwlink/?linkid=870924
Comment:
    154 from “Other electricity” and 230.32 from wood</t>
      </text>
    </comment>
  </commentList>
</comments>
</file>

<file path=xl/sharedStrings.xml><?xml version="1.0" encoding="utf-8"?>
<sst xmlns="http://schemas.openxmlformats.org/spreadsheetml/2006/main" count="53598" uniqueCount="16731">
  <si>
    <t>PCT CODE</t>
  </si>
  <si>
    <t>DESCRIPTION</t>
  </si>
  <si>
    <t>CD (%)</t>
  </si>
  <si>
    <t>chrome-extension://efaidnbmnnnibpcajpcglclefindmkaj/https://download1.fbr.gov.pk/Docs/2017112112112348253CustomsTariff2017-18Ch1-99.pdf</t>
  </si>
  <si>
    <t>Heading /</t>
  </si>
  <si>
    <t>Statistical</t>
  </si>
  <si>
    <t>Lookup Table</t>
  </si>
  <si>
    <t>Sub-</t>
  </si>
  <si>
    <t>suffix</t>
  </si>
  <si>
    <t>HS Code</t>
  </si>
  <si>
    <t>Category</t>
  </si>
  <si>
    <t>Product Name</t>
  </si>
  <si>
    <t>heading</t>
  </si>
  <si>
    <t>Coal and Coke</t>
  </si>
  <si>
    <t>Coal; briquettes, ovoids and similar solid fuels manufactured from coal.</t>
  </si>
  <si>
    <t>Other of (Bitumen and asphalt, natural; bituminous or oil shale and tar sands; asphaltites and asphaltic rocks.</t>
  </si>
  <si>
    <t>27011100</t>
  </si>
  <si>
    <t>Anthracite</t>
  </si>
  <si>
    <t>Live horses, asses, mules and hinnies.</t>
  </si>
  <si>
    <t>27011200</t>
  </si>
  <si>
    <t>Bituminous coal</t>
  </si>
  <si>
    <t>- Horses:</t>
  </si>
  <si>
    <t>27011900</t>
  </si>
  <si>
    <t>Other coal</t>
  </si>
  <si>
    <t>- - Pure-bred breeding animals</t>
  </si>
  <si>
    <t>27012000</t>
  </si>
  <si>
    <t>Briquettes, ovoids and similar soild fuels manufactured from coal</t>
  </si>
  <si>
    <t>- - Other</t>
  </si>
  <si>
    <t>27030000</t>
  </si>
  <si>
    <t>Peat (including peat litter), whether or not agglomerated.</t>
  </si>
  <si>
    <t>- Asses</t>
  </si>
  <si>
    <t>27040000</t>
  </si>
  <si>
    <t>Coke and semi- coke of coal, of lignite or of peat, whether or not agglomerated; retort carbon.</t>
  </si>
  <si>
    <t>- Other</t>
  </si>
  <si>
    <t>27060000</t>
  </si>
  <si>
    <t>Tar distilled from coal, from lignite or from peat, and other mineral tars, whether or not dehydrated or partially distilled, including reconstituted tars.</t>
  </si>
  <si>
    <t>Live bovine animals.</t>
  </si>
  <si>
    <t>27072000</t>
  </si>
  <si>
    <t>Oils</t>
  </si>
  <si>
    <t>Oils and other products of the distillation of high temperature coal tar; similar products in which the weight of the aromatic constituents exceeds that of the non- aromatic constituents.</t>
  </si>
  <si>
    <t>Toluol (toluene)</t>
  </si>
  <si>
    <t>- Cattle:</t>
  </si>
  <si>
    <t>27073000</t>
  </si>
  <si>
    <t>Xylol (xylenes)</t>
  </si>
  <si>
    <t>- - Pure-bred breeding animals:</t>
  </si>
  <si>
    <t>27074000</t>
  </si>
  <si>
    <t>Naphthalene</t>
  </si>
  <si>
    <t>- - - Bulls</t>
  </si>
  <si>
    <t>27075000</t>
  </si>
  <si>
    <t>Other aromatic hydrocarbon mixtures of which 65 % or more by volume  (including losses) distils at 250oC by the ISO 3405 method (equivalent to the ASTM D 86 method)</t>
  </si>
  <si>
    <t>- - - Cows</t>
  </si>
  <si>
    <t>27079100</t>
  </si>
  <si>
    <t>Creosote oils</t>
  </si>
  <si>
    <t>- - - Oxen</t>
  </si>
  <si>
    <t>27079900</t>
  </si>
  <si>
    <t>Carbon black oil (carbon black feedstock)</t>
  </si>
  <si>
    <t>- - - Other</t>
  </si>
  <si>
    <t>27082000</t>
  </si>
  <si>
    <t>Pitch and pitch coke, obtained from coal tar or from other mineral tars.</t>
  </si>
  <si>
    <t>Pitch coke</t>
  </si>
  <si>
    <t>- -</t>
  </si>
  <si>
    <t>Other:</t>
  </si>
  <si>
    <t>27090000</t>
  </si>
  <si>
    <t>Petroleum</t>
  </si>
  <si>
    <t>Petroleum oils and oils obtained from bituminous minerals, crude</t>
  </si>
  <si>
    <t>27101210</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</si>
  <si>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</si>
  <si>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Motor spirit</t>
  </si>
  <si>
    <t>27101220</t>
  </si>
  <si>
    <t>Aviation spirit</t>
  </si>
  <si>
    <t>27101230</t>
  </si>
  <si>
    <t>Spirit type jet fuel</t>
  </si>
  <si>
    <t>27101240</t>
  </si>
  <si>
    <t xml:space="preserve">White spirit and special boiling point industrial spirits </t>
  </si>
  <si>
    <t>White spirit</t>
  </si>
  <si>
    <t>- Buffalo:</t>
  </si>
  <si>
    <t>27101250</t>
  </si>
  <si>
    <t>Solvent oil (non-composite)</t>
  </si>
  <si>
    <t>27101290</t>
  </si>
  <si>
    <t>Other</t>
  </si>
  <si>
    <t>27101910</t>
  </si>
  <si>
    <t>Kerosene, including kerosene type jet fuel:</t>
  </si>
  <si>
    <t>Kerosene</t>
  </si>
  <si>
    <t>27101921</t>
  </si>
  <si>
    <t>Light diesel oil</t>
  </si>
  <si>
    <t>27101922</t>
  </si>
  <si>
    <t>27101929</t>
  </si>
  <si>
    <t>27101931</t>
  </si>
  <si>
    <t>27101932</t>
  </si>
  <si>
    <t>27101939</t>
  </si>
  <si>
    <t>27101941</t>
  </si>
  <si>
    <t>Live swine.</t>
  </si>
  <si>
    <t>27101942</t>
  </si>
  <si>
    <t>- Pure- bred breeding animals</t>
  </si>
  <si>
    <t>27101943</t>
  </si>
  <si>
    <t>- Other:</t>
  </si>
  <si>
    <t>27101949</t>
  </si>
  <si>
    <t>- - Weighing less than 50 kg</t>
  </si>
  <si>
    <t>20</t>
  </si>
  <si>
    <t>27101951</t>
  </si>
  <si>
    <t>- - Weighing 50 kg or more</t>
  </si>
  <si>
    <t>27101952</t>
  </si>
  <si>
    <t>Live sheep and goats.</t>
  </si>
  <si>
    <t>27101953</t>
  </si>
  <si>
    <t>- Sheep</t>
  </si>
  <si>
    <t>27101954</t>
  </si>
  <si>
    <t>- Goats</t>
  </si>
  <si>
    <t>27101955</t>
  </si>
  <si>
    <t>Live poultry, that is to say, fowls of the</t>
  </si>
  <si>
    <t>27101956</t>
  </si>
  <si>
    <t>species Gallus domesticus, ducks, geese,</t>
  </si>
  <si>
    <t>27101957</t>
  </si>
  <si>
    <t>turkeys and guinea fowls.</t>
  </si>
  <si>
    <t>27101959</t>
  </si>
  <si>
    <t>- Weighing not more than 185 g:</t>
  </si>
  <si>
    <t>27102000</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</si>
  <si>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and other than waste oils</t>
  </si>
  <si>
    <t>- - Fowls of the species Gallus domesticus</t>
  </si>
  <si>
    <t>27109100</t>
  </si>
  <si>
    <t>Containing polychlorinated biphenyls (PCBs), polychlorinated terphenyls (PCTs) or polybrominated biphenyls (PBBs)</t>
  </si>
  <si>
    <t>(chicken)</t>
  </si>
  <si>
    <t>27109900</t>
  </si>
  <si>
    <t>- - Turkeys</t>
  </si>
  <si>
    <t>27111100</t>
  </si>
  <si>
    <t>Natural Gas</t>
  </si>
  <si>
    <t>Natural gas Liquefied</t>
  </si>
  <si>
    <t>- - Ducks</t>
  </si>
  <si>
    <t>27111200</t>
  </si>
  <si>
    <t>Propane</t>
  </si>
  <si>
    <t>- - Geese</t>
  </si>
  <si>
    <t>27111300</t>
  </si>
  <si>
    <t>Butanes</t>
  </si>
  <si>
    <t>- - Guinea fowls</t>
  </si>
  <si>
    <t>27111400</t>
  </si>
  <si>
    <t>Ethylene, propylene, butylene and butadiene</t>
  </si>
  <si>
    <t>27111900</t>
  </si>
  <si>
    <t>L.P.G.</t>
  </si>
  <si>
    <t>- -  Fowls of the species Gallus domesticus</t>
  </si>
  <si>
    <t>27112100</t>
  </si>
  <si>
    <t>Petroleum jelly; paraffin wax, micro-</t>
  </si>
  <si>
    <t>Natural gas</t>
  </si>
  <si>
    <t>27112900</t>
  </si>
  <si>
    <t>27121000</t>
  </si>
  <si>
    <t>Petroleum jelly</t>
  </si>
  <si>
    <t>Other live animals.</t>
  </si>
  <si>
    <t>27122000</t>
  </si>
  <si>
    <t>Paraffin wax containing by weight less than 0.75  % of oil</t>
  </si>
  <si>
    <t>- Mammals:</t>
  </si>
  <si>
    <t>27129000</t>
  </si>
  <si>
    <t>Slack wax</t>
  </si>
  <si>
    <t>- - Primates</t>
  </si>
  <si>
    <t>27131100</t>
  </si>
  <si>
    <t>Petroleum coke, petroleum bitumen and other residues of petroleum oils or of oils obtained from bituminous minerals.</t>
  </si>
  <si>
    <t xml:space="preserve"> Not calcined</t>
  </si>
  <si>
    <t>- - Whales, dolphins and porpoises (mammals of</t>
  </si>
  <si>
    <t>3</t>
  </si>
  <si>
    <t>27131200</t>
  </si>
  <si>
    <t>Calcined</t>
  </si>
  <si>
    <t>the order Cetacea); manatees and dugongs</t>
  </si>
  <si>
    <t>27132000</t>
  </si>
  <si>
    <t xml:space="preserve"> Petroleum bitumen</t>
  </si>
  <si>
    <t>(mammals of the order Sirenia); seals,sea lions</t>
  </si>
  <si>
    <t>27139000</t>
  </si>
  <si>
    <t xml:space="preserve"> Carbon black oil (carbon black feed stock)</t>
  </si>
  <si>
    <t>and walruses (mammals of the suborder</t>
  </si>
  <si>
    <t>27141000</t>
  </si>
  <si>
    <t>Bitumen and asphalt, natural; bituminous or oil shale and tar sands; asphaltites and asphaltic rocks.</t>
  </si>
  <si>
    <t>Bituminous or oil shale and tar sands</t>
  </si>
  <si>
    <t>Pinnipedia)</t>
  </si>
  <si>
    <t>27149000</t>
  </si>
  <si>
    <t>- - Camels and other camelids (Camelidae)</t>
  </si>
  <si>
    <t>27150000</t>
  </si>
  <si>
    <t>Bituminous mixtures based on natural asphalt, on natural bitumen, on petroleum
bitumen, on mineral tar or on mineral tar pitch (for example, bituminous mastics, cut-backs).</t>
  </si>
  <si>
    <t>- - Rabbits and hares</t>
  </si>
  <si>
    <t>27160000</t>
  </si>
  <si>
    <t>Electrical energy. (optional heading)</t>
  </si>
  <si>
    <t>- Reptiles (including snakes and turtles)</t>
  </si>
  <si>
    <t>- Birds:</t>
  </si>
  <si>
    <t>- - Birds of prey:</t>
  </si>
  <si>
    <t>- - - Falcons</t>
  </si>
  <si>
    <t>- - Psittaciformes (including parrots, parakeets,</t>
  </si>
  <si>
    <t>macaws and cockatoos)</t>
  </si>
  <si>
    <t>- - Ostriches; emus (Dromaius novaehollandiae)</t>
  </si>
  <si>
    <t>- Insects:</t>
  </si>
  <si>
    <t>- - Bees</t>
  </si>
  <si>
    <t>Meat of bovine animals, fresh or chilled.</t>
  </si>
  <si>
    <t>- Carcasses and half- carcasses</t>
  </si>
  <si>
    <t>- Other cuts with bone in</t>
  </si>
  <si>
    <t>- Boneless</t>
  </si>
  <si>
    <t>Meat of bovine animals, frozen.</t>
  </si>
  <si>
    <t>Meat of swine, fresh, chilled or frozen.</t>
  </si>
  <si>
    <t>- Fresh or chilled:</t>
  </si>
  <si>
    <t>- - Carcasses and half-carcasses</t>
  </si>
  <si>
    <t>- - Hams, shoulders and cuts thereof, with bone</t>
  </si>
  <si>
    <t>in</t>
  </si>
  <si>
    <t>- Frozen:</t>
  </si>
  <si>
    <t>Meat of sheep or goats, fresh, chilled or</t>
  </si>
  <si>
    <t>frozen.</t>
  </si>
  <si>
    <t>- Carcasses and half carcasses of lamb, fresh or</t>
  </si>
  <si>
    <t>chilled</t>
  </si>
  <si>
    <t>- Other meat of sheep, fresh or chilled:</t>
  </si>
  <si>
    <t>- - Other cuts with bone in</t>
  </si>
  <si>
    <t>- - Boneless</t>
  </si>
  <si>
    <t>- Carcasses and half- carcasses of lamb, frozen</t>
  </si>
  <si>
    <t>- Other meat of sheep, frozen:</t>
  </si>
  <si>
    <t>- Meat of goats</t>
  </si>
  <si>
    <t>Meat of horses, asses, mules or hinnies,</t>
  </si>
  <si>
    <t>fresh, chilled or frozen.</t>
  </si>
  <si>
    <t>Edible offal of bovine animals, swine, sheep,</t>
  </si>
  <si>
    <t>goats, horses, asses, mules or hinnies, fresh,</t>
  </si>
  <si>
    <t>chilled or frozen.</t>
  </si>
  <si>
    <t>- Of bovine animals, fresh or chilled</t>
  </si>
  <si>
    <t>- Of bovine animals, frozen:</t>
  </si>
  <si>
    <t>- - Tongues</t>
  </si>
  <si>
    <t>- - Livers</t>
  </si>
  <si>
    <t>- Of swine, fresh or chilled</t>
  </si>
  <si>
    <t>- Of swine, frozen:</t>
  </si>
  <si>
    <t>- Other, fresh or chilled</t>
  </si>
  <si>
    <t>- Other, frozen</t>
  </si>
  <si>
    <t>Meat and edible offal, of the poultry of</t>
  </si>
  <si>
    <t>heading 01.05, fresh, chilled or frozen.</t>
  </si>
  <si>
    <t>- Of fowls of the species Gallus domesticus:</t>
  </si>
  <si>
    <t>- - Not cut in pieces, fresh or chilled</t>
  </si>
  <si>
    <t>- - Not cut in pieces, frozen</t>
  </si>
  <si>
    <t>- - Cuts and offal, fresh or chilled</t>
  </si>
  <si>
    <t>- - Cuts and offal, frozen</t>
  </si>
  <si>
    <t>- Of turkeys:</t>
  </si>
  <si>
    <t>- - Cuts and offals, frozen</t>
  </si>
  <si>
    <t>- Of ducks:</t>
  </si>
  <si>
    <t>- - Not cut in pieces, fresh  or chilled</t>
  </si>
  <si>
    <t>- - Fatty livers, fresh or chilled</t>
  </si>
  <si>
    <t>- - Other, fresh or chilled</t>
  </si>
  <si>
    <t>- - Other, frozen</t>
  </si>
  <si>
    <t>- Of geese:</t>
  </si>
  <si>
    <t>- Of guinea fowls</t>
  </si>
  <si>
    <t>Other meat and edible meat offal, fresh,</t>
  </si>
  <si>
    <t>- Of rabbits or hares</t>
  </si>
  <si>
    <t>- Of primates</t>
  </si>
  <si>
    <t>- Of whales, dolphins and porpoises (mammals</t>
  </si>
  <si>
    <t>of the order Cetacea); of manatees and dugongs</t>
  </si>
  <si>
    <t>(mammals of the order Sirenia); of seals, sea</t>
  </si>
  <si>
    <t>lions and walruses (mammals of the suborder</t>
  </si>
  <si>
    <t>- Of reptiles (including snakes and turtles)</t>
  </si>
  <si>
    <t>- Of camels and other camelids (Camelidae)</t>
  </si>
  <si>
    <t>Pig fat, free of lean meat, and poultry fat, not</t>
  </si>
  <si>
    <t>rendered or otherwise extracted, fresh,</t>
  </si>
  <si>
    <t>chilled, frozen, salted, in brine, dried or</t>
  </si>
  <si>
    <t>smoked.</t>
  </si>
  <si>
    <t>- Of pigs</t>
  </si>
  <si>
    <t>Meat and edible meat offal, salted, in brine,</t>
  </si>
  <si>
    <t>dried or smoked; edible flours and meals of</t>
  </si>
  <si>
    <t>meat or meat offal.</t>
  </si>
  <si>
    <t>- Meat of swine:</t>
  </si>
  <si>
    <t>- - Bellies (streaky) and cuts thereof</t>
  </si>
  <si>
    <t>- Meat of bovine animals</t>
  </si>
  <si>
    <t>- Other, including edible flours and meals of</t>
  </si>
  <si>
    <t>meat or meat offal :</t>
  </si>
  <si>
    <t>- - Of primates</t>
  </si>
  <si>
    <t>- - Of whales, dolphins and porpoises (mammals</t>
  </si>
  <si>
    <t>- - Of reptiles (including snakes and turtles)</t>
  </si>
  <si>
    <t>Live fish.</t>
  </si>
  <si>
    <t>- Ornamental fish:</t>
  </si>
  <si>
    <t>- - Freshwater</t>
  </si>
  <si>
    <t>- Other live fish:</t>
  </si>
  <si>
    <t>- - Trout (Salmo trutta, Oncorhynchus mykiss,</t>
  </si>
  <si>
    <t>11</t>
  </si>
  <si>
    <t>Oncorhynchus clarki, Oncorhynchus aguabonita,</t>
  </si>
  <si>
    <t>Oncorhynchus gilae, Oncorhynchus apache and</t>
  </si>
  <si>
    <t>Oncorhynchus chrysogaster)</t>
  </si>
  <si>
    <t>- - Eels (Anguilla spp.)</t>
  </si>
  <si>
    <t>- - Carp (Crprinus spp., Carassius spp.,</t>
  </si>
  <si>
    <t>Ctenopharyngodon idellus, Hypophthalmichthys</t>
  </si>
  <si>
    <t>spp.,Cirrhinus spp., Mylopharyngodon piceus,</t>
  </si>
  <si>
    <t>Catla catla, Labeo spp., Osteochilus hasselti,</t>
  </si>
  <si>
    <t>Leptobarbus hoeveni, Megalobrama spp.)</t>
  </si>
  <si>
    <t>- - Atlantic and Pacific bluefin tunas (Thunnus</t>
  </si>
  <si>
    <t>thynnus, Thunnus orientalis)</t>
  </si>
  <si>
    <t>Southern bluefin tunas (Thunnus maccoyii)</t>
  </si>
  <si>
    <t>Fish, fresh or chilled, excluding fish fillets</t>
  </si>
  <si>
    <t>and other fish meat of heading 03.04.</t>
  </si>
  <si>
    <t>- Salmonidae, excluding edible fish offal of</t>
  </si>
  <si>
    <t>subheadings 0302.91 to 0302.99:</t>
  </si>
  <si>
    <t>Oncorhynchus clarki, Oncorhynchus, aguabonita,</t>
  </si>
  <si>
    <t>- - Pacific salmon (Oncorhynchus</t>
  </si>
  <si>
    <t>nerka,Oncorhynchus gorbuscha, Oncorhynchus</t>
  </si>
  <si>
    <t>keta, Oncorhynchus tschawytscha,</t>
  </si>
  <si>
    <t>Oncorhynchus kisutch, Oncorhynchus masou</t>
  </si>
  <si>
    <t>and Oncorhynchus rhodurus)</t>
  </si>
  <si>
    <t>- - Atlantic salmon (Salmo salar) and Danube</t>
  </si>
  <si>
    <t>salmon (Hucho hucho)</t>
  </si>
  <si>
    <t>- Flat fish (Pleuronectidae, Bothidae,</t>
  </si>
  <si>
    <t>Cynoglossidae, Soleidae, Scophthalmidae and</t>
  </si>
  <si>
    <t>Citharidae), excluding edible fish offal of</t>
  </si>
  <si>
    <t>- - Halibut (Reinhardtius hippoglossoides,</t>
  </si>
  <si>
    <t>Hippoglossus hippoglossus, Hippoglossus</t>
  </si>
  <si>
    <t>stenolepis)</t>
  </si>
  <si>
    <t>- - Plaice (Pleuronectes platessa)</t>
  </si>
  <si>
    <t>- - Sole (Solea spp.)</t>
  </si>
  <si>
    <t>- - Turbots (Psetta maxima)</t>
  </si>
  <si>
    <t>- Tunas (of the genus Thunnus), skipjack or</t>
  </si>
  <si>
    <t>stripe- bellied bonito (Euthynnus (Katsuwonus)</t>
  </si>
  <si>
    <t>pelamis), excluding  edible fish offal of</t>
  </si>
  <si>
    <t>- - Albacore or longfinned tunas (Thunnus</t>
  </si>
  <si>
    <t>alalunga)</t>
  </si>
  <si>
    <t>- - Yellowfin tunas (Thunnas albacares)</t>
  </si>
  <si>
    <t>- - Skipjack or stripe-bellied bonito</t>
  </si>
  <si>
    <t>- - Bigeye tunas(Thunnus obesus)</t>
  </si>
  <si>
    <t>- - Southern bluefin tunas (Thunnus maccoyii)</t>
  </si>
  <si>
    <t>- Herrings (Clupea harengus, Clupea pallasii),</t>
  </si>
  <si>
    <t>anchovies (Engraulis spp.), sardines (Sardina</t>
  </si>
  <si>
    <t>pilchardus, Sardinops spp.), sardinella</t>
  </si>
  <si>
    <t>(Sardinella spp.), brisling or sprats (Sprattus</t>
  </si>
  <si>
    <t>sprattus), mackerel (Scomber scombrus,</t>
  </si>
  <si>
    <t>Scomber australasicus, Scomber japonicus),</t>
  </si>
  <si>
    <t>Indian mackerels (Rastrelliger spp.), seerfishes</t>
  </si>
  <si>
    <t>(Scomberomorus spp.),  jack and horse</t>
  </si>
  <si>
    <t>mackerel (Trachurus spp.), jacks, crevalles</t>
  </si>
  <si>
    <t>(Caranx spp.),</t>
  </si>
  <si>
    <t>cobia (Rachycentron canadum),</t>
  </si>
  <si>
    <t>silver pomfrets (Pampus spp.), Pacific saury</t>
  </si>
  <si>
    <t>(Cololabis saira), scads (Decapterus spp.),</t>
  </si>
  <si>
    <t>capelin (Mallotus villosus), swordfish (Xiphias</t>
  </si>
  <si>
    <t>gladius), Kawakawa (Euthynnus affinis), bonitos</t>
  </si>
  <si>
    <t>(Sarda spp.), marlins, sailfishes, spearfish</t>
  </si>
  <si>
    <t>(Istiophoridae), excluding edible fish offal of</t>
  </si>
  <si>
    <t>subheading 0302.91 to 0302.99 :</t>
  </si>
  <si>
    <t>- - Herrings (Clupea harengus, Clupea pallasii)</t>
  </si>
  <si>
    <t>- - Anchovies (Engraulis spp.)</t>
  </si>
  <si>
    <t>- - Sardines (Sardina pilchardus, Sardinops spp.),</t>
  </si>
  <si>
    <t>sardinella (sardinella spp.), brisling or sprats</t>
  </si>
  <si>
    <t>(Sprattus Sprattus)</t>
  </si>
  <si>
    <t>- - Mackerel (Scomber scombrus, Scomber</t>
  </si>
  <si>
    <t>australasicus, Scomber japonicus)</t>
  </si>
  <si>
    <t>- - Jack and horse mackerel (Trachurus spp.)</t>
  </si>
  <si>
    <t>- - Cobia (Rachycentron canadum)</t>
  </si>
  <si>
    <t>- - Swordfish (Xiphias gladius)</t>
  </si>
  <si>
    <t>- Fish of the families Bregmacerotidae,</t>
  </si>
  <si>
    <t>Euclichthyidae, Gadidae, Macrouridae,</t>
  </si>
  <si>
    <t>Melanonidae, Merlucciidae, Moridae and</t>
  </si>
  <si>
    <t>Muraenolepididae, excluding edible fish offal of</t>
  </si>
  <si>
    <t>- - Cod (Gadus morhua, Gadus ogac, Gadus</t>
  </si>
  <si>
    <t>macrocephalus)</t>
  </si>
  <si>
    <t>- - Haddock (Melanogrammus aeglefinus)</t>
  </si>
  <si>
    <t>- - Coalfish (Pollachius virens)</t>
  </si>
  <si>
    <t>- - Hake (Merluccius spp., Urophycis spp.)</t>
  </si>
  <si>
    <t>- - Alaska Pollack (Theragra chalcogramma)</t>
  </si>
  <si>
    <t>- - Blue whitings (Micromesistius poutassou,</t>
  </si>
  <si>
    <t>Micromesistius australis)</t>
  </si>
  <si>
    <t>- Tilapias (Oreochromis spp.), catfish (Pangasius</t>
  </si>
  <si>
    <t>spp., Silurus spp., Clarias spp., Ictalurus spp.),</t>
  </si>
  <si>
    <t>carp (Cyprinus spp., Carassius spp.,</t>
  </si>
  <si>
    <t>spp., Cirrhinus spp., Mylopharyngodon piceus,</t>
  </si>
  <si>
    <t>Leptobarbus hoeveni, Megalobrama spp.), eels</t>
  </si>
  <si>
    <t>(Anguilla spp.), Nile perch (Lates niloticus) and</t>
  </si>
  <si>
    <t>snakeheads (Channa spp.), excluding edible fish</t>
  </si>
  <si>
    <t>offal of subheading 0302.91 to 0302.99 :</t>
  </si>
  <si>
    <t>- - Tilapias (Oreochromis spp.)</t>
  </si>
  <si>
    <t>- - Catfish (Pangasius spp., Silurus spp., Clarias</t>
  </si>
  <si>
    <t>spp., Ictalurus spp.)</t>
  </si>
  <si>
    <t>- - Carp (Cyprinus spp., Carassius spp.,</t>
  </si>
  <si>
    <t>-</t>
  </si>
  <si>
    <t>Other fish, excluding edible fish offal of</t>
  </si>
  <si>
    <t>- - Dogfish and other sharks</t>
  </si>
  <si>
    <t>- - Rays and skates (Rajidae)</t>
  </si>
  <si>
    <t>- - Toothfish (Dissostichus spp.)</t>
  </si>
  <si>
    <t>- - Seabass (Dicentrarchus spp.)</t>
  </si>
  <si>
    <t>- - Seabream (Sparidae)</t>
  </si>
  <si>
    <t>- Livers, roes, milt, fish fins, heads, tails, maws</t>
  </si>
  <si>
    <t>and other edible fish offal:</t>
  </si>
  <si>
    <t>- - Livers, roes and milt</t>
  </si>
  <si>
    <t>- - Shark fins</t>
  </si>
  <si>
    <t>Fish, frozen, excluding fish fillets and other</t>
  </si>
  <si>
    <t>fish meat of heading 03.04.</t>
  </si>
  <si>
    <t>subheading 0303.91 to 0303.99:</t>
  </si>
  <si>
    <t>- - Sockeye salmon (red salmon) (Oncorhynchus</t>
  </si>
  <si>
    <t>nerka)</t>
  </si>
  <si>
    <t>- - Other Pacific salmon (Oncorhynchus</t>
  </si>
  <si>
    <t>gorbusha, Oncorhynchus gorbuscha,</t>
  </si>
  <si>
    <t>Oncorhynchus keta, Oncorhynchus</t>
  </si>
  <si>
    <t>tschawytscha, Oncorhynchus kisutch,</t>
  </si>
  <si>
    <t>Oncorhynchus masou and Oncorhynchus</t>
  </si>
  <si>
    <t>rhodurus), excluding livers and roes:</t>
  </si>
  <si>
    <t>salmon(Hucho hucho)</t>
  </si>
  <si>
    <t>- - Trout (Salmo trutta, Oncorhynchus</t>
  </si>
  <si>
    <t>mykiss,Oncorhynchus clarki, Oncorhynchus</t>
  </si>
  <si>
    <t>aguabonita, Oncorhynchus gilae, Oncorhynchus</t>
  </si>
  <si>
    <t>apache and Oncorhynchus chrysogaster)</t>
  </si>
  <si>
    <t>Tilapias (Oreochromis spp.), catfish (Pangasius</t>
  </si>
  <si>
    <t>carp (Cyprinus spp, Carassius spp,</t>
  </si>
  <si>
    <t>offal of subheading 0303.91 to 0303.99:</t>
  </si>
  <si>
    <t>- Tilapias (Oreochromis spp.)</t>
  </si>
  <si>
    <t>pelamis), excluding edible fish offal of</t>
  </si>
  <si>
    <t>- - Yellowfin tunas (Thunnus albacares)</t>
  </si>
  <si>
    <t>- - Bigeye tunas (Thunnus obesus)</t>
  </si>
  <si>
    <t>- - Atlantic and pacific bluefin tunas (Thunnus</t>
  </si>
  <si>
    <t>sardinella (Sardinella spp.), brisling or sprats</t>
  </si>
  <si>
    <t>(Sprattus sprattus)</t>
  </si>
  <si>
    <t>- - Mackerel (Scomber scombrus Scomber</t>
  </si>
  <si>
    <t>- Other fish, excluding edible fish offal of</t>
  </si>
  <si>
    <t>Toothfish (Dissostichus spp.)</t>
  </si>
  <si>
    <t>- - Seabass (Dicentrarchus labrax, Dicentrarchus</t>
  </si>
  <si>
    <t>punctatus)</t>
  </si>
  <si>
    <t>Fish fillets and other fish meat (whether or</t>
  </si>
  <si>
    <t>not minced), fresh, chilled or frozen.</t>
  </si>
  <si>
    <t>- Fresh or chilled fillets of tilapias (Oreochromis</t>
  </si>
  <si>
    <t>spp.), catfish (Pangasius spp., Silurus spp.,</t>
  </si>
  <si>
    <t>Clarias spp., Ictalurus spp.), carp (Cyprinus spp.,</t>
  </si>
  <si>
    <t>Carassius spp., Ctenopharyngodon idellus,</t>
  </si>
  <si>
    <t>Hypophthalmichthys spp., Cirrhinus spp.,</t>
  </si>
  <si>
    <t>Mylopharyngodon piceus,  Catla catla, Labeo</t>
  </si>
  <si>
    <t>spp., Osteochilus hasselti, Leptobarbus hoeveni,</t>
  </si>
  <si>
    <t>Megalobrama spp.), eels (Anguilla spp.), Nile</t>
  </si>
  <si>
    <t>perch (Lates niloticus) and snakeheads (Channa</t>
  </si>
  <si>
    <t>spp.):</t>
  </si>
  <si>
    <t>- -Nile perch (Lates niloticus)</t>
  </si>
  <si>
    <t>- Fresh or chilled fillets of other fish:</t>
  </si>
  <si>
    <t>- - Pacific salmon (Oncorhynchus nerka,</t>
  </si>
  <si>
    <t>Oncorhynchus gorbuscha, Oncorhynchus keta,</t>
  </si>
  <si>
    <t>Oncorhynchus tschawytscha, Oncorhynchus</t>
  </si>
  <si>
    <t>kisutch, Oncorhynchus masou and</t>
  </si>
  <si>
    <t>Oncorhynchus rhodurus), Atlantic salmon (Salmo</t>
  </si>
  <si>
    <t>salar) and Danube salmon (Hucho hucho)</t>
  </si>
  <si>
    <t>- - Flat fish (Pleuronectidae, Bothidae,</t>
  </si>
  <si>
    <t>Citharidae)</t>
  </si>
  <si>
    <t>- - Fish of the families Bregmacerotidae,</t>
  </si>
  <si>
    <t>Melanonidae, Moridae and Muraenolepididae</t>
  </si>
  <si>
    <t>Other, fresh or chilled:</t>
  </si>
  <si>
    <t>- - Tilapias (Oreochromis spp.), catfish</t>
  </si>
  <si>
    <t>(Pangasius spp., Silurus spp., Clarias spp.,</t>
  </si>
  <si>
    <t>Ictalurus spp.), carp (Cyprinus spp., Carassius</t>
  </si>
  <si>
    <t>spp., Ctenopharyngodon</t>
  </si>
  <si>
    <t>idellus,Hypophthalmichthys spp., Cirrhinus spp.,</t>
  </si>
  <si>
    <t>Mylopharyngodon piceus, Catla catla, Labeo</t>
  </si>
  <si>
    <t>spp.)</t>
  </si>
  <si>
    <t>-  - Salmonidae</t>
  </si>
  <si>
    <t>elanonidae, Merlucciidae, Moridae and</t>
  </si>
  <si>
    <t>Muraenolepididae</t>
  </si>
  <si>
    <t>- Frozen fillets of tilapias (Oreochromis spp.),</t>
  </si>
  <si>
    <t>catfish (Pangasius spp., Silurus spp., Clarias</t>
  </si>
  <si>
    <t>spp., Ictalurus spp.), carp (Cyprinus spp.,</t>
  </si>
  <si>
    <t>Mylopharyngodon piceus,Catla catla, Labeo spp.,</t>
  </si>
  <si>
    <t>Osteochilus hasselti, Leptobarbus hoeveni,</t>
  </si>
  <si>
    <t>- Frozen fillets of fish of the families</t>
  </si>
  <si>
    <t>Bregmacerotidae, Euclichthyidae, Gadidae,</t>
  </si>
  <si>
    <t>Macrouridae, Melanonidae, Merlucciidae,</t>
  </si>
  <si>
    <t>Moridae and Muraenolepididae:</t>
  </si>
  <si>
    <t>- Frozen fillets of other fish:</t>
  </si>
  <si>
    <t>- -Swordfish (Xiphias gladius)</t>
  </si>
  <si>
    <t>- -Toothfish (Dissostichus spp.)</t>
  </si>
  <si>
    <t>- -Tunas (of the genus Thunnus) skipjack or</t>
  </si>
  <si>
    <t>stripe-bellied bonito (Euthynnus (Katsuwonus)</t>
  </si>
  <si>
    <t>pelamis)</t>
  </si>
  <si>
    <t>- - Dogfish, other sharks, rays and skates</t>
  </si>
  <si>
    <t>(Rajidae)</t>
  </si>
  <si>
    <t>- -Other</t>
  </si>
  <si>
    <t>- Other, frozen:</t>
  </si>
  <si>
    <t>Swordfish (Xiphias gladius)</t>
  </si>
  <si>
    <t>Melanonidae,Merlucciidae, Moridae and</t>
  </si>
  <si>
    <t>Muraenolepididae, other than  Alaska Pollack</t>
  </si>
  <si>
    <t>(Theragra chalcogramma)</t>
  </si>
  <si>
    <t>Fish, dried, salted or in brine; smoked fish,</t>
  </si>
  <si>
    <t>whether or not cooked before or during the</t>
  </si>
  <si>
    <t>smoking process; flours, meals and pellets of</t>
  </si>
  <si>
    <t>fish, fit for human consumption.</t>
  </si>
  <si>
    <t>- Flours, meals and pellets of fish, fit for human</t>
  </si>
  <si>
    <t>consumption</t>
  </si>
  <si>
    <t>- Livers, roes and milt of fish, dried, smoked,</t>
  </si>
  <si>
    <t>salted or in brine</t>
  </si>
  <si>
    <t>- Fish fillets, dried, salted or in brine, but not</t>
  </si>
  <si>
    <t>smoked:</t>
  </si>
  <si>
    <t>- Smoked fish, including fillets, other than edible</t>
  </si>
  <si>
    <t>fish offal:</t>
  </si>
  <si>
    <t>and Oncorhynchus rhodurus), Atlantic salmon</t>
  </si>
  <si>
    <t>(Salmo salar) and Danube salmon (Hucho</t>
  </si>
  <si>
    <t>hucho)</t>
  </si>
  <si>
    <t>spp., Ctenopharyngodon idellus,</t>
  </si>
  <si>
    <t>Megalobrama spp.),eels (Anguilla spp.), Nile</t>
  </si>
  <si>
    <t>- Dried fish, other than edible fish offal, whether</t>
  </si>
  <si>
    <t>or not salted but not smoked:</t>
  </si>
  <si>
    <t>- - Cod (Gadus morhua, Gadus ogac,Gadus</t>
  </si>
  <si>
    <t>Muraenolepididae, other than cod (Gadus</t>
  </si>
  <si>
    <t>morhua, Gadus ogac, Gadus macrocephalus)</t>
  </si>
  <si>
    <t>- - Herrings (Clupea harengus, Clupea pallasii),</t>
  </si>
  <si>
    <t>(Scomberomorus spp.), jack and horse mackerel</t>
  </si>
  <si>
    <t>(Trachurus spp.), jacks, crevalles (Caranx spp.),</t>
  </si>
  <si>
    <t>cobia (Rachycentron canadum), silver pomfrets</t>
  </si>
  <si>
    <t>(Pampus spp.), Pacific saury (Cololabis saira),</t>
  </si>
  <si>
    <t>scads (Decapterus spp.), capelin (Mallotus</t>
  </si>
  <si>
    <t>villosus), swordfish (Xiphias gladius), Kawakawa</t>
  </si>
  <si>
    <t>(Euthynnus affinis), bonitos (Sarda spp.), marlins,</t>
  </si>
  <si>
    <t>sailfishes, spearfish (Istiophoridae)</t>
  </si>
  <si>
    <t>- Fish, salted but not dried or smoked and fish in</t>
  </si>
  <si>
    <t>brine, other than edible fish offal:</t>
  </si>
  <si>
    <t>- - Herrings (Clupea harengus,Clupea pallasii)</t>
  </si>
  <si>
    <t>- Fish fins, heads, fails, maws and other edible</t>
  </si>
  <si>
    <t>- - Fish heads, tails and maws</t>
  </si>
  <si>
    <t>Crustaceans, whether in shell or not, live,</t>
  </si>
  <si>
    <t>fresh, chilled, frozen, dried, salted or in brine;</t>
  </si>
  <si>
    <t>smoked crustaceans, whether in shell or not,</t>
  </si>
  <si>
    <t>smoking process; crustaceans, in shell,</t>
  </si>
  <si>
    <t>cooked by steaming or by boiling in water,</t>
  </si>
  <si>
    <t>whether or not chilled, frozen, dried, salted or</t>
  </si>
  <si>
    <t>in brine; flours, meals and pellets of</t>
  </si>
  <si>
    <t>crustaceans, fit for human consumption.</t>
  </si>
  <si>
    <t>- - Rock lobster and other sea crawfish (Palinurus</t>
  </si>
  <si>
    <t>spp., Panulirus spp., Jasus spp.)</t>
  </si>
  <si>
    <t>- - Lobsters (Homarus spp.)</t>
  </si>
  <si>
    <t>- - Crabs</t>
  </si>
  <si>
    <t>- - Norway lobsters (Nephrops norvegicus)</t>
  </si>
  <si>
    <t>- - Cold-water shrimps and prawns (Pandalus</t>
  </si>
  <si>
    <t>spp., Crangon crangon)</t>
  </si>
  <si>
    <t>- - Other shrimps and prawns</t>
  </si>
  <si>
    <t>- - Other, including flours, meals and pellets of</t>
  </si>
  <si>
    <t>crustaceans, fit for human consumption</t>
  </si>
  <si>
    <t>- Live, fresh or chilled:</t>
  </si>
  <si>
    <t>spp.,Panulirus spp., Jasus spp.)</t>
  </si>
  <si>
    <t>- - Other, including flours,  meals and pellets of</t>
  </si>
  <si>
    <t>- - Shrimps and prawns</t>
  </si>
  <si>
    <t>Molluscs, whether in shell or not, live, fresh,</t>
  </si>
  <si>
    <t>chilled, frozen, dried, salted or in brine;</t>
  </si>
  <si>
    <t>smoked molluscs, whether in shell or not,</t>
  </si>
  <si>
    <t>molluscs, fit for human consumption.</t>
  </si>
  <si>
    <t>Oysters:</t>
  </si>
  <si>
    <t>- - Live, fresh or chilled</t>
  </si>
  <si>
    <t>- - Frozen</t>
  </si>
  <si>
    <t>- Scallops, including queen scallops, of the</t>
  </si>
  <si>
    <t>genera Pecten, Chlamys or Placopecten:</t>
  </si>
  <si>
    <t>- Mussels (Mytilus spp., Perna spp.):</t>
  </si>
  <si>
    <t>- Cuttle fish and squid:</t>
  </si>
  <si>
    <t>- Octopus (Octopus spp.):</t>
  </si>
  <si>
    <t>- Snails, other than sea snails</t>
  </si>
  <si>
    <t>- Clams, cockles and arkshells (families Arcidae,</t>
  </si>
  <si>
    <t>Arcticidae, Cardiidae, Donacidae, Hiatellidae,</t>
  </si>
  <si>
    <t>Mactridae, Mesodesmatidae, Myidae, Semelidae,</t>
  </si>
  <si>
    <t>Solecurtidae, Solenidae, Tridacnidae and</t>
  </si>
  <si>
    <t>Veneridae):</t>
  </si>
  <si>
    <t>- Abalone (Haliotis spp.) and stromboid conchs</t>
  </si>
  <si>
    <t>(Strombus spp.):</t>
  </si>
  <si>
    <t>abalone (Haliotis spp.)</t>
  </si>
  <si>
    <t>stromboid conchs</t>
  </si>
  <si>
    <t>(Strombus spp.)</t>
  </si>
  <si>
    <t>- - Frozen abalone(Haliotis spp.)</t>
  </si>
  <si>
    <t>- - Frozen stromboid conchs (Strombus spp.)</t>
  </si>
  <si>
    <t>- - Other abalone(Haliotis spp.)</t>
  </si>
  <si>
    <t>- - Other stromboid conchs (Strombus spp.)</t>
  </si>
  <si>
    <t>Other, including flours, meals and pellets fit for</t>
  </si>
  <si>
    <t>human consumption:</t>
  </si>
  <si>
    <t>Aquatic invertebrates other than crustaceans</t>
  </si>
  <si>
    <t>and molluscs, live, fresh, chilled, frozen,</t>
  </si>
  <si>
    <t>dried, salted or in brine; smoked aquatic</t>
  </si>
  <si>
    <t>invertebrates other than crustaceans and</t>
  </si>
  <si>
    <t>molluscs, whether or not cooked before or</t>
  </si>
  <si>
    <t>during the smoking process; flours, meals</t>
  </si>
  <si>
    <t>and pellets of aquatic invertebrates other than</t>
  </si>
  <si>
    <t>crustaceans and molluscs, fit for human</t>
  </si>
  <si>
    <t>consumption.</t>
  </si>
  <si>
    <t>-  Sea cucumbers (Stichopus japonicus,</t>
  </si>
  <si>
    <t>Holothuroidea):</t>
  </si>
  <si>
    <t>Sea urchins (Strongylocentrotus spp.,</t>
  </si>
  <si>
    <t>Paracentrotus lividus, Loxechinus albus, Echinus</t>
  </si>
  <si>
    <t>esculentus):</t>
  </si>
  <si>
    <t>- Jellyfish (Rhopilema spp.)</t>
  </si>
  <si>
    <t>Milk and cream, not concentrated nor</t>
  </si>
  <si>
    <t>containing added sugar or other sweetening</t>
  </si>
  <si>
    <t>matter.</t>
  </si>
  <si>
    <t>- Of a fat content, by weight, not exceeding 1 %</t>
  </si>
  <si>
    <t>- Of a fat content, by weight, exceeding 1 % but</t>
  </si>
  <si>
    <t>not exceeding 6 %</t>
  </si>
  <si>
    <t>- Of a fat content, by weight, exceeding 6 % but</t>
  </si>
  <si>
    <t>not exceeding 10%</t>
  </si>
  <si>
    <t>- Of a fat content, by weight, exceeding 10 %</t>
  </si>
  <si>
    <t>Milk and cream, concentrated or containing</t>
  </si>
  <si>
    <t>added sugar or other sweetening matter.</t>
  </si>
  <si>
    <t>- In powder, granules or other solid forms, of a fat</t>
  </si>
  <si>
    <t>content, by weight, not exceeding 1.5 %</t>
  </si>
  <si>
    <t>content, by weight, exceeding 1.5 %:</t>
  </si>
  <si>
    <t>- - Not containing added sugar or other</t>
  </si>
  <si>
    <t>sweetening matter</t>
  </si>
  <si>
    <t>Buttermilk, curdled milk and cream, yogurt,</t>
  </si>
  <si>
    <t>kephir and other fermented or acidified milk</t>
  </si>
  <si>
    <t>and cream, whether or not concentrated or</t>
  </si>
  <si>
    <t>matter or flavoured or containing added fruit,</t>
  </si>
  <si>
    <t>nuts or cocoa.</t>
  </si>
  <si>
    <t>Yogurt</t>
  </si>
  <si>
    <t>Whey, whether or not concentrated or</t>
  </si>
  <si>
    <t>matter; products consisting of natural milk</t>
  </si>
  <si>
    <t>constituents, whether or not containing</t>
  </si>
  <si>
    <t>added sugar or other sweetening matter, not</t>
  </si>
  <si>
    <t>elsewhere specified or included.</t>
  </si>
  <si>
    <t>- Whey and modified whey, whether or not</t>
  </si>
  <si>
    <t>concentrated or containing added sugar or other</t>
  </si>
  <si>
    <t>sweetening matter:</t>
  </si>
  <si>
    <t>- - - Whey powder</t>
  </si>
  <si>
    <t>Butter and other fats and oils derived from</t>
  </si>
  <si>
    <t>milk; dairy spread.</t>
  </si>
  <si>
    <t>- Butter</t>
  </si>
  <si>
    <t>- Dairy spreads</t>
  </si>
  <si>
    <t>Cheese and curd.</t>
  </si>
  <si>
    <t>- Fresh (unripened or uncured) cheese, including</t>
  </si>
  <si>
    <t>whey cheese, and curd:</t>
  </si>
  <si>
    <t>- - - Cheese</t>
  </si>
  <si>
    <t>- - - Curd</t>
  </si>
  <si>
    <t>- Grated or powdered cheese, of all kinds</t>
  </si>
  <si>
    <t>- Processed cheese, not grated  or powdered</t>
  </si>
  <si>
    <t>- Blue- veined cheese and other cheese</t>
  </si>
  <si>
    <t>containing veins produced by Penicillium</t>
  </si>
  <si>
    <t>roqueforti</t>
  </si>
  <si>
    <t>- Other cheese</t>
  </si>
  <si>
    <t>Birds' eggs, in shell, fresh, preserved or</t>
  </si>
  <si>
    <t>cooked.</t>
  </si>
  <si>
    <t>- Fertilised eggs for incubation:</t>
  </si>
  <si>
    <t>- - Of fowls of the species Gallus domesticus</t>
  </si>
  <si>
    <t>Birds' eggs, not in shell, and egg yolks, fresh,</t>
  </si>
  <si>
    <t>dried, cooked by steaming or by boiling in</t>
  </si>
  <si>
    <t>water, moulded, frozen or otherwise</t>
  </si>
  <si>
    <t>preserved, whether or not containing added</t>
  </si>
  <si>
    <t>sugar or other sweetening matter.</t>
  </si>
  <si>
    <t>- Egg yolks:</t>
  </si>
  <si>
    <t>- - Dried</t>
  </si>
  <si>
    <t>Natural honey.</t>
  </si>
  <si>
    <t>Edible products of animal origin, not</t>
  </si>
  <si>
    <t>Human hair, unworked, whether or not</t>
  </si>
  <si>
    <t>washed or scoured; waste of human hair.</t>
  </si>
  <si>
    <t>Pigs', hogs' or boars' bristles and hair;</t>
  </si>
  <si>
    <t>badger hair and other brush making hair;</t>
  </si>
  <si>
    <t>waste of such bristles or hair.</t>
  </si>
  <si>
    <t>- Pigs', hogs' or boars bristles and hair and waste</t>
  </si>
  <si>
    <t>thereof</t>
  </si>
  <si>
    <t>[0503]</t>
  </si>
  <si>
    <t>Guts, bladders and stomachs of animals</t>
  </si>
  <si>
    <t>(other than fish), whole and pieces thereof,</t>
  </si>
  <si>
    <t>fresh, chilled, frozen, salted, in brine, dried or</t>
  </si>
  <si>
    <t>Skins and other parts of birds, with their</t>
  </si>
  <si>
    <t>feathers or down, feathers and parts of</t>
  </si>
  <si>
    <t>feathers (whether or not with trimmed edges)</t>
  </si>
  <si>
    <t>and down, not further worked than cleaned,</t>
  </si>
  <si>
    <t>disinfected or treated for preservation;</t>
  </si>
  <si>
    <t>powder and waste of feathers or parts of</t>
  </si>
  <si>
    <t>feathers.</t>
  </si>
  <si>
    <t>- Feathers of a kind used for stuffing; down</t>
  </si>
  <si>
    <t>Bones and horn- cores, unworked, defatted,</t>
  </si>
  <si>
    <t>simply prepared (but not cut to shape),</t>
  </si>
  <si>
    <t>treated with acid or degelatinised; powder</t>
  </si>
  <si>
    <t>and waste of these products.</t>
  </si>
  <si>
    <t>- Ossein and bones treated with acid</t>
  </si>
  <si>
    <t>- - - Bones(powder)</t>
  </si>
  <si>
    <t>- - - Bones (waste)</t>
  </si>
  <si>
    <t>Ivory, tortoise- shell, whalebone and</t>
  </si>
  <si>
    <t>whalebone hair, horns, antlers, hooves, nails,</t>
  </si>
  <si>
    <t>claws and beaks, unworked or simply</t>
  </si>
  <si>
    <t>prepared but not cut to shape; powder and</t>
  </si>
  <si>
    <t>waste of these products.</t>
  </si>
  <si>
    <t>- Ivory; ivory powder and waste</t>
  </si>
  <si>
    <t>- - - Horns</t>
  </si>
  <si>
    <t>Coral and similar materials, unworked or</t>
  </si>
  <si>
    <t>simply prepared but not otherwise worked;</t>
  </si>
  <si>
    <t>shells of molluscs, crustaceans or</t>
  </si>
  <si>
    <t>echinoderms and cuttle- bone, unworked or</t>
  </si>
  <si>
    <t>simply prepared but not cut to shape, powder</t>
  </si>
  <si>
    <t>and waste thereof.</t>
  </si>
  <si>
    <t>- - - Shells</t>
  </si>
  <si>
    <t>[0509]</t>
  </si>
  <si>
    <t>Ambergris, castoreum, civet and musk;</t>
  </si>
  <si>
    <t>cantharides; bile, whether or not dried;</t>
  </si>
  <si>
    <t>glands and other animal products used in the</t>
  </si>
  <si>
    <t>preparation of pharmaceutical products,</t>
  </si>
  <si>
    <t>fresh, chilled, frozen or otherwise</t>
  </si>
  <si>
    <t>provisionally preserved.</t>
  </si>
  <si>
    <t>Animal products not elsewhere specified or</t>
  </si>
  <si>
    <t>included; dead animals of Chapter 1 or 3,</t>
  </si>
  <si>
    <t>unfit for human consumption.</t>
  </si>
  <si>
    <t>- Bovine semen</t>
  </si>
  <si>
    <t>- - Products of fish or crustaceans, moluscs or</t>
  </si>
  <si>
    <t>other aquatic invertebrates; dead animals of</t>
  </si>
  <si>
    <t>Chapter 3:</t>
  </si>
  <si>
    <t>- - - Fish eggs</t>
  </si>
  <si>
    <t>- - Other:</t>
  </si>
  <si>
    <t>- - - Silk worm eggs</t>
  </si>
  <si>
    <t>- - - Horsehair and horsehair waste,  whether or</t>
  </si>
  <si>
    <t>not put up as a layer with or without supporting</t>
  </si>
  <si>
    <t>material</t>
  </si>
  <si>
    <t>Bulbs, tubers, tuberous roots, corms, crowns</t>
  </si>
  <si>
    <t>and rhizomes, dormant,in growth or in flower;</t>
  </si>
  <si>
    <t>chicory plants and roots other than roots of</t>
  </si>
  <si>
    <t>heading 12.12.</t>
  </si>
  <si>
    <t>- Bulbs, tubers, tuberous roots, corms, crowns</t>
  </si>
  <si>
    <t>and rhizomes dormant:</t>
  </si>
  <si>
    <t>- - - Bulbs</t>
  </si>
  <si>
    <t>and rhizomes, in growth or in flower; chicory</t>
  </si>
  <si>
    <t>plants and roots</t>
  </si>
  <si>
    <t>Other live plants (including their roots),</t>
  </si>
  <si>
    <t>cuttings and slips; mushroom spawn.</t>
  </si>
  <si>
    <t>- Unrooted cuttings and slips</t>
  </si>
  <si>
    <t>- Trees, shrubs and bushes, grafted or not, of</t>
  </si>
  <si>
    <t>kinds which bear edible fruits or nuts</t>
  </si>
  <si>
    <t>- Rhododendrons and azaleas, grafted or not</t>
  </si>
  <si>
    <t>- Roses, grafted or not</t>
  </si>
  <si>
    <t>- - - Mushroom spawn</t>
  </si>
  <si>
    <t>Cut flowers and flower buds of a kind suitable</t>
  </si>
  <si>
    <t>for bouquets or for ornamental purposes,</t>
  </si>
  <si>
    <t>fresh, dried, dyed, bleached, impregnated or</t>
  </si>
  <si>
    <t>otherwise prepared.</t>
  </si>
  <si>
    <t>- Fresh:</t>
  </si>
  <si>
    <t>Roses</t>
  </si>
  <si>
    <t>Carnations</t>
  </si>
  <si>
    <t>Orchids</t>
  </si>
  <si>
    <t>Chrysanthemums</t>
  </si>
  <si>
    <t>Lilies (Lilium app.)</t>
  </si>
  <si>
    <t>Foliage, branches and other parts of plants,</t>
  </si>
  <si>
    <t>without flowers or flower buds, and grasses,</t>
  </si>
  <si>
    <t>mosses and lichens, being goods of a kind</t>
  </si>
  <si>
    <t>suitable for bouquets or for ornamental</t>
  </si>
  <si>
    <t>purposes, fresh, dried, dyed, bleached,</t>
  </si>
  <si>
    <t>impregnated or otherwise prepared.</t>
  </si>
  <si>
    <t>- Fresh</t>
  </si>
  <si>
    <t>Potatoes, fresh or chilled.</t>
  </si>
  <si>
    <t>- Seed</t>
  </si>
  <si>
    <t>Tomatoes, fresh or chilled.</t>
  </si>
  <si>
    <t>Onions, shallots, garlic, leeks and other</t>
  </si>
  <si>
    <t>alliaceous vegetables, fresh or chilled.</t>
  </si>
  <si>
    <t>- Onions and shallots</t>
  </si>
  <si>
    <t>- Garlic</t>
  </si>
  <si>
    <t>- Leeks and other alliaceous vegetables</t>
  </si>
  <si>
    <t>Cabbages, cauliflowers, kohlrabi, kale and</t>
  </si>
  <si>
    <t>similar edible brassicas, fresh or chilled.</t>
  </si>
  <si>
    <t>- Cauliflowers and headed broccoli</t>
  </si>
  <si>
    <t>- Brussels sprouts</t>
  </si>
  <si>
    <t>Lettuce (Lactuca sativa) and chicory</t>
  </si>
  <si>
    <t>(Cichorium spp.), fresh or chilled.</t>
  </si>
  <si>
    <t>- Lettuce:</t>
  </si>
  <si>
    <t>- - Cabbage lettuce (head lettuce)</t>
  </si>
  <si>
    <t>- Chicory:</t>
  </si>
  <si>
    <t>- - Witloof chicory (Cichorium intybus</t>
  </si>
  <si>
    <t>var.foliosum)</t>
  </si>
  <si>
    <t>Carrots, turnips, salad beetroot, salsify,</t>
  </si>
  <si>
    <t>celeriac, radishes and similar edible roots,</t>
  </si>
  <si>
    <t>fresh or chilled.</t>
  </si>
  <si>
    <t>- Carrots and turnips</t>
  </si>
  <si>
    <t>Cucumbers and gherkins fresh or chilled.</t>
  </si>
  <si>
    <t>Leguminous vegetables, shelled or</t>
  </si>
  <si>
    <t>unshelled, fresh or chilled.</t>
  </si>
  <si>
    <t>- Peas (Pisum sativum)</t>
  </si>
  <si>
    <t>- Beans (Vigna spp., Phaseolus spp.)</t>
  </si>
  <si>
    <t>- Other leguminous vegetables</t>
  </si>
  <si>
    <t>Other vegetables, fresh or chilled.</t>
  </si>
  <si>
    <t>- Asparagus</t>
  </si>
  <si>
    <t>- Aubergines (egg- plants)</t>
  </si>
  <si>
    <t>- Celery other than celeriac</t>
  </si>
  <si>
    <t>- Mushrooms and truffles:</t>
  </si>
  <si>
    <t>- - Mushrooms of the genus Agaricus</t>
  </si>
  <si>
    <t>- - - Globe artichokes</t>
  </si>
  <si>
    <t>- Fruits of the genus Capsicum or of the genus</t>
  </si>
  <si>
    <t>Pimenta</t>
  </si>
  <si>
    <t>- Spinach, New Zealand spinach and orache</t>
  </si>
  <si>
    <t>spinach (garden spinach)</t>
  </si>
  <si>
    <t>- - Globe artichokes</t>
  </si>
  <si>
    <t>- - Olives</t>
  </si>
  <si>
    <t>- - Pumpkins, squash and gourds (Cucurbita</t>
  </si>
  <si>
    <t>Vegetables (uncooked or cooked by steaming</t>
  </si>
  <si>
    <t>or boiling in water), frozen.</t>
  </si>
  <si>
    <t>- Potatoes</t>
  </si>
  <si>
    <t>- Leguminous vegetables, shelled or unshelled:</t>
  </si>
  <si>
    <t>- - Peas (Pisum sativum)</t>
  </si>
  <si>
    <t>- - Beans (Vigna spp., Phaseolus spp.)</t>
  </si>
  <si>
    <t>16</t>
  </si>
  <si>
    <t>- Sweet corn</t>
  </si>
  <si>
    <t>- Other vegetables</t>
  </si>
  <si>
    <t>- Mixtures of vegetables</t>
  </si>
  <si>
    <t>Vegetables provisionally preserved (for</t>
  </si>
  <si>
    <t>example, by sulphur dioxide gas, in brine, in</t>
  </si>
  <si>
    <t>sulphur water or in other preservative</t>
  </si>
  <si>
    <t>solutions), but unsuitable in that state for</t>
  </si>
  <si>
    <t>immediate consumption.</t>
  </si>
  <si>
    <t>- Olives</t>
  </si>
  <si>
    <t>- Cucumbers and gherkins</t>
  </si>
  <si>
    <t>- Other vegetables; mixtures of vegetables</t>
  </si>
  <si>
    <t>Dried vegetables, whole, cut, sliced, broken</t>
  </si>
  <si>
    <t>or in powder, but not further prepared.</t>
  </si>
  <si>
    <t>- Onions</t>
  </si>
  <si>
    <t>- Mushrooms, wood ears (Auricularia spp.), Jelly</t>
  </si>
  <si>
    <t>fungi (Tremella spp.)and truffles:</t>
  </si>
  <si>
    <t>- - Wood ears (Aurcularia spp.)</t>
  </si>
  <si>
    <t>- - Jelly fungi (Tremella spp.)</t>
  </si>
  <si>
    <t>Dried leguminous vegetables, shelled,</t>
  </si>
  <si>
    <t>whether or not skinned or split.</t>
  </si>
  <si>
    <t>- Chickpeas (garbanzos):</t>
  </si>
  <si>
    <t>- - - Grams (dry whole)</t>
  </si>
  <si>
    <t>- - - Grams split</t>
  </si>
  <si>
    <t>- Beans (Vigna spp., Phaseolus spp.):</t>
  </si>
  <si>
    <t>- - Beans of the species Vigna mungo (L.)Hepper</t>
  </si>
  <si>
    <t>or Vigna radiata (L.)Wilczek</t>
  </si>
  <si>
    <t>- - Small red (Adzuki) beans (Phaseolus or vigna</t>
  </si>
  <si>
    <t>angularis)</t>
  </si>
  <si>
    <t>- - Kidney beans, including white pea beans</t>
  </si>
  <si>
    <t>(Phaseolus vulgaris)</t>
  </si>
  <si>
    <t>- - Bambara beans (Vigna subterranea or</t>
  </si>
  <si>
    <t>Voandzeia subterranea)</t>
  </si>
  <si>
    <t>- - Cow peas (Vigna unguiculata)</t>
  </si>
  <si>
    <t>- - - Green beans (dry whole)</t>
  </si>
  <si>
    <t>- - - Green beans (split)</t>
  </si>
  <si>
    <t>- - Lentils:</t>
  </si>
  <si>
    <t>- - - Dry whole</t>
  </si>
  <si>
    <t>- - - Split</t>
  </si>
  <si>
    <t>- Broad beans (Vicia faba var. major) and horse</t>
  </si>
  <si>
    <t>beans(Vicia faba var. equina, Vicia faba</t>
  </si>
  <si>
    <t>var.minor)</t>
  </si>
  <si>
    <t>Pigeon peas (Cajanus cajan)</t>
  </si>
  <si>
    <t>- - - Black matpe (dry whole)</t>
  </si>
  <si>
    <t>- - - Mash dry whole</t>
  </si>
  <si>
    <t>- - - Mash split or washed</t>
  </si>
  <si>
    <t>Manioc, arrowroot, salep, Jerusalem</t>
  </si>
  <si>
    <t>artichokes, sweet potatoes and similar roots</t>
  </si>
  <si>
    <t>and tubers with high starch or inulin content,</t>
  </si>
  <si>
    <t>fresh, chilled, frozen or dried, whether or not</t>
  </si>
  <si>
    <t>sliced or in the form of pellets; sago pith.</t>
  </si>
  <si>
    <t>- Manioc (cassava)</t>
  </si>
  <si>
    <t>-  Sweet potatoes</t>
  </si>
  <si>
    <t>-  Yams (Dioscorea spp.)</t>
  </si>
  <si>
    <t>Taro (Colocasia spp.)</t>
  </si>
  <si>
    <t>Yautia (Xanthosoma spp.)</t>
  </si>
  <si>
    <t>Chapter 8</t>
  </si>
  <si>
    <t>Edible fruit and nuts; peel of citrus fruit or melons</t>
  </si>
  <si>
    <t>Notes</t>
  </si>
  <si>
    <t>1-</t>
  </si>
  <si>
    <t>This Chapter does not cover inedible nuts or fruits.</t>
  </si>
  <si>
    <t>2-</t>
  </si>
  <si>
    <t>Chilled fruits and nuts are to be classified in the same headings as the corresponding fresh fruits and nuts.</t>
  </si>
  <si>
    <t>3-</t>
  </si>
  <si>
    <t>Dried fruit or dried nuts of this Chapter may be partially rehydrated, or treated for the following purposes:</t>
  </si>
  <si>
    <t>            For additional preservation or stabilisation (for example, by moderate heat treatment, sulphuring, the addition of sorbic acid or potassium sorbate),</t>
  </si>
  <si>
    <t>            To improve or maintain their appearance (for example, by the addition of vegetable oil or small quantities of glucose syrup), provided that they retain the character of dried fruit or dried nuts</t>
  </si>
  <si>
    <t>Coconuts, Brazil nuts and cashew nuts, fresh</t>
  </si>
  <si>
    <t>or dried, whether or not shelled or peeled.</t>
  </si>
  <si>
    <t>- Coconuts:</t>
  </si>
  <si>
    <t>- - Desiccated</t>
  </si>
  <si>
    <t>- - In the inner shell (endocarp)</t>
  </si>
  <si>
    <t>- - - Seed</t>
  </si>
  <si>
    <t>- Brazil nuts:</t>
  </si>
  <si>
    <t>- - In shell</t>
  </si>
  <si>
    <t>- - Shelled</t>
  </si>
  <si>
    <t>- Cashew nuts:</t>
  </si>
  <si>
    <t>Other nuts, fresh or dried, whether or not</t>
  </si>
  <si>
    <t>shelled or peeled.</t>
  </si>
  <si>
    <t>- Almonds:</t>
  </si>
  <si>
    <t>- Hazelnuts or filberts (Corylus spp.):</t>
  </si>
  <si>
    <t>- Walnuts:</t>
  </si>
  <si>
    <t>- Chestnuts (Castanea spp.):</t>
  </si>
  <si>
    <t>Pistachios:</t>
  </si>
  <si>
    <t>- Macadamia nuts:</t>
  </si>
  <si>
    <t>- Kola nuts (Cola spp.)</t>
  </si>
  <si>
    <t>- Areca nuts</t>
  </si>
  <si>
    <t>Bananas, including plantains, fresh or dried.</t>
  </si>
  <si>
    <t>Plantains</t>
  </si>
  <si>
    <t>Dates, figs, pineapples, avocados, guavas,</t>
  </si>
  <si>
    <t>mangoes and mangosteens, fresh or dried.</t>
  </si>
  <si>
    <t>- Dates:</t>
  </si>
  <si>
    <t>- - - Fresh</t>
  </si>
  <si>
    <t>- - - Dried</t>
  </si>
  <si>
    <t>- Figs</t>
  </si>
  <si>
    <t>- Pineapples</t>
  </si>
  <si>
    <t>- Avocados</t>
  </si>
  <si>
    <t>- Guavas, mangoes and mangosteens:</t>
  </si>
  <si>
    <t>- - - Guavas</t>
  </si>
  <si>
    <t>- - - Mangoes</t>
  </si>
  <si>
    <t>- - - Mangosteens</t>
  </si>
  <si>
    <t>- - - Frozen mango</t>
  </si>
  <si>
    <t>- - - Mango pulp</t>
  </si>
  <si>
    <t>Citrus fruit, fresh or dried.</t>
  </si>
  <si>
    <t>- Oranges</t>
  </si>
  <si>
    <t>- Mandarins (including tangerines and satsumas);</t>
  </si>
  <si>
    <t>clementines,wilkings and similar citrus hybrids:</t>
  </si>
  <si>
    <t>- - Mandarins (including tangerines and</t>
  </si>
  <si>
    <t>satsumas)</t>
  </si>
  <si>
    <t>- - Clementines</t>
  </si>
  <si>
    <t>- - - Kino (fresh)</t>
  </si>
  <si>
    <t>- Grapefruit, including pomelos</t>
  </si>
  <si>
    <t>- Lemons (Citrus limon, Citrus limonum) and</t>
  </si>
  <si>
    <t>limes (Citrus aurantifolia,Citrus latifolia)</t>
  </si>
  <si>
    <t>Grapes, fresh or dried.</t>
  </si>
  <si>
    <t>- Dried</t>
  </si>
  <si>
    <t>Melons (including watermelons) and papaws</t>
  </si>
  <si>
    <t>(papayas), fresh.</t>
  </si>
  <si>
    <t>- Melons (including watermelons):</t>
  </si>
  <si>
    <t>- - Watermelons</t>
  </si>
  <si>
    <t>- Papaws (papayas)</t>
  </si>
  <si>
    <t>Apples, pears and quinces, fresh.</t>
  </si>
  <si>
    <t>- Apples</t>
  </si>
  <si>
    <t>-  Pears</t>
  </si>
  <si>
    <t>-  Quinces</t>
  </si>
  <si>
    <t>Apricots, cherries, peaches (including</t>
  </si>
  <si>
    <t>nectarines), plums and sloes, fresh.</t>
  </si>
  <si>
    <t>- Apricots</t>
  </si>
  <si>
    <t>- Cherries:</t>
  </si>
  <si>
    <t>- - Sour cherries (Prunus cerasus)</t>
  </si>
  <si>
    <t>- Peaches, including nectarines</t>
  </si>
  <si>
    <t>- Plums and sloes</t>
  </si>
  <si>
    <t>Other fruit, fresh.</t>
  </si>
  <si>
    <t>- Strawberries</t>
  </si>
  <si>
    <t>- Raspberries, blackberries, mulberries and</t>
  </si>
  <si>
    <t>loganberries</t>
  </si>
  <si>
    <t>- Black, white or red currants and gooseberries</t>
  </si>
  <si>
    <t>- Cranberries, bilberries and other fruits of the</t>
  </si>
  <si>
    <t>genus Vaccinium</t>
  </si>
  <si>
    <t>- Kiwifruit</t>
  </si>
  <si>
    <t>- Durians</t>
  </si>
  <si>
    <t>-  Persimmons</t>
  </si>
  <si>
    <t>- - - Pomegranates</t>
  </si>
  <si>
    <t>Fruit and nuts, uncooked or cooked by</t>
  </si>
  <si>
    <t>steaming or boiling in water,frozen, whether</t>
  </si>
  <si>
    <t>or not containing added sugar or other</t>
  </si>
  <si>
    <t>sweetening matter.</t>
  </si>
  <si>
    <t>- Raspberries, blackberries, mulberries,</t>
  </si>
  <si>
    <t>loganberries, black, white or red currants and</t>
  </si>
  <si>
    <t>gooseberries</t>
  </si>
  <si>
    <t>Fruit and nuts, provisionally preserved (for</t>
  </si>
  <si>
    <t>- Cherries</t>
  </si>
  <si>
    <t>Fruit, dried, other than that of headings 08.01</t>
  </si>
  <si>
    <t>to 08.06; mixtures of nuts or dried fruits of</t>
  </si>
  <si>
    <t>this Chapter.</t>
  </si>
  <si>
    <t>- Prunes</t>
  </si>
  <si>
    <t>- Other fruit:</t>
  </si>
  <si>
    <t>- - - Tamarind</t>
  </si>
  <si>
    <t>- - - Cherries</t>
  </si>
  <si>
    <t>- - - Pine nut (chilgoza)</t>
  </si>
  <si>
    <t>- - - Peaches (arroo)</t>
  </si>
  <si>
    <t>- - - Plums (allocha)</t>
  </si>
  <si>
    <t>- - - Lichis</t>
  </si>
  <si>
    <t>- - - Raisins</t>
  </si>
  <si>
    <t>- Mixtures of nuts or dried fruits of this Chapter</t>
  </si>
  <si>
    <t>Peel of citrus fruit or melons (Including</t>
  </si>
  <si>
    <t>watermelons) fresh, frozen, dried or</t>
  </si>
  <si>
    <t>provisionally preserved in brine, in sulphur</t>
  </si>
  <si>
    <t>water or in other preservative solutions.</t>
  </si>
  <si>
    <t>Chapter 9</t>
  </si>
  <si>
    <t>Coffee, tea, maté and spices</t>
  </si>
  <si>
    <t>Mixtures of the products of headings 09.04 to 09.10 are to be classified as follows :</t>
  </si>
  <si>
    <t>                    Mixtures of two or more of the products of the same heading are to be classified in that heading;</t>
  </si>
  <si>
    <t>                    Mixtures of two or more of the products of different headings are to be classified in heading 0910</t>
  </si>
  <si>
    <t>The addition of other substances to the products of headings 0904 to 0910 (or to the mixtures referred to in paragraph (a) or (b) above) shall not affect their classification provided the resulting mixtures retain the essential character of the goods of those headings Otherwise such mixtures are no classified in this Chapter; those constituting mixed condiments or mixed seasonings are classified in heading 2103</t>
  </si>
  <si>
    <t>This Chapter does not cover Cubeb pepper (Piper cubeba) or other products of heading 12.11.</t>
  </si>
  <si>
    <t>Coffee, whether or not roasted or</t>
  </si>
  <si>
    <t>decaffeinated; coffee husks and skins; coffee</t>
  </si>
  <si>
    <t>substitutes containing coffee in any</t>
  </si>
  <si>
    <t>proportion.</t>
  </si>
  <si>
    <t>- Coffee, not roasted:</t>
  </si>
  <si>
    <t>- - Not decaffeinated</t>
  </si>
  <si>
    <t>- - Decaffeinated</t>
  </si>
  <si>
    <t>- Coffee roasted:</t>
  </si>
  <si>
    <t>44</t>
  </si>
  <si>
    <t>Tea, whether or not flavoured.</t>
  </si>
  <si>
    <t>- Green tea (not fermented) in immediate</t>
  </si>
  <si>
    <t>packings of a content not exceeding 3 kg</t>
  </si>
  <si>
    <t>- Other green tea (not fermented)</t>
  </si>
  <si>
    <t>- Black tea (fermented) and  partly fermented tea,</t>
  </si>
  <si>
    <t>in immediate packings of a content not</t>
  </si>
  <si>
    <t>exceeding 3 kg</t>
  </si>
  <si>
    <t>- Other black tea (fermented) and other partly</t>
  </si>
  <si>
    <t>fermenteded tea:</t>
  </si>
  <si>
    <t>- - - Tea dust</t>
  </si>
  <si>
    <t>- - - Black tea in a packing exceeding 3 kg</t>
  </si>
  <si>
    <t>Mate.</t>
  </si>
  <si>
    <t>Pepper of the genus Piper; dried or crushed</t>
  </si>
  <si>
    <t>or ground fruits of the genus Capsicum or of</t>
  </si>
  <si>
    <t>the genus Pimenta.</t>
  </si>
  <si>
    <t>- Pepper:</t>
  </si>
  <si>
    <t>- - Neither crushed nor ground:</t>
  </si>
  <si>
    <t>- - - Black</t>
  </si>
  <si>
    <t>- - - White</t>
  </si>
  <si>
    <t>- - - Pepper seeds for sowing</t>
  </si>
  <si>
    <t>- - Crushed or ground</t>
  </si>
  <si>
    <t>Pimenta:</t>
  </si>
  <si>
    <t>- - Dried, neither crushed nor ground:</t>
  </si>
  <si>
    <t>- - - Red chillies (whole)</t>
  </si>
  <si>
    <t>- - - Red chillies seeds for sowing</t>
  </si>
  <si>
    <t>- - Crushed or ground:</t>
  </si>
  <si>
    <t>- - - Red chillies (powder)</t>
  </si>
  <si>
    <t>Vanilla.</t>
  </si>
  <si>
    <t>-  Neither crushed nor ground</t>
  </si>
  <si>
    <t>- Crushed or ground</t>
  </si>
  <si>
    <t>Cinnamon and cinnamon- tree flowers.</t>
  </si>
  <si>
    <t>- Neither crushed nor ground :</t>
  </si>
  <si>
    <t>- - Cinnamon (Cinnamomum zeylanicum Blume)</t>
  </si>
  <si>
    <t>Cloves (whole fruit, cloves and stems).</t>
  </si>
  <si>
    <t>- Neither crushed nor ground</t>
  </si>
  <si>
    <t>Nutmeg, mace and cardamoms.</t>
  </si>
  <si>
    <t>- Nutmeg:</t>
  </si>
  <si>
    <t>- - Neither crushed nor ground</t>
  </si>
  <si>
    <t>- Mace:</t>
  </si>
  <si>
    <t>- Cardamoms:</t>
  </si>
  <si>
    <t>Seeds of anise, badian, fennel, coriander,</t>
  </si>
  <si>
    <t>cumin or caraway; juniper berries.</t>
  </si>
  <si>
    <t>Seeds of coriander:</t>
  </si>
  <si>
    <t>Seeds of cumin:</t>
  </si>
  <si>
    <t>- - Seeds of anise, badian, caraway or fennel;</t>
  </si>
  <si>
    <t>juniper berries:</t>
  </si>
  <si>
    <t>Ginger, saffron, turmeric (curcuma), thyme,</t>
  </si>
  <si>
    <t>bay leaves, curry and other spices.</t>
  </si>
  <si>
    <t>- Ginger:</t>
  </si>
  <si>
    <t>- Saffron</t>
  </si>
  <si>
    <t>- Turmeric (curcuma)</t>
  </si>
  <si>
    <t>- Other spices:</t>
  </si>
  <si>
    <t>- - Mixtures referred to in Note 1 (b) to this</t>
  </si>
  <si>
    <t>Chapter</t>
  </si>
  <si>
    <t>- - - Thyme; bay leaves</t>
  </si>
  <si>
    <t>Wheat and meslin.</t>
  </si>
  <si>
    <t>- Durum wheat:</t>
  </si>
  <si>
    <t>- - Seed</t>
  </si>
  <si>
    <t>Rye.</t>
  </si>
  <si>
    <t>-  Seed</t>
  </si>
  <si>
    <t>Barley.</t>
  </si>
  <si>
    <t>Oats.</t>
  </si>
  <si>
    <t>Maize (corn).</t>
  </si>
  <si>
    <t>Rice.</t>
  </si>
  <si>
    <t>- Rice in the husk (paddy or rough):</t>
  </si>
  <si>
    <t>- - - Seed for sowing</t>
  </si>
  <si>
    <t>- Husked (brown) rice</t>
  </si>
  <si>
    <t>- Semi- milled or wholly milled rice, whether or</t>
  </si>
  <si>
    <t>not polished or glazed:</t>
  </si>
  <si>
    <t>- - - Basmati</t>
  </si>
  <si>
    <t>- Broken rice</t>
  </si>
  <si>
    <t>Grain sorghum.</t>
  </si>
  <si>
    <t>Buckwheat, millet and canary seeds; other</t>
  </si>
  <si>
    <t>cereals.</t>
  </si>
  <si>
    <t>- Buckwheat</t>
  </si>
  <si>
    <t>- Millet:</t>
  </si>
  <si>
    <t>- Canary seeds</t>
  </si>
  <si>
    <t>- Fonio (Digitaria spp.)</t>
  </si>
  <si>
    <t>-  Quinoa(Chenopodium quinoa)</t>
  </si>
  <si>
    <t>Triticale</t>
  </si>
  <si>
    <t>Other cereals</t>
  </si>
  <si>
    <t>Wheat and rye</t>
  </si>
  <si>
    <t>Barley………</t>
  </si>
  <si>
    <t>Oats………</t>
  </si>
  <si>
    <t>Maize (corn) and</t>
  </si>
  <si>
    <t>grain sorghum…</t>
  </si>
  <si>
    <t>Rice ……</t>
  </si>
  <si>
    <t>Buckwheat ……</t>
  </si>
  <si>
    <t>For the purposes of heading 11.03, the terms "groats" and "meal" mean products obtained by the fragmentation of cereal grains, of which:</t>
  </si>
  <si>
    <t>in the case of maize (corn) products, at least 95 % by weight passes through a woven metal wire cloth sieve with an aperture of 2 mm;</t>
  </si>
  <si>
    <t>in the case of other cereal products, at least 95 % by weight passes through a woven metal wire cloth sieve with an aperture of 125 mm</t>
  </si>
  <si>
    <t>Wheat or meslin flour.</t>
  </si>
  <si>
    <t>- - - Of Wheat</t>
  </si>
  <si>
    <t>- - - Of Meslin</t>
  </si>
  <si>
    <t>Cereal flours other than of wheat or meslin.</t>
  </si>
  <si>
    <t>- Maize (corn) flour</t>
  </si>
  <si>
    <t>Cereal groats, meal and pellets.</t>
  </si>
  <si>
    <t>- Groats and meal:</t>
  </si>
  <si>
    <t>49</t>
  </si>
  <si>
    <t>- - Of wheat</t>
  </si>
  <si>
    <t>- - Of maize (corn)</t>
  </si>
  <si>
    <t>- - Of other cereals</t>
  </si>
  <si>
    <t>- Pellets</t>
  </si>
  <si>
    <t>Cereal grains otherwise worked (for example,</t>
  </si>
  <si>
    <t>hulled, rolled, flaked, pearled, sliced or</t>
  </si>
  <si>
    <t>kibbled), except rice of heading 10.06; germ</t>
  </si>
  <si>
    <t>of cereals, whole, rolled, flaked or ground.</t>
  </si>
  <si>
    <t>- Rolled or flaked grains:</t>
  </si>
  <si>
    <t>- - Of oats</t>
  </si>
  <si>
    <t>- Other worked grains (for example, hulled,</t>
  </si>
  <si>
    <t>pearled, sliced or kibbled):</t>
  </si>
  <si>
    <t>- - Of Maize (corn)</t>
  </si>
  <si>
    <t>- Germ of cereals, whole, rolled,  flaked or</t>
  </si>
  <si>
    <t>ground</t>
  </si>
  <si>
    <t>Flour, meal, powder, flakes, granules and</t>
  </si>
  <si>
    <t>pellets of potatoes.</t>
  </si>
  <si>
    <t>- Flour, meal and powder</t>
  </si>
  <si>
    <t>- Flakes, granules and pellets</t>
  </si>
  <si>
    <t>Flour, meal and powder of the dried</t>
  </si>
  <si>
    <t>leguminous vegetables of heading 07.13, of</t>
  </si>
  <si>
    <t>sago or of roots or tubers of heading 07.14 or</t>
  </si>
  <si>
    <t>of the products of Chapter 8.</t>
  </si>
  <si>
    <t>- Of the dried leguminous vegetables of heading</t>
  </si>
  <si>
    <t>- Of sago or of roots or tubers of heading 07.14</t>
  </si>
  <si>
    <t>- Of the products of Chapter- 8</t>
  </si>
  <si>
    <t>Malt, whether or not roasted.</t>
  </si>
  <si>
    <t>- Not roasted</t>
  </si>
  <si>
    <t>- Roasted</t>
  </si>
  <si>
    <t>Starches; inulin.</t>
  </si>
  <si>
    <t>- Starches:</t>
  </si>
  <si>
    <t>- - Wheat starch</t>
  </si>
  <si>
    <t>- - Maize (corn) starch</t>
  </si>
  <si>
    <t>- - Potato starch</t>
  </si>
  <si>
    <t>- - Manioc (cassava) starch</t>
  </si>
  <si>
    <t>- - Other starches</t>
  </si>
  <si>
    <t>- Inulin</t>
  </si>
  <si>
    <t>Wheat gluten, whether or not dried.</t>
  </si>
  <si>
    <t>Soya beans, whether or not broken.</t>
  </si>
  <si>
    <t>Ground- nuts, not roasted or otherwise</t>
  </si>
  <si>
    <t>cooked, whether or not shelled or broken.</t>
  </si>
  <si>
    <t>- - Shelled, whether or not broken</t>
  </si>
  <si>
    <t>Copra.</t>
  </si>
  <si>
    <t>Linseed, whether or not broken.</t>
  </si>
  <si>
    <t>Rape or colza seeds, whether or not broken.</t>
  </si>
  <si>
    <t>- Low erucic acid rape or colza seeds</t>
  </si>
  <si>
    <t>Sunflower seeds, whether or not broken.</t>
  </si>
  <si>
    <t>Other oil seeds and oleaginous fruits,</t>
  </si>
  <si>
    <t>whether or not broken.</t>
  </si>
  <si>
    <t>Palm nuts and kernels</t>
  </si>
  <si>
    <t>- Cotton seeds:</t>
  </si>
  <si>
    <t>- Castor oil seeds</t>
  </si>
  <si>
    <t>- Sesamum seeds</t>
  </si>
  <si>
    <t>- Mustard seeds</t>
  </si>
  <si>
    <t>Safflower (Carthamus tinctorius) seeds</t>
  </si>
  <si>
    <t>- Melon seeds</t>
  </si>
  <si>
    <t>- - Poppy seeds</t>
  </si>
  <si>
    <t>Flours and meals of oil seeds or oleaginous</t>
  </si>
  <si>
    <t>fruits, other than those of mustard.</t>
  </si>
  <si>
    <t>- Of soya beans</t>
  </si>
  <si>
    <t>- - - Flours of castor</t>
  </si>
  <si>
    <t>- - - Castor meal</t>
  </si>
  <si>
    <t>Seeds, fruit and spores, of a kind used for</t>
  </si>
  <si>
    <t>sowing.</t>
  </si>
  <si>
    <t>- Sugar beet seeds</t>
  </si>
  <si>
    <t>- Seeds of forage plants:</t>
  </si>
  <si>
    <t>- - Lucerne (alfalfa) seeds</t>
  </si>
  <si>
    <t>- - Clover (Trifolium spp.) seeds</t>
  </si>
  <si>
    <t>- - Fescue seeds</t>
  </si>
  <si>
    <t>- - Kentucky blue grass (Poa pratensis L.) seeds</t>
  </si>
  <si>
    <t>- - Rye grass (Lolium multiflorum Lam., Lolium</t>
  </si>
  <si>
    <t>perenne L.) seeds</t>
  </si>
  <si>
    <t>- Seeds of herbaceous plants cultivated</t>
  </si>
  <si>
    <t>principally for their flowers</t>
  </si>
  <si>
    <t>- - Vegetable seeds:</t>
  </si>
  <si>
    <t>- - - Of onion</t>
  </si>
  <si>
    <t>- - - Of tomato</t>
  </si>
  <si>
    <t>- - - Of okra</t>
  </si>
  <si>
    <t>Hop cones, fresh or dried, whether or not</t>
  </si>
  <si>
    <t>ground, powdered or in the form of pellets;</t>
  </si>
  <si>
    <t>lupulin.</t>
  </si>
  <si>
    <t>- Hop cones, neither ground nor powdered, nor in</t>
  </si>
  <si>
    <t>the form of pellets</t>
  </si>
  <si>
    <t>- Hop cones, ground powdered or in the form of</t>
  </si>
  <si>
    <t>pellets; lupulin</t>
  </si>
  <si>
    <t>Plants and parts of plants (including seeds</t>
  </si>
  <si>
    <t>and fruits), of a kind used primarily in</t>
  </si>
  <si>
    <t>perfumery, in pharmacy or for insecticidal,</t>
  </si>
  <si>
    <t>fungicidal or similar purposes, fresh, chilled,</t>
  </si>
  <si>
    <t>frozen or dried, whether or not cut, crushed</t>
  </si>
  <si>
    <t>or powdered.</t>
  </si>
  <si>
    <t>- Ginseng roots</t>
  </si>
  <si>
    <t>- Coca leaf</t>
  </si>
  <si>
    <t>- Poppy straw</t>
  </si>
  <si>
    <t>- Ephedra</t>
  </si>
  <si>
    <t>Locust beans, seaweeds and other algae,</t>
  </si>
  <si>
    <t>sugar beet and sugar cane, fresh, chilled,</t>
  </si>
  <si>
    <t>frozen or dried, whether or not ground; fruit</t>
  </si>
  <si>
    <t>stones and kernels and other vegetable</t>
  </si>
  <si>
    <t>products (including unroasted chicory roots</t>
  </si>
  <si>
    <t>of the variety Cichorium intybus sativum) of</t>
  </si>
  <si>
    <t>a kind used primarily for human</t>
  </si>
  <si>
    <t>consumption, not elsewhere specified or</t>
  </si>
  <si>
    <t>included.</t>
  </si>
  <si>
    <t>Seaweeds and other algae:</t>
  </si>
  <si>
    <t>- - Fit for human consumption</t>
  </si>
  <si>
    <t>- - Sugar beet</t>
  </si>
  <si>
    <t>- - Locust beans (carob)</t>
  </si>
  <si>
    <t>- - Sugar cane</t>
  </si>
  <si>
    <t>- - Chicory roots</t>
  </si>
  <si>
    <t>Cereal straw and husks, unprepared whether</t>
  </si>
  <si>
    <t>or not chopped, ground, pressed or in the</t>
  </si>
  <si>
    <t>form of pellets.</t>
  </si>
  <si>
    <t>Swedes, mangolds, fodder roots, hay, lucerne</t>
  </si>
  <si>
    <t>(alfalfa), clover, sainfoin, forage kale, lupines,</t>
  </si>
  <si>
    <t>vetches and similar forage products, whether</t>
  </si>
  <si>
    <t>or not in the form of pellets.</t>
  </si>
  <si>
    <t>- Lucerne (alfalfa) meal and pellets</t>
  </si>
  <si>
    <t>Lac; natural gums, resins, gum- resins and</t>
  </si>
  <si>
    <t>oleoresins (for example, balsams).</t>
  </si>
  <si>
    <t>- Gum Arabic</t>
  </si>
  <si>
    <t>- - - Cannabis resins and balsams</t>
  </si>
  <si>
    <t>- - - Seed lac</t>
  </si>
  <si>
    <t>Vegetable saps and extracts; pectic</t>
  </si>
  <si>
    <t>substances, pectinates and pectates; agar-</t>
  </si>
  <si>
    <t>agar and other mucilages and thickeners,</t>
  </si>
  <si>
    <t>whether or not modified, derived from</t>
  </si>
  <si>
    <t>vegetable products.</t>
  </si>
  <si>
    <t>- Vegetable saps and extracts:</t>
  </si>
  <si>
    <t>- - Opium</t>
  </si>
  <si>
    <t>- - Of liquorice</t>
  </si>
  <si>
    <t>- - Of hops</t>
  </si>
  <si>
    <t>- - Of ephedra</t>
  </si>
  <si>
    <t>- Pectic substances,  pectinates and pectates</t>
  </si>
  <si>
    <t>- Mucilages and thickeners, whether or not</t>
  </si>
  <si>
    <t>modified, derived from vegetable products:</t>
  </si>
  <si>
    <t>- - Agar-agar</t>
  </si>
  <si>
    <t>- - Mucilages and thickeners, whether or not</t>
  </si>
  <si>
    <t>modified, derived from locust beans, locust bean</t>
  </si>
  <si>
    <t>seeds or guar seeds:</t>
  </si>
  <si>
    <t>- - - Guwar gum</t>
  </si>
  <si>
    <t>Vegetable materials of a kind used primarily</t>
  </si>
  <si>
    <t>for plaiting (for example, bamboos, rattans,</t>
  </si>
  <si>
    <t>reeds, rushes, osier, raffia, cleaned, bleached</t>
  </si>
  <si>
    <t>or dyed cereal straw, and lime bark).</t>
  </si>
  <si>
    <t>- Bamboos</t>
  </si>
  <si>
    <t>- Rattans</t>
  </si>
  <si>
    <t>[1402]</t>
  </si>
  <si>
    <t>[1403]</t>
  </si>
  <si>
    <t>Vegetable products not elsewhere specified</t>
  </si>
  <si>
    <t>or included.</t>
  </si>
  <si>
    <t>- Cotton linters</t>
  </si>
  <si>
    <t>- - - Tendu leaves (biri leaves)</t>
  </si>
  <si>
    <t>- - - Betel leaves</t>
  </si>
  <si>
    <t>Rs.600 /</t>
  </si>
  <si>
    <t>Kg</t>
  </si>
  <si>
    <t>- - - Vegetable materials of a kind used primarily</t>
  </si>
  <si>
    <t>as stuffing or as padding (for example, kapok,</t>
  </si>
  <si>
    <t>vegetable hair and eel-grass), whether or not put</t>
  </si>
  <si>
    <t>up as a layer with or without supporting material.</t>
  </si>
  <si>
    <t>in brooms or in brushes (for example,</t>
  </si>
  <si>
    <t>broomcorn, piassava, couch-grass and istle),</t>
  </si>
  <si>
    <t>whether or not in hanks or bundles:</t>
  </si>
  <si>
    <t>- - - -Broomcorn (Sorghum vulgare var</t>
  </si>
  <si>
    <t>technicum)</t>
  </si>
  <si>
    <t>- - - -Other</t>
  </si>
  <si>
    <t>- - - Hena leave and powder</t>
  </si>
  <si>
    <t>Pig fat (including lard) and poultry fat,</t>
  </si>
  <si>
    <t>other than that of heading 02.09 or 15.03.</t>
  </si>
  <si>
    <t>- Lard</t>
  </si>
  <si>
    <t>Other pig fat</t>
  </si>
  <si>
    <t>-  Other</t>
  </si>
  <si>
    <t>Fats of bovine animals, sheep or goats,</t>
  </si>
  <si>
    <t>other than those of heading 15.03.</t>
  </si>
  <si>
    <t>- Tallow</t>
  </si>
  <si>
    <t>Lard stearin, lard oil, oleostearin, oleo-</t>
  </si>
  <si>
    <t>oil and tallow oil, not emulsified or mixed</t>
  </si>
  <si>
    <t>or otherwise prepared.</t>
  </si>
  <si>
    <t>- - - Lard stearin, lard oil</t>
  </si>
  <si>
    <t>Fats and oils and their fractions, of fish</t>
  </si>
  <si>
    <t>or marine mammals, whether or not</t>
  </si>
  <si>
    <t>refined, but not chemically modified.</t>
  </si>
  <si>
    <t>- Fish- liver oils and their fractions</t>
  </si>
  <si>
    <t>- Fats and oils and their fractions, of fish,</t>
  </si>
  <si>
    <t>other than liver oils</t>
  </si>
  <si>
    <t>- Fats and oils and their fractions, of marine</t>
  </si>
  <si>
    <t>mammals</t>
  </si>
  <si>
    <t>Wool grease and fatty substances</t>
  </si>
  <si>
    <t>derived therefrom (including lanolin).</t>
  </si>
  <si>
    <t>- - - Lanolin</t>
  </si>
  <si>
    <t>Other animal fats and oils and their</t>
  </si>
  <si>
    <t>fractions, whether or not refined, but not</t>
  </si>
  <si>
    <t>chemically modified.</t>
  </si>
  <si>
    <t>Soya- bean oil and its fractions, whether</t>
  </si>
  <si>
    <t>or not refined, but not chemically</t>
  </si>
  <si>
    <t>modified.</t>
  </si>
  <si>
    <t>- Crude oil, whether or not degummed</t>
  </si>
  <si>
    <t>Rs.9050/ MT</t>
  </si>
  <si>
    <t>Rs.10200/MT</t>
  </si>
  <si>
    <t>Ground- nut oil and its fractions, whether</t>
  </si>
  <si>
    <t>- Crude oil</t>
  </si>
  <si>
    <t>Rs.13150/MT</t>
  </si>
  <si>
    <t>Rs.14300/MT</t>
  </si>
  <si>
    <t>Olive oil and its fractions, whether or not</t>
  </si>
  <si>
    <t>- Virgin</t>
  </si>
  <si>
    <t>Rs.5000/MT</t>
  </si>
  <si>
    <t>Rs.6000/MT</t>
  </si>
  <si>
    <t>Other oils and their fractions, obtained</t>
  </si>
  <si>
    <t>solely from olives, whether or not</t>
  </si>
  <si>
    <t>refined, but not chemically modified,</t>
  </si>
  <si>
    <t>including blends of these oils or</t>
  </si>
  <si>
    <t>fractions with oils or fractions of heading</t>
  </si>
  <si>
    <t>15.09.</t>
  </si>
  <si>
    <t>Palm oil and its fractions, whether or not</t>
  </si>
  <si>
    <t>Rs.8000/ MT</t>
  </si>
  <si>
    <t>- - - Palm stearin</t>
  </si>
  <si>
    <t>- - - RBD Palm Oil</t>
  </si>
  <si>
    <t>Rs.10800/MT</t>
  </si>
  <si>
    <t>- - - Palm olein</t>
  </si>
  <si>
    <t>Sunflower- seed, safflower or cotton-</t>
  </si>
  <si>
    <t>seed oil and fractions thereof, whether or</t>
  </si>
  <si>
    <t>not refined, but not chemically modified.</t>
  </si>
  <si>
    <t>- Sunflower- seed or safflower oil and</t>
  </si>
  <si>
    <t>fractions thereof:</t>
  </si>
  <si>
    <t>- - Crude oil</t>
  </si>
  <si>
    <t>Rs.15000/MT</t>
  </si>
  <si>
    <t>Rs.16800/MT</t>
  </si>
  <si>
    <t>- Cotton- seed oil and its fractions:</t>
  </si>
  <si>
    <t>- - Crude oil, whether or not gossypol has</t>
  </si>
  <si>
    <t>been removed</t>
  </si>
  <si>
    <t>Coconut (copra), palm kernel or babassu</t>
  </si>
  <si>
    <t>oil and fractions thereof, whether or not</t>
  </si>
  <si>
    <t>- Coconut (copra) oil and its fractions:</t>
  </si>
  <si>
    <t>- Palm kernel or babassu oil and fractions</t>
  </si>
  <si>
    <t>thereof:</t>
  </si>
  <si>
    <t>Rs.9050/MT</t>
  </si>
  <si>
    <t>Rape, colza or mustard oil and fractions</t>
  </si>
  <si>
    <t>thereof, whether or not refined, but not</t>
  </si>
  <si>
    <t>- Low erucic acid rape or colza oil and its</t>
  </si>
  <si>
    <t>fractions:</t>
  </si>
  <si>
    <t>Other fixed vegetable fats and oils</t>
  </si>
  <si>
    <t>(including jojoba oil) and their fractions,</t>
  </si>
  <si>
    <t>whether or not refined, but not</t>
  </si>
  <si>
    <t>- Linseed oil and its fractions:</t>
  </si>
  <si>
    <t>59</t>
  </si>
  <si>
    <t>Rs.9500/MT</t>
  </si>
  <si>
    <t>- Maize (corn) oil and its fractions:</t>
  </si>
  <si>
    <t>Rs.16600/MT</t>
  </si>
  <si>
    <t>- Castor oil and its fractions</t>
  </si>
  <si>
    <t>- Sesame oil and its fractions</t>
  </si>
  <si>
    <t>Animal or vegetable fats and oils and</t>
  </si>
  <si>
    <t>their fractions, partly or wholly</t>
  </si>
  <si>
    <t>hydrogenated, inter- esterified, re-</t>
  </si>
  <si>
    <t>esterified or elaidinised, whether or not</t>
  </si>
  <si>
    <t>refined, but not further prepared.</t>
  </si>
  <si>
    <t>- Animal fats and oils and their fractions</t>
  </si>
  <si>
    <t>- Vegetable fats and oils and their fractions:</t>
  </si>
  <si>
    <t>- - - Vegetable fats and their fractions</t>
  </si>
  <si>
    <t>- - - Vegetable oils and their fractions</t>
  </si>
  <si>
    <t>Margarine; edible mixtures or</t>
  </si>
  <si>
    <t>preparations of animal or vegetable fats</t>
  </si>
  <si>
    <t>or oils or of fractions of different fats or</t>
  </si>
  <si>
    <t>oils of this Chapter, other than edible</t>
  </si>
  <si>
    <t>fats or oils or their fractions of heading</t>
  </si>
  <si>
    <t>15.16.</t>
  </si>
  <si>
    <t>- Margarine, excluding liquid margarine</t>
  </si>
  <si>
    <t>their fractions, boiled, oxidised,</t>
  </si>
  <si>
    <t>dehydrated, sulphurised, blown,</t>
  </si>
  <si>
    <t>polymerised by heat in vacuum or in</t>
  </si>
  <si>
    <t>inert gas or otherwise chemically</t>
  </si>
  <si>
    <t>modified, excluding those of heading</t>
  </si>
  <si>
    <t>15.16; inedible mixtures or preparations</t>
  </si>
  <si>
    <t>of animal or vegetable fats or oils or of</t>
  </si>
  <si>
    <t>fractions of different fats or oils of this</t>
  </si>
  <si>
    <t>Chapter, not elsewhere specified or</t>
  </si>
  <si>
    <t>[1519]</t>
  </si>
  <si>
    <t>Glycerol, crude; glycerol waters and</t>
  </si>
  <si>
    <t>glycerol lyes.</t>
  </si>
  <si>
    <t>Vegetable waxes (other than</t>
  </si>
  <si>
    <t>triglycerides), beeswax, other insect</t>
  </si>
  <si>
    <t>waxes and spermaceti, whether or not</t>
  </si>
  <si>
    <t>refined or coloured.</t>
  </si>
  <si>
    <t>- Vegetable waxes</t>
  </si>
  <si>
    <t>- - - Bees wax</t>
  </si>
  <si>
    <t>Degras; residues resulting from the</t>
  </si>
  <si>
    <t>treatment of fatty substances or animal</t>
  </si>
  <si>
    <t>or vegetable waxes.</t>
  </si>
  <si>
    <t>- - - Of animals or vegetable waxes</t>
  </si>
  <si>
    <t>Sausages and similar products, of meat, meat</t>
  </si>
  <si>
    <t>offal or blood; food preparations based on</t>
  </si>
  <si>
    <t>these products.</t>
  </si>
  <si>
    <t>Other prepared or preserved meat, meat offal</t>
  </si>
  <si>
    <t>or blood.</t>
  </si>
  <si>
    <t>- Homogenised preparations</t>
  </si>
  <si>
    <t>- Of liver of any animal</t>
  </si>
  <si>
    <t>- Of poultry of heading 01.05:</t>
  </si>
  <si>
    <t>- - Of turkeys</t>
  </si>
  <si>
    <t>- Of swine:</t>
  </si>
  <si>
    <t>- - Hams and cuts thereof</t>
  </si>
  <si>
    <t>- - Shoulders and cuts thereof</t>
  </si>
  <si>
    <t>- - Other, including mixtures</t>
  </si>
  <si>
    <t>- Of bovine animals</t>
  </si>
  <si>
    <t>- Other, including preparations of blood of any</t>
  </si>
  <si>
    <t>animal</t>
  </si>
  <si>
    <t>Extracts and juices of meat, fish or</t>
  </si>
  <si>
    <t>crustaceans, molluscs or other aquatic</t>
  </si>
  <si>
    <t>invertebrates.</t>
  </si>
  <si>
    <t>Prepared or preserved fish; caviar and caviar</t>
  </si>
  <si>
    <t>substitutes prepared from fish eggs.</t>
  </si>
  <si>
    <t>- Fish, whole or in pieces, but not minced:</t>
  </si>
  <si>
    <t>- - Salmon</t>
  </si>
  <si>
    <t>- - Herrings</t>
  </si>
  <si>
    <t>- - Sardines, sardinella and brisling or sprats</t>
  </si>
  <si>
    <t>- - Tunas, skipjack and bonito (Sarda spp.)</t>
  </si>
  <si>
    <t>- - Mackerel</t>
  </si>
  <si>
    <t>- - Anchovies</t>
  </si>
  <si>
    <t>- - Eels</t>
  </si>
  <si>
    <t>- Other prepared or preserved fish:</t>
  </si>
  <si>
    <t>- - - Fish maws</t>
  </si>
  <si>
    <t>- - - Fish fillet</t>
  </si>
  <si>
    <t>- Caviar and caviar substitutes:</t>
  </si>
  <si>
    <t>- - Caviar</t>
  </si>
  <si>
    <t>- - Caviar substitutes</t>
  </si>
  <si>
    <t>Crustaceans, molluscs and other aquatic</t>
  </si>
  <si>
    <t>invertebrates, prepared or preserved.</t>
  </si>
  <si>
    <t>- Crab</t>
  </si>
  <si>
    <t>-  Shrimps and prawns :</t>
  </si>
  <si>
    <t>- - Not in airtight container</t>
  </si>
  <si>
    <t>- Lobster</t>
  </si>
  <si>
    <t>- Other crustaceans</t>
  </si>
  <si>
    <t>- Molluscs:</t>
  </si>
  <si>
    <t>- - Oysters</t>
  </si>
  <si>
    <t>- - Scallops, including queen scallops</t>
  </si>
  <si>
    <t>- - Mussels</t>
  </si>
  <si>
    <t>- - Cuttle fish and squid</t>
  </si>
  <si>
    <t>- - Octopus</t>
  </si>
  <si>
    <t>- - Clams, cockles and arkshells</t>
  </si>
  <si>
    <t>- - Abalone</t>
  </si>
  <si>
    <t>- - Snails, other than sea snails</t>
  </si>
  <si>
    <t>Other aquatic invertebrates:</t>
  </si>
  <si>
    <t>- - Sea cucumbers</t>
  </si>
  <si>
    <t>- - Sea urchins</t>
  </si>
  <si>
    <t>- - Jellyfish</t>
  </si>
  <si>
    <t>Cane or beet sugar and chemically pure</t>
  </si>
  <si>
    <t>sucrose, in solid form.</t>
  </si>
  <si>
    <t>Raw sugar not containing added flavouring or</t>
  </si>
  <si>
    <t>colouring matter:</t>
  </si>
  <si>
    <t>- - Beet sugar</t>
  </si>
  <si>
    <t>- - Cane sugar specified in Subheading Note 2 to</t>
  </si>
  <si>
    <t>this Chapter:</t>
  </si>
  <si>
    <t>- - - Gur (Jaggery)</t>
  </si>
  <si>
    <t>- - Other cane sugar</t>
  </si>
  <si>
    <t>- - Containing added flavouring or colouring</t>
  </si>
  <si>
    <t>matter</t>
  </si>
  <si>
    <t>- - - White crystalline cane sugar</t>
  </si>
  <si>
    <t>- - - White crystalline beet sugar</t>
  </si>
  <si>
    <t>- - - Chemically pure sucrose</t>
  </si>
  <si>
    <t>Other sugars, including chemically pure</t>
  </si>
  <si>
    <t>lactose, maltose, glucose and fructose, in</t>
  </si>
  <si>
    <t>solid form; sugar syrups not containing</t>
  </si>
  <si>
    <t>added flavouring or colouring matter;</t>
  </si>
  <si>
    <t>artificial honey, whether or not mixed with</t>
  </si>
  <si>
    <t>natural honey; caramel.</t>
  </si>
  <si>
    <t>- Lactose and lactose syrup:</t>
  </si>
  <si>
    <t>- - Containing by weight 99 % or more lactose,</t>
  </si>
  <si>
    <t>expressed as anhydrous lactose, calculated on</t>
  </si>
  <si>
    <t>the dry matter:</t>
  </si>
  <si>
    <t>- - - Lactose</t>
  </si>
  <si>
    <t>- - - Lactose syrup</t>
  </si>
  <si>
    <t>- Maple sugar and maple syrup:</t>
  </si>
  <si>
    <t>- - - Maple sugar</t>
  </si>
  <si>
    <t>- - - Maple syrup</t>
  </si>
  <si>
    <t>- Glucose and glucose syrup, not containing</t>
  </si>
  <si>
    <t>fructose or</t>
  </si>
  <si>
    <t>containing in the dry state less than</t>
  </si>
  <si>
    <t>20 % by weight of fructose</t>
  </si>
  <si>
    <t>- Glucose and glucose syrup, containing in the</t>
  </si>
  <si>
    <t>dry state at least 20 % but less than 50 % by</t>
  </si>
  <si>
    <t>weight of fructose, excluding invert sugar.</t>
  </si>
  <si>
    <t>- Chemically pure fructose</t>
  </si>
  <si>
    <t>- Other fructose and fructose syrup, containing in</t>
  </si>
  <si>
    <t>the dry state more than 50 % by weight of</t>
  </si>
  <si>
    <t>fructose, excluding invert sugar.</t>
  </si>
  <si>
    <t>- Other, including invert sugar and other sugar</t>
  </si>
  <si>
    <t>and sugar syrup blends containing in the dry</t>
  </si>
  <si>
    <t>state 50 % by weight of fructose:</t>
  </si>
  <si>
    <t>- - - Maltose</t>
  </si>
  <si>
    <t>- - - Caramel</t>
  </si>
  <si>
    <t>- - - Malto dextrins</t>
  </si>
  <si>
    <t>Molasses resulting from the extraction or</t>
  </si>
  <si>
    <t>refining of sugar.</t>
  </si>
  <si>
    <t>- Cane molasses</t>
  </si>
  <si>
    <t>Sugar confectionery (including white</t>
  </si>
  <si>
    <t>chocolate), not containing cocoa.</t>
  </si>
  <si>
    <t>- Chewing gum, whether or not sugar- coated</t>
  </si>
  <si>
    <t>- - - White chocolate</t>
  </si>
  <si>
    <t>Cocoa beans, whole or broken, raw or</t>
  </si>
  <si>
    <t>roasted.</t>
  </si>
  <si>
    <t>Cocoa shells, husks, skins and other cocoa</t>
  </si>
  <si>
    <t>waste.</t>
  </si>
  <si>
    <t>Cocoa paste, whether or not defatted.</t>
  </si>
  <si>
    <t>- Not defatted</t>
  </si>
  <si>
    <t>- Wholly or partly defatted</t>
  </si>
  <si>
    <t>Cocoa butter, fat and oil.</t>
  </si>
  <si>
    <t>Cocoa powder, not containing added sugar or</t>
  </si>
  <si>
    <t>other sweetening matter.</t>
  </si>
  <si>
    <t>Chocolate and other food preparations</t>
  </si>
  <si>
    <t>containing cocoa.</t>
  </si>
  <si>
    <t>- Cocoa powder, containing added sugar or other</t>
  </si>
  <si>
    <t>- Other preparations in blocks, slabs or bars</t>
  </si>
  <si>
    <t>weighing more than 2kg or in liquid, paste,</t>
  </si>
  <si>
    <t>powder, granular or other bulk form in containers</t>
  </si>
  <si>
    <t>or immediate packings, of a content exceeding</t>
  </si>
  <si>
    <t>2kg:</t>
  </si>
  <si>
    <t>- - - Chocolate preparation</t>
  </si>
  <si>
    <t>- - - Chocolate crumbs in packing of 25kg or</t>
  </si>
  <si>
    <t>more in powder, granules or briquettes.</t>
  </si>
  <si>
    <t>- Other, in blocks, slabs or bars:</t>
  </si>
  <si>
    <t>- - Filled</t>
  </si>
  <si>
    <t>- - Not filled</t>
  </si>
  <si>
    <t>Chapter 19</t>
  </si>
  <si>
    <t>Preparations of cereals, flour, starch or milk; pastry cooks’ products</t>
  </si>
  <si>
    <t>This Chapter does not cover :</t>
  </si>
  <si>
    <t>                    Except in the case of stuffed products of heading 1902, food preparations containing more than 20% by weight of sausage, meat, meat offal, blood, fish or crustaceans, molluscs or other aquatic invertebrates, or any combination thereof (Chapter 16);</t>
  </si>
  <si>
    <t>                    Biscuits or other articles made from flour or from starch, specially prepared for use in animal feeding (heading 2309); or</t>
  </si>
  <si>
    <t>                    Medicaments or other products of Chapter 30</t>
  </si>
  <si>
    <t>For the purposes of heading 19.01:</t>
  </si>
  <si>
    <t>                    The term “groats” means cereal groats of Chapter 11;</t>
  </si>
  <si>
    <t>                    The terms “flour” and “meal” mean:</t>
  </si>
  <si>
    <t>                    Cereal flour and meal of Chapter 11, and</t>
  </si>
  <si>
    <t>                    Flour, meal and powder of vegetable origin of any Chapter, other than flour, meal or powder of dried vegetables (heading 0712), of potatoes (heading 1105) or of dried leguminous vegetables (heading 1106)</t>
  </si>
  <si>
    <t>Heading 19.04 does not cover preparations containing more than 6% by weight of cocoa calculated on a totally defatted basis or completely coated with chocolate or other food preparations containing cocoa of heading 18.06 (heading 18.06).</t>
  </si>
  <si>
    <t>4-</t>
  </si>
  <si>
    <t>For the purposes of heading 19.04, the expression "otherwise prepared" means prepared or processed to an extent beyond that provided for in the headings of or Notes to Chapter 10 or 11.</t>
  </si>
  <si>
    <t>Malt extract; food preparations of flour,</t>
  </si>
  <si>
    <t>groats, meal, starch or malt extract, not</t>
  </si>
  <si>
    <t>containing cocoa or containing less than 40</t>
  </si>
  <si>
    <t>% by weight of cocoa calculated on a totally</t>
  </si>
  <si>
    <t>defatted basis, not elsewhere specified or</t>
  </si>
  <si>
    <t>included; food preparations of goods of</t>
  </si>
  <si>
    <t>headings 04. 01 to 04.04, not containing</t>
  </si>
  <si>
    <t>cocoa or containing less than 5 % by weight</t>
  </si>
  <si>
    <t>of cocoa calculated on a totally defatted</t>
  </si>
  <si>
    <t>basis, not elsewhere specified or included.</t>
  </si>
  <si>
    <t>- Preparations suitable for infants or young</t>
  </si>
  <si>
    <t>children, put up for retail sale</t>
  </si>
  <si>
    <t>- Mixes and doughs for the preparation of bakers'</t>
  </si>
  <si>
    <t>wares of heading 19.05</t>
  </si>
  <si>
    <t>- - - Malt extract</t>
  </si>
  <si>
    <t>- - - Preparations other than in retail packing, not</t>
  </si>
  <si>
    <t>containing cocoa</t>
  </si>
  <si>
    <t>Pasta, whether or not cooked or stuffed (with</t>
  </si>
  <si>
    <t>meat or other substances) or otherwise</t>
  </si>
  <si>
    <t>prepared, such as spaghetti, macaroni,</t>
  </si>
  <si>
    <t>noodles, lasagne, gnocchi, ravioli, cannelloni;</t>
  </si>
  <si>
    <t>couscous, whether or not prepared.</t>
  </si>
  <si>
    <t>- Uncooked pasta, not stuffed or otherwise</t>
  </si>
  <si>
    <t>prepared:</t>
  </si>
  <si>
    <t>- - Containing eggs</t>
  </si>
  <si>
    <t>- - - Macaroni raw</t>
  </si>
  <si>
    <t>- - - Vermacelli</t>
  </si>
  <si>
    <t>- Stuffed pasta, whether or not cooked or</t>
  </si>
  <si>
    <t>otherwise prepared</t>
  </si>
  <si>
    <t>- Other pasta</t>
  </si>
  <si>
    <t>- Couscous</t>
  </si>
  <si>
    <t>Tapioca and substitutes therefor prepared</t>
  </si>
  <si>
    <t>from starch, in the form of flakes, grains,</t>
  </si>
  <si>
    <t>pearls, siftings or in similar forms.</t>
  </si>
  <si>
    <t>- - - Sago</t>
  </si>
  <si>
    <t>Prepared foods obtained by the swelling or</t>
  </si>
  <si>
    <t>roasting of cereals or cereal products (for</t>
  </si>
  <si>
    <t>example, corn flakes). cereals (other than</t>
  </si>
  <si>
    <t>maize (corn)) in grain form or in the form of</t>
  </si>
  <si>
    <t>flakes or other worked grains (except flour,</t>
  </si>
  <si>
    <t>groats and meal), pre- cooked or otherwise</t>
  </si>
  <si>
    <t>prepared, not elsewhere specified or</t>
  </si>
  <si>
    <t>- Prepared foods obtained by the swelling or</t>
  </si>
  <si>
    <t>roasting of cereals or cereal products:</t>
  </si>
  <si>
    <t>- - - Corn flakes</t>
  </si>
  <si>
    <t>- Prepared foods obtained from unroasted cereal</t>
  </si>
  <si>
    <t>flakes</t>
  </si>
  <si>
    <t>or from mixtures of unroasted cereal</t>
  </si>
  <si>
    <t>flakes and roasted cereal flakes or swelled</t>
  </si>
  <si>
    <t>cereals</t>
  </si>
  <si>
    <t>- Bulgur wheat</t>
  </si>
  <si>
    <t>Bread, pastry, cakes, biscuits and other</t>
  </si>
  <si>
    <t>bakers' wares, whether or not containing</t>
  </si>
  <si>
    <t>cocoa; communion wafers, empty cachets of</t>
  </si>
  <si>
    <t>a kind suitable for pharmaceutical use,</t>
  </si>
  <si>
    <t>sealing wafers, rice paper and similar</t>
  </si>
  <si>
    <t>products.</t>
  </si>
  <si>
    <t>- Crispbread</t>
  </si>
  <si>
    <t>- Gingerbread and the like</t>
  </si>
  <si>
    <t>- Sweet biscuits; waffles and wafers:</t>
  </si>
  <si>
    <t>- - Sweet biscuits</t>
  </si>
  <si>
    <t>- - Waffles and wafers</t>
  </si>
  <si>
    <t>- Rusks, toasted bread and similar toasted</t>
  </si>
  <si>
    <t>products</t>
  </si>
  <si>
    <t>Chapter 20</t>
  </si>
  <si>
    <t>Preparations of vegetables, fruit, nuts or other parts of plants</t>
  </si>
  <si>
    <t>           Vegetables, fruit or nuts, prepared or preserved by the processes specified in Chapter 7, 8 or 11;</t>
  </si>
  <si>
    <t>          Food preparations containing more than 20 % by weight of sausage, meat, meat offal, blood, fish or crustaceans, molluscs or other aquatic invertebrates, or any combination thereof (Chapter 16) ;</t>
  </si>
  <si>
    <t>          Bakers’ wares and other products of heading 1905; or</t>
  </si>
  <si>
    <t>          Homogenised composite food preparations of heading 2104</t>
  </si>
  <si>
    <t>Headings 20.07 and 20.08 do not apply to fruit jellies, fruit pastes, sugar-coated almonds or the like in the form of sugar confectionery (heading 17.04) or chocolate confectionery (heading 18.06).</t>
  </si>
  <si>
    <t>Headings 20.01, 20.04 and 20.05 cover, as the case may be, only those products of Chapter 7 or of heading 11.05 or 11.06 (other than flour, meal and powder of the products of Chapter 8) which have been prepared or preserved by processes other than those referred to in Note 1 (a).</t>
  </si>
  <si>
    <t>Tomato juice the dry weight content of which is 7% or more is to be classified in heading 20.02.</t>
  </si>
  <si>
    <t>5-</t>
  </si>
  <si>
    <t>For the purposes of heading 20.07, the expression “obtained by cooking” means obtained by heat treatment at atmospheric pressure or under reduced pressure to increase the viscosity of a product through reduction of water content or other means.</t>
  </si>
  <si>
    <t>6-</t>
  </si>
  <si>
    <t>For the purposes of heading 20.09, the expression "juices, unfermented and not containing added spirit" means juices of an alcoholic strength by volume (see Note 2 to Chapter 22) not exceeding 0.5 % vol.</t>
  </si>
  <si>
    <t>Subheading Notes</t>
  </si>
  <si>
    <t>For the purposes of subheading 2005.10, the expression "homogenised vegetables" means preparations of vegetables, finely homogenised, put up for retail sale as food suitable for infants or young children or for dietetic purposes, in containers of a net weight content not exceeding 250 g. For the application of this definition no account is to be taken of small quantities of any ingredients which may have been added to the preparation for seasoning, preservation or other purposes. These preparations may contain a small quantity of visible pieces of vegetables. Subheading 2005.10 takes precedence over all other subheadings of heading 20.05.</t>
  </si>
  <si>
    <t>For the purposes of subheading 2007.10, the expression "homogenised preparations" means preparations of fruit, finely homogenised, put up for retail sale as food suitable for infants or young children or for dietetic purposes, in containers of a net weight content not exceeding 250 g. For the application of this definition no account is to be taken of small quantities of any ingredients which may have been added to the preparation for seasoning, preservation or other purposes. These preparations may contain a small quantity of visible pieces of fruit. Subheading 2007.10 takes precedence over all other subheadings of heading 20.07.</t>
  </si>
  <si>
    <t>For the purposes of subheadings 2009.12, 2009.21, 2009.31, 2009.41, 2009.61 and 2009.71, the expression “Brix value” means the direct reading of degrees Brix obtained from Brix hydrometer or of refractive index expressed in terms of percentage sucrose content obtained from a refractometer, at a temperature of 20 °C or corrected for 20 °C if the reading is made at a different temperature.</t>
  </si>
  <si>
    <t>Vegetables, fruit, nuts and other edible parts</t>
  </si>
  <si>
    <t>of plants, prepared or preserved by vinegar</t>
  </si>
  <si>
    <t>or acetic acid.</t>
  </si>
  <si>
    <t>- - - Pickles</t>
  </si>
  <si>
    <t>Tomatoes prepared or preserved otherwise</t>
  </si>
  <si>
    <t>than by vinegar or acetic acid.</t>
  </si>
  <si>
    <t>- Tomatoes, whole or in pieces</t>
  </si>
  <si>
    <t>- - - Tomatoes paste</t>
  </si>
  <si>
    <t>Mushrooms and truffles, prepared or</t>
  </si>
  <si>
    <t>preserved otherwise than by vinegar or acetic</t>
  </si>
  <si>
    <t>acid.</t>
  </si>
  <si>
    <t>- Mushrooms of the genus Agaricus</t>
  </si>
  <si>
    <t>Other vegetables prepared or preserved</t>
  </si>
  <si>
    <t>otherwise than by vinegar or acetic acid,</t>
  </si>
  <si>
    <t>frozen, other than products of heading 20.06.</t>
  </si>
  <si>
    <t>- Other vegetables and mixtures of vegetables</t>
  </si>
  <si>
    <t>otherwise than by vinegar or acetic acid, not</t>
  </si>
  <si>
    <t>- Homogenised vegetables</t>
  </si>
  <si>
    <t>- - Beans, shelled</t>
  </si>
  <si>
    <t>- Sweet corn (Zea mays var. saccharata)</t>
  </si>
  <si>
    <t>- Other vegetables and mixtures of vegetables:</t>
  </si>
  <si>
    <t>Bamboo shoots</t>
  </si>
  <si>
    <t>Vegetables, fruit, nuts, fruit- peel and other</t>
  </si>
  <si>
    <t>parts of plants, preserved by sugar (drained,</t>
  </si>
  <si>
    <t>glacé or crystallised).</t>
  </si>
  <si>
    <t>Jams, fruit jellies, marmalades, fruit or nut</t>
  </si>
  <si>
    <t>puree and fruit or nut pastes, obtained by</t>
  </si>
  <si>
    <t>cooking, whether or not containing added</t>
  </si>
  <si>
    <t>- - Citrus fruit</t>
  </si>
  <si>
    <t>Fruit, nuts and other edible parts of plants,</t>
  </si>
  <si>
    <t>otherwise prepared or preserved, whether or</t>
  </si>
  <si>
    <t>not containing added sugar or other</t>
  </si>
  <si>
    <t>sweetening matter or spirit, not elsewhere</t>
  </si>
  <si>
    <t>specified or included.</t>
  </si>
  <si>
    <t>- Nuts, ground- nuts and other seeds, whether or</t>
  </si>
  <si>
    <t>not mixed together:</t>
  </si>
  <si>
    <t>- - Ground-nuts</t>
  </si>
  <si>
    <t>- Citrus fruit</t>
  </si>
  <si>
    <t>- Pears</t>
  </si>
  <si>
    <t>- Other, including mixtures other than those of</t>
  </si>
  <si>
    <t>subheading 2008.19:</t>
  </si>
  <si>
    <t>- - Palm hearts</t>
  </si>
  <si>
    <t>- - Cranberries (Vaccinium macrocarpon,</t>
  </si>
  <si>
    <t>Vaccinium oxycoccos, Vaccinium vitis-idaea)</t>
  </si>
  <si>
    <t>- - Mixtures</t>
  </si>
  <si>
    <t>Fruit juices (including grape must) and</t>
  </si>
  <si>
    <t>vegetable juices, unfermented and not</t>
  </si>
  <si>
    <t>containing added spirit, whether or not</t>
  </si>
  <si>
    <t>- Orange juice:</t>
  </si>
  <si>
    <t>- - Not frozen, of a Brix value not exceeding 20</t>
  </si>
  <si>
    <t>- Grapefruit (including pomelo) juice :</t>
  </si>
  <si>
    <t>- - Of a Brix value not exceeding 20</t>
  </si>
  <si>
    <t>- Juice of any other single citrus fruit:</t>
  </si>
  <si>
    <t>- Pineapple juice:</t>
  </si>
  <si>
    <t>- Tomato juice</t>
  </si>
  <si>
    <t>- Grape juice (including grape must):</t>
  </si>
  <si>
    <t>- - Of a Brix value not exceeding 30</t>
  </si>
  <si>
    <t>- Apple juice:</t>
  </si>
  <si>
    <t>- Juice of any other single fruit or vegetable:</t>
  </si>
  <si>
    <t>- - Cranberry (Vaccinium macrocarpon,</t>
  </si>
  <si>
    <t>Vaccinium oxycoccos, Vaccinum vitis-idaea)</t>
  </si>
  <si>
    <t>juice</t>
  </si>
  <si>
    <t>- Mixtures of juices</t>
  </si>
  <si>
    <t>Chapter 21</t>
  </si>
  <si>
    <t>Miscellaneous edible preparations</t>
  </si>
  <si>
    <t>                    Mixed vegetables of heading 0712;</t>
  </si>
  <si>
    <t>                    Roasted coffee substitutes containing coffee in any proportion (heading 0901);</t>
  </si>
  <si>
    <t>                    Flavoured tea (heading 0902);</t>
  </si>
  <si>
    <t>                    Spices or other products of headings 0904 to 0910;</t>
  </si>
  <si>
    <t>                    Food preparations, other than the products described in heading 2103 or 2104, containing more than 20% by weight of sausage, meat, meat offal, blood, fish or crustaceans, mollusks or other aquatic invertebrates, or any combination thereof (Chapter 16);</t>
  </si>
  <si>
    <t>                    Yeast put up as a medicament or other products of heading 3003 or 3004; or</t>
  </si>
  <si>
    <t>                    Prepared enzymes of heading 3507</t>
  </si>
  <si>
    <t>Extracts of the substitutes referred to in Note 1 (b) above are to be classified in heading 21.01.</t>
  </si>
  <si>
    <t>For the purposes of heading 21.04, the expression "homogenised composite food preparations" means preparations consisting of a finely homogenised mixture of two or more basic ingredients such as meat, fish, vegetables, fruit or nuts, put up for retail sale as food suitable for infants or young children or for dietetic purposes, in containers of a net weight content not exceeding 250 g. For the application of this definition, no account is to be taken of small quantities of any ingredients which may be added to the mixture for seasoning, preservation or other purposes. Such preparations may contain a small quantity of visible pieces of ingredients.</t>
  </si>
  <si>
    <t>Extracts, essences and concentrates, of</t>
  </si>
  <si>
    <t>coffee, tea or mate and preparations with a</t>
  </si>
  <si>
    <t>basis of these products or with a basis of</t>
  </si>
  <si>
    <t>coffee, tea or mate; roasted chicory and other</t>
  </si>
  <si>
    <t>roasted coffee substitutes, and extracts,</t>
  </si>
  <si>
    <t>essences and concentrates thereof.</t>
  </si>
  <si>
    <t>- Extracts, essences and concentrates, of coffee,</t>
  </si>
  <si>
    <t>and preparations with a basis of these extracts,</t>
  </si>
  <si>
    <t>essences or concentrates or with a basis of</t>
  </si>
  <si>
    <t>coffee:</t>
  </si>
  <si>
    <t>- - Extracts, essences and concentrates:</t>
  </si>
  <si>
    <t>- - - Instant coffee in bulk</t>
  </si>
  <si>
    <t>- - - Instant coffee in retail packs</t>
  </si>
  <si>
    <t>- - Preparations with a basis of extracts,</t>
  </si>
  <si>
    <t>coffee</t>
  </si>
  <si>
    <t>- Extracts, essences and concentrates, of tea or</t>
  </si>
  <si>
    <t>mate, and preparations with a basis of these</t>
  </si>
  <si>
    <t>extracts, essences or concentrates or with a</t>
  </si>
  <si>
    <t>basis of tea or mate</t>
  </si>
  <si>
    <t>- Roasted chicory and other roasted coffee</t>
  </si>
  <si>
    <t>substitutes, and extracts, essences and</t>
  </si>
  <si>
    <t>concentrates thereof</t>
  </si>
  <si>
    <t>Yeasts (active or inactive); other single- cell</t>
  </si>
  <si>
    <t>micro- organisms, dead (but not including</t>
  </si>
  <si>
    <t>vaccines of heading 30.02); prepared baking</t>
  </si>
  <si>
    <t>powders.</t>
  </si>
  <si>
    <t>- Active yeasts</t>
  </si>
  <si>
    <t>- Inactive yeasts; other single- cell micro-</t>
  </si>
  <si>
    <t>organisms, dead</t>
  </si>
  <si>
    <t>- Prepared baking powders</t>
  </si>
  <si>
    <t>Sauces and preparations therefor; mixed</t>
  </si>
  <si>
    <t>condiments and mixed seasonings; mustard</t>
  </si>
  <si>
    <t>flour and meal and prepared mustard.</t>
  </si>
  <si>
    <t>- Soya sauce</t>
  </si>
  <si>
    <t>- Tomato ketchup and other tomato sauces</t>
  </si>
  <si>
    <t>- Mustard flour and meal and prepared mustard</t>
  </si>
  <si>
    <t>Soups and broths and preparations therefor;</t>
  </si>
  <si>
    <t>homogenised composite food preparations.</t>
  </si>
  <si>
    <t>- Soups and broths and preparations therefor</t>
  </si>
  <si>
    <t>- Homogenised composite food preparations</t>
  </si>
  <si>
    <t>Ice cream and other edible ice, whether or</t>
  </si>
  <si>
    <t>not containing cocoa</t>
  </si>
  <si>
    <t>Food preparations not elsewhere specified or</t>
  </si>
  <si>
    <t>- Protein concentrates and textured protein</t>
  </si>
  <si>
    <t>substances:</t>
  </si>
  <si>
    <t>- - - Protein hydrolysates</t>
  </si>
  <si>
    <t>- - - Concentrates for aerated beverage in all</t>
  </si>
  <si>
    <t>forms</t>
  </si>
  <si>
    <t>- - - Syrups and squashes</t>
  </si>
  <si>
    <t>- - - Flavouring powders for preparation of food</t>
  </si>
  <si>
    <t>- - - Emulsifing agents for food and dairy</t>
  </si>
  <si>
    <t>- - - Preparations including tablets consisting of</t>
  </si>
  <si>
    <t>saccharin, lactose</t>
  </si>
  <si>
    <t>- - - Sweet meats</t>
  </si>
  <si>
    <t>- - - Sodium Iron (Na Fe EDTA)</t>
  </si>
  <si>
    <t>Chapter 22</t>
  </si>
  <si>
    <t>Beverages, spirits and vinegar</t>
  </si>
  <si>
    <t>                    Products of this Chapter (other than those of heading 2209) prepared for culinary purposes and thereby rendered unsuitable for consumption as beverages (generally heading 2103);</t>
  </si>
  <si>
    <t>                    Sea water (heading 2501);</t>
  </si>
  <si>
    <t>                    Distilled or conductivity water or water of similar purity (heading 2853);</t>
  </si>
  <si>
    <t>                    Acetic acid of a concentration exceeding 10% by weight of acetic acid (heading 2915);</t>
  </si>
  <si>
    <t>                    Medicaments of heading 3003 or 3004; or</t>
  </si>
  <si>
    <t>                    Perfumery or toilet preparations (Chapter 33)</t>
  </si>
  <si>
    <t>For the purposes of this Chapter and of Chapters 20 and 21, the "alcoholic strength by volume" shall be determined at a temperature of 20 oC.</t>
  </si>
  <si>
    <t>For the purposes of heading 22.02, the term "non-alcoholic beverages" means beverages of an alcoholic strength by volume not exceeding 0.5% vol. Alcoholic beverages are classified in headings 22.03 to 22.06 or heading 22.08 as appropriate.</t>
  </si>
  <si>
    <t>Subheading Note</t>
  </si>
  <si>
    <t>For the purposes of subheading 2204.10, the expression "sparkling wine" means wine which, when kept at a temperature of 20 oC in closed containers, has an excess pressure of not less than 3 bars.</t>
  </si>
  <si>
    <t>Waters, including natural or artificial mineral</t>
  </si>
  <si>
    <t>waters and aerated waters, not containing</t>
  </si>
  <si>
    <t>added sugar or other sweetening matter nor</t>
  </si>
  <si>
    <t>flavoured; ice and snow.</t>
  </si>
  <si>
    <t>- Mineral waters and aerated waters:</t>
  </si>
  <si>
    <t>- - - Mineral waters</t>
  </si>
  <si>
    <t>- - - Aerated waters</t>
  </si>
  <si>
    <t>Waters, including mineral waters and aerated</t>
  </si>
  <si>
    <t>waters, containing added sugar or other</t>
  </si>
  <si>
    <t>sweetening matter or flavoured, and other</t>
  </si>
  <si>
    <t>non- alcoholic beverages, not including fruit</t>
  </si>
  <si>
    <t>or vegetable juices of heading 20.09.</t>
  </si>
  <si>
    <t>- Waters, including mineral waters and aerated</t>
  </si>
  <si>
    <t>sweetening matter or flavoured:</t>
  </si>
  <si>
    <t>- - Non-alcoholic beer</t>
  </si>
  <si>
    <t>Beer made from malt.</t>
  </si>
  <si>
    <t>Wine of fresh grapes, including fortified</t>
  </si>
  <si>
    <t>wines; grape must other than that of heading</t>
  </si>
  <si>
    <t>20.09.</t>
  </si>
  <si>
    <t>- Sparkling wine</t>
  </si>
  <si>
    <t>- Other wine; grape must with fermentation</t>
  </si>
  <si>
    <t>prevented or arrested  by the addition of alcohol:</t>
  </si>
  <si>
    <t>- - In containers holding 2 l or less</t>
  </si>
  <si>
    <t>90</t>
  </si>
  <si>
    <t>- - In containers holding more than 2 l but not</t>
  </si>
  <si>
    <t>more than 10 l</t>
  </si>
  <si>
    <t>- Other grape must</t>
  </si>
  <si>
    <t>Vermouth and other wine of fresh grapes</t>
  </si>
  <si>
    <t>flavoured with plants or aromatic substances.</t>
  </si>
  <si>
    <t>- In containers holding 2 l or less</t>
  </si>
  <si>
    <t>Other fermented beverages (for example,</t>
  </si>
  <si>
    <t>cider, perry, mead, saké); mixtures of</t>
  </si>
  <si>
    <t>fermented beverages and mixtures of</t>
  </si>
  <si>
    <t>fermented beverages and non- alcoholic</t>
  </si>
  <si>
    <t>beverages, not elsewhere specified or</t>
  </si>
  <si>
    <t>Undenatured ethyl alcohol of an alcoholic</t>
  </si>
  <si>
    <t>strength by volume of 80 % vol or higher;</t>
  </si>
  <si>
    <t>ethyl alcohol and other spirits, denatured, of</t>
  </si>
  <si>
    <t>any strength.</t>
  </si>
  <si>
    <t>- Undenatured ethyl alcohol of an alcoholic</t>
  </si>
  <si>
    <t>strength by volume of 80 % vol  or higher</t>
  </si>
  <si>
    <t>- Ethyl alcohol and other spirits, denatured, of</t>
  </si>
  <si>
    <t>50</t>
  </si>
  <si>
    <t>any strength</t>
  </si>
  <si>
    <t>strength by volume of less than 80 % vol;</t>
  </si>
  <si>
    <t>spirits, liqueurs and other spirituous</t>
  </si>
  <si>
    <t>beverages.</t>
  </si>
  <si>
    <t>- Spirits obtained by distilling grape wine or grape</t>
  </si>
  <si>
    <t>marc</t>
  </si>
  <si>
    <t>- Whiskies</t>
  </si>
  <si>
    <t>Rum and other spirits obtained by distilling</t>
  </si>
  <si>
    <t>fermented sugar- cane products</t>
  </si>
  <si>
    <t>- Gin and Geneva</t>
  </si>
  <si>
    <t>- Vodka</t>
  </si>
  <si>
    <t>- Liqueurs and cordials</t>
  </si>
  <si>
    <t>Vinegar and substitutes for vinegar obtained</t>
  </si>
  <si>
    <t>from acetic acid.</t>
  </si>
  <si>
    <t>Chapter 23</t>
  </si>
  <si>
    <t>Residues and waste from the food industries;</t>
  </si>
  <si>
    <t>prepared animal fodder</t>
  </si>
  <si>
    <t>Note</t>
  </si>
  <si>
    <t>Heading 23.09 includes products of a kind used in animal feeding, not elsewhere specified or included, obtained by processing vegetable or animal materials to such an extent that they have lost the essential characteristics of the original material, other than vegetable waste, vegetable residues and by-products of such processing.</t>
  </si>
  <si>
    <t>For the purposes of subheading 2306.41, the expression “low erucic acid rape or colza seeds” means seeds as defined in Subheading Note 1 to Chapter 12.</t>
  </si>
  <si>
    <t>Flours, meals and pellets, of meat or meat</t>
  </si>
  <si>
    <t>offal, of fish or of crustaceans, molluscs or</t>
  </si>
  <si>
    <t>other aquatic invertebrates, unfit for human</t>
  </si>
  <si>
    <t>consumption; greaves.</t>
  </si>
  <si>
    <t>- Flours, meals and pellets, of meat or meat</t>
  </si>
  <si>
    <t>offal; greaves</t>
  </si>
  <si>
    <t>- Flours, meals and pellets, of fish or of</t>
  </si>
  <si>
    <t>invertebrates:</t>
  </si>
  <si>
    <t>- - - Shrimp meal</t>
  </si>
  <si>
    <t>Bran, sharps and other residues, whether or</t>
  </si>
  <si>
    <t>not in the form of pellets, derived from the</t>
  </si>
  <si>
    <t>sifting, milling or other working of cereals or</t>
  </si>
  <si>
    <t>of leguminous plants.</t>
  </si>
  <si>
    <t>- Of maize (corn)</t>
  </si>
  <si>
    <t>- Of wheat</t>
  </si>
  <si>
    <t>- Of other cereals</t>
  </si>
  <si>
    <t>- Of leguminous plants</t>
  </si>
  <si>
    <t>Residues of starch manufacture and similar</t>
  </si>
  <si>
    <t>residues, beet- pulp, bagasse and other</t>
  </si>
  <si>
    <t>waste of sugar manufacture, brewing or</t>
  </si>
  <si>
    <t>distilling dregs and waste, whether or not in</t>
  </si>
  <si>
    <t>the form of pellets.</t>
  </si>
  <si>
    <t>- Residues of starch manufacture and similar</t>
  </si>
  <si>
    <t>residues</t>
  </si>
  <si>
    <t>- Beet- pulp, bagasse and other waste of sugar</t>
  </si>
  <si>
    <t>manufacture</t>
  </si>
  <si>
    <t>- Brewing or distilling dregs and waste</t>
  </si>
  <si>
    <t>Oil- cake and other solid residues, whether</t>
  </si>
  <si>
    <t>or not ground or in the form of pellets,</t>
  </si>
  <si>
    <t>resulting from the extraction of soya bean</t>
  </si>
  <si>
    <t>oil.</t>
  </si>
  <si>
    <t>resulting from the extraction of ground- nut</t>
  </si>
  <si>
    <t>resulting from the extraction of vegetable</t>
  </si>
  <si>
    <t>fats or oils, other than those of heading 23.04</t>
  </si>
  <si>
    <t>or 23.05.</t>
  </si>
  <si>
    <t>- Of cotton seeds</t>
  </si>
  <si>
    <t>- Of linseed</t>
  </si>
  <si>
    <t>- Of sunflower seeds</t>
  </si>
  <si>
    <t>- Of rape or colza seeds:</t>
  </si>
  <si>
    <t>- - Of low erucic acid rape or colza seeds</t>
  </si>
  <si>
    <t>- Of coconut or copra</t>
  </si>
  <si>
    <t>- Of palm nuts or kernels</t>
  </si>
  <si>
    <t>Wine lees; argol.</t>
  </si>
  <si>
    <t>Vegetable materials and vegetable waste,</t>
  </si>
  <si>
    <t>vegetable residues and by- products,</t>
  </si>
  <si>
    <t>whether or not in the form of pellets, of a</t>
  </si>
  <si>
    <t>kind used in animal feeding, not elsewhere</t>
  </si>
  <si>
    <t>Preparations of a kind used in animal</t>
  </si>
  <si>
    <t>feeding.</t>
  </si>
  <si>
    <t>- Dog or cat food, put up for retail sale</t>
  </si>
  <si>
    <t>- - - Preparations for supplementing farm</t>
  </si>
  <si>
    <t>produced feed (feed supplement)</t>
  </si>
  <si>
    <t>- - - Preparations for use in making the complete</t>
  </si>
  <si>
    <t>feeds or supplementary feeds</t>
  </si>
  <si>
    <t>Chapter 24</t>
  </si>
  <si>
    <t>Tobacco and manufactured tobacco substitutes</t>
  </si>
  <si>
    <t>This Chapter does not cover medicinal cigarettes (Chapter 30).</t>
  </si>
  <si>
    <t>For the purposes of subheading 2403.11, the expression “water pipe tobacco” means tobacco intended for smoking in a water pipe and which consists of a mixture of tobacco and glycerol, whether or not containing aromatic oils and extracts, molasses or sugar, and whether or not flavoured with fruit. However, tobacco-free products intended for smoking in a water pipe are excluded from this subheading.</t>
  </si>
  <si>
    <t>Unmanufactured tobacco; tobacco refuse.</t>
  </si>
  <si>
    <t>- Tobacco, not stemmed /striped</t>
  </si>
  <si>
    <t>- Tobacco, partly or wholly stemmed/ stripped</t>
  </si>
  <si>
    <t>- Tobacco refuse</t>
  </si>
  <si>
    <t>Cigars, cheroots, cigarillos and cigarettes, of</t>
  </si>
  <si>
    <t>tobacco or of tobacco substitutes.</t>
  </si>
  <si>
    <t>- Cigars, cheroots and cigarillos, containing</t>
  </si>
  <si>
    <t>tobacco</t>
  </si>
  <si>
    <t>- Cigarettes containing tobacco</t>
  </si>
  <si>
    <t>Other manufactured tobacco and</t>
  </si>
  <si>
    <t>manufactured tobacco substitutes;</t>
  </si>
  <si>
    <t>"homogenised" or "reconstituted" tobacco;</t>
  </si>
  <si>
    <t>tobacco extracts and essences.</t>
  </si>
  <si>
    <t>Smoking tobacco, whether or not containing</t>
  </si>
  <si>
    <t>tobacco substitutes in any proportion:</t>
  </si>
  <si>
    <t>- - Water pipe tobacco specified in Subheading</t>
  </si>
  <si>
    <t>Note 1 to this Chapter</t>
  </si>
  <si>
    <t>- - "Homogenised" or "reconstituted" tobacco</t>
  </si>
  <si>
    <t>- - - Tobacco for chewing</t>
  </si>
  <si>
    <t>Section V</t>
  </si>
  <si>
    <t>MINERAL PRODUCTS</t>
  </si>
  <si>
    <t>Chapter 25</t>
  </si>
  <si>
    <t>Salt; sulphur; earths and stone; plastering materials,</t>
  </si>
  <si>
    <t>lime and cement</t>
  </si>
  <si>
    <t>Except where their context or Note 4 to this Chapter otherwise requires, the headings of this Chapter cover only products which are in the crude state or which have been washed (even with chemical substances eliminating the impurities without changing the structure of the product), crushed, ground, powdered, levigated, sifted, screened, concentrated by flotation, magnetic separation or other mechanical or physical processes (except crystallisation), but not products which have been roasted, calcined, obtained by mixing or subjected to processing beyond that mentioned in each heading.</t>
  </si>
  <si>
    <t>The products of this Chapter may contain an added anti-dusting agent, provided that such addition does not render the product particularly suitable for specific use rather than for general use</t>
  </si>
  <si>
    <t>This Chapter does not cover:</t>
  </si>
  <si>
    <t>                    Sublimed sulphur, precipitated sulphur or colloidal sulphur (heading 2802);</t>
  </si>
  <si>
    <t>                    Earth colours containing 70% or more by weight of combined iron evaluated as Fe2O3 (heading 2821);</t>
  </si>
  <si>
    <t>                    Medicaments or other products of Chapter 30;</t>
  </si>
  <si>
    <t>                    Perfumery, cosmetic or toilet preparations (Chapter 33);</t>
  </si>
  <si>
    <t>                    Setts, curbstones or flagstones (heading 6801); mosaic cubes or the like (heading No 6802); roofing, facing or damp course slates (heading 6803);</t>
  </si>
  <si>
    <t>                    Precious or semi-precious stones (heading 7102 or 7103);</t>
  </si>
  <si>
    <t>                    Cultured crystals (other than optical elements) weighing not less than 25 g each, of sodium chloride or of magnesium oxide, of heading 3824; optical elements of sodium chloride or of magnesium oxide (heading 9001);</t>
  </si>
  <si>
    <t>                    Billiard chalks (heading 9504); or</t>
  </si>
  <si>
    <t>(ij)</t>
  </si>
  <si>
    <t>Writing or drawing chalks or tailors' chalks (heading  96.09).</t>
  </si>
  <si>
    <t>Any products classifiable in heading 25.17 and any other heading of the Chapter are to be classified in heading 25.17.</t>
  </si>
  <si>
    <t>Heading 25.30 applies, inter alia, to: vermiculite, perlite and chlorites, unexpanded; earth colours, whether or not calcined or mixed together; natural micaceous iron oxides; meerschaum (whether or not in polished pieces); amber; agglomerated meerschaum and agglomerated amber, in plates, rods, sticks or similar forms, not worked after moulding; jet; strontianite (whether or</t>
  </si>
  <si>
    <t>not calcined), other than strontium oxide; broken pieces of pottery, brick or concrete</t>
  </si>
  <si>
    <t>Salt (including table salt and denatured salt)</t>
  </si>
  <si>
    <t>and pure sodium chloride, whether or not in</t>
  </si>
  <si>
    <t>aqueous solution or containing added anti-</t>
  </si>
  <si>
    <t>caking or free- flowing agents; sea water.</t>
  </si>
  <si>
    <t>- - - Table salt</t>
  </si>
  <si>
    <t>- - - Rock salt</t>
  </si>
  <si>
    <t>- - - Sea salt</t>
  </si>
  <si>
    <t>Unroasted iron pyrites.</t>
  </si>
  <si>
    <t>Sulphur of all kinds, other than sublimed</t>
  </si>
  <si>
    <t>sulphur, precipitated sulphur and colloidal</t>
  </si>
  <si>
    <t>sulphur.</t>
  </si>
  <si>
    <t>Natural graphite.</t>
  </si>
  <si>
    <t>- In powder or in flakes</t>
  </si>
  <si>
    <t>Natural sands of all kinds, whether or not</t>
  </si>
  <si>
    <t>coloured, other than metal bearing sands of</t>
  </si>
  <si>
    <t>chapter 26.</t>
  </si>
  <si>
    <t>- Silica sands and quartz sands</t>
  </si>
  <si>
    <t>Quartz (other than natural sands); quartzite,</t>
  </si>
  <si>
    <t>whether or not roughly trimmed or merely</t>
  </si>
  <si>
    <t>cut, by sawing or otherwise, into blocks or</t>
  </si>
  <si>
    <t>slabs of a rectangular (including square)</t>
  </si>
  <si>
    <t>shape.</t>
  </si>
  <si>
    <t>- Quartz</t>
  </si>
  <si>
    <t>- Quartzite</t>
  </si>
  <si>
    <t>Kaolin and other kaolinic clays,whether or</t>
  </si>
  <si>
    <t>not calcined.</t>
  </si>
  <si>
    <t>Other clays (not including expanded clays of</t>
  </si>
  <si>
    <t>heading 68.06), andalusite, kyanite and</t>
  </si>
  <si>
    <t>sillimanite, whether or not calcined; mullite;</t>
  </si>
  <si>
    <t>chamotte or dinas earths.</t>
  </si>
  <si>
    <t>- Bentonite</t>
  </si>
  <si>
    <t>- Fire- clay</t>
  </si>
  <si>
    <t>- Other clays</t>
  </si>
  <si>
    <t>- Andalusite, kyanite and sillimanite</t>
  </si>
  <si>
    <t>- Mullite</t>
  </si>
  <si>
    <t>- Chamotte or dinas earths</t>
  </si>
  <si>
    <t>Chalk.</t>
  </si>
  <si>
    <t>Natural calcium phosphates, natural</t>
  </si>
  <si>
    <t>aluminium calcium phosphates and</t>
  </si>
  <si>
    <t>phosphatic chalk.</t>
  </si>
  <si>
    <t>- Unground</t>
  </si>
  <si>
    <t>- Ground</t>
  </si>
  <si>
    <t>Natural barium sulphate (barytes); natural</t>
  </si>
  <si>
    <t>barium carbonate (witherite), whether or not</t>
  </si>
  <si>
    <t>calcined, other than barium oxide of heading</t>
  </si>
  <si>
    <t>28.16.</t>
  </si>
  <si>
    <t>- Natural barium sulphate (barytes)</t>
  </si>
  <si>
    <t>- Natural barium carbonate (witherite)</t>
  </si>
  <si>
    <t>Siliceous fossil meals (for example,</t>
  </si>
  <si>
    <t>kieselguhr, tripolite and diatomite) and</t>
  </si>
  <si>
    <t>similar siliceous earths, whether or not</t>
  </si>
  <si>
    <t>calcined, of an apparent specific gravity of 1</t>
  </si>
  <si>
    <t>or less.</t>
  </si>
  <si>
    <t>Pumice stone; emery; natural corundum,</t>
  </si>
  <si>
    <t>natural garnet and other natural abrasives,</t>
  </si>
  <si>
    <t>whether or not heat- treated.</t>
  </si>
  <si>
    <t>- Pumice stone</t>
  </si>
  <si>
    <t>- Emery, natural corundum, natural garnet and</t>
  </si>
  <si>
    <t>other natural abrasives:</t>
  </si>
  <si>
    <t>- - - Emery</t>
  </si>
  <si>
    <t>- - - Garnet natural</t>
  </si>
  <si>
    <t>Slate, whether or not roughly trimmed or</t>
  </si>
  <si>
    <t>merely cut, by sawing or otherwise, into</t>
  </si>
  <si>
    <t>blocks or slabs of a rectangular (including</t>
  </si>
  <si>
    <t>square) shape.</t>
  </si>
  <si>
    <t>Marble, travertine, ecaussine and other</t>
  </si>
  <si>
    <t>calcareous monumental or building stone of</t>
  </si>
  <si>
    <t>an apparent specific gravity of 2.5 or more,</t>
  </si>
  <si>
    <t>and alabaster, whether or not roughly</t>
  </si>
  <si>
    <t>trimmed or merely cut, by sawing or</t>
  </si>
  <si>
    <t>otherwise, into blocks or slabs of a</t>
  </si>
  <si>
    <t>rectangular (including square) shape.</t>
  </si>
  <si>
    <t>- Marble and travertine:</t>
  </si>
  <si>
    <t>- - Crude or roughly trimmed</t>
  </si>
  <si>
    <t>- - Merely cut, by sawing or otherwise, into blocks</t>
  </si>
  <si>
    <t>or slabs of a</t>
  </si>
  <si>
    <t>rectangular (including square)</t>
  </si>
  <si>
    <t>shape</t>
  </si>
  <si>
    <t>- Ecaussine and other calcareous monumental or</t>
  </si>
  <si>
    <t>building stone; alabaster</t>
  </si>
  <si>
    <t>Granite, porphyry, basalt, sandstone and</t>
  </si>
  <si>
    <t>other monumental or building stone, whether</t>
  </si>
  <si>
    <t>or not roughly trimmed or merely cut, by</t>
  </si>
  <si>
    <t>sawing or otherwise, into blocks or slabs of a</t>
  </si>
  <si>
    <t>- Granite:</t>
  </si>
  <si>
    <t>- - Merely cut, by sawing or  otherwise, into</t>
  </si>
  <si>
    <t>square) shape</t>
  </si>
  <si>
    <t>-  Sandstone</t>
  </si>
  <si>
    <t>- Other monumental or building stone</t>
  </si>
  <si>
    <t>Pebbles, gravel, broken or crushed stone, of</t>
  </si>
  <si>
    <t>a kind commonly used for concrete</t>
  </si>
  <si>
    <t>aggregates, for road metalling or for railway</t>
  </si>
  <si>
    <t>or other ballast, shingle and flint, whether or</t>
  </si>
  <si>
    <t>not heat- treated; macadam of slag, dross or</t>
  </si>
  <si>
    <t>similar industrial waste, whether or not</t>
  </si>
  <si>
    <t>incorporating the materials cited in the first</t>
  </si>
  <si>
    <t>part of the heading; tarred macadam;</t>
  </si>
  <si>
    <t>granules, chippings and powder, of stones of</t>
  </si>
  <si>
    <t>heading 25.15 or 25.16, whether or not heat-</t>
  </si>
  <si>
    <t>treated</t>
  </si>
  <si>
    <t>- Pebbles, gravel, broken or crushed stone, of a</t>
  </si>
  <si>
    <t>kind commonly used for concrete aggregates, for</t>
  </si>
  <si>
    <t>road metalling or for railway or other ballast,</t>
  </si>
  <si>
    <t>shingle and flint, whether or not heat- treated</t>
  </si>
  <si>
    <t>- Macadam of slag, dross or similar industrial</t>
  </si>
  <si>
    <t>waste, whether or not  incorporating the</t>
  </si>
  <si>
    <t>materials</t>
  </si>
  <si>
    <t>cited in subheading 2517.10</t>
  </si>
  <si>
    <t>- Tarred macadam</t>
  </si>
  <si>
    <t>- Granules, chippings and powder, of stones of</t>
  </si>
  <si>
    <t>treated:</t>
  </si>
  <si>
    <t>- - Of marble</t>
  </si>
  <si>
    <t>Dolomite, whether or not calcined or sintered,</t>
  </si>
  <si>
    <t>including dolomite roughly trimmed or merely</t>
  </si>
  <si>
    <t>shape; dolomite ramming mix.</t>
  </si>
  <si>
    <t>- Dolomite, not calcined or sintered</t>
  </si>
  <si>
    <t>- Calcined or sintered dolomite</t>
  </si>
  <si>
    <t>- Dolomite ramming mix</t>
  </si>
  <si>
    <t>Natural magnesium carbonate (magnesite);</t>
  </si>
  <si>
    <t>fused magnesia; dead- burned (sintered)</t>
  </si>
  <si>
    <t>magnesia, whether or not containing small</t>
  </si>
  <si>
    <t>quantities of other oxides added before</t>
  </si>
  <si>
    <t>sintering; other magnesium oxide, whether or</t>
  </si>
  <si>
    <t>not pure.</t>
  </si>
  <si>
    <t>- Natural magnesium carbonate (magnesite)</t>
  </si>
  <si>
    <t>- - - Magnesium oxide</t>
  </si>
  <si>
    <t>Gypsum; anhydrite; plasters (consisting of</t>
  </si>
  <si>
    <t>calcined gypsum or calcium sulphate)</t>
  </si>
  <si>
    <t>whether or not coloured, with or without</t>
  </si>
  <si>
    <t>small quantities of accelerators or retarders.</t>
  </si>
  <si>
    <t>- Gypsum; anhydrite:</t>
  </si>
  <si>
    <t>- - - Gypsum</t>
  </si>
  <si>
    <t>- - - Anhydrite</t>
  </si>
  <si>
    <t>- Plasters</t>
  </si>
  <si>
    <t>Limestone flux; limestone and other</t>
  </si>
  <si>
    <t>calcareous stone, of a kind used for the</t>
  </si>
  <si>
    <t>manufacture of lime or cement.</t>
  </si>
  <si>
    <t>Quicklime, slaked lime and hydraulic lime,</t>
  </si>
  <si>
    <t>other than calcium oxide and hydroxide of</t>
  </si>
  <si>
    <t>heading 28.25.</t>
  </si>
  <si>
    <t>- Quicklime</t>
  </si>
  <si>
    <t>- Slaked lime</t>
  </si>
  <si>
    <t>- Hydraulic lime</t>
  </si>
  <si>
    <t>Portland cement, aluminous cement, slag</t>
  </si>
  <si>
    <t>cement, supersulphate cement and similar</t>
  </si>
  <si>
    <t>hydraulic cements, whether or not coloured</t>
  </si>
  <si>
    <t>or in the form of clinkers.</t>
  </si>
  <si>
    <t>- Cement clinkers</t>
  </si>
  <si>
    <t>- Portland cement:</t>
  </si>
  <si>
    <t>- - White cement, whether or not artificially</t>
  </si>
  <si>
    <t>coloured</t>
  </si>
  <si>
    <t>- Aluminous cement</t>
  </si>
  <si>
    <t>- Other hydraulic cements</t>
  </si>
  <si>
    <t>Asbestos.</t>
  </si>
  <si>
    <t>- Crocidolite</t>
  </si>
  <si>
    <t>Mica, including splittings; mica waste.</t>
  </si>
  <si>
    <t>- Crude mica and mica rifted into sheets or</t>
  </si>
  <si>
    <t>splittings</t>
  </si>
  <si>
    <t>- Mica powder</t>
  </si>
  <si>
    <t>- Mica waste</t>
  </si>
  <si>
    <t>Natural steatite, whether or not roughly</t>
  </si>
  <si>
    <t>rectangular (including square) shape; talc.</t>
  </si>
  <si>
    <t>- Not crushed, not powdered:</t>
  </si>
  <si>
    <t>- - - Talc</t>
  </si>
  <si>
    <t>- Crushed or powdered</t>
  </si>
  <si>
    <t>[2527]</t>
  </si>
  <si>
    <t>Natural borates and concentrates thereof</t>
  </si>
  <si>
    <t>(whether or not calcined), but not including</t>
  </si>
  <si>
    <t>borates separated from natural brine; natural</t>
  </si>
  <si>
    <t>boric acid containing not more than 85 % of</t>
  </si>
  <si>
    <t>H3BO3 calculated on the dry weight.</t>
  </si>
  <si>
    <t>Feldspar; leucite; nepheline and nepheline</t>
  </si>
  <si>
    <t>syenite; fluorspar.</t>
  </si>
  <si>
    <t>- Feldspar</t>
  </si>
  <si>
    <t>- Fluorspar:</t>
  </si>
  <si>
    <t>- - Containing by weight 97 % or less of calcium</t>
  </si>
  <si>
    <t>fluoride</t>
  </si>
  <si>
    <t>- - Containing by weight more than 97 %  of</t>
  </si>
  <si>
    <t>calcium fluoride</t>
  </si>
  <si>
    <t>- Leucite; nepheline and nepheline syenite</t>
  </si>
  <si>
    <t>Mineral substances not elsewhere specified</t>
  </si>
  <si>
    <t>- Vermiculite, perlite and chlorites, unexpanded</t>
  </si>
  <si>
    <t>- Kieserite, epsomite (natural magnesium</t>
  </si>
  <si>
    <t>sulphates)</t>
  </si>
  <si>
    <t>- - - Natural manganese dioxide</t>
  </si>
  <si>
    <t>- - - Zirconium silicate</t>
  </si>
  <si>
    <t>- - - Earth colours</t>
  </si>
  <si>
    <t>Chapter 26</t>
  </si>
  <si>
    <t>Ores, slag and ash</t>
  </si>
  <si>
    <t>                    Slag or similar industrial waste prepared as macadam (heading 2517);</t>
  </si>
  <si>
    <t>                    Natural magnesium carbonate (magnesite), whether or not calcined (heading 2519);</t>
  </si>
  <si>
    <t>                    Sludges from the storage tanks of petroleum oils, consisting mainly of such oils (heading 27 10);</t>
  </si>
  <si>
    <t>                    Basic slag of Chapter 31;</t>
  </si>
  <si>
    <t>                    Slag wool, rock wool or similar mineral wools (heading 6806);</t>
  </si>
  <si>
    <t>                    Waste or scrap of precious metal or of metal clad with precious metal; other waste or scrap containing precious metal or precious metal compounds, of a kind used principally for the recovery of precious metal (heading 7112); or</t>
  </si>
  <si>
    <t>                    Copper, nickel or cobalt mattes produced by any process of smelting (Section XV)</t>
  </si>
  <si>
    <t>For the purposes of headings 26.01 to 26.17, the term "ores" means minerals of mineralogical species actually used in the metallurgical industry for the extraction of mercury, of the metals of heading 28.44 or of the metals of Section XIV or XV,. even if they are intended for non-metallurgical purposes. Headings 26.01 to 26.17 do not, however, include minerals which have been submitted to processes not normal to the metallurgical industry.</t>
  </si>
  <si>
    <t>Heading 26.20 applies only to :</t>
  </si>
  <si>
    <t>                    Slag, ash and residues of a kind used in industry either for the extraction of metals or as a basis for the manufacture of chemical compounds of metals, excluding ash and residues from the incineration of municipal waste (heading 2621); and</t>
  </si>
  <si>
    <t>                    Slag, ash and residues containing arsenic, whether or not containing metals, of a kind used either for the extraction of arsenic or metals or for the manufacture of their chemical compounds</t>
  </si>
  <si>
    <t>For the purposes of subheading 2620.21, “leaded gasoline sludges and leaded anti- knock compound sludges” mean sludges obtained from storage tanks of leaded gasoline and leaded anti- knock compounds (for example, tetraethyl lead), and consisting essentially of lead, lead compounds and iron oxide.</t>
  </si>
  <si>
    <t>Slag, ash and residues containing arsenic, mercury, thallium or their mixtures, of a kind used for the extraction of arsenic or those metals or for the manufacture of their chemical compounds, are to be classified in subheading 2620. 60.</t>
  </si>
  <si>
    <t>Iron ores and concentrates, including roasted</t>
  </si>
  <si>
    <t>iron pyrites.</t>
  </si>
  <si>
    <t>- Iron ores and concentrates, other than roasted</t>
  </si>
  <si>
    <t>iron pyrites:</t>
  </si>
  <si>
    <t>- - Non-agglomerated</t>
  </si>
  <si>
    <t>- - Agglomerated</t>
  </si>
  <si>
    <t>- Roasted iron pyrites</t>
  </si>
  <si>
    <t>Manganese ores and concentrates, Including</t>
  </si>
  <si>
    <t>ferruginous manganese ores and</t>
  </si>
  <si>
    <t>concentrates with a manganese content of 20</t>
  </si>
  <si>
    <t>% or more, calculated on the dry weight.</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</si>
  <si>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</si>
  <si>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</si>
  <si>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</si>
  <si>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</si>
  <si>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</si>
  <si>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</si>
  <si>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</si>
  <si>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</si>
  <si>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</si>
  <si>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 thorium ores and concentrates.</t>
  </si>
  <si>
    <t>- Uranium ores and concentrates</t>
  </si>
  <si>
    <t>- Thorium ores and concentrates</t>
  </si>
  <si>
    <t>Molybdenum ores and concentrates.</t>
  </si>
  <si>
    <t>Titanium ores and concentrates.</t>
  </si>
  <si>
    <t>Niobium, tantalum, vanadium or zirconium</t>
  </si>
  <si>
    <t>ores and concentrates.</t>
  </si>
  <si>
    <t>- Zirconium ores and concentrates</t>
  </si>
  <si>
    <t>Precious metal ores and concentrates.</t>
  </si>
  <si>
    <t>- Silver ores and concentrates</t>
  </si>
  <si>
    <t>Other ores and concentrates.</t>
  </si>
  <si>
    <t>- Antimony ores and cncentrates</t>
  </si>
  <si>
    <t>Granulated slag (slag sand) from the</t>
  </si>
  <si>
    <t>manufacture of iron or steel.</t>
  </si>
  <si>
    <t>Slag, dross (other than granulated slag),</t>
  </si>
  <si>
    <t>scalings and other waste from the</t>
  </si>
  <si>
    <t>Slag, ash and residues (other than from the</t>
  </si>
  <si>
    <t>manufacture of iron or steel) containing</t>
  </si>
  <si>
    <t>metals, arsenic or their compounds.</t>
  </si>
  <si>
    <t>- Containing mainly zinc:</t>
  </si>
  <si>
    <t>- - Hard zinc spelter</t>
  </si>
  <si>
    <t>- Containing mainly lead:</t>
  </si>
  <si>
    <t>- - Leaded gasoline sludges and leaded anti-</t>
  </si>
  <si>
    <t>knock compound sludges</t>
  </si>
  <si>
    <t>- Containing mainly copper</t>
  </si>
  <si>
    <t>- Containing mainly aluminium</t>
  </si>
  <si>
    <t>- Containing arsenic, mercury, thallium or their</t>
  </si>
  <si>
    <t>mixtures, of a kind used for the extraction of</t>
  </si>
  <si>
    <t>arsenic or those metals or for the manufacture of</t>
  </si>
  <si>
    <t>their chemical compounds.</t>
  </si>
  <si>
    <t>- - Containing antimony, beryllium, cadmium,</t>
  </si>
  <si>
    <t>chromium or their mixtures.</t>
  </si>
  <si>
    <t>Other slag and ash, including seaweed ash</t>
  </si>
  <si>
    <t>(kelp); ash and residues from the incineration</t>
  </si>
  <si>
    <t>of municipal waste.</t>
  </si>
  <si>
    <t>- Ash and residues from the incineration of</t>
  </si>
  <si>
    <t>municipal waste</t>
  </si>
  <si>
    <t>Chapter 27</t>
  </si>
  <si>
    <t>Mineral fuels, mineral oils and products of their distillation;</t>
  </si>
  <si>
    <t>bituminous substances; mineral waxes</t>
  </si>
  <si>
    <t>                    Separate chemically defined organic compounds, other than pure methane and propane which are to be classified in heading 2711;</t>
  </si>
  <si>
    <t>                    Mixed unsaturated hydrocarbons of heading 3301, 3302 or 3805</t>
  </si>
  <si>
    <t>References in heading 27.10 to "petroleum oils and oils obtained from bituminous minerals" include not only petroleum oils and oils obtained from bituminous minerals but also similar oils, as well as those consisting mainly of mixed unsaturated hydrocarbons, obtained by any process, provided that the weight of the non-aromatic constituents exceeds that of the aromatic constituents.</t>
  </si>
  <si>
    <t>However, the references do not include liquid synthetic polyolefins of which less than 60% by volume distils at 300oC, after conversion to 1,013 millibars when a reduced-pressure distillation method is used (Chapter 39)</t>
  </si>
  <si>
    <t>For the purposes of heading 27.10, “waste oils” means waste containing mainly petroleum oils and oils obtained from bituminous minerals (as described in Note 2 to this Chapter), whether or not mixed with water. These include :</t>
  </si>
  <si>
    <t>                    Such oils no longer fit for use as primary products (for example, used lubricating oils, used hydraulic oils and used transformer oils);</t>
  </si>
  <si>
    <t>                    Sludge oils from the storage tanks of petroleum oils, mainly containing such oils and a high concentration of additives (for example, chemicals) used in the manufacture of the primary products; and</t>
  </si>
  <si>
    <t>                    Such oils in the form of emulsions in water or mixtures with water, such as those resulting from oil spills, storage tank washings, or from the use of cutting oils for machining operations</t>
  </si>
  <si>
    <t>1-     For the purposes of subheading 270111, "anthracite" means coal having a volatile matter limit (on a dry, mineral-matter-free basis) not exceeding 14%</t>
  </si>
  <si>
    <t>For  the  purposes  of  subheading  2701.12,  "bituminous  coal"  means  coal</t>
  </si>
  <si>
    <t>having a volatile matter limit (on a dry, mineral-matter-free basis) exceeding 14% and a calorific value limit (on a moist, mineral-matter-free basis) equal to or greater than 5,833 kcal/kg</t>
  </si>
  <si>
    <t>For the purposes of subheadings 2707. 10, 2707.20, 2707.30 and 2707.40, the terms “benzol (benzene)”, “toluol (toluene)”, “xylol (xylenes)” and “naphthalene” apply to products which contain more than 50% by weight of benzene, toluene, xylenes or naphthalene, respectively.</t>
  </si>
  <si>
    <t>For the purposes of subheading 2710.12, “light oils and preparations” are those of which 90% or more by volume (including losses) distil at</t>
  </si>
  <si>
    <t>210°Caccording to the ISO 3405 method (equivalent to the ASTM D 86 method)</t>
  </si>
  <si>
    <t>For the purposes of the subheadings of heading 27.10, the term “biodiesel” means mono-alkyl esters of fatty acids of a kind used as a fuel, derived from animal or vegetable fats and oils whether or not used.</t>
  </si>
  <si>
    <t>Coal; briquettes, ovoids and similar solid</t>
  </si>
  <si>
    <t>fuels manufactured from coal.</t>
  </si>
  <si>
    <t>- Coal, whether or not pulverised, but not</t>
  </si>
  <si>
    <t>agglomerated:</t>
  </si>
  <si>
    <t>- - Anthracite</t>
  </si>
  <si>
    <t>- - Bituminous coal</t>
  </si>
  <si>
    <t>- - Other coal</t>
  </si>
  <si>
    <t>- Briquettes, ovoids and similar soild fuels</t>
  </si>
  <si>
    <t>manufactured from coal</t>
  </si>
  <si>
    <t>Lignite, whether or not agglomerated,</t>
  </si>
  <si>
    <t>excluding jet.</t>
  </si>
  <si>
    <t>- Lignite, whether or not pulverised, but not</t>
  </si>
  <si>
    <t>agglomerated</t>
  </si>
  <si>
    <t>- Agglomerated lignite</t>
  </si>
  <si>
    <t>Peat (including peat litter), whether or not</t>
  </si>
  <si>
    <t>agglomerated.</t>
  </si>
  <si>
    <t>Coke and semi- coke of coal, of lignite or of</t>
  </si>
  <si>
    <t>peat, whether or not agglomerated; retort</t>
  </si>
  <si>
    <t>carbon.</t>
  </si>
  <si>
    <t>- - - Coke of coal</t>
  </si>
  <si>
    <t>- - - Coke of lignite or peat</t>
  </si>
  <si>
    <t>Coal gas, water gas, producer gas and similar</t>
  </si>
  <si>
    <t>gases, other than petroleum gases and other</t>
  </si>
  <si>
    <t>gaseous hydrocarbons.</t>
  </si>
  <si>
    <t>Tar distilled from coal, from lignite or from</t>
  </si>
  <si>
    <t>peat, and other mineral tars, whether or not</t>
  </si>
  <si>
    <t>dehydrated or partially distilled, including</t>
  </si>
  <si>
    <t>reconstituted tars.</t>
  </si>
  <si>
    <t>- - - Coal tar</t>
  </si>
  <si>
    <t>Oils and other products of the distillation of</t>
  </si>
  <si>
    <t>high temperature coal tar; similar products in</t>
  </si>
  <si>
    <t>which the weight of the aromatic constituents</t>
  </si>
  <si>
    <t>exceeds that of the non- aromatic</t>
  </si>
  <si>
    <t>constituents.</t>
  </si>
  <si>
    <t>- Benzol (benzene)</t>
  </si>
  <si>
    <t>- Toluol (toluene)</t>
  </si>
  <si>
    <t>- Xylol (xylenes)</t>
  </si>
  <si>
    <t>- Naphthalene</t>
  </si>
  <si>
    <t>- Other aromatic hydrocarbon mixtures of which</t>
  </si>
  <si>
    <t>65 % or more by volume  (including losses)</t>
  </si>
  <si>
    <t>distils at 250oC by the ISO 3405 method</t>
  </si>
  <si>
    <t>(equivalent to the ASTM D 86 method)</t>
  </si>
  <si>
    <t>- - Creosote oils</t>
  </si>
  <si>
    <t>- - - Carbon black oil (carbon black feedstock)</t>
  </si>
  <si>
    <t>- - - Phenols</t>
  </si>
  <si>
    <t>Pitch and pitch coke, obtained from coal tar</t>
  </si>
  <si>
    <t>or from other mineral tars.</t>
  </si>
  <si>
    <t>- Pitch</t>
  </si>
  <si>
    <t>- Pitch coke</t>
  </si>
  <si>
    <t>Petroleum oils and oils obtained from</t>
  </si>
  <si>
    <t>bituminous minerals, crude</t>
  </si>
  <si>
    <t>bituminous minerals, other than crude;</t>
  </si>
  <si>
    <t>preparations not elsewhere specified or</t>
  </si>
  <si>
    <t>included, containing by weight 70 % or more</t>
  </si>
  <si>
    <t>of petroleum oils or of oils obtained from</t>
  </si>
  <si>
    <t>bituminous minerals, these oils being the</t>
  </si>
  <si>
    <t>basic constituents of the preparations; waste</t>
  </si>
  <si>
    <t>oils.</t>
  </si>
  <si>
    <t>- Petroleum oils and oils obtained from</t>
  </si>
  <si>
    <t>bituminous minerals (other than crude) and</t>
  </si>
  <si>
    <t>preparations not elsewhere specified or included,</t>
  </si>
  <si>
    <t>containing by weight 70 % or more of petroleum</t>
  </si>
  <si>
    <t>oils or of oils obtained from bituminous minerals,</t>
  </si>
  <si>
    <t>these oils being the basic constituents of the</t>
  </si>
  <si>
    <t>preparations, other than those containing</t>
  </si>
  <si>
    <t>biodiesel and other than waste oils:</t>
  </si>
  <si>
    <t>- - Light oils and preparations:</t>
  </si>
  <si>
    <t>- - - Motor spirit</t>
  </si>
  <si>
    <t>- - - Aviation spirit</t>
  </si>
  <si>
    <t>- - - Spirit type jet fuel</t>
  </si>
  <si>
    <t>- - - White spirit</t>
  </si>
  <si>
    <t>- - - Solvent oil (non-composite)</t>
  </si>
  <si>
    <t>- - - Kerosene, including kerosene type jet fuel:</t>
  </si>
  <si>
    <t>- - - -Kerosene</t>
  </si>
  <si>
    <t>- - - -J.P.1</t>
  </si>
  <si>
    <t>- - - -J.P.4</t>
  </si>
  <si>
    <t>- - - Other medium oils and preparations:</t>
  </si>
  <si>
    <t>- - - -Light diesel oil</t>
  </si>
  <si>
    <t>- - - Gas oils:</t>
  </si>
  <si>
    <t>- - - -High speed diesel oil</t>
  </si>
  <si>
    <t>- - - Fuel oils:</t>
  </si>
  <si>
    <t>- - - -Furnace-oil</t>
  </si>
  <si>
    <t>- - - -Petroleum top naptha</t>
  </si>
  <si>
    <t>- - - Lubricating oil, i.e., oil such as is not</t>
  </si>
  <si>
    <t>ordinarily used for any other purpose than</t>
  </si>
  <si>
    <t>lubrication, which has flash point at or above</t>
  </si>
  <si>
    <t>200oF by Abel's Close Test:</t>
  </si>
  <si>
    <t>- - - -In packs not exceeding 10 litres</t>
  </si>
  <si>
    <t>- - - -In packs exceeding 10 litres</t>
  </si>
  <si>
    <t>- - - -In bulk (vessels, bouzers, lorries etc)</t>
  </si>
  <si>
    <t>- - - Other:</t>
  </si>
  <si>
    <t>- - - -Mineral oil which has flash point at or above</t>
  </si>
  <si>
    <t>200oF and is ordinarily used for the batching of</t>
  </si>
  <si>
    <t>jute or other fibre.</t>
  </si>
  <si>
    <t>- - - -Mineral greases</t>
  </si>
  <si>
    <t>- - - -Base oil for lubricating oils of subheadings</t>
  </si>
  <si>
    <t>2710.1951, 2710.1952 and 2710.1953</t>
  </si>
  <si>
    <t>- - - -Brake fluid</t>
  </si>
  <si>
    <t>- - - -Liquid paraffin</t>
  </si>
  <si>
    <t>- - - -White oil</t>
  </si>
  <si>
    <t>- - - -Transformer oil</t>
  </si>
  <si>
    <t>- - - -Spin finish oil</t>
  </si>
  <si>
    <t>preparations,</t>
  </si>
  <si>
    <t>containing biodiesel and other</t>
  </si>
  <si>
    <t>than waste oils</t>
  </si>
  <si>
    <t>- Waste Oil:</t>
  </si>
  <si>
    <t>- - Containing polychlorinated biphenyls (PCBs),</t>
  </si>
  <si>
    <t>polychlorinated terphenyls (PCTs) or</t>
  </si>
  <si>
    <t>polybrominated biphenyls (PBBs)</t>
  </si>
  <si>
    <t>Petroleum gases and other gaseous</t>
  </si>
  <si>
    <t>hydrocarbons.</t>
  </si>
  <si>
    <t>- Liquefied:</t>
  </si>
  <si>
    <t>- - Natural gas</t>
  </si>
  <si>
    <t>- - Propane</t>
  </si>
  <si>
    <t>- - Butanes</t>
  </si>
  <si>
    <t>- - Ethylene, propylene, butylene and butadiene</t>
  </si>
  <si>
    <t>- - - L.P.G.</t>
  </si>
  <si>
    <t>- In gaseous state:</t>
  </si>
  <si>
    <t>crystalline petroleum wax, slack wax,</t>
  </si>
  <si>
    <t>ozokerite, lignite wax, peat wax, other mineral</t>
  </si>
  <si>
    <t>waxes, and similar products obtained by</t>
  </si>
  <si>
    <t>synthesis or by other processes, whether or</t>
  </si>
  <si>
    <t>not coloured.</t>
  </si>
  <si>
    <t>- Petroleum jelly</t>
  </si>
  <si>
    <t>- Paraffin wax containing by weight less than</t>
  </si>
  <si>
    <t>0.75  % of oil</t>
  </si>
  <si>
    <t>- - - Slack wax</t>
  </si>
  <si>
    <t>Petroleum coke, petroleum bitumen and</t>
  </si>
  <si>
    <t>other residues of petroleum oils or of oils</t>
  </si>
  <si>
    <t>obtained from bituminous minerals.</t>
  </si>
  <si>
    <t>- Petroleum coke:</t>
  </si>
  <si>
    <t>- - Not calcined</t>
  </si>
  <si>
    <t>- - Calcined</t>
  </si>
  <si>
    <t>- Petroleum bitumen</t>
  </si>
  <si>
    <t>- Other residues of petroleum oils or of oils</t>
  </si>
  <si>
    <t>obtained from bituminous minerals:</t>
  </si>
  <si>
    <t>- - - Carbon black oil (carbon black feed stock)</t>
  </si>
  <si>
    <t>- - - Residue carbon oil</t>
  </si>
  <si>
    <t>Bitumen and asphalt, natural; bituminous or</t>
  </si>
  <si>
    <t>oil shale and tar sands; asphaltites and</t>
  </si>
  <si>
    <t>asphaltic rocks.</t>
  </si>
  <si>
    <t>- Bituminous or oil shale and tar sands</t>
  </si>
  <si>
    <t>Bituminous mixtures based on natural</t>
  </si>
  <si>
    <t>asphalt, on natural bitumen, on petroleum</t>
  </si>
  <si>
    <t>bitumen, on mineral tar or on mineral tar</t>
  </si>
  <si>
    <t>pitch (for example, bituminous mastics, cut-</t>
  </si>
  <si>
    <t>backs).</t>
  </si>
  <si>
    <t>Section VI</t>
  </si>
  <si>
    <t>PRODUCTS OF THE CHEMICAL OR ALLIED INDUSTRIES</t>
  </si>
  <si>
    <t>(A)</t>
  </si>
  <si>
    <t>Goods  (other  than  radioactive  ores)  answering  to  a  description  in</t>
  </si>
  <si>
    <t>heading 28.44 or 28.45 are to be classified in those headings and in</t>
  </si>
  <si>
    <t>no other heading of the Nomenclature.</t>
  </si>
  <si>
    <t>(B)</t>
  </si>
  <si>
    <t>Subject to paragraph (A) above, goods answering to a description in</t>
  </si>
  <si>
    <t>heading 28.43, 28.46 or 28.52 are to be classified in those headings</t>
  </si>
  <si>
    <t>and in no other heading of this Section.</t>
  </si>
  <si>
    <t>Subject to Note 1 above, goods classifiable in heading 30.04, 30.05, 30.06,</t>
  </si>
  <si>
    <t>32.12, 33.03, 33.04, 33.05, 33.06, 33.07, 35.06, 37.07 or 38.08 by reason of</t>
  </si>
  <si>
    <t>being put up in measured doses or for retail sale are to be classified in those</t>
  </si>
  <si>
    <t>headings and in no other heading of the Nomenclature.</t>
  </si>
  <si>
    <t>Goods put up in sets consisting of two or more separate constituents, some</t>
  </si>
  <si>
    <t>or all of which fall in this Section and are intended to be mixed together to</t>
  </si>
  <si>
    <t>obtain a product of Section VI or VII, are to be classified in the heading</t>
  </si>
  <si>
    <t>appropriate to that product, provided that the constituents are:</t>
  </si>
  <si>
    <t>                    having regard to the manner in which they are put up, clearly identifiable as being intended to be used together without first being repacked;</t>
  </si>
  <si>
    <t>                    presented together; and</t>
  </si>
  <si>
    <t>                    identifiable, whether by their nature or by the relative proportions in which they are present, as being complementary one to another</t>
  </si>
  <si>
    <t>Chapter 28</t>
  </si>
  <si>
    <t>Inorganic chemicals; organic or inorganic compounds of precious metals, of rate-earth metals, of radioactive elements or of isotopes</t>
  </si>
  <si>
    <t>Except where the context otherwise requires, the headings of this Chapter apply only to:</t>
  </si>
  <si>
    <t>                    Separate chemical elements and separate chemically defined compounds, whether or not containing impurities;</t>
  </si>
  <si>
    <t>                    The products mentioned in (a) above dissolved in water;</t>
  </si>
  <si>
    <t>                    The products mentioned in (a) above dissolved in other solvents provided that the solution constitutes a normal and necessary method of putting up these products adopted solely for reasons of safety or for transport and that the solvent does not render the product particularly suitable for specific use rather than for general use;</t>
  </si>
  <si>
    <t>                    The products mentioned in (a), (b) or (c) above with an added stabiliser (including an anti-caking agent) necessary for their preservation or transport;</t>
  </si>
  <si>
    <t>                    The products mentioned in (a), (b), (c) or (d) above with an added anti-dusting agent or a colouring substance added to facilitate their identification or for safety reasons, provided that the additions do not render the product particularly suitable for specific use rather than for general use</t>
  </si>
  <si>
    <t>In addition to dithionites and sulphoxylates, stabilised with organic substances (heading 28.31), carbonates and peroxocarbonates of inorganic bases (heading 28.36), cyanides, cyanide oxides and complex cyanides of inorganic bases (heading 28.37), fulminates, cyanates and thiocyanates, of inorganic bases (heading 28.42), organic products included in headings 28.43 to 28.46 and 28.52 and carbides (heading 28.49), only the following compounds of carbon are to be classified in this Chapter:</t>
  </si>
  <si>
    <t>                    Oxides of carbon, hydrogen cyanide and fulminic, isocyanic, thiocyanic and other simple or complex cyanogen acids (heading 2811);</t>
  </si>
  <si>
    <t>                    Halide oxides of carbon (heading 2812);</t>
  </si>
  <si>
    <t>                    Carbon disulphide (heading 2813);</t>
  </si>
  <si>
    <t>                    Thiocarbonates, selenocarbonates, tellurocarbonates, selenocyanates, tellurocyanates, tetrathiocyanato-diaminochromates (reineckates) and other complex cyanates, of inorganic bases (heading 2842);</t>
  </si>
  <si>
    <t>                    Hydrogen peroxide, solidified with urea (heading 2847), carbon oxysulphide, thiocarbonyl halides, cyanogen, cyanogen halides and</t>
  </si>
  <si>
    <t>cyanamide and its metal derivatives (heading 2853) other than calcium cyanamide, whether or not pure (Chapter 31)</t>
  </si>
  <si>
    <t>Subject to the provisions of Note 1 to Section VI, this Chapter does not cover:</t>
  </si>
  <si>
    <t xml:space="preserve"> Sodium chloride or magnesium oxide, whether or not pure, or other products of Section V;</t>
  </si>
  <si>
    <t xml:space="preserve"> Organo-inorganic compounds other than those mentioned in Note 2 above;</t>
  </si>
  <si>
    <t xml:space="preserve"> Products mentioned in Note 2, 3, 4 or 5 to Chapter 31;</t>
  </si>
  <si>
    <t xml:space="preserve"> Inorganic products of a kind used as luminophores, of heading 3206; glass frit and other glass in the form of powder, granules or flakes, of heading 3207;</t>
  </si>
  <si>
    <t xml:space="preserve"> Artificial graphite (heading 3801); products put up as charges for fire-extinguishers or put up in fire-extinguishing grenades, of heading 3813; ink removers put up in packings for retail sale, of heading</t>
  </si>
  <si>
    <t>3824; cultured crystals (other than optical elements) weighing not less than 25 g each, of the halides of the alkali or alkaline-earth metals, of heading 3824;</t>
  </si>
  <si>
    <t xml:space="preserve"> Precious or semi-precious stones (natural, synthetic or reconstructed) or dust or powder of such stones (headings 7102 to 7105), or precious metals or precious metal alloys of Chapter 71;</t>
  </si>
  <si>
    <t xml:space="preserve"> The metals, whether or not pure, metal alloys or cermets, including sintered metal carbides (metal carbides sintered with a metal), of Section XV; or</t>
  </si>
  <si>
    <t xml:space="preserve"> Optical elements, for example, of the halides of the alkali or alkaline-earth metals (heading 9001)</t>
  </si>
  <si>
    <t>Chemically defined complex acids consisting of a non-metal acid of sub-Chapter II and ametal acid of sub-Chapter IV are to be classified in heading 28.11.</t>
  </si>
  <si>
    <t>Headings 28.26 to 28.42 apply only to metal or ammonium salts or peroxysalts.</t>
  </si>
  <si>
    <t>Except where the context otherwise requires, double or complex salts are to be classified in heading 2842</t>
  </si>
  <si>
    <t>Heading 28.44 applies only to:</t>
  </si>
  <si>
    <t>                    Technetium (atomic No 43), promethium (atomic No 61), polonium (atomic No 84) and all elements with an atomic number greater than 84;</t>
  </si>
  <si>
    <t>                    Natural or artificial radioactive isotopes (including those of the precious metals or of the base metals of Sections XIV and XV), whether or not mixed together;</t>
  </si>
  <si>
    <t>                    Compounds, inorganic or organic, of these elements or isotopes, whether or not chemically defined, whether or not mixed together;</t>
  </si>
  <si>
    <t>                    Alloys, dispersions (including cermets), ceramic products and mixtures containing these elements or isotopes or inorganic or organic compounds thereof and having a specific radioactivity exceeding 74 Bq/g (0002 _Ci/g);</t>
  </si>
  <si>
    <t>                    Spent (irradiated) fuel elements (cartridges) of nuclear reactors;</t>
  </si>
  <si>
    <t>                    Radioactive residues whether or not usable</t>
  </si>
  <si>
    <t>The term "isotopes", for the purposes of this Note and of the wording of headings 2844 and 2845, refers to :</t>
  </si>
  <si>
    <t>                    individual nuclides, excluding, however, those existing in nature in the monoisotopic state;</t>
  </si>
  <si>
    <t>                    mixtures of isotopes of one and the same element, enriched in one or several of the said isotopes, that is, elements of which the natural isotopic composition has been artificially modified</t>
  </si>
  <si>
    <t>7-</t>
  </si>
  <si>
    <t>Heading 28.53 includes copper phosphide (phosphor copper) containing more than 15% by weight of phosphorus.</t>
  </si>
  <si>
    <t>8-</t>
  </si>
  <si>
    <t>Chemical elements (for example, silicon and selenium) doped for use in electronics are to be classified in this Chapter, provided that they are in forms unworked as drawn, or in the form of cylinders or rods. When cut in the form of discs, wafers or similar forms, they fall in heading 38.18.</t>
  </si>
  <si>
    <t>For the purposes of subheading 2852.10, the expression “chemically defined” means all organic or inorganic compounds of mercury meeting the requirements of paragraphs (a) to (e) of Note 1 to Chapter 28 or paragraphs</t>
  </si>
  <si>
    <t>(a) to (h) of Note 1 to Chapter 29</t>
  </si>
  <si>
    <t>I.CHEMICAL ELEMENTS</t>
  </si>
  <si>
    <t>Fluorine, chlorine, bromine and iodine.</t>
  </si>
  <si>
    <t>- Chlorine</t>
  </si>
  <si>
    <t>- Iodine</t>
  </si>
  <si>
    <t>- Fluorine; bromine</t>
  </si>
  <si>
    <t>Sulphur, sublimed or precipitated; colloidal</t>
  </si>
  <si>
    <t>- - - Sublimed or precipitated</t>
  </si>
  <si>
    <t>- - - Colloidal</t>
  </si>
  <si>
    <t>Carbon (carbon blacks and other forms of</t>
  </si>
  <si>
    <t>carbon not elsewhere specified or included).</t>
  </si>
  <si>
    <t>- - - Carbon black (rubber grade)</t>
  </si>
  <si>
    <t>- - - Carbon black (other than rubber grade)</t>
  </si>
  <si>
    <t>- - - Acetylene black</t>
  </si>
  <si>
    <t>Hydrogen, rare gases and other non- metals.</t>
  </si>
  <si>
    <t>- Hydrogen</t>
  </si>
  <si>
    <t>- Rare gases:</t>
  </si>
  <si>
    <t>- - Argon</t>
  </si>
  <si>
    <t>- Nitrogen</t>
  </si>
  <si>
    <t>- Oxygen</t>
  </si>
  <si>
    <t>- Boron; tellurium</t>
  </si>
  <si>
    <t>- Silicon:</t>
  </si>
  <si>
    <t>- - Containing by weight not less than 99.99 % of</t>
  </si>
  <si>
    <t>silicon</t>
  </si>
  <si>
    <t>- Phosphorus</t>
  </si>
  <si>
    <t>- Arsenic</t>
  </si>
  <si>
    <t>- Selenium</t>
  </si>
  <si>
    <t>Alkali or alkaline- earth metals; rare- earth</t>
  </si>
  <si>
    <t>metals, scandium and yttrium, whether or not</t>
  </si>
  <si>
    <t>intermixed or inter- alloyed; mercury.</t>
  </si>
  <si>
    <t>- Alkali or alkaline- earth metals :</t>
  </si>
  <si>
    <t>- - Sodium</t>
  </si>
  <si>
    <t>- - Calcium</t>
  </si>
  <si>
    <t>- Rare- earth metals, scandium and yttrium</t>
  </si>
  <si>
    <t>whether or not intermixed or interalloyed</t>
  </si>
  <si>
    <t>- Mercury</t>
  </si>
  <si>
    <t>II.- INORGANIC ACIDS AND INORGANIC</t>
  </si>
  <si>
    <t>OXYGEN COMPOUNDS OF NON- METALS</t>
  </si>
  <si>
    <t>Hydrogen chloride (hydrochloric acid);</t>
  </si>
  <si>
    <t>chlorosulphuric acid.</t>
  </si>
  <si>
    <t>- Hydrogen chloride (hydrochloric acid)</t>
  </si>
  <si>
    <t>- Chlorosulphuric acid</t>
  </si>
  <si>
    <t>Sulphuric acid; oleum.</t>
  </si>
  <si>
    <t>Nitric acid; sulphonitric acids.</t>
  </si>
  <si>
    <t>- - - Nitric acid</t>
  </si>
  <si>
    <t>- - - Sulphonitric acids</t>
  </si>
  <si>
    <t>Diphosphorus pentaoxide; phosphoric acid;</t>
  </si>
  <si>
    <t>polyphosphoric acids, whether or not</t>
  </si>
  <si>
    <t>chemically defined.</t>
  </si>
  <si>
    <t>- Diphosphorus pentaoxide</t>
  </si>
  <si>
    <t>- Phosphoric acid and polyphosphoric acids:</t>
  </si>
  <si>
    <t>- - - Phosphoric acid</t>
  </si>
  <si>
    <t>Oxides of boron; boric acids.</t>
  </si>
  <si>
    <t>- - - Oxides of boron</t>
  </si>
  <si>
    <t>- - - Boric acid</t>
  </si>
  <si>
    <t>Other inorganic acids and other inorganic</t>
  </si>
  <si>
    <t>oxygen compounds of non- metals.</t>
  </si>
  <si>
    <t>- Other inorganic acids:</t>
  </si>
  <si>
    <t>- - Hydrogen fluoride (hydrofluoride acid)</t>
  </si>
  <si>
    <t>- - Hydrogen cyanide (hydrocyanic acid)</t>
  </si>
  <si>
    <t>- - - Phosphorous acid hypo phosphoric acid</t>
  </si>
  <si>
    <t>- - -</t>
  </si>
  <si>
    <t>- Other inorganic oxygen compounds of non-</t>
  </si>
  <si>
    <t>metals:</t>
  </si>
  <si>
    <t>- - Carbon dioxide</t>
  </si>
  <si>
    <t>- - Silicon dioxide</t>
  </si>
  <si>
    <t>- - - Sulphurous acid gas</t>
  </si>
  <si>
    <t>III.- HALOGEN OR SULPHUR COMPOUNDS</t>
  </si>
  <si>
    <t>OF NON- METALS</t>
  </si>
  <si>
    <t>Halides and halide oxides of non- metals.</t>
  </si>
  <si>
    <t>- Chlorides and chloride oxides:</t>
  </si>
  <si>
    <t>Carbonyl dichloride (phosgene)</t>
  </si>
  <si>
    <t>Phosphorus oxychloride</t>
  </si>
  <si>
    <t>Phosphorus trichloride;</t>
  </si>
  <si>
    <t>Phosphorus pentachloride</t>
  </si>
  <si>
    <t>Sulphur monochloride</t>
  </si>
  <si>
    <t>Sulphur dichloride</t>
  </si>
  <si>
    <t>- - Thionyl chloride</t>
  </si>
  <si>
    <t>Arsenic trichloride</t>
  </si>
  <si>
    <t>Sulphides of non- metals; commercial</t>
  </si>
  <si>
    <t>phosphorus trisulphide.</t>
  </si>
  <si>
    <t>- Carbon disulphide</t>
  </si>
  <si>
    <t>IV.- INORGANIC BASES AND OXIDES,</t>
  </si>
  <si>
    <t>HYDROXIDES AND PEROXIDES OF METALS</t>
  </si>
  <si>
    <t>Ammonia, anhydrous or in aqueous solution.</t>
  </si>
  <si>
    <t>- Anhydrous ammonia</t>
  </si>
  <si>
    <t>- Ammonia in auqeous solution</t>
  </si>
  <si>
    <t>Sodium hydroxide (caustic soda); potassium</t>
  </si>
  <si>
    <t>hydroxide (caustic potash); peroxides of</t>
  </si>
  <si>
    <t>sodium or potassium.</t>
  </si>
  <si>
    <t>- Sodium hydroxide (caustic soda):</t>
  </si>
  <si>
    <t>- - Solid</t>
  </si>
  <si>
    <t>- - In aqueous solution (soda lye or liquid soda)</t>
  </si>
  <si>
    <t>Rs.4000</t>
  </si>
  <si>
    <t>/ MT</t>
  </si>
  <si>
    <t>- Potassium hydroxide (caustic potash)</t>
  </si>
  <si>
    <t>- Peroxides of sodium or potassium</t>
  </si>
  <si>
    <t>Hydroxide and peroxide of magnesium;</t>
  </si>
  <si>
    <t>oxides, hydroxides and peroxides, of</t>
  </si>
  <si>
    <t>strontium or barium.</t>
  </si>
  <si>
    <t>- Hydroxide and peroxide of magnesium:</t>
  </si>
  <si>
    <t>- - - Magnesium hydroxide</t>
  </si>
  <si>
    <t>- Oxides, hydroxides and peroxides of strontium</t>
  </si>
  <si>
    <t>or barium</t>
  </si>
  <si>
    <t>Zinc oxide; zinc peroxide.</t>
  </si>
  <si>
    <t>Artificial corundum, whether or not</t>
  </si>
  <si>
    <t>chemically defined; aluminium oxide;</t>
  </si>
  <si>
    <t>aluminium hydroxide.</t>
  </si>
  <si>
    <t>- Artificial corundum whether or not chemically</t>
  </si>
  <si>
    <t>defined</t>
  </si>
  <si>
    <t>- Aluminium oxide, other than artificial corundum</t>
  </si>
  <si>
    <t>- Aluminium hydroxide</t>
  </si>
  <si>
    <t>Chromium oxides and hydroxides.</t>
  </si>
  <si>
    <t>- Chromium trioxide</t>
  </si>
  <si>
    <t>- - - Chromium oxide</t>
  </si>
  <si>
    <t>- - - Chromium hydroxide</t>
  </si>
  <si>
    <t>Manganese oxides.</t>
  </si>
  <si>
    <t>- Manganese dioxide:</t>
  </si>
  <si>
    <t>- - - Electrolytic</t>
  </si>
  <si>
    <t>Iron oxides and hydroxides; earth colours</t>
  </si>
  <si>
    <t>containing 70 % or more by weight of</t>
  </si>
  <si>
    <t>combined iron evaluated as Fe2O3.</t>
  </si>
  <si>
    <t>- Iron oxides and hydroxides:</t>
  </si>
  <si>
    <t>- - - Iron oxide</t>
  </si>
  <si>
    <t>- - - Iron hydroxides</t>
  </si>
  <si>
    <t>- Earth colours</t>
  </si>
  <si>
    <t>Cobalt oxides and hydroxides; commercial</t>
  </si>
  <si>
    <t>cobalt oxides.</t>
  </si>
  <si>
    <t>Titanium oxides.</t>
  </si>
  <si>
    <t>- - - Titanium dioxides</t>
  </si>
  <si>
    <t>Lead oxides; red lead and orange lead.</t>
  </si>
  <si>
    <t>- Lead monoxide (litharge, massicot)</t>
  </si>
  <si>
    <t>Hydrazine and hydroxylamine and their</t>
  </si>
  <si>
    <t>inorganic salts; other inorganic bases; other</t>
  </si>
  <si>
    <t>metal oxides, hydroxides and peroxides.</t>
  </si>
  <si>
    <t>- Hydrazine and hydroxylamine and their</t>
  </si>
  <si>
    <t>inorganic salts</t>
  </si>
  <si>
    <t>- Lithium oxide and hydroixde</t>
  </si>
  <si>
    <t>- Vanadium oxides and hydroxides</t>
  </si>
  <si>
    <t>- Nickel oxides and hydroxides</t>
  </si>
  <si>
    <t>- Copper oxides and hydroxides</t>
  </si>
  <si>
    <t>- Germanium oxides and zirconium dioxide</t>
  </si>
  <si>
    <t>- Molybdenum oxides and hydroxides</t>
  </si>
  <si>
    <t>- Antimony oxides</t>
  </si>
  <si>
    <t>V.- SALTS AND PEROXYSALTS, OF</t>
  </si>
  <si>
    <t>INORGANIC ACIDS AND METALS</t>
  </si>
  <si>
    <t>Fluorides; fluorosilicates, fluoroaluminates</t>
  </si>
  <si>
    <t>and other complex fluorine salts.</t>
  </si>
  <si>
    <t>- Fluorides:</t>
  </si>
  <si>
    <t>- - Of aluminium</t>
  </si>
  <si>
    <t>- Sodium hexafluoroaluminate (synthetic cryolite)</t>
  </si>
  <si>
    <t>Chlorides, chloride oxides and chloride</t>
  </si>
  <si>
    <t>hydroxides; bromides and bromide oxides;</t>
  </si>
  <si>
    <t>iodides and iodide oxides.</t>
  </si>
  <si>
    <t>- Ammonium chloride</t>
  </si>
  <si>
    <t>- Calcium chloride</t>
  </si>
  <si>
    <t>- Other chlorides:</t>
  </si>
  <si>
    <t>- - Of magnesium</t>
  </si>
  <si>
    <t>- - Of nickel</t>
  </si>
  <si>
    <t>- Chloride oxides and chloride hydroxides:</t>
  </si>
  <si>
    <t>- - Of copper</t>
  </si>
  <si>
    <t>- Bromides and bromide oxides:</t>
  </si>
  <si>
    <t>- - Bromides of sodium or of potassium</t>
  </si>
  <si>
    <t>- Iodides and iodide oxides</t>
  </si>
  <si>
    <t>Hypochlorites; commercial calcium</t>
  </si>
  <si>
    <t>hypochlorite; chlorites; hypobromites.</t>
  </si>
  <si>
    <t>- Commercial calcium hypochlorite and other</t>
  </si>
  <si>
    <t>calcium hypochlorites:</t>
  </si>
  <si>
    <t>- - - Commercial calcium hypochlorite (bleaching</t>
  </si>
  <si>
    <t>powder)</t>
  </si>
  <si>
    <t>Chlorates and perchlorates; bromates and</t>
  </si>
  <si>
    <t>perbromates; iodates and periodates.</t>
  </si>
  <si>
    <t>- Chlorates:</t>
  </si>
  <si>
    <t>- - Of sodium</t>
  </si>
  <si>
    <t>- - - Potassium chlorates</t>
  </si>
  <si>
    <t>Sulphides; polysulphides, whether or not</t>
  </si>
  <si>
    <t>- Sodium sulphides:</t>
  </si>
  <si>
    <t>- - - Sodium hydrogen sulphide</t>
  </si>
  <si>
    <t>Dithionites and sulphoxylates.</t>
  </si>
  <si>
    <t>- Of sodium:</t>
  </si>
  <si>
    <t>- - - Dithionites of sodium</t>
  </si>
  <si>
    <t>- - - Formaldehyde sulphoxylates</t>
  </si>
  <si>
    <t>- - - Dithionites</t>
  </si>
  <si>
    <t>Sulphites; thiosulphates.</t>
  </si>
  <si>
    <t>- Sodium sulphites:</t>
  </si>
  <si>
    <t>- - - Sodium hydrogen sulphite</t>
  </si>
  <si>
    <t>- Other sulphites:</t>
  </si>
  <si>
    <t>- - - Ammonium sulphite</t>
  </si>
  <si>
    <t>- Thiosulphates</t>
  </si>
  <si>
    <t>Sulphates; alums; peroxosulphates</t>
  </si>
  <si>
    <t>(persulphates).</t>
  </si>
  <si>
    <t>- Sodium sulphates:</t>
  </si>
  <si>
    <t>- - Disodium sulphate</t>
  </si>
  <si>
    <t>- Other sulphates:</t>
  </si>
  <si>
    <t>- - Of barium</t>
  </si>
  <si>
    <t>- - - Sulphates of ferrous</t>
  </si>
  <si>
    <t>- - - Sulphates of lead</t>
  </si>
  <si>
    <t>- - - Of chromium</t>
  </si>
  <si>
    <t>- - - Of  zinc</t>
  </si>
  <si>
    <t>- Alums</t>
  </si>
  <si>
    <t>- Peroxosulphates (persulphates)</t>
  </si>
  <si>
    <t>Nitrites; nitrates.</t>
  </si>
  <si>
    <t>- Nitrites:</t>
  </si>
  <si>
    <t>- - - Sodium nitrite</t>
  </si>
  <si>
    <t>- Nitrates:</t>
  </si>
  <si>
    <t>- - Of potassium</t>
  </si>
  <si>
    <t>Phosphinates (hypophosphites),</t>
  </si>
  <si>
    <t>phosphonates (phosphites) and phosphates;</t>
  </si>
  <si>
    <t>polyphosphates, whether or not chemically</t>
  </si>
  <si>
    <t>defined.</t>
  </si>
  <si>
    <t>- Phosphinates (hypophosphites) and</t>
  </si>
  <si>
    <t>phosphonates (phosphites)</t>
  </si>
  <si>
    <t>- Phosphates:</t>
  </si>
  <si>
    <t>- - Of mono- or disodium:</t>
  </si>
  <si>
    <t>- - - Of mono sodium</t>
  </si>
  <si>
    <t>- - Calcium hydrogenorthophosphate ("dicalcium</t>
  </si>
  <si>
    <t>phosphate")</t>
  </si>
  <si>
    <t>- - Other phosphates of calcium</t>
  </si>
  <si>
    <t>- - - Of aluminium</t>
  </si>
  <si>
    <t>- - - Of sodium</t>
  </si>
  <si>
    <t>- - - Of trisodium</t>
  </si>
  <si>
    <t>- Polyphosphates:</t>
  </si>
  <si>
    <t>- - Sodium triphosphate (sodium</t>
  </si>
  <si>
    <t>tripolyphosphate)</t>
  </si>
  <si>
    <t>Carbonates;peroxocarbonates</t>
  </si>
  <si>
    <t>(percarbonates); commercial ammonium</t>
  </si>
  <si>
    <t>carbonate containing ammonium carbamate.</t>
  </si>
  <si>
    <t>- Disodium carbonate</t>
  </si>
  <si>
    <t>- Sodium hydrogencarbonate (Sodium</t>
  </si>
  <si>
    <t>bicarbonate)</t>
  </si>
  <si>
    <t>- Potassium carbonates</t>
  </si>
  <si>
    <t>- Calcium carbonate</t>
  </si>
  <si>
    <t>- Barium carbonate</t>
  </si>
  <si>
    <t>- - Lithium carbonates</t>
  </si>
  <si>
    <t>- - Strontium carbonate</t>
  </si>
  <si>
    <t>- - - Magnesium carbonate</t>
  </si>
  <si>
    <t>- - - Carbonates of ammonium</t>
  </si>
  <si>
    <t>- - - Bicarbonate of ammonium</t>
  </si>
  <si>
    <t>Cyanides, cyanide oxides and complex</t>
  </si>
  <si>
    <t>cyanides.</t>
  </si>
  <si>
    <t>- Cyanides and cyanide oxides:</t>
  </si>
  <si>
    <t>- Complex cyanides</t>
  </si>
  <si>
    <t>[2838]</t>
  </si>
  <si>
    <t>Silicates; commercial alkali metal silicates.</t>
  </si>
  <si>
    <t>- - Sodium metasilicates</t>
  </si>
  <si>
    <t>- - - Sodium silicate</t>
  </si>
  <si>
    <t>Borates; peroxoborates (perborates).</t>
  </si>
  <si>
    <t>- Disodium tetraborate (refined borax):</t>
  </si>
  <si>
    <t>- - Anhydrous</t>
  </si>
  <si>
    <t>- Other borates</t>
  </si>
  <si>
    <t>- Peroxoborates (perborates)</t>
  </si>
  <si>
    <t>Salts of oxometallic or peroxometallic acids.</t>
  </si>
  <si>
    <t>- Sodium dichromate</t>
  </si>
  <si>
    <t>- Other chromates and dichromates;</t>
  </si>
  <si>
    <t>peroxochromates:</t>
  </si>
  <si>
    <t>- - - Sodium chromate</t>
  </si>
  <si>
    <t>- Manganites, manganates and permanganates:</t>
  </si>
  <si>
    <t>- - Potassium permanganate</t>
  </si>
  <si>
    <t>- Molybdates</t>
  </si>
  <si>
    <t>- Tungstates (wolframates)</t>
  </si>
  <si>
    <t>- - - Sodium stannate</t>
  </si>
  <si>
    <t>Other salts of inorganic acids or peroxoacids</t>
  </si>
  <si>
    <t>(including aluminosilicates whether or not</t>
  </si>
  <si>
    <t>chemically defined), other than azides.</t>
  </si>
  <si>
    <t>- Double or complex silicates, including</t>
  </si>
  <si>
    <t>aluminosilicates whether or not chemically</t>
  </si>
  <si>
    <t>- - - Fulminates, cyanates and thiocyanates</t>
  </si>
  <si>
    <t>VI.- MISCELLANEOUS</t>
  </si>
  <si>
    <t>Colloidal precious metals; inorganic or</t>
  </si>
  <si>
    <t>organic compounds of precious metals,</t>
  </si>
  <si>
    <t>whether or not chemically defined; amalgams</t>
  </si>
  <si>
    <t>of precious metals.</t>
  </si>
  <si>
    <t>- Colloidal precious metals</t>
  </si>
  <si>
    <t>- Silver compounds:</t>
  </si>
  <si>
    <t>- - Silver nitrate</t>
  </si>
  <si>
    <t>- Gold compounds</t>
  </si>
  <si>
    <t>- Other compounds; amalgams</t>
  </si>
  <si>
    <t>Radioactive chemical elements and</t>
  </si>
  <si>
    <t>radioactive isotopes (including the fissile or</t>
  </si>
  <si>
    <t>fertile chemical elements and isotopes) and</t>
  </si>
  <si>
    <t>their compounds; mixtures and residues</t>
  </si>
  <si>
    <t>containing these products.</t>
  </si>
  <si>
    <t>- Natural uranium and its compounds; alloys,</t>
  </si>
  <si>
    <t>dispersions (including cermets), ceramic</t>
  </si>
  <si>
    <t>products and mixtures containing natural</t>
  </si>
  <si>
    <t>uranium or natural uranium compounds</t>
  </si>
  <si>
    <t>- Uranium enriched in U 235 and its compounds;</t>
  </si>
  <si>
    <t>plutonium and its compounds; alloys, dispersions</t>
  </si>
  <si>
    <t>(including cermets), ceramic products and</t>
  </si>
  <si>
    <t>mixtures containing uranium enriched in U 235,</t>
  </si>
  <si>
    <t>plutonium or compounds of these products</t>
  </si>
  <si>
    <t>- Uranium depleted in U 235 and its compounds;</t>
  </si>
  <si>
    <t>thorium and its compounds; alloys, dispersions</t>
  </si>
  <si>
    <t>mixtures containing uranium depleted in U 235,</t>
  </si>
  <si>
    <t>thorium or compounds of these products</t>
  </si>
  <si>
    <t>- Radioactive elements and isotopes and</t>
  </si>
  <si>
    <t>compounds other than those of subheading</t>
  </si>
  <si>
    <t>2844.10, 2844.20 or 2844.30; alloys, dispersions</t>
  </si>
  <si>
    <t>mixtures containing these elements, isotopes or</t>
  </si>
  <si>
    <t>compounds; radioactive residues</t>
  </si>
  <si>
    <t>- Spent (irradiated) fuel elements (cartridges) of</t>
  </si>
  <si>
    <t>nuclear reactors</t>
  </si>
  <si>
    <t>Isotopes other than those of heading 28.44;</t>
  </si>
  <si>
    <t>compounds, inorganic or organic, of such</t>
  </si>
  <si>
    <t>isotopes, whether or not chemically defined.</t>
  </si>
  <si>
    <t>- Heavy water (deuterium oxide)</t>
  </si>
  <si>
    <t>Compounds, inorganic or organic, of rare-</t>
  </si>
  <si>
    <t>earth metals, of yttrium or of scandium or of</t>
  </si>
  <si>
    <t>mixtures of these metals.</t>
  </si>
  <si>
    <t>- Cerium compounds</t>
  </si>
  <si>
    <t>Hydrogen peroxide, whether or not solidified</t>
  </si>
  <si>
    <t>with urea.</t>
  </si>
  <si>
    <t>[2848]</t>
  </si>
  <si>
    <t>Carbides, whether or not chemically defined.</t>
  </si>
  <si>
    <t>- Of calcium</t>
  </si>
  <si>
    <t>- Of silicon</t>
  </si>
  <si>
    <t>Hydrides, nitrides, azides, silicides and</t>
  </si>
  <si>
    <t>borides, whether or not chemically defined,</t>
  </si>
  <si>
    <t>other than compounds which are also</t>
  </si>
  <si>
    <t>carbides of heading 28.49.</t>
  </si>
  <si>
    <t>[2851]</t>
  </si>
  <si>
    <t>Inorganic or organic compounds of mercury,</t>
  </si>
  <si>
    <t>whether or not chemically defined, excluding</t>
  </si>
  <si>
    <t>amalgams.</t>
  </si>
  <si>
    <t>- Chemically defined</t>
  </si>
  <si>
    <t>Phosphides, whether or not chemically</t>
  </si>
  <si>
    <t>defined, excluding ferrophosphorus; other</t>
  </si>
  <si>
    <t>inorganic compounds (including distilled or</t>
  </si>
  <si>
    <t>conductivity water and water of similar</t>
  </si>
  <si>
    <t>purity); liquid air (whether or not rare gases</t>
  </si>
  <si>
    <t>have been removed); compressed air;</t>
  </si>
  <si>
    <t>amalgams, other than amalgams of precious</t>
  </si>
  <si>
    <t>metals.</t>
  </si>
  <si>
    <t>- Cyanogen chloride (chlorcyan)</t>
  </si>
  <si>
    <t>Chapter 29</t>
  </si>
  <si>
    <t>Organic Chemicals</t>
  </si>
  <si>
    <t>                    Separate chemically defined organic compounds, whether or not containing impurities;</t>
  </si>
  <si>
    <t>                    Mixtures of two or more isomers of the same organic compound (whether or notcontaining impurities), except mixtures of acylic hydrocarbon isomers (other than stereoisomers), whether or not saturated (Chapter 27);</t>
  </si>
  <si>
    <t>                    The products of headings 2936 to 2939 or the sugar ethers, sugar acetals and sugar esters, and their salts, of heading 2940, or the products of heading 2941, whether or not chemically define</t>
  </si>
  <si>
    <t>                    The products mentioned in (a), (b) or (c) above dissolved in water;</t>
  </si>
  <si>
    <t>                    The products mentioned in (a), (b) or (c) above dissolved in other solvents provided that the solution constitutes a normal and necessary method of putting up these products adopted solely for reasons of safety or for transport and that the solvent does not render the product particularly suitable for specific use rather than for general use;</t>
  </si>
  <si>
    <t>                    The products mentioned in (a), (b), (c), (d) or (e) above with an added stabilizer (including an anti-caking agent) necessary for their preservation or transport;</t>
  </si>
  <si>
    <t>                    The products mentioned in (a), (b), (c), (d), (e) or (f) above with an added anti-dusting agent or a coloring or odoriferous substance added to facilitate their identification or for safety reasons, provided that the additions do not render the product particularly suitable for specific use rather than for general use;</t>
  </si>
  <si>
    <t>                    The following products, diluted to standard strengths, for the production of azo dyes: diazonium salts, couplers used for these salts and diazotisable amines and their salts</t>
  </si>
  <si>
    <t>                    Goods of heading 1504 or crude glycerol of heading 1520;</t>
  </si>
  <si>
    <t>                    Ethyl alcohol (heading 2207 or 2208);</t>
  </si>
  <si>
    <t>                    Methane or propane (heading 2711);</t>
  </si>
  <si>
    <t>                    The compounds of carbon mentioned in Note 2 to Chapter 28;</t>
  </si>
  <si>
    <t>                    Immunological products of heading 3002;</t>
  </si>
  <si>
    <t>                    Urea (heading 3102 or 3105);</t>
  </si>
  <si>
    <t>                    Colouring matter of vegetable or animal origin (heading 3203), synthetic organic colouring matter, synthetic organic products of a kind used as fluorescent brightening agents or as luminophores (heading 3204) or dyes or other colouring matter put up in forms or packings for retail sale (heading 3212);</t>
  </si>
  <si>
    <t>                    Enzymes (heading 3507);</t>
  </si>
  <si>
    <t>Metaldehyde, hexamethylenetetramine or similar substances, put up</t>
  </si>
  <si>
    <t>in forms (for example, tablets, sticks or similar forms) for use as fuels,</t>
  </si>
  <si>
    <t>or liquid or liquefied-gas fuels in containers of a kind used for filling or</t>
  </si>
  <si>
    <t>refilling cigarette or similar lighters and of a capacity not exceeding</t>
  </si>
  <si>
    <t>            cm3 (heading 3606);</t>
  </si>
  <si>
    <t>Products put up as charges for fire-extinguishers or put up in fire-extinguishing grenades, of heading 3813; ink removers put up in packings for retail sale, of heading 3824; or</t>
  </si>
  <si>
    <t>Optical elements, for example, of ethylenediamine tartrate (heading</t>
  </si>
  <si>
    <t>         01)</t>
  </si>
  <si>
    <t>Goods which could be included in two or more of the headings of this Chapter are to be classified in that one of those headings which occurs last in numerical order.</t>
  </si>
  <si>
    <t>In headings 29.04 to 29.06, 29.08 to 29.11 and 29.13 to 29.20, any reference to halogenated, sulphonated, nitrated or nitrosated derivatives includes a reference to compound derivatives, such as sulphohalogenated, nitrohalogenated, nitrosulphonated or nitrosulphohalogenated derivatives.</t>
  </si>
  <si>
    <t>Nitro or nitroso groups are not to be taken as "nitrogen-functions" for the purposes of heading 2929</t>
  </si>
  <si>
    <t>For the purposes of headings 2911, 2912, 2914, 2918 and 2922, "oxygen-function" is to be restricted to the functions (the characteristic organic oxygen-containing groups) referred to in headings 2905 to 2920</t>
  </si>
  <si>
    <t>The esters of acid-function organic compounds of sub-Chapters I to</t>
  </si>
  <si>
    <t>VII with organic compounds of these sub-Chapters are to be classified</t>
  </si>
  <si>
    <t>with that compound which is classified in the heading which occurs</t>
  </si>
  <si>
    <t>last in numerical order in these sub-Chapters.</t>
  </si>
  <si>
    <t>Esters of ethyl alcohol with acid-function organic compounds of sub-</t>
  </si>
  <si>
    <t>Chapters I to VII are to be classified in the same heading as the</t>
  </si>
  <si>
    <t>corresponding acid-function compounds.</t>
  </si>
  <si>
    <t>(C)</t>
  </si>
  <si>
    <t>Subject to Note 1 to Section VI and Note 2 to Chapter 28:</t>
  </si>
  <si>
    <t>Inorganic salts of organic compounds such as acid-, phenol- or</t>
  </si>
  <si>
    <t>enol-function compounds or organic bases, of sub-Chapters I</t>
  </si>
  <si>
    <t>to X or heading 29.42, are to  be classified in the heading</t>
  </si>
  <si>
    <t>appropriate to the organic compound;</t>
  </si>
  <si>
    <t>Salts formed between organic compounds of sub-Chapters I to</t>
  </si>
  <si>
    <t>X  or  heading  29.42  are  to  be  classified  in  the  heading</t>
  </si>
  <si>
    <t>appropriate to the base or to the acid (including phenol- or</t>
  </si>
  <si>
    <t>enol-function compounds) from which they are formed, whichever occurs last in numerical order in the Chapter; and</t>
  </si>
  <si>
    <t>                    Co-ordination compounds, other than products classifiable in sub-Chapter XI or heading 2941, are to be classified in the heading which occurs last in numerical order in Chapter 29, among those appropriate to the fragments formed by "cleaving" of all metal bonds, other than metal-carbon bonds</t>
  </si>
  <si>
    <t>                    Metal alcoholates are to be classified in the same heading as the corresponding alcohols except in the case of ethanol (heading 2905)</t>
  </si>
  <si>
    <t>                    Halides of carboxylic acids are to be classified in the same heading as the corresponding acids</t>
  </si>
  <si>
    <t>The compounds of headings 29.30 and 29.31 are organic compounds the molecules of which contain, in addition to atoms of hydrogen, oxygen or nitrogen, atoms of other non-metals or of metals (such as sulphur, arsenic or lead) directly linked to carbon atoms.</t>
  </si>
  <si>
    <t>Heading 2930 (organo-sulphur compounds) and heading 2931 (other organo-inorganic compounds) do not include sulphonated or halogenated derivatives (including compound derivatives) which, apart from hydrogen, oxygen and nitrogen, only have directly linked to carbon the atoms of sulphur or of a halogen which give them their nature of sulphonated or halogenated derivatives (or compound derivatives)</t>
  </si>
  <si>
    <t>Headings 29.32, 29.33 and 29.34 do not include epoxides with a three-membered ring, ketone peroxides, cyclic polymers of aldehydes or of thioaldehydes, anhydrides of polybasic carboxylic acids, cyclic esters of polyhydric alcohols or phenols with polybasic acids, or imides of polybasic acids.</t>
  </si>
  <si>
    <t>These provisions apply only when the ring-position hetero-atoms are those resulting solely from the cyclising function or functions here listed</t>
  </si>
  <si>
    <t>For the purposes of heading 29.37:</t>
  </si>
  <si>
    <t>            the term “hormones” includes hormone- releasing or hormone-stimulating factors, hormone inhibitors and hormone antagonists (anti-hormones);</t>
  </si>
  <si>
    <t>            the expression “used primarily as hormones” applies not only to hormone derivatives and structural analogues used primarily for their hormonal effect, but also to those derivatives and structural analogues used primarily as intermediates in the synthesis of products of this heading</t>
  </si>
  <si>
    <t>Within any one heading of this Chapter, derivatives of a chemical compound (or group of chemical compounds) are to be classified in the same subheading as that compound (or group of compounds) provided that they are not more specifically covered by any other subheading and that there is no residual subheading named "Other" in the series of subheadings concerned.</t>
  </si>
  <si>
    <t>Note 3 to Chapter 29 does not apply to the subheadings of this Chapter.</t>
  </si>
  <si>
    <t>CD</t>
  </si>
  <si>
    <t>(%)</t>
  </si>
  <si>
    <t>I.- HYDROCARBONS AND THEIR</t>
  </si>
  <si>
    <t>HALOGENATED, SULPHONATED, NITRATED</t>
  </si>
  <si>
    <t>OR NITROSATED DERIVATIVES</t>
  </si>
  <si>
    <t>Acyclic hydrocarbons.</t>
  </si>
  <si>
    <t>- Saturated:</t>
  </si>
  <si>
    <t>- - - Butane, pentane and hexane</t>
  </si>
  <si>
    <t>- Unsaturated:</t>
  </si>
  <si>
    <t>- - Ethylene</t>
  </si>
  <si>
    <t>- - Propene (propylene)</t>
  </si>
  <si>
    <t>- - Butene (butylene) and isomers thereof</t>
  </si>
  <si>
    <t>- - Buta-1, 3-diene and isoprene</t>
  </si>
  <si>
    <t>- - - Heptenes</t>
  </si>
  <si>
    <t>Cyclic hydrocarbons.</t>
  </si>
  <si>
    <t>- Cyclanes, cyclenes and cycloterpenes:</t>
  </si>
  <si>
    <t>- - Cyclohexane</t>
  </si>
  <si>
    <t>- - - Cyclopentane</t>
  </si>
  <si>
    <t>- - - Limonene(Dipentene)</t>
  </si>
  <si>
    <t>- Benzene</t>
  </si>
  <si>
    <t>- Toluene</t>
  </si>
  <si>
    <t>- Xylenes:</t>
  </si>
  <si>
    <t>- - o-Xylene</t>
  </si>
  <si>
    <t>- - m-Xylene</t>
  </si>
  <si>
    <t>- - p-Xylene</t>
  </si>
  <si>
    <t>- - Mixed xylene isomers</t>
  </si>
  <si>
    <t>- Styrene</t>
  </si>
  <si>
    <t>- Ethylbenzene</t>
  </si>
  <si>
    <t>- Cumene</t>
  </si>
  <si>
    <t>- - - Naphthalene</t>
  </si>
  <si>
    <t>Halogenated derivatives of hydrocarbons.</t>
  </si>
  <si>
    <t>- Saturated chlorinated derivatives of acyclic</t>
  </si>
  <si>
    <t>hydrocarbons:</t>
  </si>
  <si>
    <t>- - Chloromethane (methyl chloride) and</t>
  </si>
  <si>
    <t>chloroethane (ethyl chloride) :</t>
  </si>
  <si>
    <t>- - - Chloromethane (methyl chloride)</t>
  </si>
  <si>
    <t>- - Dichloromethane (methylene chloride)</t>
  </si>
  <si>
    <t>- - Chloroform (trichloromethane)</t>
  </si>
  <si>
    <t>- - Carbon tetrachloride</t>
  </si>
  <si>
    <t>- - Ethylene dichloride (ISO) (1,2-dichloroethane)</t>
  </si>
  <si>
    <t>1,1,1-Trichloroethane (methyl chloroform)</t>
  </si>
  <si>
    <t>- Unsaturated chlorinated derivatives of acyclic</t>
  </si>
  <si>
    <t>- - Vinyl chloride (chloroethylene)</t>
  </si>
  <si>
    <t>- - Trichloroethylene</t>
  </si>
  <si>
    <t>- - Tetrachloroethylene (perchloroethylene)</t>
  </si>
  <si>
    <t>- Fluorinated, brominated or iodinated derivatives of</t>
  </si>
  <si>
    <t>acyclic hydrocarbons :</t>
  </si>
  <si>
    <t>- -  Ethylene dibromide (ISO) (1,2-dibromoethane)</t>
  </si>
  <si>
    <t>- - - Bromomethane (methyl bromide)</t>
  </si>
  <si>
    <t>- - - Difluoromethane</t>
  </si>
  <si>
    <t>- - - Tetrafluoroethane</t>
  </si>
  <si>
    <t>- - - 1,1,3,3,3-Pentafluoro-2-(trifluoromethyl)-prop-</t>
  </si>
  <si>
    <t>1-ene</t>
  </si>
  <si>
    <t>- - - Ingredients for pesticides</t>
  </si>
  <si>
    <t>- Halogenated derivatives of acyclic hydrocarbons</t>
  </si>
  <si>
    <t>containing two or more different halogens:</t>
  </si>
  <si>
    <t>- - Chlorodifluoromethane</t>
  </si>
  <si>
    <t>- - Dichlorotrifluoroethanes</t>
  </si>
  <si>
    <t>- - Dichlorofluoroethanes</t>
  </si>
  <si>
    <t>- - Chlorodifluoroethanes</t>
  </si>
  <si>
    <t>- - Dichloropentafluoropropanes</t>
  </si>
  <si>
    <t>- - Bromochlorodifluoromethane,</t>
  </si>
  <si>
    <t>bromotrifluoromethane and</t>
  </si>
  <si>
    <t>dibromotetrafluoroethanes</t>
  </si>
  <si>
    <t>- - Other, derivatives perhalogenated only with</t>
  </si>
  <si>
    <t>fluorine and chlorine:</t>
  </si>
  <si>
    <t>- - - Pentachlorofluoroethane;</t>
  </si>
  <si>
    <t>Pentachlorotrifluoropropanes;</t>
  </si>
  <si>
    <t>Pentachlorofluromethane</t>
  </si>
  <si>
    <t>- - - Chloroheptafluoropropanes;</t>
  </si>
  <si>
    <t>Chloropentafluoroethane</t>
  </si>
  <si>
    <t>- - - Tetrachlorodifluoroethanes;</t>
  </si>
  <si>
    <t>Tetrachlorotetrafluoropropanes</t>
  </si>
  <si>
    <t>- - - Heptachlorofluoropropanes</t>
  </si>
  <si>
    <t>- - - Hexachlorodifluoropropoanes</t>
  </si>
  <si>
    <t>- - - Tricholoropentafluoropropanes</t>
  </si>
  <si>
    <t>- - - Dichlorohextafluoropropoanes</t>
  </si>
  <si>
    <t>- - - Chlorotrifluoroethane</t>
  </si>
  <si>
    <t>- - Other perhalogenated derivatives</t>
  </si>
  <si>
    <t>- - - Chlorotetrafluoroethanes</t>
  </si>
  <si>
    <t>- Halogenated derivatives of cyclanic, cyclenic or</t>
  </si>
  <si>
    <t>cycloterpenic hydrocarbons:</t>
  </si>
  <si>
    <t>1,2,3,4,5,6-Hexachlorocyclohexane (HCH</t>
  </si>
  <si>
    <t>(ISO)), including lindane (ISO, INN)</t>
  </si>
  <si>
    <t>Aldrin (ISO), chlordane (ISO) and heptachlor</t>
  </si>
  <si>
    <t>(ISO).</t>
  </si>
  <si>
    <t>Mirex (ISO)</t>
  </si>
  <si>
    <t>- Halogenated derivatives of aromatic</t>
  </si>
  <si>
    <t>- - Chlorobenzene, o-dichlorobenzene and p-</t>
  </si>
  <si>
    <t>dichlorobenzene:</t>
  </si>
  <si>
    <t>- - - Chlorobenzene</t>
  </si>
  <si>
    <t>- - - o-dichlorobenzene</t>
  </si>
  <si>
    <t>- - - p-dichlorobenzene</t>
  </si>
  <si>
    <t>- -  Hexachlorobenzene (ISO) and DDT (ISO)</t>
  </si>
  <si>
    <t>(clofenotane (INN), 1,1,1-trichloro-2,2-bis(p-</t>
  </si>
  <si>
    <t>chlorophenyl)ethane)</t>
  </si>
  <si>
    <t>- - Pentachlorobenzene (ISO)</t>
  </si>
  <si>
    <t>- - Hexabromobiphenyls</t>
  </si>
  <si>
    <t>Sulphonated, nitrated or nitrosated derivatives</t>
  </si>
  <si>
    <t>of hydrocarbons, whether or not halogenated.</t>
  </si>
  <si>
    <t>- Derivatives containing only sulpho groups, their</t>
  </si>
  <si>
    <t>salts and ethyl esters:</t>
  </si>
  <si>
    <t>- - - Benzene sulphonic acid</t>
  </si>
  <si>
    <t>- Derivatives containing only nitro or only nitroso</t>
  </si>
  <si>
    <t>groups:</t>
  </si>
  <si>
    <t>- - - Nitrobenzene (mirbane oil)</t>
  </si>
  <si>
    <t>- Perfluorooctane sulphonic acid, its salts and</t>
  </si>
  <si>
    <t>perfluorooctane sulphonyl fluoride:</t>
  </si>
  <si>
    <t>- - Perfluorooctane sulphonic acid</t>
  </si>
  <si>
    <t>- - Ammonium perfluorooctane sulphonate</t>
  </si>
  <si>
    <t>- - Lithium perfluorooctane sulphonate</t>
  </si>
  <si>
    <t>- - Potassium perfluorooctane sulphonate</t>
  </si>
  <si>
    <t>- - Other salts of Perfluorooctane sulphonic acid</t>
  </si>
  <si>
    <t>- - Perfluorooctane sulphonyl fluoride</t>
  </si>
  <si>
    <t>- - Trichloronitromethane (chloropicrin)</t>
  </si>
  <si>
    <t>II.- ALCOHOLS AND THEIR HALOGENATED,</t>
  </si>
  <si>
    <t>SULPHONATED, NITRATED OR NITROSATED</t>
  </si>
  <si>
    <t>DERIVATIVES</t>
  </si>
  <si>
    <t>Acyclic alcohols and their halogenated,</t>
  </si>
  <si>
    <t>sulphonated, nitrated or nitrosated derivatives.</t>
  </si>
  <si>
    <t>- Saturated monohydric alcohols:</t>
  </si>
  <si>
    <t>- - Methanol (methyl alcohol)</t>
  </si>
  <si>
    <t>- - Propan-1-o1 (propyl alcohol) and propan-2-ol</t>
  </si>
  <si>
    <t>(isopropyl alcohol):</t>
  </si>
  <si>
    <t>- - - Proply alcohol (1-propanol)</t>
  </si>
  <si>
    <t>- - -Iso propyl alcohol (2-propanol)</t>
  </si>
  <si>
    <t>- - Butan-1-o1 (n-butyl alcohol)</t>
  </si>
  <si>
    <t>- - Other butanols</t>
  </si>
  <si>
    <t>- - Octanol (octyl alcohol) and isomers thereof</t>
  </si>
  <si>
    <t>- - Dodecan -1-o1(lauryl alcohol), hexadecan-1-ol</t>
  </si>
  <si>
    <t>(cetyl alcohol) and octadecan-1-ol (stearyl alcohol):</t>
  </si>
  <si>
    <t>- - - Stearyl alcohol</t>
  </si>
  <si>
    <t>- - - Cetyl alcohol</t>
  </si>
  <si>
    <t>- - - Iso Nonyl Alcholo (INA)</t>
  </si>
  <si>
    <t>3,3-dimethylbutan-2-ol (pinacolyl alcohol)</t>
  </si>
  <si>
    <t>- Unsaturated monohydric alcohols:</t>
  </si>
  <si>
    <t>- - Acyclic terpene alcohols</t>
  </si>
  <si>
    <t>- Diols:</t>
  </si>
  <si>
    <t>- - Ethylene glycol (ethanediol) (MEG)</t>
  </si>
  <si>
    <t>- - Propylene glycol (propane-1, 2-diol)</t>
  </si>
  <si>
    <t>- Other polyhydric alcohols:</t>
  </si>
  <si>
    <t>- - 2-Ethyl-2-(hydroxymethyl)propane-1, 3-dio</t>
  </si>
  <si>
    <t>(trimethylolpropane)</t>
  </si>
  <si>
    <t>- - Pentaerythritol</t>
  </si>
  <si>
    <t>- - Mannitol</t>
  </si>
  <si>
    <t>- - D-glucitol (sorbitol)</t>
  </si>
  <si>
    <t>- - Glycerol</t>
  </si>
  <si>
    <t>- Halogenated, sulphonated, nitrated or nitrosated</t>
  </si>
  <si>
    <t>derivatives of acyclic alcohols:</t>
  </si>
  <si>
    <t>- - Ethchlorvynol (INN)</t>
  </si>
  <si>
    <t>Cyclic alcohols and their halogenated,</t>
  </si>
  <si>
    <t>- Cyclanic, cyclenic or cycloterpenic:</t>
  </si>
  <si>
    <t>- - Menthol</t>
  </si>
  <si>
    <t>- - Cyclohexanol, methylcyclohexanols and</t>
  </si>
  <si>
    <t>dimethylcyclo-hexanols</t>
  </si>
  <si>
    <t>- - Sterols and inositols</t>
  </si>
  <si>
    <t>- - - Terpineols</t>
  </si>
  <si>
    <t>- Aromatic:</t>
  </si>
  <si>
    <t>- - Benzyl alcohol</t>
  </si>
  <si>
    <t>III.- PHENOLS, PHENOL- ALCOHOLS, AND</t>
  </si>
  <si>
    <t>THEIR HALOGENATED,SULPHONATED,</t>
  </si>
  <si>
    <t>NITRATED OR NITROSATED DERIVATIVES</t>
  </si>
  <si>
    <t>Phenols; phenol- alcohols.</t>
  </si>
  <si>
    <t>- Monophenols:</t>
  </si>
  <si>
    <t>- - Phenol (hydroxybenzene) and its salts</t>
  </si>
  <si>
    <t>- - Cresols and their salts</t>
  </si>
  <si>
    <t>- - Octylphenol, nonylphenol and their isomers;</t>
  </si>
  <si>
    <t>salts thereof</t>
  </si>
  <si>
    <t>- - Naphthols and their salts</t>
  </si>
  <si>
    <t>- Polyphenols; phenol- alcohols:</t>
  </si>
  <si>
    <t>- - Resorcinol and its salts</t>
  </si>
  <si>
    <t>- - Hydroquinone (quinol) and its salts</t>
  </si>
  <si>
    <t>4,4'-Isopropylidienediphenol (bisphenol</t>
  </si>
  <si>
    <t>A,diphenylolpropane)and its salts</t>
  </si>
  <si>
    <t>Halogenated, sulphonated, nitrated or</t>
  </si>
  <si>
    <t>nitrosated derivatives of phenols or phenol-</t>
  </si>
  <si>
    <t>alcohols.</t>
  </si>
  <si>
    <t>- Derivatives containing only halogen substituents</t>
  </si>
  <si>
    <t>and their salts :</t>
  </si>
  <si>
    <t>Pentachlorophenol (ISO)</t>
  </si>
  <si>
    <t>- - - 4-chloro, 3-methyl phenol, and</t>
  </si>
  <si>
    <t>chlorohyroquinone</t>
  </si>
  <si>
    <t>-  Other :</t>
  </si>
  <si>
    <t>Dinoseb (ISO) and its salts</t>
  </si>
  <si>
    <t>4,6-Dinitro-o-cresol (DNOC (ISO) and its salts</t>
  </si>
  <si>
    <t>IV.- ETHERS, ALCOHOL PEROXIDES, ETHER</t>
  </si>
  <si>
    <t>PEROXIDES, KETONE PEROXIDES, EPOXIDES</t>
  </si>
  <si>
    <t>WITH A THREE- MEMBERED RING, ACETALS</t>
  </si>
  <si>
    <t>AND HEMIACETALS, AND THEIR</t>
  </si>
  <si>
    <t>Ethers, ether- alcohols, ether- phenols, ether-</t>
  </si>
  <si>
    <t>alcohol- phenols, alcohol peroxides, ether</t>
  </si>
  <si>
    <t>peroxides, ketone peroxides (whether or not</t>
  </si>
  <si>
    <t>chemically defined), and their halogenated,</t>
  </si>
  <si>
    <t>- Acyclic ethers and their halogenated,</t>
  </si>
  <si>
    <t>sulphonated, nitrated or nitrosated derivatives:</t>
  </si>
  <si>
    <t>- - Diethyl ether</t>
  </si>
  <si>
    <t>- - - Methyl tertiary butyle ether (MTBE)</t>
  </si>
  <si>
    <t>- Cyclanic, cyclenic or cycloterpenic ethers and</t>
  </si>
  <si>
    <t>their halogenated, sulphonated, nitrated or</t>
  </si>
  <si>
    <t>nitrosated derivatives</t>
  </si>
  <si>
    <t>- Aromatic ethers and their halogenated,</t>
  </si>
  <si>
    <t>sulphonated, nitrated or nitrosated derivatives</t>
  </si>
  <si>
    <t>- Ether- alcohols and their halogenated,</t>
  </si>
  <si>
    <t>- - 2,2'- Oxydiethanol (diethylene glycol, digol)</t>
  </si>
  <si>
    <t>- - Monobutyl ethers of ethylene glycol or of</t>
  </si>
  <si>
    <t>diethylene glycol</t>
  </si>
  <si>
    <t>- - Other monoalkylethers of ethylene glycol or of</t>
  </si>
  <si>
    <t>diethylene glycol:</t>
  </si>
  <si>
    <t>- - - Monomethyl ethers of ethylene glycol or of</t>
  </si>
  <si>
    <t>- Ether- phenols, ether- alcohol- phenols and their</t>
  </si>
  <si>
    <t>halogenated, sulphonated, nitrated or nitrosated</t>
  </si>
  <si>
    <t>derivatives</t>
  </si>
  <si>
    <t>- Alcohol peroxides, ether peroxides, ketone</t>
  </si>
  <si>
    <t>peroxides and their halogenated, sulphonated,</t>
  </si>
  <si>
    <t>nitrated or nitrosated derivatives</t>
  </si>
  <si>
    <t>Epoxides, epoxyalcohols, epoxyphenols and</t>
  </si>
  <si>
    <t>epoxyethers, with a three- membered ring, and</t>
  </si>
  <si>
    <t>nitrosated derivatives.</t>
  </si>
  <si>
    <t>- Oxirane (ethylene oxide)</t>
  </si>
  <si>
    <t>- Methyloxirane (propylene oxide)</t>
  </si>
  <si>
    <t>- 1- Chloro- 2,3- epoxypropane (epichlorohydrin)</t>
  </si>
  <si>
    <t>- Dieldrin (ISO, INN)</t>
  </si>
  <si>
    <t>- Endrin (ISO)</t>
  </si>
  <si>
    <t>Acetals and hemiacetals, whether or not with</t>
  </si>
  <si>
    <t>other oxygen function, and their halogenated,</t>
  </si>
  <si>
    <t>V.- ALDEHYDE- FUNCTION COMPOUNDS</t>
  </si>
  <si>
    <t>Aldehydes, whether or not with other oxygen</t>
  </si>
  <si>
    <t>function; cyclic polymers of aldehydes;</t>
  </si>
  <si>
    <t>paraformaldehyde.</t>
  </si>
  <si>
    <t>- Acyclic aldehydes without other oxygen function:</t>
  </si>
  <si>
    <t>- - Methanal (formaldehyde)</t>
  </si>
  <si>
    <t>- - Ethanal (acetaldehyde)</t>
  </si>
  <si>
    <t>- Cyclic aldehydes without other oxygen function:</t>
  </si>
  <si>
    <t>117</t>
  </si>
  <si>
    <t>- - Benzaldehyde</t>
  </si>
  <si>
    <t>- Aldehyde-alchols, aldehyde-ethers, aldehyde-</t>
  </si>
  <si>
    <t>phenols and aldehydes with other oxygen function:</t>
  </si>
  <si>
    <t>- - Vanillin (4-hydroxy-3-methoxybenzaldehyde)</t>
  </si>
  <si>
    <t>- - Ethylvanillin (e-ethoxy-4-hydroxybenzaldehyde)</t>
  </si>
  <si>
    <t>- Cyclic polymers of aldehydes</t>
  </si>
  <si>
    <t>- Paraformaldehyde</t>
  </si>
  <si>
    <t>nitrosated derivatives of products of heading</t>
  </si>
  <si>
    <t>29.12.</t>
  </si>
  <si>
    <t>VI.- KETONE- FUNCTION COMPOUNDS AND</t>
  </si>
  <si>
    <t>QUINONE- FUNCTION COMPOUNDS</t>
  </si>
  <si>
    <t>Ketones and quinones, whether or not with</t>
  </si>
  <si>
    <t>- Acyclic ketones without other oxygen function:</t>
  </si>
  <si>
    <t>- - Acetone</t>
  </si>
  <si>
    <t>- - Butanone (methyl ethyl ketone)</t>
  </si>
  <si>
    <t>- - 4-Methylpentan-2-one (methyl isobutyl ketone)</t>
  </si>
  <si>
    <t>- Cyclanic, cyclenic or cycloterpenic ketones</t>
  </si>
  <si>
    <t>without other oxygen function:</t>
  </si>
  <si>
    <t>- - Cyclohexanone and methylcyclohexanones</t>
  </si>
  <si>
    <t>- - Ionones and methylionones</t>
  </si>
  <si>
    <t>- - - Isophorone</t>
  </si>
  <si>
    <t>- Aromatic ketones without other oxygen function:</t>
  </si>
  <si>
    <t>- - Phenylacetone (phenylpropan-2-one)</t>
  </si>
  <si>
    <t>- Ketone- alcohols and ketone- aldehydes</t>
  </si>
  <si>
    <t>- Ketone- phenols and ketones with other  oxygen</t>
  </si>
  <si>
    <t>function</t>
  </si>
  <si>
    <t>- Quinones:</t>
  </si>
  <si>
    <t>- - Anthraquinone</t>
  </si>
  <si>
    <t>- - Coenzyme Q10 (ubidecarenone (INN)</t>
  </si>
  <si>
    <t>derivatives:</t>
  </si>
  <si>
    <t>- - Chlordecone (ISO)</t>
  </si>
  <si>
    <t>VII. CARBOXYLIC ACIDS AND THEIR</t>
  </si>
  <si>
    <t>ANHYDRIDES, HALIDES, PEROXIDES AND</t>
  </si>
  <si>
    <t>PEROXYACIDS AND THEIR HALOGENATED,</t>
  </si>
  <si>
    <t>Saturated acyclic monocarboxylic acids and</t>
  </si>
  <si>
    <t>their anhydrides, halides, peroxides and</t>
  </si>
  <si>
    <t>peroxyacids; their halogenated, sulphonated,</t>
  </si>
  <si>
    <t>nitrated or nitrosated derivatives.</t>
  </si>
  <si>
    <t>- Formic acid, its salts and esters:</t>
  </si>
  <si>
    <t>- - Formic acid</t>
  </si>
  <si>
    <t>- - Salts of formic acid:</t>
  </si>
  <si>
    <t>- - - Sodium formate</t>
  </si>
  <si>
    <t>- - Esters of formic acid</t>
  </si>
  <si>
    <t>- Acetic acid and its salts; acetic anhydride:</t>
  </si>
  <si>
    <t>- - Acetic acid</t>
  </si>
  <si>
    <t>- - Acetic anhydride</t>
  </si>
  <si>
    <t>- - - Calcium acetate</t>
  </si>
  <si>
    <t>- - - Lead acetate</t>
  </si>
  <si>
    <t>- - - Sodium acetate</t>
  </si>
  <si>
    <t>- - - Cobalt acetates</t>
  </si>
  <si>
    <t>- Esters of acetic acid:</t>
  </si>
  <si>
    <t>- - Ethyl acetate</t>
  </si>
  <si>
    <t>- - Vinyl acetate</t>
  </si>
  <si>
    <t>- - n-Butyl acetate</t>
  </si>
  <si>
    <t>- -  Dinoseb (ISO) acetate</t>
  </si>
  <si>
    <t>- - - Benzyl acetate</t>
  </si>
  <si>
    <t>- - - Amyl acetate</t>
  </si>
  <si>
    <t>- - - sec-Butyl  acetate</t>
  </si>
  <si>
    <t>- - - Methyl acetate</t>
  </si>
  <si>
    <t>- Mono- , di-</t>
  </si>
  <si>
    <t>or trichloroacetic acids, their salts and</t>
  </si>
  <si>
    <t>esters</t>
  </si>
  <si>
    <t>- Propionic acid, its salts and esters</t>
  </si>
  <si>
    <t>- Butanoic acids, pentanoic acids, their salts and</t>
  </si>
  <si>
    <t>esters:</t>
  </si>
  <si>
    <t>- - - Butyric acid</t>
  </si>
  <si>
    <t>- - - Salts and ester of butyric acid</t>
  </si>
  <si>
    <t>- - - Salts and ester of valeric acid</t>
  </si>
  <si>
    <t>- Palmitic acid, stearic acid, their salts and esters:</t>
  </si>
  <si>
    <t>- - - Stearic acid</t>
  </si>
  <si>
    <t>Unsaturated acyclic monocarboxylic acids,</t>
  </si>
  <si>
    <t>cyclic monocarboxylic acids, their anhydrides,</t>
  </si>
  <si>
    <t>halides, peroxides and peroxyacids; their</t>
  </si>
  <si>
    <t>halogenated, sulphonated, nitrated or</t>
  </si>
  <si>
    <t>- Unsaturated acyclic monocarboxylic acids, their</t>
  </si>
  <si>
    <t>anhydrides, halides,  peroxides, peroxyacids and</t>
  </si>
  <si>
    <t>their derivatives:</t>
  </si>
  <si>
    <t>- - Acrylic acid and its salts</t>
  </si>
  <si>
    <t>- - Esters of acrylic acid</t>
  </si>
  <si>
    <t>- - Methacrylic acid and its salts</t>
  </si>
  <si>
    <t>- - Esters of methacrylic acid</t>
  </si>
  <si>
    <t>- - Oleic, linoleic or linolenic acids, their salts and</t>
  </si>
  <si>
    <t>- - - Oleic cid</t>
  </si>
  <si>
    <t>- - - Salts and derivatives of oleic acid</t>
  </si>
  <si>
    <t>Binapacryl (ISO)</t>
  </si>
  <si>
    <t>- - - Maleic acid, AZDN (2-AZOBIS) Isobutyronitrile</t>
  </si>
  <si>
    <t>99% Min)</t>
  </si>
  <si>
    <t>- Cyclanic, cyclenic or cycloterpenic</t>
  </si>
  <si>
    <t>monocarboxylic acids, their  anhydrides, halides,</t>
  </si>
  <si>
    <t>peroxides, peroxyacids and their derivatives</t>
  </si>
  <si>
    <t>- Aromatic monocarboxylic acids, their anhydrides,</t>
  </si>
  <si>
    <t>halides, peroxides, peroxyacids and their</t>
  </si>
  <si>
    <t>- - Benzoic acid, its salts and esters:</t>
  </si>
  <si>
    <t>- - - Benzoic acid</t>
  </si>
  <si>
    <t>- - - Sodium benzoate</t>
  </si>
  <si>
    <t>- - Benzoyl peroxide and benzoyl chloride</t>
  </si>
  <si>
    <t>- - Phenylacetic acid and its salts</t>
  </si>
  <si>
    <t>- - - Ibuprofen</t>
  </si>
  <si>
    <t>Polycarboxylic acids, their anhydrides, halides,</t>
  </si>
  <si>
    <t>peroxides and peroxyacids; their halogenated,</t>
  </si>
  <si>
    <t>- Acyclic polycarboxylic acids, their anhydrides,</t>
  </si>
  <si>
    <t>- - Oxalic acid, its salts and esters:</t>
  </si>
  <si>
    <t>- - - Oxalic acid</t>
  </si>
  <si>
    <t>- - Adipic acid, its salts and esters</t>
  </si>
  <si>
    <t>- - Azelaic acid, sebacic acid, their salts and esters</t>
  </si>
  <si>
    <t>- - Maleic anhydride</t>
  </si>
  <si>
    <t>- Cyclanic, cyclenic or cycloterpenic polycarboxylic</t>
  </si>
  <si>
    <t>acids, their anhydrides, halides, peroxides,</t>
  </si>
  <si>
    <t>peroxyacids and their derivatives</t>
  </si>
  <si>
    <t>- Aromatic polycarboxylic acids, their anhydrides,</t>
  </si>
  <si>
    <t>- - Dioctyl orthophthalates</t>
  </si>
  <si>
    <t>- - Dinonyl or didecyl orthophthalates</t>
  </si>
  <si>
    <t>- - Other esters of orthophthalic acid:</t>
  </si>
  <si>
    <t>- - - Dibutyl orthophthalates</t>
  </si>
  <si>
    <t>- - Phthalic anhydride</t>
  </si>
  <si>
    <t>- - Terephthalic acid and its salts:</t>
  </si>
  <si>
    <t>- - - Pure terephthalic acid (PTA)</t>
  </si>
  <si>
    <t>- - Dimethyl terephthalate (DMT)</t>
  </si>
  <si>
    <t>- - - Iso phthalic acid</t>
  </si>
  <si>
    <t>Carboxylic acids with additional oxygen</t>
  </si>
  <si>
    <t>function and their anhydrides, halides,</t>
  </si>
  <si>
    <t>- Carboxylic acids with alcohol function but without</t>
  </si>
  <si>
    <t>other oxygen function, their anhydrides, halides,</t>
  </si>
  <si>
    <t>peroxides, peroxyacids and their derivatives:</t>
  </si>
  <si>
    <t>- - Lactic acid, its salts and esters:</t>
  </si>
  <si>
    <t>- - - Lactic acid</t>
  </si>
  <si>
    <t>- - Tartaric acid</t>
  </si>
  <si>
    <t>- - Salts and esters of tartaric acid</t>
  </si>
  <si>
    <t>- - Citric acid</t>
  </si>
  <si>
    <t>- - Salts and esters of citric acid:</t>
  </si>
  <si>
    <t>- - - Sodium citrate</t>
  </si>
  <si>
    <t>- - Gluconic acid, its salts and esters</t>
  </si>
  <si>
    <t>- - 2,2-Diphenyl-2-hydroxyacetic acid (benzilic acid)</t>
  </si>
  <si>
    <t>- - Chlorobenzilate (ISO)</t>
  </si>
  <si>
    <t>- Carboxylic acids with phenol function but without</t>
  </si>
  <si>
    <t>- - Salicylic acid and its salts:</t>
  </si>
  <si>
    <t>- - - Salicylic acid</t>
  </si>
  <si>
    <t>- - - Sodium salicylate</t>
  </si>
  <si>
    <t>- - - Methyl salicylate</t>
  </si>
  <si>
    <t>- - O-Acetylsalicylic acid, its salts and esters:</t>
  </si>
  <si>
    <t>- - - Aspirin</t>
  </si>
  <si>
    <t>- - Other esters of salicyclic acid and their salts</t>
  </si>
  <si>
    <t>- Carboxylic acids with aldehyde or ketone function</t>
  </si>
  <si>
    <t>but without other oxygen function, their anhydrides,</t>
  </si>
  <si>
    <t>- Other :</t>
  </si>
  <si>
    <t>2,4,5-T (ISO) (2,4,5-trichlorophenoxyacetic</t>
  </si>
  <si>
    <t>acid), its salts and esters</t>
  </si>
  <si>
    <t>VIII.- ESTERS OF INORGANIC ACIDS OF NON-</t>
  </si>
  <si>
    <t>METALS AND THEIR SALTS, AND THEIR</t>
  </si>
  <si>
    <t>Phosphoric esters and their salts, including</t>
  </si>
  <si>
    <t>lactophosphates; their halogenated,</t>
  </si>
  <si>
    <t>- Tris(2,3- dibromopropyl) phosphate</t>
  </si>
  <si>
    <t>Esters of other inorganic acids of non- metals</t>
  </si>
  <si>
    <t>(excluding esters of hydrogen halides) and their</t>
  </si>
  <si>
    <t>salts; their halogenated, sulphonated, nitrated</t>
  </si>
  <si>
    <t>or nitrosated derivatives.</t>
  </si>
  <si>
    <t>- Thiophosphoric esters (phosphorothioates) and</t>
  </si>
  <si>
    <t>their salts; their halogenated, sulphonated, nitrated</t>
  </si>
  <si>
    <t>or nitrosated derivatives :</t>
  </si>
  <si>
    <t>- -  Parathion (ISO) and parathion-methyl (ISO)</t>
  </si>
  <si>
    <t>(methyl- parathion)</t>
  </si>
  <si>
    <t>- Phosphite esters and their salts; their</t>
  </si>
  <si>
    <t>derivatives :</t>
  </si>
  <si>
    <t>- - Dimethyl Phosphite</t>
  </si>
  <si>
    <t>- - Diethyl Phosphite</t>
  </si>
  <si>
    <t>- - Trimethyl Phosphite</t>
  </si>
  <si>
    <t>- - Triethyl Phosphite</t>
  </si>
  <si>
    <t>- Endosulfan (ISO)</t>
  </si>
  <si>
    <t>- - - Sulphonic esters and derivatives</t>
  </si>
  <si>
    <t>IX.- NITROGEN- FUNCTION COMPOUNDS</t>
  </si>
  <si>
    <t>Amine- function compounds.</t>
  </si>
  <si>
    <t>- Acyclic monoamines and their derivatives; salts</t>
  </si>
  <si>
    <t>- - Methylamine, di- or trimethylamine and their</t>
  </si>
  <si>
    <t>salts</t>
  </si>
  <si>
    <t>- - 2-(N,N-Dimethylamino)ethylchloride</t>
  </si>
  <si>
    <t>hydrochloride</t>
  </si>
  <si>
    <t>- - 2-(N,N-Diethylamino)ethylchloride hydrochloride</t>
  </si>
  <si>
    <t>- - 2-(N,N-Diisopropylamino)ethylchloride</t>
  </si>
  <si>
    <t>123</t>
  </si>
  <si>
    <t>- - - Paraxylidine sulfamic acid</t>
  </si>
  <si>
    <t>- - - Bis(2-chloroethyl) ethylamine</t>
  </si>
  <si>
    <t>- - - Chlormethine (INN) (bis(2-chloroethyl)</t>
  </si>
  <si>
    <t>methylamine)</t>
  </si>
  <si>
    <t>Trichlomethine (INN) (tris(2-chloroethyl)amine)</t>
  </si>
  <si>
    <t>N,N-Dialkyl(methyl, ethyl, n-propyl or</t>
  </si>
  <si>
    <t>isopropyl)2-chloroethylamines and their protonated</t>
  </si>
  <si>
    <t>- Acyclic polyamines and their derivatives; salts</t>
  </si>
  <si>
    <t>- - Ethylenediamine and its salts</t>
  </si>
  <si>
    <t>- - Hexamethylenediamine and its salts</t>
  </si>
  <si>
    <t>- - - Aceto Acetic ortho anisidine</t>
  </si>
  <si>
    <t>- - - Di amino stilbene</t>
  </si>
  <si>
    <t>- Cyclanic, cyclenic or cycloterpenic mono-  or</t>
  </si>
  <si>
    <t>polyamines, and their derivatives; salts thereof</t>
  </si>
  <si>
    <t>- Aromatic monoamines and their derivatives; salts</t>
  </si>
  <si>
    <t>- - Aniline and its salts:</t>
  </si>
  <si>
    <t>- - - Aniline</t>
  </si>
  <si>
    <t>- - Aniline derivatives and their salts</t>
  </si>
  <si>
    <t>- - Toluidines and their derivatives; salts thereof:</t>
  </si>
  <si>
    <t>- - Diphenylamine and its derivatives; salts thereof</t>
  </si>
  <si>
    <t>- - 1-Naphthylamine (alpha-naphthylamine), 2-</t>
  </si>
  <si>
    <t>naphthylamine (beta-naphthylamine) and their</t>
  </si>
  <si>
    <t>derivatives; salts thereof:</t>
  </si>
  <si>
    <t>- - - Sodium naphthionate</t>
  </si>
  <si>
    <t>- - Amfetamine (INN), benzfetamine (INN),</t>
  </si>
  <si>
    <t>dexamfetamine (INN), etilamfetamine (INN),</t>
  </si>
  <si>
    <t>fencamfamin (INN), lefetamine (INN),</t>
  </si>
  <si>
    <t>levamfetamine (INN), mefenorex (INN) and</t>
  </si>
  <si>
    <t>phentermine (INN); salts thereof</t>
  </si>
  <si>
    <t>- Aromatic polyamines and their derivatives; salts</t>
  </si>
  <si>
    <t>- - o-, m-, p-Phenylenediamine, diaminotoluenes,</t>
  </si>
  <si>
    <t>and their derivatives; salts thereof:</t>
  </si>
  <si>
    <t>Oxygen- function amino- compounds.</t>
  </si>
  <si>
    <t>- Amino-  alcohols, other than those containing</t>
  </si>
  <si>
    <t>more than one kind of oxygen function, their ethers</t>
  </si>
  <si>
    <t>and esters; salts thereof:</t>
  </si>
  <si>
    <t>- - Monoethanolamine and its salts</t>
  </si>
  <si>
    <t>- - Diethanolamine and its salts</t>
  </si>
  <si>
    <t>- - Dextropropoxyphene (INN) and its salts</t>
  </si>
  <si>
    <t>- - Triethanolamine</t>
  </si>
  <si>
    <t>- - Diethanolammonium perfluorooctane sulphonate</t>
  </si>
  <si>
    <t>- - Methyldiethanolamine and ethyldiethanolamine</t>
  </si>
  <si>
    <t>- - 2-(N,N-Diisopropylamino)ethanol</t>
  </si>
  <si>
    <t>N,N-Dialkyl (methyl, ethyl, n-propyl or</t>
  </si>
  <si>
    <t>isopropyl)-2-aminoethanols and their protonated</t>
  </si>
  <si>
    <t>salts:</t>
  </si>
  <si>
    <t>- - - - N,N-Dimethyl-2-aminoethanol and its</t>
  </si>
  <si>
    <t>protonated salts</t>
  </si>
  <si>
    <t>- - - - N,N-Diethyl-2-aminoethanol and its</t>
  </si>
  <si>
    <t>- - - - Other</t>
  </si>
  <si>
    <t>- Amino- naphthols and other amino-  phenols,</t>
  </si>
  <si>
    <t>other than those containing more than one kind of</t>
  </si>
  <si>
    <t>oxygen function, their ethers and esters; salts</t>
  </si>
  <si>
    <t>- - Aminohydroxynaphthalenesulphonic acids and</t>
  </si>
  <si>
    <t>their salts</t>
  </si>
  <si>
    <t>- Amino- aldehydes, amino- ketones and amino-</t>
  </si>
  <si>
    <t>quinones, other than those  containing more than</t>
  </si>
  <si>
    <t>one kind of oxygen function; salts thereof :</t>
  </si>
  <si>
    <t>- - Amfepramone (INN), methadone (INN) and</t>
  </si>
  <si>
    <t>normethadone (INN); salts thereof</t>
  </si>
  <si>
    <t>- Amino- acids, other than those containing more</t>
  </si>
  <si>
    <t>than one kind of oxygen function, and their esters;</t>
  </si>
  <si>
    <t>salts thereof:</t>
  </si>
  <si>
    <t>- - Lysine and its esters, salts thereof</t>
  </si>
  <si>
    <t>- - Glutamic acid and its salts:</t>
  </si>
  <si>
    <t>- - - Monosodium glutamate</t>
  </si>
  <si>
    <t>- - Anthranilic acid and its salt</t>
  </si>
  <si>
    <t>- - Tilidine (INN) and its salts</t>
  </si>
  <si>
    <t>- - - Alanine</t>
  </si>
  <si>
    <t>- Amino- alcohol- phenols, amino- acid- phenols</t>
  </si>
  <si>
    <t>and other amino- compounds with oxygen function</t>
  </si>
  <si>
    <t>Quaternary ammonium salts and hydroxides;</t>
  </si>
  <si>
    <t>lecithins and other phosphoaminolipids,</t>
  </si>
  <si>
    <t>whether or not chemicallydefined.</t>
  </si>
  <si>
    <t>- Choline and its salts</t>
  </si>
  <si>
    <t>- Lecithins and other phosphoaminolipids</t>
  </si>
  <si>
    <t>-Tetraethylammonium perfluorooctane sulphonate</t>
  </si>
  <si>
    <t>- Didecyldimethylammonium perfluorooctane</t>
  </si>
  <si>
    <t>sulphonate</t>
  </si>
  <si>
    <t>- - - Betaine</t>
  </si>
  <si>
    <t>Carboxyamide- function compounds; amide-</t>
  </si>
  <si>
    <t>function compounds of carbonic acid.</t>
  </si>
  <si>
    <t>- Acyclic amides (including acyclic carbamates) and</t>
  </si>
  <si>
    <t>their derivatives; salts thereof:</t>
  </si>
  <si>
    <t>- - Meprobamate (INN)</t>
  </si>
  <si>
    <t>Fluoroacetamide (ISO), monocrotophos (ISO)</t>
  </si>
  <si>
    <t>and phosphamidon (ISO)</t>
  </si>
  <si>
    <t>- - - Acetamide</t>
  </si>
  <si>
    <t>- - - Acrylamido methyl propane sulphonic acid</t>
  </si>
  <si>
    <t>(AMPS)</t>
  </si>
  <si>
    <t>- Cyclic amides (including cyclic carbamates) and</t>
  </si>
  <si>
    <t>- - Ureines and their derivatives; salts thereof</t>
  </si>
  <si>
    <t>- - 2- Acetamidobenzoic acid (N- acetylanthranilic</t>
  </si>
  <si>
    <t>acid) and its salts</t>
  </si>
  <si>
    <t>- - Ethinamate (INN)</t>
  </si>
  <si>
    <t>- - Alachlor (ISO)</t>
  </si>
  <si>
    <t>126</t>
  </si>
  <si>
    <t>- - - Paracetamol</t>
  </si>
  <si>
    <t>- - - Aceto acet ortho toluidine</t>
  </si>
  <si>
    <t>- - - Phenacetine (Aceto-phenetidine)</t>
  </si>
  <si>
    <t>Carboxyimide- function compounds (including</t>
  </si>
  <si>
    <t>saccharin and its salts) and imine- function</t>
  </si>
  <si>
    <t>compounds.</t>
  </si>
  <si>
    <t>- Imides and their derivatives; salts thereof:</t>
  </si>
  <si>
    <t>- - Saccharin and its salts</t>
  </si>
  <si>
    <t>- - Glutethimide (INN)</t>
  </si>
  <si>
    <t>- Imines and their derivatives; salts thereof :</t>
  </si>
  <si>
    <t>Chlordimeform (ISO)</t>
  </si>
  <si>
    <t>- - - Diphenyl-guanidine</t>
  </si>
  <si>
    <t>Nitrile- function compounds.</t>
  </si>
  <si>
    <t>- Acrylonitrile</t>
  </si>
  <si>
    <t>- 1- Cyanoguanidine (dicyandiamide)</t>
  </si>
  <si>
    <t>- Fenproporex (INN) and its salts; methadone (INN)</t>
  </si>
  <si>
    <t>intermediate (4-  cyano- 2-  dimethylamino-  4,4-</t>
  </si>
  <si>
    <t>diphenylbutane)</t>
  </si>
  <si>
    <t>- alpha-Phenylacetoacetonitrile</t>
  </si>
  <si>
    <t>- - - Alpha cyano, 3-phenoxybenzyl (-)cis, trans 3-</t>
  </si>
  <si>
    <t>(2,2-diclord vinyl) 2,2 dimethyl cyclopropane</t>
  </si>
  <si>
    <t>carboxylate</t>
  </si>
  <si>
    <t>- - - (S) Alpha cyano, 3-phenoxybenzyl (S)-2-(4,</t>
  </si>
  <si>
    <t>chloro phenyl)-3 mehtyl butyrate</t>
  </si>
  <si>
    <t>- - - Cyano, 3-phenony benzyl 2,2,3,3 tetra methyl</t>
  </si>
  <si>
    <t>cyclopropane carboxalate</t>
  </si>
  <si>
    <t>- - - N-methylpyrolidon</t>
  </si>
  <si>
    <t>Diazo- , azo- or azoxy- compounds.</t>
  </si>
  <si>
    <t>- - - Benzene-diazonium chloride</t>
  </si>
  <si>
    <t>- - - Azobenzene and azotoluenes</t>
  </si>
  <si>
    <t>- - - Azoxybenzene, azoxybenzoic acid and</t>
  </si>
  <si>
    <t>azoxytoluidine</t>
  </si>
  <si>
    <t>- - - Diazoamino-benzene</t>
  </si>
  <si>
    <t>Organic derivatives of hydrazine or of</t>
  </si>
  <si>
    <t>hydroxylamine.</t>
  </si>
  <si>
    <t>- - - Phenyl-hydrazine</t>
  </si>
  <si>
    <t>- - - Benzyl-phenyl-hydrazine</t>
  </si>
  <si>
    <t>Compounds with other nitrogen function.</t>
  </si>
  <si>
    <t>- Isocyanates</t>
  </si>
  <si>
    <t>- - - Isocyanides</t>
  </si>
  <si>
    <t>N,N-Dialkyl(methyl, ethyl, n-propyl, or</t>
  </si>
  <si>
    <t>isopropyl) phosphoramidic dihalides</t>
  </si>
  <si>
    <t>Dialkyl(methyl, ethyl, n-propyl or</t>
  </si>
  <si>
    <t>isopropyl)N,N-dialkyl (methyl, ethyl, n-propyl or</t>
  </si>
  <si>
    <t>isopropyl)phosphoramidates</t>
  </si>
  <si>
    <t>X.- ORGANO- INORGANIC COMPOUNDS,</t>
  </si>
  <si>
    <t>HETEROCYCLICCOMPOUNDS, NUCLEIC ACIDS</t>
  </si>
  <si>
    <t>AND THEIR SALTS, AND SULPHONAMIDES</t>
  </si>
  <si>
    <t>Organo- sulphur compounds.</t>
  </si>
  <si>
    <t>- Thiocarbamates and dithiocarbamates:</t>
  </si>
  <si>
    <t>- - - 2-N, N-Dimethyl amino-I sodium thiosulphate,</t>
  </si>
  <si>
    <t>3-thiosulfourropane</t>
  </si>
  <si>
    <t>- - - S-S (2 dimethyl amino (trimethylene) bis (thio</t>
  </si>
  <si>
    <t>carbamate)</t>
  </si>
  <si>
    <t>- - - Other Ingredients for pesticides</t>
  </si>
  <si>
    <t>- Thiuram mono- , di-  or tetrasulphides</t>
  </si>
  <si>
    <t>- Methionine</t>
  </si>
  <si>
    <t>- 2-(N,N-Diethylamino)ethanethiol</t>
  </si>
  <si>
    <t>- Bis(2-hydroxyethyl)sulfide (thiodiglycol (INN))</t>
  </si>
  <si>
    <t>- Aldicarb (ISO), captafol (ISO) and</t>
  </si>
  <si>
    <t>methamidophos (ISO)</t>
  </si>
  <si>
    <t>- - - 2- N,N-dimethylamino 1,3 disodium</t>
  </si>
  <si>
    <t>thiosulphate propane</t>
  </si>
  <si>
    <t>- - - O,S-dimethyl phosphoramidothioate</t>
  </si>
  <si>
    <t>- - - Diafethiuran technical (itertbutyl) 3-2-6</t>
  </si>
  <si>
    <t>disopropyl (4-phenoxyphenyl) thiourene</t>
  </si>
  <si>
    <t>- - - O-O diethyl O-(3,5,6 trichloro pyridinyl)</t>
  </si>
  <si>
    <t>phosphorothioate</t>
  </si>
  <si>
    <t>- - - O-(4-bromo, 2-chloro phenyl) o-ethyl s-propyl</t>
  </si>
  <si>
    <t>(phosphorothioate)</t>
  </si>
  <si>
    <t>- - - O,O diethyl O-(3,5,6-trichloro 2-pyridyl)</t>
  </si>
  <si>
    <t>- - - - [S-2-(dialkyl(methyl,ethyl,n-propyl or</t>
  </si>
  <si>
    <t>isopropyl)amino)ethyl ]hydrogen alkyl (methyl,ethyl,</t>
  </si>
  <si>
    <t>n-propyl or isopropyl)phosphonothioates and their</t>
  </si>
  <si>
    <t>O-alkyl (&lt;C10, including cycloalkyl)esters, alkylated</t>
  </si>
  <si>
    <t>or protonated salts therof</t>
  </si>
  <si>
    <t>- - - - 2-Chloroethylchloromethylsulphide; Bis(2-</t>
  </si>
  <si>
    <t>chloroethyl)sulphide; Bis(2-</t>
  </si>
  <si>
    <t>chloroethylthio)methane; 1,2-Bis(2-</t>
  </si>
  <si>
    <t>chloroethylthio)ethane; 1,3-Bis(2-chloroethylthio)-n-</t>
  </si>
  <si>
    <t>propane; 1,4-Bis(2-chloroethylthio)-n-butane; 1,5-</t>
  </si>
  <si>
    <t>Bis(2-chloroethylthio)-n-pentane; Bis(2-</t>
  </si>
  <si>
    <t>chloroethylthiomethyl)ether; Bis(2-</t>
  </si>
  <si>
    <t>chloroethylthioethyl)ether</t>
  </si>
  <si>
    <t>- - - - O,O-Diethyl S-[2-(diethylamino)</t>
  </si>
  <si>
    <t>ethyl]phosphorothioate and its alkylated or</t>
  </si>
  <si>
    <t>protonated salts; N,N-Dialkyl (methyl, ethyl,n-propyl</t>
  </si>
  <si>
    <t>or isopropyl) aminoethane-2-thiols and their</t>
  </si>
  <si>
    <t>protonated salts; Thiodiglycol(INN)(bis(2-</t>
  </si>
  <si>
    <t>hydroxyethyl)sulphide; O-Ethyl S-phenyl</t>
  </si>
  <si>
    <t>ethylphosphonothiolothionate (fonofos)</t>
  </si>
  <si>
    <t>- - - - Containing a phosphorus atom to which is</t>
  </si>
  <si>
    <t>bonded one methyl, ethyl, n-propyl or isopropyl</t>
  </si>
  <si>
    <t>group but not further carbon atoms</t>
  </si>
  <si>
    <t>Other organo- inorganic compounds.</t>
  </si>
  <si>
    <t>Tetramethyl lead and tetraethyl lead</t>
  </si>
  <si>
    <t>Tributyltin compounds</t>
  </si>
  <si>
    <t>-Other organo-phosphorous derivatives :</t>
  </si>
  <si>
    <t>- - Dimethyl methylphosphonate</t>
  </si>
  <si>
    <t>- - Dimethyl propylphosphonate</t>
  </si>
  <si>
    <t>- - Diethyl ethylphosphonate</t>
  </si>
  <si>
    <t>- - Sodium 3-(trihydroxysilyl)propyl</t>
  </si>
  <si>
    <t>methylphosphonate</t>
  </si>
  <si>
    <t>- - 2,4,6-Tripropyl-1,3,5,2,4,6-trioxatriphosphinane</t>
  </si>
  <si>
    <t>2,4,6-trioxide</t>
  </si>
  <si>
    <t>- - (5-Ethyl-2-methyl-2-oxido-1,3,2-</t>
  </si>
  <si>
    <t>dioxaphosphinan-5-yl)methyl methyl</t>
  </si>
  <si>
    <t>- - Bis[(5-ethyl-2-methyl-2-oxido-1,3,2-</t>
  </si>
  <si>
    <t>dioxaphosphinan-5-yl)methyl] methylphosphonate</t>
  </si>
  <si>
    <t>- - Salt of methylphosphonic acid and</t>
  </si>
  <si>
    <t>(aminoiminomethyl)urea (1 : 1)</t>
  </si>
  <si>
    <t>- - - O-Alkyl ( &lt; C10, including cycloalkyl) alkyl</t>
  </si>
  <si>
    <t>(methyl, ethyl, n-propyl or</t>
  </si>
  <si>
    <t>isopropyl)phosphonofluoridates</t>
  </si>
  <si>
    <t>- - - O-Alkyl ( &lt; C10, including cycloalkyl)N,N-dialkyl</t>
  </si>
  <si>
    <t>(methyl, ethyl, n-propyl or isopropyl)</t>
  </si>
  <si>
    <t>phosphoramidocyanidates</t>
  </si>
  <si>
    <t>- - - Alkyl (methyl, ethyl, n-propyl or isopropyl)</t>
  </si>
  <si>
    <t>phosphonyl difluorides</t>
  </si>
  <si>
    <t>- - - [O-2-(dialkyl (methyl, ethyl, n-propyl or</t>
  </si>
  <si>
    <t>isopropyl) amino)ethyl] hydrogen alkyl(methyl,</t>
  </si>
  <si>
    <t>ethyl, n-propyl or isopropyl)phosphonites and their</t>
  </si>
  <si>
    <t>O-alkyl ( &lt;C10, including cycloalkyl) esters;</t>
  </si>
  <si>
    <t>alkylated or protonated salts thereof</t>
  </si>
  <si>
    <t>- - - O-Isopropyl methylphosphonochloridate</t>
  </si>
  <si>
    <t>- - - O-Pinacolyl methylphosphonochloridate</t>
  </si>
  <si>
    <t>- - - 2-Chlorovinyldichloroarsine</t>
  </si>
  <si>
    <t>- - - Bis(2-chlorovinyl)chloroarsine</t>
  </si>
  <si>
    <t>- - - Tris(2-chlorovinyl)arsine</t>
  </si>
  <si>
    <t>Heterocyclic compounds with oxygen hetero-</t>
  </si>
  <si>
    <t>atom(s) only.</t>
  </si>
  <si>
    <t>- Compounds containing an unfused furan ring</t>
  </si>
  <si>
    <t>(whether or not hydrogenated) in the structure:</t>
  </si>
  <si>
    <t>- - Tetrahydrofuran</t>
  </si>
  <si>
    <t>- - 2-Furaldehyde (furfuraldehyde)</t>
  </si>
  <si>
    <t>- - Furfuryl alcohol and tetrahydrofurfuryl alcohol</t>
  </si>
  <si>
    <t>- - Sucralose</t>
  </si>
  <si>
    <t>- Lactones:</t>
  </si>
  <si>
    <t>- - - 4,5,6,7- tetrachloropthalide</t>
  </si>
  <si>
    <t>- - - Isoascorbic acid</t>
  </si>
  <si>
    <t>- - Isosafrole</t>
  </si>
  <si>
    <t>- - 1-(1,3-Benzodioxol-5-yl)propan-2-one</t>
  </si>
  <si>
    <t>- - Piperonal</t>
  </si>
  <si>
    <t>- - Safrole</t>
  </si>
  <si>
    <t>- - Tetrahydrocannabinols (all isomers)</t>
  </si>
  <si>
    <t>- - - 2,3 Dihydro 2-2 dimethyl-7 benzo furanyl</t>
  </si>
  <si>
    <t>methyl-carbamate</t>
  </si>
  <si>
    <t>Heterocyclic compounds with nitrogen hetero-</t>
  </si>
  <si>
    <t>- Compounds containing an unfused pyrazole ring</t>
  </si>
  <si>
    <t>- - Phenazone (antipyrin) and its derivatives</t>
  </si>
  <si>
    <t>- Compounds containing an unfused imidazole ring</t>
  </si>
  <si>
    <t>- - Hydantoin and its derivatives</t>
  </si>
  <si>
    <t>- Compounds containing an unfused pyridine ring</t>
  </si>
  <si>
    <t>- - Pyridine and its salts</t>
  </si>
  <si>
    <t>- - Piperidine and its salts</t>
  </si>
  <si>
    <t>- - Alfentanil (INN), anileridine (INN), bezitramide</t>
  </si>
  <si>
    <t>(INN), bromazepam (INN), difenoxin (INN),</t>
  </si>
  <si>
    <t>diphenoxylate (INN), dipipanone (INN), fentanyl</t>
  </si>
  <si>
    <t>(INN), ketobemidone (INN), methylphenidate (INN),</t>
  </si>
  <si>
    <t>pentazocine (INN), pethidine (INN), pethidine (INN)</t>
  </si>
  <si>
    <t>intermediate A, phencyclidine (INN) (PCP),</t>
  </si>
  <si>
    <t>phenoperidine (INN), pipradrol (INN), piritramide</t>
  </si>
  <si>
    <t>(INN), propiram (INN) and trimeperidine (INN); salts</t>
  </si>
  <si>
    <t>- - - Chloro-phenir-amine and isoniazid</t>
  </si>
  <si>
    <t>- - - Pyrazinamide</t>
  </si>
  <si>
    <t>3-Quinuclidinyl benzilate</t>
  </si>
  <si>
    <t>- - - Quniuclidine-3-ol</t>
  </si>
  <si>
    <t>- Compounds containing in the structure a quinoline</t>
  </si>
  <si>
    <t>or isoquinoline ring- system (whether or not</t>
  </si>
  <si>
    <t>hydrogenated), not further fused:</t>
  </si>
  <si>
    <t>- - Levorphanol (INN) and its salts</t>
  </si>
  <si>
    <t>- - - Amodiaquine</t>
  </si>
  <si>
    <t>- - - Quinoline</t>
  </si>
  <si>
    <t>- - - Chloroquine sulphate</t>
  </si>
  <si>
    <t>- - - Chloroquine phosphate</t>
  </si>
  <si>
    <t>- Compounds containing a pyrimidine ring (whether</t>
  </si>
  <si>
    <t>or not hydrogenated) or piperazine ring in the</t>
  </si>
  <si>
    <t>structure:</t>
  </si>
  <si>
    <t>- - Malonylurea (barbituric acid) and its salts</t>
  </si>
  <si>
    <t>- - Allobarbital (INN), amobarbital (INN), barbital</t>
  </si>
  <si>
    <t>INN), butalbital (INN), butobarbital, cyclobarbital</t>
  </si>
  <si>
    <t>(INN), methylphenobarbital (INN), pentobarbital</t>
  </si>
  <si>
    <t>(INN), phenobarbital (INN), secbutabarbital (INN),</t>
  </si>
  <si>
    <t>secobarbital (INN) and vinylbital (INN); salts thereof</t>
  </si>
  <si>
    <t>- - Other derivatives of malonylurea (barbituric</t>
  </si>
  <si>
    <t>acid); salts thereof</t>
  </si>
  <si>
    <t>- - Loprazolam (INN), mecloqualone (INN),</t>
  </si>
  <si>
    <t>methaqualone (INN) and zipeprol (INN); salts</t>
  </si>
  <si>
    <t>0, Diethyl, 0 (2, iso propyl-6 methyl-pyrimidin-</t>
  </si>
  <si>
    <t>4-YL) phosphoro thioate</t>
  </si>
  <si>
    <t>- - - 1-tert, butyl-3 (2,6 iso propyl 4-phenoxy</t>
  </si>
  <si>
    <t>phenyal thiourean</t>
  </si>
  <si>
    <t>- - - Ciprofloxacin</t>
  </si>
  <si>
    <t>- - - Norfloxacin</t>
  </si>
  <si>
    <t>- Compounds containing an unfused triazine ring</t>
  </si>
  <si>
    <t>- - Melamine</t>
  </si>
  <si>
    <t>- - - Pyrimethamine</t>
  </si>
  <si>
    <t>- - - Isoniazid</t>
  </si>
  <si>
    <t>- - - Cyanuric chloride</t>
  </si>
  <si>
    <t>- Lactams:</t>
  </si>
  <si>
    <t>- - 6-Hexanelactam (epsilon-caprolactam)</t>
  </si>
  <si>
    <t>- - Clobazam (INN) and methyprylon(INN)</t>
  </si>
  <si>
    <t>- - Other lactams:</t>
  </si>
  <si>
    <t>- - - Isatin (lactam of istic acid)</t>
  </si>
  <si>
    <t>- - - 1-Vinyl-2-pyrrol-idone</t>
  </si>
  <si>
    <t>- - Alprazolam (INN), camazepam (INN),</t>
  </si>
  <si>
    <t>chlordiazepoxide (INN), clonazepam (INN),</t>
  </si>
  <si>
    <t>clorazepate, delorazepam (INN), diazepam (INN),</t>
  </si>
  <si>
    <t>estazolam (INN), ethyl loflazepate (INN),</t>
  </si>
  <si>
    <t>fludiazepam (INN), flunitrazepam (INN), flurazepam</t>
  </si>
  <si>
    <t>(INN), halazepam (INN), lorazepam (INN),</t>
  </si>
  <si>
    <t>lormetazepam (INN), mazindol (INN), medazepam</t>
  </si>
  <si>
    <t>(INN), midazolam (INN), nimetazepam (INN),</t>
  </si>
  <si>
    <t>nitrazepam (INN), nordazepam (INN), oxazepam</t>
  </si>
  <si>
    <t>(INN), pinazepam (INN), prazepam (INN),</t>
  </si>
  <si>
    <t>pyrovalerone (INN), temazepam (INN), tetrazepam</t>
  </si>
  <si>
    <t>(INN) and triazolam (INN);salts thereof</t>
  </si>
  <si>
    <t>- - Azinphos-methyl (ISO)</t>
  </si>
  <si>
    <t>Nucleic acids and their salts, whether or not</t>
  </si>
  <si>
    <t>chemically defined; other heterocyclic</t>
  </si>
  <si>
    <t>- Compounds containing an unfused thiazole ring</t>
  </si>
  <si>
    <t>- Compounds containing in the structure a</t>
  </si>
  <si>
    <t>benzothiazole ring- system (whether or not</t>
  </si>
  <si>
    <t>hydrogenated), not further fused</t>
  </si>
  <si>
    <t>phenothiazine ring- system (whether or not</t>
  </si>
  <si>
    <t>- - Aminorex (INN), brotizolam (INN), clotiazepam</t>
  </si>
  <si>
    <t>(INN), cloxazolam (INN), dextromoramide (INN),</t>
  </si>
  <si>
    <t>haloxazolam (INN), ketazolam (INN), mesocarb</t>
  </si>
  <si>
    <t>(INN), oxazolam (INN), pemoline (INN),</t>
  </si>
  <si>
    <t>phendimetrazine (INN), phenmetrazine (INN) and</t>
  </si>
  <si>
    <t>sufentanil (INN); salts thereof</t>
  </si>
  <si>
    <t>- - - Furazolidone</t>
  </si>
  <si>
    <t>Sulphonamides.</t>
  </si>
  <si>
    <t>- N-Methylperfluorooctane sulphonamide</t>
  </si>
  <si>
    <t>- N-Ethylperfluorooctane sulphonamide</t>
  </si>
  <si>
    <t>- N-Ethyl-N-(2-hydroxyethyl) perfluorooctane</t>
  </si>
  <si>
    <t>sulphonamide</t>
  </si>
  <si>
    <t>- N-(2-Hydroxyethyl)-N-methylperfluorooctane</t>
  </si>
  <si>
    <t>- Other perfluorooctane sulphonamides</t>
  </si>
  <si>
    <t>- - - o-Toluene-sulphonamide</t>
  </si>
  <si>
    <t>- - - Sulpha-diazine (INN)</t>
  </si>
  <si>
    <t>- - - Sulphamethoxazole</t>
  </si>
  <si>
    <t>- - - Sulpha-thiazolediazine</t>
  </si>
  <si>
    <t>- - - Sulphanilamide</t>
  </si>
  <si>
    <t>XI- PRO- VITAMINS, VITAMINS AND</t>
  </si>
  <si>
    <t>HORMONES</t>
  </si>
  <si>
    <t>Provitamins and vitamins, natural or</t>
  </si>
  <si>
    <t>reproduced by synthesis (including natural</t>
  </si>
  <si>
    <t>concentrates), derivatives thereof used</t>
  </si>
  <si>
    <t>primarily as vitamins, and intermixtures of the</t>
  </si>
  <si>
    <t>foregoing, whether or not in any solvent.</t>
  </si>
  <si>
    <t>- Vitamins and their derivatives, unmixed:</t>
  </si>
  <si>
    <t>- - Vitamins A and their derivatives</t>
  </si>
  <si>
    <t>- - Vitamin B1 and its derivatives</t>
  </si>
  <si>
    <t>- - Vitamin B2 and its derivatives</t>
  </si>
  <si>
    <t>- - D- or DL-Pantothenic acid (Vitamin B3 or Vitamin</t>
  </si>
  <si>
    <t>B5) and its derivatives</t>
  </si>
  <si>
    <t>- - Vitamin B6 and its derivatives</t>
  </si>
  <si>
    <t>- - Vitamin B12 and its derivatives</t>
  </si>
  <si>
    <t>- - Vitamin C and its derivatives</t>
  </si>
  <si>
    <t>- - Vitamin E and its derivatives</t>
  </si>
  <si>
    <t>- - Other vitamins and their derivatives</t>
  </si>
  <si>
    <t>- Other, including natural concentrates</t>
  </si>
  <si>
    <t>Hormones, prostaglandins, thromboxanes and</t>
  </si>
  <si>
    <t>leukotrienes, natural or reproduced by</t>
  </si>
  <si>
    <t>synthesis; derivatives and structural analogues</t>
  </si>
  <si>
    <t>thereof, including chain modified polypeptides,</t>
  </si>
  <si>
    <t>used primarily as hormones.</t>
  </si>
  <si>
    <t>- Polypeptide hormones, protein hormones and</t>
  </si>
  <si>
    <t>glycoprotein hormones, their derivatives and</t>
  </si>
  <si>
    <t>structural analogues:</t>
  </si>
  <si>
    <t>- - Somatotropin, its derivatives and structural</t>
  </si>
  <si>
    <t>analogues</t>
  </si>
  <si>
    <t>- - Insulin and its salts</t>
  </si>
  <si>
    <t>- Steroidal hormones, their derivatives and</t>
  </si>
  <si>
    <t>structural analogues :</t>
  </si>
  <si>
    <t>- - Cortisone, hydrocortisone, prednisone</t>
  </si>
  <si>
    <t>(dehydrocortisone) and prednisolone</t>
  </si>
  <si>
    <t>(dehydrohydrocortisone)</t>
  </si>
  <si>
    <t>- - Halogenated derivatives of corticosteroidal</t>
  </si>
  <si>
    <t>hormones</t>
  </si>
  <si>
    <t>- - Oestrogens and progestogens</t>
  </si>
  <si>
    <t>- Prostaglandins, thromboxanes and leukotrienes,</t>
  </si>
  <si>
    <t>their derivatives and structural analogues</t>
  </si>
  <si>
    <t>XII.GLYCOSIDES AND ALKALOIDS, NATURAL</t>
  </si>
  <si>
    <t>OR REPRODUCED BY SYNTHESIS, AND THEIR</t>
  </si>
  <si>
    <t>SALTS, ETHERS, ESTERS AND OTHER</t>
  </si>
  <si>
    <t>Glycosides, natural or reproduced by synthesis,</t>
  </si>
  <si>
    <t>and their salts, ethers, esters and other</t>
  </si>
  <si>
    <t>derivatives.</t>
  </si>
  <si>
    <t>- Rutoside (rutin) and its derivatives</t>
  </si>
  <si>
    <t>Alkaloids, natural or reproduced by synthesis,</t>
  </si>
  <si>
    <t>- Alkaloids of opium and their derivatives; salts</t>
  </si>
  <si>
    <t>- - Concentrates of poppy straw; buprenorphine</t>
  </si>
  <si>
    <t>(INN), codeine, dihydrocodeine (INN),</t>
  </si>
  <si>
    <t>ethylmorphine, etorphine (INN), heroin,</t>
  </si>
  <si>
    <t>hydrocodone (INN), hydromorphone (INN),</t>
  </si>
  <si>
    <t>morphine, nicomorphine (INN), oxycodone (INN),</t>
  </si>
  <si>
    <t>oxymorphone (INN), pholcodine (INN), thebacon</t>
  </si>
  <si>
    <t>(INN) and thebaine; salts thereof</t>
  </si>
  <si>
    <t>- Alkaloids of cinchona and their derivatives; salts</t>
  </si>
  <si>
    <t>- - - Quinine sulphate</t>
  </si>
  <si>
    <t>- Caffeine and its salts</t>
  </si>
  <si>
    <t>- Ephedrines and their salts:</t>
  </si>
  <si>
    <t>- - Ephedrine and its salts</t>
  </si>
  <si>
    <t>- - Pseudoephedrine (INN) and its salts</t>
  </si>
  <si>
    <t>- - Cathine (INN) and its salts</t>
  </si>
  <si>
    <t>- - Norephedrine and its salts</t>
  </si>
  <si>
    <t>- Theophylline and aminophylline (theophylline-</t>
  </si>
  <si>
    <t>ethylenediamine) and their derivatives; salts</t>
  </si>
  <si>
    <t>- - Fenetylline (INN) and its salts</t>
  </si>
  <si>
    <t>- Alkaloids of rye ergot and their derivatives; salts</t>
  </si>
  <si>
    <t>- - Ergometrine (INN) and its salts</t>
  </si>
  <si>
    <t>- - Ergotamine (INN) and its salts</t>
  </si>
  <si>
    <t>- - Lysergic acid and its salts</t>
  </si>
  <si>
    <t>- Other, of vegetal origin :</t>
  </si>
  <si>
    <t>Cocaine, ecgonine, levometamfetamine,</t>
  </si>
  <si>
    <t>metamfetamine (INN), metamfetamine racemate;</t>
  </si>
  <si>
    <t>salts, esters and other derivatives thereof</t>
  </si>
  <si>
    <t>XIII.- OTHER ORGANIC COMPOUNDS</t>
  </si>
  <si>
    <t>Sugars, chemically pure, other than sucrose,</t>
  </si>
  <si>
    <t>lactose, maltose, glucose and fructose; sugar</t>
  </si>
  <si>
    <t>ethers, sugar acetals and sugar esters, and</t>
  </si>
  <si>
    <t>their salts, other than products of heading 29.</t>
  </si>
  <si>
    <t>37, 29. 38 or 29.39.</t>
  </si>
  <si>
    <t>Antibiotics.</t>
  </si>
  <si>
    <t>- Penicillins and their derivatives with a penicillanic</t>
  </si>
  <si>
    <t>acid structure; salts thereof</t>
  </si>
  <si>
    <t>- Streptomycins and their derivatives; salts thereof</t>
  </si>
  <si>
    <t>- Tetracyclines and their derivatives; salts thereof</t>
  </si>
  <si>
    <t>- Chloramphenicol and its derivatives; salts thereof</t>
  </si>
  <si>
    <t>- Erythromycin and its derivatives; salts thereof</t>
  </si>
  <si>
    <t>- - - Cephalexin</t>
  </si>
  <si>
    <t>- - - Gramicid trycidine</t>
  </si>
  <si>
    <t>- - - Thricin</t>
  </si>
  <si>
    <t>- - - Cephradine oral</t>
  </si>
  <si>
    <t>- - - Cefixime in bulk</t>
  </si>
  <si>
    <t>Other organic compounds.</t>
  </si>
  <si>
    <t>Chapter 30</t>
  </si>
  <si>
    <t>Pharmaceutical products</t>
  </si>
  <si>
    <t>Foods or beverages (such as dietetic, diabetic or fortified foods, food</t>
  </si>
  <si>
    <t>supplements, tonic beverages and mineral waters), other than nutritional preparations for intravenous administration (Section IV);</t>
  </si>
  <si>
    <t>                    Preparations, such as tablets, chewing gum or patches (transdermal systems), intended to assist smokers to stop smoking (heading 2106 or 3824)</t>
  </si>
  <si>
    <t>                    Plasters specially calcined or finely ground for use in dentistry (heading 2520);</t>
  </si>
  <si>
    <t>                    Aqueous distillates or aqueous solutions of essential oils,suitable for medicinal uses(heading 3301);</t>
  </si>
  <si>
    <t>                    Preparations of headings 3303 to 3307, even if they have therapeutic or prophylactic properties;</t>
  </si>
  <si>
    <t>                    Soap or other products of heading 3401 containing added medicaments;</t>
  </si>
  <si>
    <t>Preparations with a basis of plaster for use in dentistry (heading 3407); or</t>
  </si>
  <si>
    <t>Blood albumin not prepared for therapeutic or prophylactic uses (heading 3502)</t>
  </si>
  <si>
    <t>For the purposes of heading 30.02, the expression "immunological products” applies to peptides and proteins (other than goods of heading 29.37) which are directly involved in the regulation of immunological processes, such as monoclonal antibodies (MABs), antibody fragments, antibody conjugates and antibody fragment conjugates, interleukins, interferons (IFN), chemokines and certain tumor necrosis factors (TNF) growth factors (GF), hematopoietins and colony stimulating factors (CSF).</t>
  </si>
  <si>
    <t>For the purposes of headings 30.03 and 30.04 and of Note 4 (d) to this</t>
  </si>
  <si>
    <t>Chapter, the following are to be treated:</t>
  </si>
  <si>
    <t xml:space="preserve"> As unmixed products:</t>
  </si>
  <si>
    <t>                    Unmixed products dissolved in water;</t>
  </si>
  <si>
    <t>                    All goods of Chapter 28 or 29; and</t>
  </si>
  <si>
    <t>                    Simple vegetable extracts of heading 1302, merely standardised or dissolved in any solvent;</t>
  </si>
  <si>
    <t xml:space="preserve"> As products which have been mixed:</t>
  </si>
  <si>
    <t>                    Colloidal solutions and suspensions (other than colloidal sulphur);</t>
  </si>
  <si>
    <t>                    Vegetable extracts obtained by the treatment of mixtures of vegetable materials; and</t>
  </si>
  <si>
    <t>                    Salts and concentrates obtained by evaporating natural mineral waters</t>
  </si>
  <si>
    <t>Heading 30.06 applies only to the following, which are to be classified in that heading and in no other heading of the Nomenclature:</t>
  </si>
  <si>
    <t>                    Sterile surgical catgut, similar sterile suture materials (including sterile absorbable surgical or dental yarns) and sterile tissue adhesives for surgical wound closure;</t>
  </si>
  <si>
    <t>                    Sterile laminaria and sterile laminaria tents;</t>
  </si>
  <si>
    <t>                    Sterile absorbable surgical or dental haemostatics; sterile surgical or dental adhesion barriers, whether or not absorbable;</t>
  </si>
  <si>
    <t>                    Opacifying preparations for X-ray examinations and diagnostic reagents designed to be administered to the patient, being unmixed products put up in measured doses or products consisting of two or more ingredients which have been mixed together for such uses;</t>
  </si>
  <si>
    <t>                    Blood-grouping reagents;</t>
  </si>
  <si>
    <t>                    Dental cements and other dental fillings; bone reconstruction cements;</t>
  </si>
  <si>
    <t>                    First-aid boxes and kits;</t>
  </si>
  <si>
    <t>                    Chemical contraceptive preparations based on hormones, on other products of heading 29 37 or on spermicides;</t>
  </si>
  <si>
    <t>Gel preparations designed to be used in human or veterinary medicine as a lubricant for parts of the body for surgical operations or physical examinations or as a coupling agent between the body and medical instruments;</t>
  </si>
  <si>
    <t>                    Waste pharmaceuticals, that is, pharmaceutical products which are unfit for their original intended purpose due to, for example, expiry of shelf life; and</t>
  </si>
  <si>
    <t>                    Appliances identifiable for ostomy use, that is, colostomy, ileostomy and urostomy pouches cut to shape and their adhesive wafers or faceplates</t>
  </si>
  <si>
    <t>For the purposes of subheadings 3002.13 and 3002.14, the following are to be treated :</t>
  </si>
  <si>
    <t>        As unmixed products, pure products, whether or not containing impurities;</t>
  </si>
  <si>
    <t>         As products which have been mixed :</t>
  </si>
  <si>
    <t>        The products mentioned in (a) above dissolved in water or in other solvents;</t>
  </si>
  <si>
    <t>        The products mentioned in (a) and (b) (1) above with an added stabiliser necessary for their preservation or transport; and</t>
  </si>
  <si>
    <t>        The products mentioned in (a), (b) (1) and (b) (2) above with any other additive</t>
  </si>
  <si>
    <t>Subheadings 3003.60 and 3004.60 cover medicaments containing artemisinin (INN) for oral ingestion combined with other pharmaceutical active ingredients, or containing any of the following active principles, whether or not combined with other pharmaceutical active ingredients: amodiaquine (INN); artelinic acid or its salts; artenimol (INN); artemotil (INN); artemether (INN); artesunate (INN); chloroquine (INN); dihydroartemisinin (INN); lumefantrine (INN); mefloquine (INN); piperaquine (INN); pyrimethamine (INN) or sulfadoxine (INN).</t>
  </si>
  <si>
    <t>Glands and other organs for organo-</t>
  </si>
  <si>
    <t>therapeutic uses, dried, whether or not</t>
  </si>
  <si>
    <t>powdered; extracts of glands or other organs</t>
  </si>
  <si>
    <t>or of their secretions for organo- therapeutic</t>
  </si>
  <si>
    <t>uses; heparin and its salts; other human or</t>
  </si>
  <si>
    <t>animal substances prepared for therapeutic</t>
  </si>
  <si>
    <t>or prophylactic uses, not elsewhere specified</t>
  </si>
  <si>
    <t>- Extracts of glands or other organs or of their</t>
  </si>
  <si>
    <t>secretion</t>
  </si>
  <si>
    <t>Human blood; animal blood prepared for</t>
  </si>
  <si>
    <t>therapeutic, prophylactic or diagnostic uses;</t>
  </si>
  <si>
    <t>antisera, other blood fractions and</t>
  </si>
  <si>
    <t>immunological products, whether or not</t>
  </si>
  <si>
    <t>modified or obtained by means of</t>
  </si>
  <si>
    <t>biotechnological processes; vaccines, toxins,</t>
  </si>
  <si>
    <t>cultures of micro- organisms (excluding</t>
  </si>
  <si>
    <t>yeasts) and similar products.</t>
  </si>
  <si>
    <t>- Antisera, other blood fractions and</t>
  </si>
  <si>
    <t>immunological products, whether or not modified</t>
  </si>
  <si>
    <t>or obtained by means of biotechnological</t>
  </si>
  <si>
    <t>processes:</t>
  </si>
  <si>
    <t>- - Malaria diagnostic test kits</t>
  </si>
  <si>
    <t>- - Antisera and other blood fractions</t>
  </si>
  <si>
    <t>- - Immunological products, unmixed, not put up</t>
  </si>
  <si>
    <t>in measured doses or in forms or packings for</t>
  </si>
  <si>
    <t>retail sale</t>
  </si>
  <si>
    <t>- - Immunological products, mixed, not put up in</t>
  </si>
  <si>
    <t>measured doses or in forms or packings for retail</t>
  </si>
  <si>
    <t>sale</t>
  </si>
  <si>
    <t>- - Immunological products, put up in measured</t>
  </si>
  <si>
    <t>doses or in forms or packings for retail sale</t>
  </si>
  <si>
    <t>- Vaccines for human medicine:</t>
  </si>
  <si>
    <t>- - - Tetanus toxide</t>
  </si>
  <si>
    <t>- - - For prevention of hepatitis-B</t>
  </si>
  <si>
    <t>- Vaccines for veterinary medicine</t>
  </si>
  <si>
    <t>- - - Human blood</t>
  </si>
  <si>
    <t>- - - Animal blood</t>
  </si>
  <si>
    <t>Saxitoxin</t>
  </si>
  <si>
    <t>Ricin</t>
  </si>
  <si>
    <t>Medicaments (excluding goods of heading</t>
  </si>
  <si>
    <t>30.02, 30.05 or 30.06) consisting of two or</t>
  </si>
  <si>
    <t>more constituents which have been mixed</t>
  </si>
  <si>
    <t>together for therapeutic or prophylactic uses,</t>
  </si>
  <si>
    <t>not put up in measured doses or in forms or</t>
  </si>
  <si>
    <t>packings for retail sale.</t>
  </si>
  <si>
    <t>- Containing pencillins or derivatives thereof, with</t>
  </si>
  <si>
    <t>a penicillanic acid structure, or streptomycins or</t>
  </si>
  <si>
    <t>their derivatives</t>
  </si>
  <si>
    <t>- Other containing antibiotics</t>
  </si>
  <si>
    <t>- Other containing hormones or other products of</t>
  </si>
  <si>
    <t>heading 29.37 :</t>
  </si>
  <si>
    <t>- - Containing insulin</t>
  </si>
  <si>
    <t>-  Other, containing alkaloids or derivatives</t>
  </si>
  <si>
    <t>- - Containing ephedrine or its salts</t>
  </si>
  <si>
    <t>- - Containing pseudoephedrine (INN) or its salts</t>
  </si>
  <si>
    <t>- - Containing norephedrine or its salts</t>
  </si>
  <si>
    <t>- Other, containing antimalarial active principles</t>
  </si>
  <si>
    <t>described in Subheading Note 2 to this Chapter</t>
  </si>
  <si>
    <t>- - - Unani, ayurvedic and other oriental type</t>
  </si>
  <si>
    <t>medicine</t>
  </si>
  <si>
    <t>- - - Homeopathic medicines</t>
  </si>
  <si>
    <t>30. 02, 30. 05 or 30. 06) consisting of mixed or</t>
  </si>
  <si>
    <t>unmixed products for therapeutic or</t>
  </si>
  <si>
    <t>prophylactic uses, put up in measured doses</t>
  </si>
  <si>
    <t>(including those in the form of transdermal</t>
  </si>
  <si>
    <t>administration systems) or in forms or</t>
  </si>
  <si>
    <t>- - - Ampicillin, Amoxcillin and Cloxcillin capsules/</t>
  </si>
  <si>
    <t>syrup</t>
  </si>
  <si>
    <t>- Other, containing other antibiotics</t>
  </si>
  <si>
    <t>- Other, containing hormones or other products</t>
  </si>
  <si>
    <t>of heading 29.37:</t>
  </si>
  <si>
    <t>- - Containing corticosteroid hormones, their</t>
  </si>
  <si>
    <t>derivatives or structural analogues</t>
  </si>
  <si>
    <t>- Other, containing alkaloids or derivatives</t>
  </si>
  <si>
    <t>thereof :</t>
  </si>
  <si>
    <t>- Other, containing vitamins or other products of</t>
  </si>
  <si>
    <t>heading 29.36:</t>
  </si>
  <si>
    <t>- - - Cod liver oil</t>
  </si>
  <si>
    <t>141</t>
  </si>
  <si>
    <t>- - - Unani ayurvedic and other oriental type</t>
  </si>
  <si>
    <t>- - - Dextrose and saline infusion solution, with</t>
  </si>
  <si>
    <t>infusion set</t>
  </si>
  <si>
    <t>- - - Dextrose and saline infusion solution, without</t>
  </si>
  <si>
    <t>saline infusion set</t>
  </si>
  <si>
    <t>- - - Eye drops</t>
  </si>
  <si>
    <t>- - - Ointments, medicinal</t>
  </si>
  <si>
    <t>- - - Aspirin, medicinal</t>
  </si>
  <si>
    <t>- - - Sulpha drugs</t>
  </si>
  <si>
    <t>- - - - Cough syrups medicinal</t>
  </si>
  <si>
    <t>- - - - Paracetamol</t>
  </si>
  <si>
    <t>Wadding, gauze, bandages and similar</t>
  </si>
  <si>
    <t>articles (for example, dressings, adhesive</t>
  </si>
  <si>
    <t>plasters, poultices), impregnated or coated</t>
  </si>
  <si>
    <t>with pharmaceutical substances or put up in</t>
  </si>
  <si>
    <t>forms or packings for retail sale for medical,</t>
  </si>
  <si>
    <t>surgical, dental or veterinary purposes.</t>
  </si>
  <si>
    <t>- Adhesive dressings and other articles having an</t>
  </si>
  <si>
    <t>adhesive layer:</t>
  </si>
  <si>
    <t>- - - Surgical tape in jumbo rolls</t>
  </si>
  <si>
    <t>- - - Acrynol pad</t>
  </si>
  <si>
    <t>Pharmaceutical goods specified in Note 4 to</t>
  </si>
  <si>
    <t>Sterile surgical catgut, similar sterile suture</t>
  </si>
  <si>
    <t>materials (including sterile absorbable surgical or</t>
  </si>
  <si>
    <t>dental yarns) and sterile tissue adhesives for</t>
  </si>
  <si>
    <t>surgical wound closure; sterile laminaria and</t>
  </si>
  <si>
    <t>sterile laminaria tents; sterile absorbable surgical</t>
  </si>
  <si>
    <t>or dental haemostatics; sterile surgical or dental</t>
  </si>
  <si>
    <t>adhesion barriers, whether or not absorbable:</t>
  </si>
  <si>
    <t>- - - Vascular grafts</t>
  </si>
  <si>
    <t>- Blood- grouping reagents</t>
  </si>
  <si>
    <t>- Opacifying preparations for X- ray</t>
  </si>
  <si>
    <t>examinations; diagnostic reagents  designed to</t>
  </si>
  <si>
    <t>be administered to the patient</t>
  </si>
  <si>
    <t>- Dental cements and other dental fillings; bone</t>
  </si>
  <si>
    <t>reconstruction cements</t>
  </si>
  <si>
    <t>- First- aid boxes and kits</t>
  </si>
  <si>
    <t>- Chemical contraceptive preparations based on</t>
  </si>
  <si>
    <t>hormones, on other products of heading 29.37 or</t>
  </si>
  <si>
    <t>on spermicides</t>
  </si>
  <si>
    <t>- Gel preparations designed to be used in human</t>
  </si>
  <si>
    <t>or veterinary medicine as a lubricant for parts of</t>
  </si>
  <si>
    <t>the body for surgical operations or physical</t>
  </si>
  <si>
    <t>examinations or as a coupling agent between the</t>
  </si>
  <si>
    <t>body and medical instruments</t>
  </si>
  <si>
    <t>- -  Appliances identifiable for ostomy use</t>
  </si>
  <si>
    <t>Waste pharmaceuticals</t>
  </si>
  <si>
    <t>Chapter 31</t>
  </si>
  <si>
    <t>Fertilizers</t>
  </si>
  <si>
    <t>                    Animal blood of heading 0511;</t>
  </si>
  <si>
    <t>                    Separate chemically defined compounds (other than those answering to the descriptions in Note 2 (a), 3 (a), 4 (a) or 5 below); or</t>
  </si>
  <si>
    <t>                    Cultured potassium chloride crystals (other than optical elements) weighing not less than 25 g each, of heading 3824; optical elements of potassium chloride (heading 9001)</t>
  </si>
  <si>
    <t>Heading 31.02 applies only to the following goods, provided that they are not put up in the forms or packages described in heading 31.05:</t>
  </si>
  <si>
    <t>                    Goods which answer to one or other of the descriptions given below:</t>
  </si>
  <si>
    <t>                    Sodium nitrate, whether or not pure;</t>
  </si>
  <si>
    <t>                    Ammonium nitrate, whether or not pure;</t>
  </si>
  <si>
    <t>                    Double salts, whether or not pure, of ammonium sulphate and ammonium nitrate;</t>
  </si>
  <si>
    <t>                    Ammonium sulphate, whether or not pure;</t>
  </si>
  <si>
    <t>                    Double salts (whether or not pure) or mixtures of calcium nitrate and ammonium nitrate;</t>
  </si>
  <si>
    <t>                    Double salts (whether or not pure) or mixtures of calcium nitrate and magnesium nitrate;</t>
  </si>
  <si>
    <t>                    Calcium cyanamide, whether or not pure or treated with oil;</t>
  </si>
  <si>
    <t>                    Urea, whether or not pure</t>
  </si>
  <si>
    <t>                    Fertilisers consisting of any of the goods described in (a) above mixed together</t>
  </si>
  <si>
    <t>                    Fertilisers consisting of ammonium chloride or of any of the goods described in (a) or (b) above mixed with chalk, gypsum or other inorganic non-fertilising substances</t>
  </si>
  <si>
    <t>                    Liquid fertilisers consisting of the goods of subparagraph (a) (ii) or (viii) above, or of mixtures of those goods, in an aqueous or ammoniacal solution</t>
  </si>
  <si>
    <t>Heading 31.03 applies only to the following goods, provided that they are not put up in the forms or packages described in heading 31.05:</t>
  </si>
  <si>
    <t>                    Basic slag;</t>
  </si>
  <si>
    <t>                    Natural phosphates of heading 2510, calcined or further heat-treated than for the removal of impurities;</t>
  </si>
  <si>
    <t>                    Superphosphates (single, double or triple);</t>
  </si>
  <si>
    <t>                    Calcium hydrogenorthophosphate containing not less than 02 % by weight of fluorine calculated on the dry anhydrous product</t>
  </si>
  <si>
    <t>                    Fertilisers consisting of any of the goods described in (a) above mixed together, but with no account being taken of the fluorine content limit</t>
  </si>
  <si>
    <t>                    Fertilisers consisting of any of the goods described in (a) or (b) above, but with no account being taken of the fluorine content limit, mixed with chalk, gypsum or other inorganic non-fertilising substances</t>
  </si>
  <si>
    <t>Heading 31.04 applies only to the following goods, provided that they are not put up in the forms or packages described in heading 31.05:</t>
  </si>
  <si>
    <t>                    Crude natural potassium salts (for example, carnallite, kainite and sylvite);</t>
  </si>
  <si>
    <t>                    Potassium chloride, whether or not pure, except as provided in Note 1 (c) above;</t>
  </si>
  <si>
    <t>                    Potassium sulphate, whether or not pure;</t>
  </si>
  <si>
    <t>                    Magnesium potassium sulphate, whether or not pure</t>
  </si>
  <si>
    <t>Ammonium dihydrogenorthophosphate (monoammonium phosphate) and diammonium hydrogenorthophosphate (diammonium phosphate), whether or not pure, and intermixtures thereof, are to be classified in heading 31.05.</t>
  </si>
  <si>
    <t>For the purposes of heading 31.05, the term "other fertilizers" applies only to products of a kind used as fertilizers and containing, as an essential constituent, at least one of the fertilising elements nitrogen, phosphorus or potassium.</t>
  </si>
  <si>
    <t>Animal or vegetable fertilisers, whether or not</t>
  </si>
  <si>
    <t>mixed together or chemically treated;</t>
  </si>
  <si>
    <t>fertilisers produced by the mixing or chemical</t>
  </si>
  <si>
    <t>treatment of animal or vegetable products.</t>
  </si>
  <si>
    <t>Mineral or chemical fertilisers, nitrogenous.</t>
  </si>
  <si>
    <t>- Urea, whether or not in aqueous solution</t>
  </si>
  <si>
    <t>- Ammonium sulphate; double salts and mixtures</t>
  </si>
  <si>
    <t>of ammonium sulphate and ammonium nitrate:</t>
  </si>
  <si>
    <t>- - Ammonium sulphate</t>
  </si>
  <si>
    <t>- Ammonium nitrate, whether or not in aqueous</t>
  </si>
  <si>
    <t>solution</t>
  </si>
  <si>
    <t>- Mixtures of ammonium nitrate with calcium</t>
  </si>
  <si>
    <t>carbonate or other inorganic  non- fertilising</t>
  </si>
  <si>
    <t>substances</t>
  </si>
  <si>
    <t>- Sodium nitrate:</t>
  </si>
  <si>
    <t>- - - Crude</t>
  </si>
  <si>
    <t>- Double salts and mixtures of calcium nitrate and</t>
  </si>
  <si>
    <t>ammonium nitrate</t>
  </si>
  <si>
    <t>- Mixtures of urea and ammonium nitrate in</t>
  </si>
  <si>
    <t>aqueous or ammoniacal solution</t>
  </si>
  <si>
    <t>- Other, including mixtures not specified in the</t>
  </si>
  <si>
    <t>foregoing subheadings</t>
  </si>
  <si>
    <t>Mineral or chemical fertilisers, phosphatic.</t>
  </si>
  <si>
    <t>- Superphosphates:</t>
  </si>
  <si>
    <t>- - Containing by weight 35 % or more of</t>
  </si>
  <si>
    <t>diphosphorus pentaoxide (P2O5)</t>
  </si>
  <si>
    <t>Mineral or chemical fertilisers, potassic.</t>
  </si>
  <si>
    <t>- Potassium chloride</t>
  </si>
  <si>
    <t>- Potassium sulphate</t>
  </si>
  <si>
    <t>Mineral or chemical fertilisers containing two</t>
  </si>
  <si>
    <t>or three of the fertilising elements nitrogen,</t>
  </si>
  <si>
    <t>phosphorus and potassium; other fertilisers;</t>
  </si>
  <si>
    <t>goods of this Chapter in tablets or similar</t>
  </si>
  <si>
    <t>forms or in packages of a gross weight not</t>
  </si>
  <si>
    <t>exceeding 10 kg.</t>
  </si>
  <si>
    <t>- Goods of this Chapter in tablets or similar forms</t>
  </si>
  <si>
    <t>or in packages of a gross weight not exceeding</t>
  </si>
  <si>
    <t>10 kg</t>
  </si>
  <si>
    <t>- Mineral or chemical fertilisers containing the</t>
  </si>
  <si>
    <t>three fertilising elements nitrogen, phosphorus</t>
  </si>
  <si>
    <t>and potassium</t>
  </si>
  <si>
    <t>- Diammonium hydrogenorthophosphate</t>
  </si>
  <si>
    <t>(diammonium phosphate)</t>
  </si>
  <si>
    <t>- Ammoniumdihydrogen orthophosphate</t>
  </si>
  <si>
    <t>(monoammonium phosphate) and mixtures</t>
  </si>
  <si>
    <t>thereof with diammonium</t>
  </si>
  <si>
    <t>hydrogenorthophosphate (diammonium</t>
  </si>
  <si>
    <t>phosphate)</t>
  </si>
  <si>
    <t>- Other mineral or chemical fertilisers containing</t>
  </si>
  <si>
    <t>the two fertilising elements nitrogen and</t>
  </si>
  <si>
    <t>phosphorus:</t>
  </si>
  <si>
    <t>- - Containing nitrates and phosphates</t>
  </si>
  <si>
    <t>- Mineral or chemical fertilisers containing the two</t>
  </si>
  <si>
    <t>fertilising elements phosphorus and potassium</t>
  </si>
  <si>
    <t>Chapter 32</t>
  </si>
  <si>
    <t>Tanning or dyeing extracts; tannins and their derivatives; dyes, pigments and other colouring matter; paints and varnishes; putty and other mastics; inks</t>
  </si>
  <si>
    <t>          Separate chemically defined elements or compounds (except those of heading 3203 or 3204, inorganic products of a kind used as luminophores (heading 3206), glass obtained from fused quartz or other fused silica in the forms provided for in heading 3207, and also dyes and other colouring matter put up in forms or packings for retail sale, of heading 3212);</t>
  </si>
  <si>
    <t>          Tannates or other tannin derivatives of products of headings 2936 to</t>
  </si>
  <si>
    <t>2939, 2941 or 3501 to</t>
  </si>
  <si>
    <t>35.04; or</t>
  </si>
  <si>
    <t>(c) Mastics of asphalt or other bituminous mastics (heading 2715)</t>
  </si>
  <si>
    <t>Heading 32.04 includes mixtures of stabilised diazonium salts and couplers for the production of azo dyes.</t>
  </si>
  <si>
    <t>Headings 32.03, 32.04, 32.05 and 32.06 apply also to preparations based on colouring matter (including, in the case of heading 32.06, colouring pigments of heading 25.30 or Chapter 28, metal flakes and metal powders), of a kind used for colouring any material or used as ingredients in the manufacture of colouring preparations. The headings do not apply, however, to pigments dispersed in non-aqueous media, in liquid or paste form, of a kind used in the manufacture of paints, including enamels (heading 32.12), or to other preparations of heading 32.07, 32.08, 32.09, 32.10, 32.12, 32.13 or 32.15.</t>
  </si>
  <si>
    <t>Heading 32.08 includes solutions (other than collodions) consisting of any of the products specified in headings 39.01 to 39.13 in volatile organic solvents when the weight of the solvent exceeds 50% of the weight of the solution.</t>
  </si>
  <si>
    <t>The expression "colouring matter" in this Chapter does not include products of a kind used as extenders in oil paints, whether or not they are also suitable for colouring distempers.</t>
  </si>
  <si>
    <t>The expression "stamping foils" in heading 32.12 applies only to thin sheets of a kind used for printing, for example, book covers or hat bands, and consisting of:</t>
  </si>
  <si>
    <t>                    Metallic powder (including powder of precious metal) or pigment, agglomerated with glue, gelatin or other binder; or</t>
  </si>
  <si>
    <t>                    Metal (including precious metal) or pigment, deposited on a supporting sheet of any material</t>
  </si>
  <si>
    <t>Tanning extracts of vegetable origin; tannins</t>
  </si>
  <si>
    <t>- Quebracho extract</t>
  </si>
  <si>
    <t>- Wattle extract</t>
  </si>
  <si>
    <t>- - - Acacia catechu (cutch)</t>
  </si>
  <si>
    <t>- - - Oak or chestnut extract</t>
  </si>
  <si>
    <t>- - - Gambier</t>
  </si>
  <si>
    <t>Synthetic organic tanning substances;</t>
  </si>
  <si>
    <t>inorganic tanning substances; tanning</t>
  </si>
  <si>
    <t>preparations, whether or not containing</t>
  </si>
  <si>
    <t>natural tanning substances; enzymatic</t>
  </si>
  <si>
    <t>preparations for pre- tanning.</t>
  </si>
  <si>
    <t>- Synthetic organic tanning substances</t>
  </si>
  <si>
    <t>147</t>
  </si>
  <si>
    <t>- - - Tanning substances, tanning preparations</t>
  </si>
  <si>
    <t>based on chromium sulphate</t>
  </si>
  <si>
    <t>Colouring matter of vegetable or animal</t>
  </si>
  <si>
    <t>origin (including dyeing extracts but</t>
  </si>
  <si>
    <t>excluding animal black), whether or not</t>
  </si>
  <si>
    <t>chemically defined; preparations as specified</t>
  </si>
  <si>
    <t>in Note 3 to this Chapter based on colouring</t>
  </si>
  <si>
    <t>matter of vegetable or animal origin.</t>
  </si>
  <si>
    <t>- - - Obtained from acacia catechu (black cutch)</t>
  </si>
  <si>
    <t>Synthetic organic colouring matter, whether</t>
  </si>
  <si>
    <t>or not chemically defined; preparations as</t>
  </si>
  <si>
    <t>specified in Note 3 to this Chapter based on</t>
  </si>
  <si>
    <t>synthetic organic colouring matter; synthetic</t>
  </si>
  <si>
    <t>organic products of a kind used as</t>
  </si>
  <si>
    <t>fluorescent brightening agents or as</t>
  </si>
  <si>
    <t>luminophores, whether or not chemically</t>
  </si>
  <si>
    <t>- Synthetic organic colouring  matter and</t>
  </si>
  <si>
    <t>preparations based thereon as specified in Note</t>
  </si>
  <si>
    <t>3 to this Chapter:</t>
  </si>
  <si>
    <t>- - Disperse dyes and preparations based</t>
  </si>
  <si>
    <t>thereon</t>
  </si>
  <si>
    <t>- - Acid dyes, whether or not premetallised, and</t>
  </si>
  <si>
    <t>preparations based thereon; mordant dyes and</t>
  </si>
  <si>
    <t>preparations based thereon</t>
  </si>
  <si>
    <t>- - Basic dyes and preparations based thereon</t>
  </si>
  <si>
    <t>- - Direct dyes and preparations based thereon</t>
  </si>
  <si>
    <t>- - Vat dyes (including those usable in that state</t>
  </si>
  <si>
    <t>as pigments) and preparations based thereon:</t>
  </si>
  <si>
    <t>- - - Indigo blue</t>
  </si>
  <si>
    <t>- - Reactive dyes and preparations based</t>
  </si>
  <si>
    <t>- - Pigments and preparations based thereon</t>
  </si>
  <si>
    <t>- - Other, including mixtures of colouring matter</t>
  </si>
  <si>
    <t>of two or more of the subheadings 3204.11 to</t>
  </si>
  <si>
    <t>3204.19:</t>
  </si>
  <si>
    <t>- - - Dyes, sulphur</t>
  </si>
  <si>
    <t>- - - Dyes, synthetic</t>
  </si>
  <si>
    <t>- Synthetic organic products of a kind used as</t>
  </si>
  <si>
    <t>fluorescent brightening agents</t>
  </si>
  <si>
    <t>Colour lakes; preparations as specified in</t>
  </si>
  <si>
    <t>Note 3 to this Chapter based on colour lakes.</t>
  </si>
  <si>
    <t>Other colouring matter; preparations as</t>
  </si>
  <si>
    <t>specified in Note 3 to this Chapter, other than</t>
  </si>
  <si>
    <t>those of heading 32.03, 32.04 or 32.05;</t>
  </si>
  <si>
    <t>inorganic products of a kind used as</t>
  </si>
  <si>
    <t>- Pigments and preparations based on titanium</t>
  </si>
  <si>
    <t>dioxide:</t>
  </si>
  <si>
    <t>- - Containing 80 % or more by weight of titanium</t>
  </si>
  <si>
    <t>dioxide calculated on the dry matter</t>
  </si>
  <si>
    <t>- Pigments and preparations based on chromium</t>
  </si>
  <si>
    <t>compounds:</t>
  </si>
  <si>
    <t>- - - Chrome yellow</t>
  </si>
  <si>
    <t>- Other colouring matter and other preparations:</t>
  </si>
  <si>
    <t>- - Ultramarine and preparations based thereon</t>
  </si>
  <si>
    <t>- - Lithopone and other pigments and</t>
  </si>
  <si>
    <t>preparations based on zinc sulphide:</t>
  </si>
  <si>
    <t>- - - Lithopone</t>
  </si>
  <si>
    <t>- - - Master batches (coloured)</t>
  </si>
  <si>
    <t>- - - Pigments and peparations based on</t>
  </si>
  <si>
    <t>cadmium compounds</t>
  </si>
  <si>
    <t>- - - Pigments and preparations based on</t>
  </si>
  <si>
    <t>hexacyanoferrates (ferrocyanides  and</t>
  </si>
  <si>
    <t>ferricyanides)</t>
  </si>
  <si>
    <t>- Inorganic products of a kind used as</t>
  </si>
  <si>
    <t>luminophores:</t>
  </si>
  <si>
    <t>- - - Flourescent powder</t>
  </si>
  <si>
    <t>- - - Inorganic products of a kind used as</t>
  </si>
  <si>
    <t>luminophores</t>
  </si>
  <si>
    <t>Prepared pigments, prepared opacifiers and</t>
  </si>
  <si>
    <t>prepared colours, vitrifiable enamels and</t>
  </si>
  <si>
    <t>glazes, engobes (slips), liquid lustres and</t>
  </si>
  <si>
    <t>similar preparations, of a kind used in the</t>
  </si>
  <si>
    <t>ceramic, enamelling or glass industry; glass</t>
  </si>
  <si>
    <t>frit and other glass, in the form of powder,</t>
  </si>
  <si>
    <t>granules or flakes.</t>
  </si>
  <si>
    <t>- Prepared pigments, prepared opacifiers,</t>
  </si>
  <si>
    <t>prepared colours and similar preparations:</t>
  </si>
  <si>
    <t>- - - Opacifiers</t>
  </si>
  <si>
    <t>- - - Ceramic Colours</t>
  </si>
  <si>
    <t>- Vitrifiable enamels and glazes, engobes (slips)</t>
  </si>
  <si>
    <t>and similar preparations</t>
  </si>
  <si>
    <t>- Liquid lusters and similar preparations</t>
  </si>
  <si>
    <t>- Glass frit and other glass, in the form of powder,</t>
  </si>
  <si>
    <t>granules or flakes:</t>
  </si>
  <si>
    <t>- - - Glass frit</t>
  </si>
  <si>
    <t>Paints and varnishes (including enamels and</t>
  </si>
  <si>
    <t>lacquers) based on synthetic polymers or</t>
  </si>
  <si>
    <t>chemically modified natural polymers,</t>
  </si>
  <si>
    <t>dispersed or dissolved in a non- aqueous</t>
  </si>
  <si>
    <t>medium; solutions as defined in Note 4 to this</t>
  </si>
  <si>
    <t>Chapter.</t>
  </si>
  <si>
    <t>- Based on polyesters:</t>
  </si>
  <si>
    <t>- - - Varnishes</t>
  </si>
  <si>
    <t>- Based on acrylic or vinyl polymers:</t>
  </si>
  <si>
    <t>- - - Based on polyamides:</t>
  </si>
  <si>
    <t>- - - - Varnishes</t>
  </si>
  <si>
    <t>- - - Other varnishes</t>
  </si>
  <si>
    <t>dispersed or dissolved in an aqueous</t>
  </si>
  <si>
    <t>medium.</t>
  </si>
  <si>
    <t>- - - Lacquered blue, golden and silver</t>
  </si>
  <si>
    <t>Other paints and varnishes (including</t>
  </si>
  <si>
    <t>enamels, lacquers and distempers); prepared</t>
  </si>
  <si>
    <t>water pigments of a kind used for finishing</t>
  </si>
  <si>
    <t>leather.</t>
  </si>
  <si>
    <t>- - - Distempers</t>
  </si>
  <si>
    <t>- - - Prepared water pigments of a kind used for</t>
  </si>
  <si>
    <t>finishing leather</t>
  </si>
  <si>
    <t>Prepared driers.</t>
  </si>
  <si>
    <t>- - - For leather</t>
  </si>
  <si>
    <t>Pigments (including metallic powders and</t>
  </si>
  <si>
    <t>flakes) dispersed in non- aqueous media, in</t>
  </si>
  <si>
    <t>liquid or paste form, of a kind used in the</t>
  </si>
  <si>
    <t>manufacture of paints (including enamels);</t>
  </si>
  <si>
    <t>stamping foils; dyes and other colouring</t>
  </si>
  <si>
    <t>matter put up in forms or packings for retail</t>
  </si>
  <si>
    <t>sale.</t>
  </si>
  <si>
    <t>- Stamping foils</t>
  </si>
  <si>
    <t>- - - Aluminium paste and powder</t>
  </si>
  <si>
    <t>- - - Pigments in paint or enamel media</t>
  </si>
  <si>
    <t>- - - Emitter paste for tube lights</t>
  </si>
  <si>
    <t>Artists', students' or signboard painters'</t>
  </si>
  <si>
    <t>colours, modifying tints, amusement colours</t>
  </si>
  <si>
    <t>and the like, in tablets, tubes, jars, bottles,</t>
  </si>
  <si>
    <t>pans or in similar forms or packings.</t>
  </si>
  <si>
    <t>- Colours in sets</t>
  </si>
  <si>
    <t>Glaziers' putty, grafting putty, resin cements,</t>
  </si>
  <si>
    <t>caulking compounds and other mastics;</t>
  </si>
  <si>
    <t>painters' fillings; non- refractory surfacing</t>
  </si>
  <si>
    <t>preparations for facades, indoor walls, floors,</t>
  </si>
  <si>
    <t>ceilings or the like.</t>
  </si>
  <si>
    <t>- Glaziers' putty, grafting putty, resin cements,</t>
  </si>
  <si>
    <t>caulking compounds and other mastics; painters'</t>
  </si>
  <si>
    <t>fillings:</t>
  </si>
  <si>
    <t>- - - Glaziers putty (mastic based on oil)</t>
  </si>
  <si>
    <t>- - - Grafting putty (mastic based on wax)</t>
  </si>
  <si>
    <t>- - - Resin cements</t>
  </si>
  <si>
    <t>- - - Capping cement for bulbs and tube lights</t>
  </si>
  <si>
    <t>- - - Silicon sealant</t>
  </si>
  <si>
    <t>Printing ink, writing or drawing ink and other</t>
  </si>
  <si>
    <t>inks, whether or not concentrated or solid.</t>
  </si>
  <si>
    <t>Printing ink:</t>
  </si>
  <si>
    <t>- - Black:</t>
  </si>
  <si>
    <t>- - - Rolling coating printing ink</t>
  </si>
  <si>
    <t>- - - Flourescent ink</t>
  </si>
  <si>
    <t>- - - Inks for ball points pens, fine liners and fibre</t>
  </si>
  <si>
    <t>tips</t>
  </si>
  <si>
    <t>Chapter 33</t>
  </si>
  <si>
    <t>Essential oils and resinoids; perfumery,</t>
  </si>
  <si>
    <t>cosmetic or toilet preparations</t>
  </si>
  <si>
    <t>                    Natural oleoresins or vegetable extracts of heading 1301 or 1302;</t>
  </si>
  <si>
    <t>                    Soap or other products of heading 3401; or</t>
  </si>
  <si>
    <t>                    Gum, wood or sulphates turpentine or other products of heading 3805</t>
  </si>
  <si>
    <t>The expression “odoriferous substances” in heading 33.02 refers only to the substances of heading 33.01, to odoriferous constituents isolated from those substances or to synthetic aromatics.</t>
  </si>
  <si>
    <t>Headings 33.03 to 33.07 apply, inter alia, to products, whether or not mixed (other than aqueous distillates and aqueous solutions of essential oils), suitable for use as goods of these headings and put up in packings of a kind sold by retail for such use.</t>
  </si>
  <si>
    <t>The expression “perfumery, cosmetic or toilet preparations” in heading 33.07 applies, inter alia, to the following products: scented sachets; odoriferous preparations which operate by burning; perfumed papers and papers impregnated or coated with cosmetics; contact lens or artificial eye solutions; wadding, felt and nonwovens, impregnated, coated or covered with perfume or cosmetics; animal toilet preparations.</t>
  </si>
  <si>
    <t>Essential oils (terpeneless or not), including</t>
  </si>
  <si>
    <t>concrete and absolutes; resinoids; extracted</t>
  </si>
  <si>
    <t>oleoresins; concentrates of essential oils in</t>
  </si>
  <si>
    <t>fats, in fixed oils, in waxes or the like,</t>
  </si>
  <si>
    <t>obtained by enfleurage or maceration;</t>
  </si>
  <si>
    <t>terpenic by- products of the deterpenation of</t>
  </si>
  <si>
    <t>essential oils; aqueous distillates and</t>
  </si>
  <si>
    <t>aqueous solutions of essential oils.</t>
  </si>
  <si>
    <t>- Essential oils of citrus fruit:</t>
  </si>
  <si>
    <t>- - Of orange</t>
  </si>
  <si>
    <t>- - Of lemon</t>
  </si>
  <si>
    <t>- Essential oils other than those of citrus fruit:</t>
  </si>
  <si>
    <t>- - Of peppermint (Mentha piperita)</t>
  </si>
  <si>
    <t>- - Of other mints</t>
  </si>
  <si>
    <t>- - - Of citronella</t>
  </si>
  <si>
    <t>- - - Of eucalyptus</t>
  </si>
  <si>
    <t>- Resinoids</t>
  </si>
  <si>
    <t>- - - Concentrates of essential oils</t>
  </si>
  <si>
    <t>Mixtures of odoriferous substances and</t>
  </si>
  <si>
    <t>mixtures (including alcoholic solutions) with</t>
  </si>
  <si>
    <t>a basis of one or more of these substances,</t>
  </si>
  <si>
    <t>of a kind used as raw materials in industry;</t>
  </si>
  <si>
    <t>other preparations based on odoriferous</t>
  </si>
  <si>
    <t>substances, of a kind used for the</t>
  </si>
  <si>
    <t>manufacture of beverages.</t>
  </si>
  <si>
    <t>- Of a kind used in the food or drink industries:</t>
  </si>
  <si>
    <t>- - - Flavours and concentrates for use in aerated</t>
  </si>
  <si>
    <t>beverages</t>
  </si>
  <si>
    <t>- - - Flavours and concentrates for use in food</t>
  </si>
  <si>
    <t>industry</t>
  </si>
  <si>
    <t>- - - Of a kind used in cosmetics industry</t>
  </si>
  <si>
    <t>Perfumes and toilet waters.</t>
  </si>
  <si>
    <t>- - - Eau-de-cologne</t>
  </si>
  <si>
    <t>- - - Perfumes</t>
  </si>
  <si>
    <t>Beauty or make- up preparations and</t>
  </si>
  <si>
    <t>preparations for the care of the skin (other</t>
  </si>
  <si>
    <t>than medicaments), including sunscreen or</t>
  </si>
  <si>
    <t>sun tan preparations; manicure or pedicure</t>
  </si>
  <si>
    <t>preparations.</t>
  </si>
  <si>
    <t>- Lip make- up preparations</t>
  </si>
  <si>
    <t>- Eye make- up preparations</t>
  </si>
  <si>
    <t>- Manicure or pedicure preparations:</t>
  </si>
  <si>
    <t>- - - Nail polish</t>
  </si>
  <si>
    <t>- - Powders, whether or not compressed:</t>
  </si>
  <si>
    <t>- - - Face powder</t>
  </si>
  <si>
    <t>- - - Talcum powder</t>
  </si>
  <si>
    <t>- - - Face and skin creams and lotions</t>
  </si>
  <si>
    <t>- - - Tonics and skin food</t>
  </si>
  <si>
    <t>Preparations for use on the hair.</t>
  </si>
  <si>
    <t>- Shampoos</t>
  </si>
  <si>
    <t>- Preparations for permanent waving or</t>
  </si>
  <si>
    <t>straightening</t>
  </si>
  <si>
    <t>- Hair lacquers</t>
  </si>
  <si>
    <t>- - - Cream for hair</t>
  </si>
  <si>
    <t>- - - Dyes for hair</t>
  </si>
  <si>
    <t>Preparations for oral or dental hygiene,</t>
  </si>
  <si>
    <t>including denture fixative pastes and</t>
  </si>
  <si>
    <t>powders; yarn used to clean between the</t>
  </si>
  <si>
    <t>teeth (dental floss), in individual retail</t>
  </si>
  <si>
    <t>packages.</t>
  </si>
  <si>
    <t>- Dentifrices:</t>
  </si>
  <si>
    <t>- - - Tooth paste</t>
  </si>
  <si>
    <t>Yarn used to clean between  the teeth (dental</t>
  </si>
  <si>
    <t>floss)</t>
  </si>
  <si>
    <t>Pre- shave, shaving or after- shave</t>
  </si>
  <si>
    <t>preparations, personal deodorants, bath</t>
  </si>
  <si>
    <t>preparations, depilatories and other</t>
  </si>
  <si>
    <t>perfumery, cosmetic or toilet preparations,</t>
  </si>
  <si>
    <t>not elsewhere specified or included; prepared</t>
  </si>
  <si>
    <t>room deodorisers, whether or not perfumed</t>
  </si>
  <si>
    <t>or having disinfectant properties.</t>
  </si>
  <si>
    <t>- Pre- shave, shaving or after- shave</t>
  </si>
  <si>
    <t>preparations</t>
  </si>
  <si>
    <t>- Personal deodorants and antiperspirants</t>
  </si>
  <si>
    <t>- Perfumed bath salts and other bath</t>
  </si>
  <si>
    <t>- Preparations for perfuming or deodorising</t>
  </si>
  <si>
    <t>rooms, including odoriferous preparations used</t>
  </si>
  <si>
    <t>during religious rites:</t>
  </si>
  <si>
    <t>- - "Agarbatti" and other odoriferous perparations</t>
  </si>
  <si>
    <t>which operate by burning</t>
  </si>
  <si>
    <t>- - - Contact lens solution</t>
  </si>
  <si>
    <t>Chapter 34</t>
  </si>
  <si>
    <t>Soap, organic surface-active agents, washing preparations,</t>
  </si>
  <si>
    <t>lubricating preparations, artificial waxes, prepared waxes, polishing or scouring preparations,candles and similar articles, herefor pastes, “dental waxes” and dental preparations with a basis of plaster</t>
  </si>
  <si>
    <t>                    Edible mixtures or preparations of animal or vegetable fats or oils of a kind used as mould release preparations (heading 1517);</t>
  </si>
  <si>
    <t>                    Separate chemically defined compounds; or</t>
  </si>
  <si>
    <t>                    Shampoos, dentifrices, shaving creams and foams, or bath preparations, containing soap or other organic surface-active agents (heading 3305, 3306 or 3307)</t>
  </si>
  <si>
    <t>For the purposes of heading 34.01, the expression “soap” applies only to soap soluble in water. Soap and the other products of heading 34.01 may contain added substances (for example, disinfectants, abrasive powders, fillers or medicaments). Products containing abrasive powders remain classified in heading 34.01 only if in the form of bars, cakes or moulded</t>
  </si>
  <si>
    <t>pieces or shapes In other forms they are to be classified in heading 3405 as “scouring powders and similar preparations”</t>
  </si>
  <si>
    <t>For the purposes of heading 34.02, “organic surface-active agents” are products which when mixed with water at a concentration of 0.5% at 20 oC and left to stand for one hour at the same temperature:</t>
  </si>
  <si>
    <t>                    give a transparent or translucent liquid or stable emulsion without separation of insoluble matter; and</t>
  </si>
  <si>
    <t>                    reduce the surface tension of water to 45 x 10-2 N/m (45 dyne/cm) or less</t>
  </si>
  <si>
    <t>In heading 34.03 the expression “petroleum oils and oils obtained from bituminous minerals” applies to the products defined in Note 2 to Chapter 27.</t>
  </si>
  <si>
    <t>In heading 34.04, subject to the exclusions provided below, the expression “artificial waxes and prepared waxes” applies only to:</t>
  </si>
  <si>
    <t>                    Chemically produced organic products of a waxy character, whether or not water-soluble;</t>
  </si>
  <si>
    <t>                    Products obtained by mixing different waxes;</t>
  </si>
  <si>
    <t>                    Products of a waxy character with a basis of one or more waxes and containing fats, resins, mineral substances or other materials</t>
  </si>
  <si>
    <t>          Products of heading 1516, 3402 or 3823, even if having a waxy character;</t>
  </si>
  <si>
    <t>          Unmixed animal waxes or unmixed vegetable waxes, whether or not refined or coloured, of heading 1521</t>
  </si>
  <si>
    <t>          Mineral waxes or similar products of heading 2712, whether or not intermixed or merely coloured; or</t>
  </si>
  <si>
    <t>          Waxes mixed with, dispersed in or dissolved in a liquid medium (headings 3405, 3809, etc)</t>
  </si>
  <si>
    <t>Soap; organic surface- active products and</t>
  </si>
  <si>
    <t>preparations for use as soap, in the form of</t>
  </si>
  <si>
    <t>bars, cakes, moulded pieces or shapes,</t>
  </si>
  <si>
    <t>whether or not containing soap; organic</t>
  </si>
  <si>
    <t>surface- active products and preparations for</t>
  </si>
  <si>
    <t>washing the skin, in the form of liquid or</t>
  </si>
  <si>
    <t>cream and put up for retail sale, whether or</t>
  </si>
  <si>
    <t>not containing soap; paper, wadding, felt and</t>
  </si>
  <si>
    <t>nonwovens, impregnated, coated or covered</t>
  </si>
  <si>
    <t>with soap or detergent.</t>
  </si>
  <si>
    <t>- Soap and organic surface- active products and</t>
  </si>
  <si>
    <t>preparations, in the form of bars, cakes, moulded</t>
  </si>
  <si>
    <t>pieces or shapes, and paper, wadding, felt and</t>
  </si>
  <si>
    <t>nonwovens, impregnated, coated or covered with</t>
  </si>
  <si>
    <t>soap or detergent:</t>
  </si>
  <si>
    <t>- - For toilet use (including medicated products)</t>
  </si>
  <si>
    <t>- - - Baby wipes</t>
  </si>
  <si>
    <t>- Soap in other forms</t>
  </si>
  <si>
    <t>- Organic surface- active products and</t>
  </si>
  <si>
    <t>preparations for washing the skin, in the form of</t>
  </si>
  <si>
    <t>liquid or cream and put up for retail sale, whether</t>
  </si>
  <si>
    <t>or not containing soap</t>
  </si>
  <si>
    <t>Organic surface- active agents (other than</t>
  </si>
  <si>
    <t>soap); surface- active preparations, washing</t>
  </si>
  <si>
    <t>preparations (including auxiliary washing</t>
  </si>
  <si>
    <t>preparations) and cleaning preparations,</t>
  </si>
  <si>
    <t>whether or not containing soap, other than</t>
  </si>
  <si>
    <t>those of heading 34.01.</t>
  </si>
  <si>
    <t>- Organic surface- active agents, whether or not</t>
  </si>
  <si>
    <t>put up for retail sale:</t>
  </si>
  <si>
    <t>- - Anionic:</t>
  </si>
  <si>
    <t>- - - Sulphonic acid(Soft)</t>
  </si>
  <si>
    <t>- - Cationic:</t>
  </si>
  <si>
    <t>- - - Pharmaceutical grade</t>
  </si>
  <si>
    <t>- - - Other than in retail packing</t>
  </si>
  <si>
    <t>- - Non-ionic</t>
  </si>
  <si>
    <t>- - - Cocoamidopropyl betaine (CAPB)</t>
  </si>
  <si>
    <t>- Preparations put up for retail sale</t>
  </si>
  <si>
    <t>Lubricating preparations (including cutting-</t>
  </si>
  <si>
    <t>oil preparations, bolt or nut release</t>
  </si>
  <si>
    <t>preparations, anti- rust or anti- corrosion</t>
  </si>
  <si>
    <t>preparations and mould release preparations,</t>
  </si>
  <si>
    <t>based on lubricants) and preparations of a</t>
  </si>
  <si>
    <t>kind used for the oil or grease treatment of</t>
  </si>
  <si>
    <t>textile materials, leather, furskins or other</t>
  </si>
  <si>
    <t>materials, but excluding preparations</t>
  </si>
  <si>
    <t>containing, as basic constituents, 70 % or</t>
  </si>
  <si>
    <t>more by weight of petroleum oils or of oils</t>
  </si>
  <si>
    <t>- Containing petroleum oils or oils obtained from</t>
  </si>
  <si>
    <t>bituminous minerals:</t>
  </si>
  <si>
    <t>- - Preparations for the treatment of textile</t>
  </si>
  <si>
    <t>materials, leather, furskins or other materials:</t>
  </si>
  <si>
    <t>- - - Of a kind used in the leather or like industires</t>
  </si>
  <si>
    <t>- - - Of a kind used in the paper or like industries</t>
  </si>
  <si>
    <t>- - - Of a kind used in the textile or like industries:</t>
  </si>
  <si>
    <t>- - - Greases</t>
  </si>
  <si>
    <t>material, leather, furskins or other materials:</t>
  </si>
  <si>
    <t>including fat liquors</t>
  </si>
  <si>
    <t>- - - Mould release preparations</t>
  </si>
  <si>
    <t>Artificial waxes and prepared waxes.</t>
  </si>
  <si>
    <t>- Of poly (oxyethylene) (polyethylene glycol)</t>
  </si>
  <si>
    <t>- - - Sealing waxes</t>
  </si>
  <si>
    <t>- - - Of chemically modified lignite</t>
  </si>
  <si>
    <t>- - - Wax for wax jet engraver</t>
  </si>
  <si>
    <t>- - - Wax for fungicides</t>
  </si>
  <si>
    <t>Polishes and creams, for footwear, furniture,</t>
  </si>
  <si>
    <t>floors, coachwork, glass or metal, scouring</t>
  </si>
  <si>
    <t>pastes and powders and similar preparations</t>
  </si>
  <si>
    <t>(whether or not in the form of paper, wadding,</t>
  </si>
  <si>
    <t>felt, nonwovens, cellular plastics or cellular</t>
  </si>
  <si>
    <t>rubber, impregnated, coated or covered with</t>
  </si>
  <si>
    <t>such preparations), excluding waxes of</t>
  </si>
  <si>
    <t>heading 34.04.</t>
  </si>
  <si>
    <t>- Polishes, creams and similar preparations for</t>
  </si>
  <si>
    <t>footwear or leather:</t>
  </si>
  <si>
    <t>- - - For footwear</t>
  </si>
  <si>
    <t>the maintenance of wooden furniture, floors or</t>
  </si>
  <si>
    <t>other woodwork</t>
  </si>
  <si>
    <t>- Polishes and similar preparations for</t>
  </si>
  <si>
    <t>coachwork, other than metal polishes</t>
  </si>
  <si>
    <t>- Scouring pastes and powders and other</t>
  </si>
  <si>
    <t>scouring preparations</t>
  </si>
  <si>
    <t>Candles, tapers and the like.</t>
  </si>
  <si>
    <t>Modelling pastes, including those put up for</t>
  </si>
  <si>
    <t>children's amusement; preparations known</t>
  </si>
  <si>
    <t>as "dental wax" or as "dental impression</t>
  </si>
  <si>
    <t>compounds", put up in sets, in packings for</t>
  </si>
  <si>
    <t>retail sale or in plates, horseshoe shapes,</t>
  </si>
  <si>
    <t>sticks or similar forms; other preparations for</t>
  </si>
  <si>
    <t>use in dentistry, with a basis of plaster (of</t>
  </si>
  <si>
    <t>calcined gypsum or calcium sulphate).</t>
  </si>
  <si>
    <t>- - - Dental wax and other preparations for use in</t>
  </si>
  <si>
    <t>dentistry</t>
  </si>
  <si>
    <t>Chapter 35</t>
  </si>
  <si>
    <t>Albuminoidal substances; modified starches; glues; enzymes</t>
  </si>
  <si>
    <t>                    Yeasts (heading 2102);</t>
  </si>
  <si>
    <t>                    Blood fractions (other than blood albumin not prepared for therapeutic or prophylactic uses), medicaments or other products of Chapter 30;</t>
  </si>
  <si>
    <t>                    Enzymatic preparations for pre-tanning (heading 3202);</t>
  </si>
  <si>
    <t>                    Enzymatic soaking or washing preparations or other products of Chapter 34;</t>
  </si>
  <si>
    <t>                    Hardened proteins (heading 3913); or</t>
  </si>
  <si>
    <t>                    Gelatin products of the printing industry (Chapter 49)</t>
  </si>
  <si>
    <t>For the purposes of heading 35.05, the term “dextrins” means starch degradation products with a reducing sugar content, expressed as dextrose on the dry substance, not exceeding 10%.</t>
  </si>
  <si>
    <t>Such products with a reducing sugar content exceeding 10% fall in heading 1702</t>
  </si>
  <si>
    <t>Casein, caseinates and other casein</t>
  </si>
  <si>
    <t>derivatives; casein glues.</t>
  </si>
  <si>
    <t>- Casein</t>
  </si>
  <si>
    <t>Albumins, (including concentrates of two or</t>
  </si>
  <si>
    <t>more whey proteins, containing by weight</t>
  </si>
  <si>
    <t>more than 80 % whey proteins, calculated on</t>
  </si>
  <si>
    <t>the dry matter), albuminates and other</t>
  </si>
  <si>
    <t>albumin derivatives.</t>
  </si>
  <si>
    <t>- Egg albumin:</t>
  </si>
  <si>
    <t>- Milk albumin, including concentrates of two or</t>
  </si>
  <si>
    <t>more whey proteins</t>
  </si>
  <si>
    <t>Gelatin (including gelatin in rectangular</t>
  </si>
  <si>
    <t>(including square) sheets, whether or not</t>
  </si>
  <si>
    <t>surface- worked or coloured) and gelatin</t>
  </si>
  <si>
    <t>derivatives; isinglass; other glues of animal</t>
  </si>
  <si>
    <t>origin, excluding casein glues of heading</t>
  </si>
  <si>
    <t>35.01.</t>
  </si>
  <si>
    <t>- - - Gelatin</t>
  </si>
  <si>
    <t>- - - Gelatin of pharmaceutical grade</t>
  </si>
  <si>
    <t>Peptones and their derivatives; other protein</t>
  </si>
  <si>
    <t>substances and their derivatives, not</t>
  </si>
  <si>
    <t>elsewhere specified or included; hide</t>
  </si>
  <si>
    <t>powder, whether or not chromed.</t>
  </si>
  <si>
    <t>Dextrins and other modified starches (for</t>
  </si>
  <si>
    <t>example, pre- gelatinised or esterified</t>
  </si>
  <si>
    <t>starches); glues based on starches, or on</t>
  </si>
  <si>
    <t>dextrins or other modified starches.</t>
  </si>
  <si>
    <t>- Dextrins and other modified starches:</t>
  </si>
  <si>
    <t>- - - Dextrins</t>
  </si>
  <si>
    <t>- - - Dextrins of pharmaceutical grade</t>
  </si>
  <si>
    <t>- Glues:</t>
  </si>
  <si>
    <t>- - - Starch based glues</t>
  </si>
  <si>
    <t>- - - Dextrin</t>
  </si>
  <si>
    <t>based glues</t>
  </si>
  <si>
    <t>- - - Printing gum (pre-gelatinized modified 0%</t>
  </si>
  <si>
    <t>starch for textile prining)</t>
  </si>
  <si>
    <t>Prepared glues and other prepared</t>
  </si>
  <si>
    <t>adhesives, not elsewhere specified or</t>
  </si>
  <si>
    <t>included; products suitable for use as glues</t>
  </si>
  <si>
    <t>or adhesives, put up for retail sale as glues or</t>
  </si>
  <si>
    <t>adhesives, not exceeding a net weight of 1</t>
  </si>
  <si>
    <t>kg.</t>
  </si>
  <si>
    <t>- Products suitable for use as glues or adhesives,</t>
  </si>
  <si>
    <t>put up for retail sale as glues or adhesives, not</t>
  </si>
  <si>
    <t>exceeding a net weight of 1 kg</t>
  </si>
  <si>
    <t>- - Adhesives based on polymers of headings</t>
  </si>
  <si>
    <t>39.01 to 39.13 or on rubber:</t>
  </si>
  <si>
    <t>- - - Shoe adhesives</t>
  </si>
  <si>
    <t>- - - Sealant having methyl ethyl ketone from 60</t>
  </si>
  <si>
    <t>% to 70 % and ethyl acetate from 10 % to 20 %.</t>
  </si>
  <si>
    <t>Enzymes; prepared enzymes not elsewhere</t>
  </si>
  <si>
    <t>- Rennet and concentrates thereof</t>
  </si>
  <si>
    <t>Chapter 36</t>
  </si>
  <si>
    <t>Explosives; pyrotechnic products; matches;</t>
  </si>
  <si>
    <t>pyrophoric alloys; certain combustible preparations</t>
  </si>
  <si>
    <t>This Chapter does not cover separate chemically defined compounds other than those described in Note 2 (a) or (b) below.</t>
  </si>
  <si>
    <t>The expression “articles of combustible materials” in heading 36.06 applies only to:</t>
  </si>
  <si>
    <t>          Metaldehyde, hexamethylenetetramine and similar substances, put up in forms (for example, tablets, sticks or similar forms) for use as fuels; fuels with a basis of alcohol, and similar prepared fuels, in solid or semi-solid form ;</t>
  </si>
  <si>
    <t>          Liquid or liquefied-gas fuels in containers of a kind used for filling or refilling cigarette or similar lighters and of a capacity not exceeding 300 cm3; and</t>
  </si>
  <si>
    <t>          Resin torches, firelighters and the like</t>
  </si>
  <si>
    <t>Propellent powders</t>
  </si>
  <si>
    <t>Prepared explosives, other than propellent</t>
  </si>
  <si>
    <t>powders</t>
  </si>
  <si>
    <t>Safety fuses; detonating fuses; percussion or</t>
  </si>
  <si>
    <t>detonating caps; igniters; electric detonators.</t>
  </si>
  <si>
    <t>Safety fuses</t>
  </si>
  <si>
    <t>Detonating fuses</t>
  </si>
  <si>
    <t>Percussion caps</t>
  </si>
  <si>
    <t>Detonating caps</t>
  </si>
  <si>
    <t>Igniters</t>
  </si>
  <si>
    <t>Electric detonators</t>
  </si>
  <si>
    <t>Fireworks, signalling flares, rain rockets, fog</t>
  </si>
  <si>
    <t>signals and other pyrotechnic articles.</t>
  </si>
  <si>
    <t>- Fireworks</t>
  </si>
  <si>
    <t>Matches, other than pyrotechnic articles of</t>
  </si>
  <si>
    <t>heading 36.04.</t>
  </si>
  <si>
    <t>Ferro- cerium and other pyrophoric alloys in</t>
  </si>
  <si>
    <t>all forms; articles of combustible materials as</t>
  </si>
  <si>
    <t>specified in Note 2 to this Chapter.</t>
  </si>
  <si>
    <t>- Liquid or liquefied gas fuels in containers of a</t>
  </si>
  <si>
    <t>kind used for filling or refilling cigarette or similar</t>
  </si>
  <si>
    <t>lighters and of a capacity not exceeding 300cm3</t>
  </si>
  <si>
    <t>Chapter 37</t>
  </si>
  <si>
    <t>Photographic or cinematographic goods</t>
  </si>
  <si>
    <t>This Chapter does not cover waste or scrap.</t>
  </si>
  <si>
    <t>In this Chapter the word "photographic" relates to the process by which visible images are formed, directly or indirectly, by the action of light or other forms of radiation on photosensitive surfaces.</t>
  </si>
  <si>
    <t>Photographic plates and film in the flat,</t>
  </si>
  <si>
    <t>sensitised, unexposed, of any material other</t>
  </si>
  <si>
    <t>than paper, paperboard or textiles; instant</t>
  </si>
  <si>
    <t>print film in the flat, sensitised, unexposed,</t>
  </si>
  <si>
    <t>whether or not in packs.</t>
  </si>
  <si>
    <t>- For X- ray</t>
  </si>
  <si>
    <t>- Instant print film</t>
  </si>
  <si>
    <t>- Other plates and film, with any side exceeding</t>
  </si>
  <si>
    <t>255 mm:</t>
  </si>
  <si>
    <t>- - - Of a kind used in textile printing</t>
  </si>
  <si>
    <t>- - - Photo polymers and CTP plates of a kind</t>
  </si>
  <si>
    <t>used in printing Of news papers and magazines</t>
  </si>
  <si>
    <t>- - - Presensitized printing plates</t>
  </si>
  <si>
    <t>- - For colour photography (polychrome)</t>
  </si>
  <si>
    <t>Photographic film in rolls, sensitised,</t>
  </si>
  <si>
    <t>unexposed, of any material other than paper,</t>
  </si>
  <si>
    <t>paperboard or textiles; instant print film in</t>
  </si>
  <si>
    <t>rolls, sensitised, unexposed.</t>
  </si>
  <si>
    <t>- Other film, without perforations, of a width not</t>
  </si>
  <si>
    <t>exceeding 105 mm:</t>
  </si>
  <si>
    <t>- - Other, with silver halide emulsion</t>
  </si>
  <si>
    <t>- Other film, without perforations, of a width</t>
  </si>
  <si>
    <t>- - Of a width exceeding 610 mm and of a length</t>
  </si>
  <si>
    <t>exceeding 200 m, for colour photography</t>
  </si>
  <si>
    <t>(polychrome)</t>
  </si>
  <si>
    <t>exceeding 200m, other than for colour</t>
  </si>
  <si>
    <t>photography</t>
  </si>
  <si>
    <t>not exceeding 200 m</t>
  </si>
  <si>
    <t>- - Of a width exceeding 105 mm but not</t>
  </si>
  <si>
    <t>exceeding 610 mm</t>
  </si>
  <si>
    <t>- Other film, for colour photography</t>
  </si>
  <si>
    <t>(polychrome):</t>
  </si>
  <si>
    <t>- - Of a width not exceeding 16 mm</t>
  </si>
  <si>
    <t>- - Of a width exceeding 16 mm but not</t>
  </si>
  <si>
    <t>exceeding 35 mm and of a length not exceeding</t>
  </si>
  <si>
    <t>30 m, for slides</t>
  </si>
  <si>
    <t>30 m, other than for slides</t>
  </si>
  <si>
    <t>- - Of a width exceeding16 mm but not exceeding</t>
  </si>
  <si>
    <t>35 mm and of a length exceeding 30 m</t>
  </si>
  <si>
    <t>- - Of a width exceeding 35 mm</t>
  </si>
  <si>
    <t>- - Of a width not exceeding 35 mm and of a</t>
  </si>
  <si>
    <t>length not exceeding 30 mm</t>
  </si>
  <si>
    <t>length exceeding 30 mm</t>
  </si>
  <si>
    <t>Photographic paper, paperboard and textiles,</t>
  </si>
  <si>
    <t>sensitised, unexposed.</t>
  </si>
  <si>
    <t>- In rolls of a width exceeding 610 mm</t>
  </si>
  <si>
    <t>Other for colour photography (polychrome)</t>
  </si>
  <si>
    <t>Photographic plates, film, paper, paperboard</t>
  </si>
  <si>
    <t>and textiles, exposed but not developed.</t>
  </si>
  <si>
    <t>Photographic plates and film, exposed and</t>
  </si>
  <si>
    <t>developed, other than cinematographic film.</t>
  </si>
  <si>
    <t>Cinematographic film, exposed and</t>
  </si>
  <si>
    <t>developed, whether or not incorporating</t>
  </si>
  <si>
    <t>sound track or consisting only of sound</t>
  </si>
  <si>
    <t>track.</t>
  </si>
  <si>
    <t>- Of a width of 35 mm or more</t>
  </si>
  <si>
    <t>Rs. 5</t>
  </si>
  <si>
    <t>per</t>
  </si>
  <si>
    <t>meter</t>
  </si>
  <si>
    <t>Chemical preparations for photographic uses</t>
  </si>
  <si>
    <t>(other than varnishes, glues, adhesives and</t>
  </si>
  <si>
    <t>similar preparations); unmixed products for</t>
  </si>
  <si>
    <t>photographic uses, put up in measured</t>
  </si>
  <si>
    <t>portions or put up for retail sale in a form</t>
  </si>
  <si>
    <t>ready for use.</t>
  </si>
  <si>
    <t>- Sensitising emulsions</t>
  </si>
  <si>
    <t>Chapter 38</t>
  </si>
  <si>
    <t>Miscellaneous chemical products</t>
  </si>
  <si>
    <t>                    Separate chemically defined elements or compounds with the exception of the following:</t>
  </si>
  <si>
    <t>                    Artificial graphite (heading 3801);</t>
  </si>
  <si>
    <t>                    Insecticides, rodenticides, fungicides, herbicides, anti-sprouting products and plant-growth regulators, disinfectants and similar products, put up as described in heading 3808;</t>
  </si>
  <si>
    <t>                    Products put up as charges for fire-extinguishers or put up in fire-extinguishing grenades (heading No3813);</t>
  </si>
  <si>
    <t>                    Certified reference materials specified in Note 2 below;</t>
  </si>
  <si>
    <t>                    Products specified in Note 3 (a) or 3 (c) below;</t>
  </si>
  <si>
    <t>                    Mixtures of chemicals with foodstuffs or other substances with nutritive value, of a kind used in the preparation of human foodstuffs (generally heading 2106);</t>
  </si>
  <si>
    <t>                    Slag, ash and residues (including sludges, other than sewage sludge), containing metals, arsenic or their mixtures and meeting the requirements of Note 3 (a) or 3 (b) to Chapter 26 (heading 26 20);</t>
  </si>
  <si>
    <t>                    Medicaments (heading 3003 or 3004); or</t>
  </si>
  <si>
    <t>                    Spent catalysts of a kind used for the extraction of base metals or for the manufacture of chemical compounds of base metals (heading 2620), spent catalysts of a kind used principally for the recovery of precious metal (heading 7112) or catalysts consisting of metals or metal alloys in the form of, for example,finely divided powder or woven gauze(Section XIV or XV)</t>
  </si>
  <si>
    <t>For the purpose of heading 38. 22, the expression “certified reference</t>
  </si>
  <si>
    <t>materials” means reference materials which are accompanied by a certificate which indicates the values of the certified properties, the methods used to determine these values and the degree of certainty associated with each value and which are suitable for analytical, calibrating or referencing purposes</t>
  </si>
  <si>
    <t>                    With the exception of the products of Chapter 28 or 29, for the classification of certified reference materials, heading 38 22 shall take precedence over any other heading in the Nomenclature</t>
  </si>
  <si>
    <t>Heading 38.24 includes the following goods which are not to be classified in any other heading of the Nomenclature:</t>
  </si>
  <si>
    <t>                    Cultured crystals (other than optical elements) weighing not less than 25 g each, of magnesium oxide or of the halides of the alkali or alkaline-earth metals;</t>
  </si>
  <si>
    <t>                    Fusel oil; Dippel's oil;</t>
  </si>
  <si>
    <t>                    Ink removers put up in packings for retail sale;</t>
  </si>
  <si>
    <t>                    Stencil correctors and other correcting fluids and correction tapes (other than those of heading 9612), put up in packings for retail sale; and</t>
  </si>
  <si>
    <t>                    Ceramic firing testers, fusible (for example, Seger cones)</t>
  </si>
  <si>
    <t>Throughout the Nomenclature, “municipal waste” means waste of a kind collected from households, hotels, restaurants, hospitals, shops, offices, etc., road and pavement sweepings, as well as construction and demolition waste. Municipal waste generally contains a large variety of materials such as plastics, rubber, wood, paper, textiles, glass, metals, food materials, broken furniture and other damaged or discarded articles. The term “municipal waste”, however, does not cover:</t>
  </si>
  <si>
    <t>                    Individual materials or articles segregated from the waste, such as wastes of plastics, rubber, wood, paper, textiles, glass or metals and spent batteries which fall in their appropriate headings of the Nomenclature;</t>
  </si>
  <si>
    <t>                    Industrial waste;</t>
  </si>
  <si>
    <t>                    Waste pharmaceuticals, as defined in Note 4 (k) to Chapter 30; or</t>
  </si>
  <si>
    <t>                    Clinical waste, as defined in Note 6 (a) below</t>
  </si>
  <si>
    <t>For the purposes of heading 38.25, “sewage sludge” means sludge arising from urban effluent treatment plant and includes pre- treatment waste, scourings and unstabilised sludge. Stabilised sludge when suitable for use as fertiliser is excluded (Chapter 31).</t>
  </si>
  <si>
    <t>For the purposes of heading 38.25, the expression “other wastes” applies to :</t>
  </si>
  <si>
    <t>            Clinical waste, that is, contaminated waste arising from medical research, diagnosis, treatment or other medical, surgical, dental or veterinary procedures, which often contain pathogens and pharmaceutical substances and require special disposal procedures (for example, soiled dressings, used gloves and used syringes);</t>
  </si>
  <si>
    <t>            Waste organic solvents;</t>
  </si>
  <si>
    <t>            Wastes of metal pickling liquors, hydraulic fluids, brake fluids and anti-freezing fluids; and</t>
  </si>
  <si>
    <t>            Other wastes from chemical or allied industries</t>
  </si>
  <si>
    <t>The expression “other wastes” does not, however, cover wastes which contain mainly petroleum oils or oils obtained from bituminous minerals (heading 27 10)</t>
  </si>
  <si>
    <t>For the purposes of heading 38.26, the term “biodiesel” means mono-alkyl esters of fatty acids of a kind used as a fuel, derived from animal or vegetable facts and oils whether or not used.</t>
  </si>
  <si>
    <t>Subheadings 3808.52 and 3808.59 cover only goods of heading 38.08, containing one or more of the following substances: alachlor (ISO); aldicarb (ISO); aldrin (ISO); azinphos-methyl (ISO); binapacryl (ISO); camphechlor (ISO) (toxaphene); captafol (ISO); chlordane (ISO); chlordimeform (ISO); chlorobenzilate (ISO); DDT (ISO) (clofenotane (INN), 1,1,1-trichloro-2,2-bis(p-chlorophenyl)ethane); dieldrin (ISO, INN); 4,6-dinitro-o-cresol (DNOC (ISO)) or its salts; dinoseb (ISO), its salts or its esters; endosulfan (ISO); ethylene dibromide (ISO) (1,2-dibromoethane); ethylene dichloride (ISO) (1,2-dichloroethane); fluoroacetamide (ISO); heptachlor (ISO); hexachlorobenzene (ISO); 1,2,3,4,5,6- hexachlorocyclohexane (HCH (ISO)), including lindane (ISO, INN); mercury compounds; methamidophos (ISO); monocrotophos (ISO); oxirane (ethylene oxide); parathion (ISO); parathionmethyl (ISO) (methyl-parathion); penta- and octabromodiphenyl ethers; pentachlorophenol (ISO), its salts or its esters; perfluorooctane sulphonic acid and its salts; perfluorooctane sulphonamides; perfluorooctane sulphonyl fluoride; phosphamidon (ISO); 2,4,5-T (ISO) (2,4,5-trichlorophenoxyacetic acid), its salts or its esters; tributyltin compounds.</t>
  </si>
  <si>
    <t>Subheading 380859 also covers dustable powder formulations containing a mixture of benomyl (ISO), carbofuran (ISO) and thiram (ISO)</t>
  </si>
  <si>
    <t>Subheadings 3808.61 to 3808.69 cover only goods of heading 38.08, containing alpha-cypermethrin (ISO), bendiocarb (ISO), bifenthrin (ISO), chlorfenapyr (ISO), cyfluthrin (ISO), deltamethrin (INN, ISO), etofenprox (INN), fenitrothion (ISO), lambda-cyhalothrin (ISO), malathion (ISO), pirimiphos-methyl (ISO) or propoxur (ISO).</t>
  </si>
  <si>
    <t>Subheadings 3824.81 to 3824.88 cover only mixtures and preparations containing one or more of the following substances : oxirane (ethylene oxide), polybrominated biphenyls (PBBs), polychlorinated biphenyls (PCBs), polychlorinated terphenyls (PCTs), tris(2,3-dibromopropyl) phosphate, Aldrin (ISO), camphechlor (ISO) (toxaphene), chlordane (ISO), chlordecone (ISO), DDT (ISO) (clofenotane (INN), 1,1,1-trichloro-2,2-bis(p-chlorophenyl)ethane), dieldrin (ISO, INN), endosulfan (ISO), endrin (ISO), heptachlor (ISO), mirex (ISO), 1,2,3,4,5,6-hexachlorocyclohexane (HCH (ISO)), including lindane (ISO, INN), pentachlorobenzene (ISO), hexachlorobenzene (ISO), perfluorooctane sulphonic acid, its salts, perfluorooctane sulphonamides, perfluorooctane sulphonyl fluoride or tetra-, penta-, hexa-, hepta- or octabromodiphenyl ethers.</t>
  </si>
  <si>
    <t>For the purposes of subheadings 3825.41 and 3825.49, .waste organic solvents. are wastes containing mainly organic solvents, not fit for further use as presented as primary products, whether or not intended for recovery of the solvents.</t>
  </si>
  <si>
    <t>Artificial graphite; colloidal or semi- colloidal</t>
  </si>
  <si>
    <t>graphite; preparations based on graphite or</t>
  </si>
  <si>
    <t>other carbon in the form of pastes, blocks,</t>
  </si>
  <si>
    <t>plates or other semi- manufactures.</t>
  </si>
  <si>
    <t>- Artificial graphite</t>
  </si>
  <si>
    <t>- Colloidal or semi- colloidal graphite</t>
  </si>
  <si>
    <t>- Carbonaceous pastes for electrodes and similar</t>
  </si>
  <si>
    <t>pastes for furnace linings</t>
  </si>
  <si>
    <t>Activated carbon; activated natural mineral</t>
  </si>
  <si>
    <t>products; animal black, including spent</t>
  </si>
  <si>
    <t>animal black.</t>
  </si>
  <si>
    <t>- Activated carbon</t>
  </si>
  <si>
    <t>Tall oil, whether or not refined.</t>
  </si>
  <si>
    <t>Residual lyes from the manufacture of wood</t>
  </si>
  <si>
    <t>pulp, whether or not concentrated, desugared</t>
  </si>
  <si>
    <t>or chemically treated, including lignin</t>
  </si>
  <si>
    <t>sulphonates, but excluding tall oil of heading</t>
  </si>
  <si>
    <t>38.03.</t>
  </si>
  <si>
    <t>Gum, wood or sulphate turpentine and other</t>
  </si>
  <si>
    <t>terpenic oils produced by the distillation or</t>
  </si>
  <si>
    <t>other treatment of coniferous woods; crude</t>
  </si>
  <si>
    <t>dipentene; sulphite turpentine and other</t>
  </si>
  <si>
    <t>crude para- cymene; pine oil containing</t>
  </si>
  <si>
    <t>alpha- terpineol as the main constituent.</t>
  </si>
  <si>
    <t>- Gum, wood or sulphate turpentine oils</t>
  </si>
  <si>
    <t>Rosin and resin acids, and derivatives</t>
  </si>
  <si>
    <t>thereof; rosin spirit and rosin oils; run gums.</t>
  </si>
  <si>
    <t>- Rosin and resin acids:</t>
  </si>
  <si>
    <t>- - - Gum Rosin</t>
  </si>
  <si>
    <t>- Salts of rosin, of resin acids or of derivatives of</t>
  </si>
  <si>
    <t>rosin or resin acids, other than salts of rosin</t>
  </si>
  <si>
    <t>adducts</t>
  </si>
  <si>
    <t>- Ester gums</t>
  </si>
  <si>
    <t>Wood tar; wood tar oils; wood creosote; wood</t>
  </si>
  <si>
    <t>naphtha; vegetable pitch; brewers' pitch and</t>
  </si>
  <si>
    <t>similar preparations based on rosin, resin</t>
  </si>
  <si>
    <t>acids or on vegetable pitch.</t>
  </si>
  <si>
    <t>Insecticides, rodenticides, fungicides,</t>
  </si>
  <si>
    <t>herbicides, anti- sprouting products and</t>
  </si>
  <si>
    <t>plant- growth regulators, disinfectants and</t>
  </si>
  <si>
    <t>similar products, put up in forms or packings</t>
  </si>
  <si>
    <t>for retail sale or as preparations or articles</t>
  </si>
  <si>
    <t>(for example, sulphur- treated bands, wicks</t>
  </si>
  <si>
    <t>and candles, and fly papers).</t>
  </si>
  <si>
    <t>- Goods specified in Subheading Note 1 to this</t>
  </si>
  <si>
    <t>Chapter:</t>
  </si>
  <si>
    <t>- - DDT (ISO) (clofenotane (INN)), in packings of</t>
  </si>
  <si>
    <t>a net weight content not exceeding 300 g:</t>
  </si>
  <si>
    <t>- - - Products registered under the Agricultural</t>
  </si>
  <si>
    <t>Pesticides Ordinance 1971</t>
  </si>
  <si>
    <t>- Goods specified in Subheading Note 2 to this</t>
  </si>
  <si>
    <t>Chapter :</t>
  </si>
  <si>
    <t>- - In packings of a net weight content not</t>
  </si>
  <si>
    <t>exceeding 300 g:</t>
  </si>
  <si>
    <t>- - In packings of a net weight content exceeding</t>
  </si>
  <si>
    <t>300 g but not exceeding 7.5 kg:</t>
  </si>
  <si>
    <t>Other :</t>
  </si>
  <si>
    <t>- - Insecticides:</t>
  </si>
  <si>
    <t>169</t>
  </si>
  <si>
    <t>- - - Mosquito coils, mats, aerosol sprays and the</t>
  </si>
  <si>
    <t>like</t>
  </si>
  <si>
    <t>- - - Napthalene balls</t>
  </si>
  <si>
    <t>- - - Sex pheromone</t>
  </si>
  <si>
    <t>- - - PB rope L&amp; LTT</t>
  </si>
  <si>
    <t>- - - Para dichlorobenzene blocks</t>
  </si>
  <si>
    <t>- - - Phosphatic insecticides</t>
  </si>
  <si>
    <t>- - - - Emamectine benzoate</t>
  </si>
  <si>
    <t>Fungicides:</t>
  </si>
  <si>
    <t>- - - For leather industry</t>
  </si>
  <si>
    <t>Herbicides, anti-sprouting products and plant-</t>
  </si>
  <si>
    <t>growth regulators:</t>
  </si>
  <si>
    <t>Disinfectants</t>
  </si>
  <si>
    <t>Finishing agents, dye carriers to accelerate</t>
  </si>
  <si>
    <t>the dyeing or fixing of dyestuffs and other</t>
  </si>
  <si>
    <t>products and preparations (for example,</t>
  </si>
  <si>
    <t>dressings and mordants), of a kind used in</t>
  </si>
  <si>
    <t>the textile, paper, leather or like industries,</t>
  </si>
  <si>
    <t>not elsewhere specified or included.</t>
  </si>
  <si>
    <t>- With a basis of amylaceous substances</t>
  </si>
  <si>
    <t>- - Of a kind used in the textile or like industries:</t>
  </si>
  <si>
    <t>- - - Printing gum (preparation of modified</t>
  </si>
  <si>
    <t>starches with other gums having specific</t>
  </si>
  <si>
    <t>application in textile printing</t>
  </si>
  <si>
    <t>- - Of a kind used in the paper or like industries</t>
  </si>
  <si>
    <t>- - Of a kind used in the leather or like industries</t>
  </si>
  <si>
    <t>Pickling preparations for metal surfaces;</t>
  </si>
  <si>
    <t>fluxes and other auxiliary preparations for</t>
  </si>
  <si>
    <t>soldering, brazing or welding; soldering,</t>
  </si>
  <si>
    <t>brazing or welding powders and pastes</t>
  </si>
  <si>
    <t>consisting of metal and other materials;</t>
  </si>
  <si>
    <t>preparations of a kind used as cores or</t>
  </si>
  <si>
    <t>coatings for welding electrodes or rods.</t>
  </si>
  <si>
    <t>- Pickling preparations for metal surfaces;</t>
  </si>
  <si>
    <t>soldering brazing or welding  powders and pastes</t>
  </si>
  <si>
    <t>consisting of metal and other materials</t>
  </si>
  <si>
    <t>--- Preparations of a kind used as cores or</t>
  </si>
  <si>
    <t>coatings for welding electrodes or rods</t>
  </si>
  <si>
    <t>--- Other</t>
  </si>
  <si>
    <t>Anti- knock preparations, oxidation inhibitors,</t>
  </si>
  <si>
    <t>gum inhibitors, viscosity improvers, anti-</t>
  </si>
  <si>
    <t>corrosive preparations and other prepared</t>
  </si>
  <si>
    <t>additives for mineral oils (including gasoline)</t>
  </si>
  <si>
    <t>or for other liquids used for the same</t>
  </si>
  <si>
    <t>purposes as mineral oils.</t>
  </si>
  <si>
    <t>- Anti- knock preparations:</t>
  </si>
  <si>
    <t>- - Based on lead compounds</t>
  </si>
  <si>
    <t>- Additives for lubricating oils:</t>
  </si>
  <si>
    <t>- - Containing petroleum oils or oils obtained from</t>
  </si>
  <si>
    <t>bituminous minerals</t>
  </si>
  <si>
    <t>Prepared rubber accelerators; compound</t>
  </si>
  <si>
    <t>plasticisers for rubber or plastics, not</t>
  </si>
  <si>
    <t>elsewhere specified or included; anti-</t>
  </si>
  <si>
    <t>oxidising preparations and other compound</t>
  </si>
  <si>
    <t>stabilisers for rubber or plastics.</t>
  </si>
  <si>
    <t>- Prepared rubber accelerators</t>
  </si>
  <si>
    <t>- Compound plasticizers for rubber or plastics</t>
  </si>
  <si>
    <t>- Anti- oxidising preparations and other</t>
  </si>
  <si>
    <t>compound stabilisers for rubber or plastics:</t>
  </si>
  <si>
    <t>- - Mixtures of oligomers of 2,2,4-trimethyl-1,2-</t>
  </si>
  <si>
    <t>dihydroquinoline (TMQ)</t>
  </si>
  <si>
    <t>Preparations and charges for fire-</t>
  </si>
  <si>
    <t>extinguishers; charged fire- extinguishing</t>
  </si>
  <si>
    <t>grenades.</t>
  </si>
  <si>
    <t>Organic composite solvents and thinners, not</t>
  </si>
  <si>
    <t>elsewhere specified or included; prepared</t>
  </si>
  <si>
    <t>paint or varnish removers.</t>
  </si>
  <si>
    <t>Reaction initiators, reaction accelerators and</t>
  </si>
  <si>
    <t>catalytic preparations, not elsewhere</t>
  </si>
  <si>
    <t>- Supported catalysts:</t>
  </si>
  <si>
    <t>- - With nickel or nickel compounds as the active</t>
  </si>
  <si>
    <t>substance</t>
  </si>
  <si>
    <t>- - With precious metal or precious metal</t>
  </si>
  <si>
    <t>compounds as the active substance</t>
  </si>
  <si>
    <t>- - - Antimony triacetate</t>
  </si>
  <si>
    <t>Refractory cements, mortars, concretes and</t>
  </si>
  <si>
    <t>similar compositions, other than products of</t>
  </si>
  <si>
    <t>heading 38.01.</t>
  </si>
  <si>
    <t>Mixed alkylbenzenes and mixed</t>
  </si>
  <si>
    <t>alkylnaphthalenes, other than those of</t>
  </si>
  <si>
    <t>heading 27. 07 or 29. 02.</t>
  </si>
  <si>
    <t>Chemical elements doped for use in</t>
  </si>
  <si>
    <t>electronics, in the form of discs, wafers or</t>
  </si>
  <si>
    <t>similar forms; chemical compounds doped for</t>
  </si>
  <si>
    <t>use in electronics.</t>
  </si>
  <si>
    <t>Hydraulic brake fluids and other prepared</t>
  </si>
  <si>
    <t>liquids for hydraulic transmission, not</t>
  </si>
  <si>
    <t>containing or containing less than 70 % by</t>
  </si>
  <si>
    <t>weight of petroleum oils or oils obtained from</t>
  </si>
  <si>
    <t>bituminous minerals.</t>
  </si>
  <si>
    <t>- - - Hydraulic brake fluids</t>
  </si>
  <si>
    <t>Anti- freezing preparations and prepared de-</t>
  </si>
  <si>
    <t>icing fluids.</t>
  </si>
  <si>
    <t>Prepared culture media for the development</t>
  </si>
  <si>
    <t>or maintenance of micro- organisms</t>
  </si>
  <si>
    <t>(including viruses and the like) or of plant,</t>
  </si>
  <si>
    <t>human or animal cells</t>
  </si>
  <si>
    <t>Diagnostic or laboratory reagents on a</t>
  </si>
  <si>
    <t>backing, prepared diagnostic or laboratory</t>
  </si>
  <si>
    <t>reagents whether or not on a backing, other</t>
  </si>
  <si>
    <t>than those of heading 30.02 or 30.06; certified</t>
  </si>
  <si>
    <t>reference materials.</t>
  </si>
  <si>
    <t>Industrial monocarboxylic fatty acids; acid</t>
  </si>
  <si>
    <t>oils from refining; industrial fatty alcohols.</t>
  </si>
  <si>
    <t>- Industrial monocarboxylic fatty acids; acid oils</t>
  </si>
  <si>
    <t>from refining:</t>
  </si>
  <si>
    <t>- - Stearic acid</t>
  </si>
  <si>
    <t>- - Oleic acid</t>
  </si>
  <si>
    <t>- - Tall oil fatty acids</t>
  </si>
  <si>
    <t>- - - Palm fatty acid distillate</t>
  </si>
  <si>
    <t>- - - Palm acid oil</t>
  </si>
  <si>
    <t>- - - Fatty acid distillate</t>
  </si>
  <si>
    <t>- Industrial fatty alcohols</t>
  </si>
  <si>
    <t>Prepared binders for foundry moulds or</t>
  </si>
  <si>
    <t>cores; chemical products and preparations of</t>
  </si>
  <si>
    <t>the chemical or allied industries (including</t>
  </si>
  <si>
    <t>those consisting of mixtures of natural</t>
  </si>
  <si>
    <t>products), not elsewhere specified or</t>
  </si>
  <si>
    <t>- Prepared binders for foundry moulds or cores</t>
  </si>
  <si>
    <t>- Non- agglomerated metal carbides mixed</t>
  </si>
  <si>
    <t>together or with metallic binders</t>
  </si>
  <si>
    <t>- Prepared additives for cements, mortars or</t>
  </si>
  <si>
    <t>concretes</t>
  </si>
  <si>
    <t>- Non- refractory mortars and concretes</t>
  </si>
  <si>
    <t>- Sorbitol other than that of subheading No.</t>
  </si>
  <si>
    <t>- Mixtures containing halogenated derivatives of</t>
  </si>
  <si>
    <t>methane, ethane or propane :</t>
  </si>
  <si>
    <t>Containing chlorofluorocarbons (CFCs),</t>
  </si>
  <si>
    <t>whether or not containing</t>
  </si>
  <si>
    <t>hydrochlorofluorocarbons (HCFCs),</t>
  </si>
  <si>
    <t>perfluorocarbons (PFCs) or hydrofluorocarbons</t>
  </si>
  <si>
    <t>(HFCs)</t>
  </si>
  <si>
    <t>Containing bromochlorodifluoromethane,</t>
  </si>
  <si>
    <t>bromotrifluoromethane or</t>
  </si>
  <si>
    <t>Containing hydrobromofluorocarbons</t>
  </si>
  <si>
    <t>(HBFCs)</t>
  </si>
  <si>
    <t>Containing hydrochlorofluorocarbons</t>
  </si>
  <si>
    <t>(HCFCs), whether or not containing</t>
  </si>
  <si>
    <t>(HFCs), but not containing chlorofluorocarbons</t>
  </si>
  <si>
    <t>(CFCs)</t>
  </si>
  <si>
    <t>Containing carbon tetrachloride</t>
  </si>
  <si>
    <t>Containing 1,1,1-trichloroethane (methyl</t>
  </si>
  <si>
    <t>chloroform)</t>
  </si>
  <si>
    <t>- -  Containing bromomethane (methyl bromide)</t>
  </si>
  <si>
    <t>or bromochloromethane</t>
  </si>
  <si>
    <t>Containing perfluorocarbons (PFCs) or</t>
  </si>
  <si>
    <t>hydrofluorocarbons (HFCs), but not containing</t>
  </si>
  <si>
    <t>chlorofluorocarbons (CFCs) or</t>
  </si>
  <si>
    <t>hydrochlorofluorocarbons (HCFCs)</t>
  </si>
  <si>
    <t>- Goods specified in Subheading Note 3 to this</t>
  </si>
  <si>
    <t>Containing oxirane (ethylene oxide)</t>
  </si>
  <si>
    <t>- -  Containing polychlorinated biphenyls (PCBs),</t>
  </si>
  <si>
    <t>Containing tris(2,3-dibromopropyl) phosphate</t>
  </si>
  <si>
    <t>Containing aldrin (ISO), camphechlor (ISO)</t>
  </si>
  <si>
    <t>(toxaphene), chlordane (ISO), chlordecone (ISO),</t>
  </si>
  <si>
    <t>DDT (ISO) (clofenotane (INN), 1,1,1-trichloro-2,2-</t>
  </si>
  <si>
    <t>bis(p-chlorophenyl)ethane), dieldrin (ISO, INN),</t>
  </si>
  <si>
    <t>endosulfan (ISO), endrin (ISO), heptachlor (ISO) or</t>
  </si>
  <si>
    <t>mirex (ISO)</t>
  </si>
  <si>
    <t>Containing 1,2,3,4,5,6-hexachlorocyclohexane</t>
  </si>
  <si>
    <t>(HCH (ISO)), including lindane (ISO, INN)</t>
  </si>
  <si>
    <t>- - Containing pentachlorobenzene (ISO) or</t>
  </si>
  <si>
    <t>hexachlorobenzene (ISO)</t>
  </si>
  <si>
    <t>- - Containing perfluorooctane sulphonic acid, its</t>
  </si>
  <si>
    <t>salts, perfluorooctane sulphonamides, or</t>
  </si>
  <si>
    <t>perfluorooctane sulphonyl fluoride</t>
  </si>
  <si>
    <t>- - Containing tetra-, penta-, hexa-, hepta- or</t>
  </si>
  <si>
    <t>octabromodiphenyl ethers</t>
  </si>
  <si>
    <t>-  Other:</t>
  </si>
  <si>
    <t>Mixtures and preparations consisting mainly of</t>
  </si>
  <si>
    <t>(5-ethyl-2-methyl-2-oxido-1,3,2-dioxaphosphinan-</t>
  </si>
  <si>
    <t>5-yl)methyl methyl methylphosphonate and</t>
  </si>
  <si>
    <t>bis[(5-ethyl-2-methyl-2-oxido-1,3,2-</t>
  </si>
  <si>
    <t>- - - Gum base of a kind used for manufacture of</t>
  </si>
  <si>
    <t>chewing gum</t>
  </si>
  <si>
    <t>- - - Ion exchangers</t>
  </si>
  <si>
    <t>- - - Prepared binders</t>
  </si>
  <si>
    <t>- - - Anti-sealing compounds</t>
  </si>
  <si>
    <t>- - - Stencil correctors and other correcting fluids</t>
  </si>
  <si>
    <t>- - - Preparations for electroplating</t>
  </si>
  <si>
    <t>- - - Dialysis bath concentrate in liquid or powder</t>
  </si>
  <si>
    <t>form</t>
  </si>
  <si>
    <t>- - - Chloroparaffins liquid</t>
  </si>
  <si>
    <t>- - - -Preparations of a kind used for water</t>
  </si>
  <si>
    <t>purification</t>
  </si>
  <si>
    <t>- - - -Carburizing</t>
  </si>
  <si>
    <t>preparations of a kind used for</t>
  </si>
  <si>
    <t>hardening of steel</t>
  </si>
  <si>
    <t>- - - -Coated or treated calcium carbonate</t>
  </si>
  <si>
    <t>- - - -Carboxylic acid based anhydride hardener</t>
  </si>
  <si>
    <t>- - - - Substances controlled under the</t>
  </si>
  <si>
    <t>Convention on the Prohibition of the Development</t>
  </si>
  <si>
    <t>, Production, Stock piling and use of Chemical</t>
  </si>
  <si>
    <t>Weapons and on their Destruction :</t>
  </si>
  <si>
    <t>(1) Mixtures consisting mianly of O- alkly(&lt;C10,</t>
  </si>
  <si>
    <t>including cycloalkyl)alkyl (methyl, ethyl, n- propyl</t>
  </si>
  <si>
    <t>or isopropyl)phosphonofluoridates</t>
  </si>
  <si>
    <t>(2) Mixtures consisting mainly of O- alkyl(&lt; C10,</t>
  </si>
  <si>
    <t>including cycloalkyl)N,N- dialkyl (methy,ethyl, n-</t>
  </si>
  <si>
    <t>propyl or isopropyl)phosphoramidocyanidates</t>
  </si>
  <si>
    <t>(3) Mixtures consisting mainly of [S- 2-</t>
  </si>
  <si>
    <t>(dialkyl(methyl, ethyl, n- propyl or isopropyl)</t>
  </si>
  <si>
    <t>amino)ethyl] hydrogen alkyl(methyl, ethyl, n-</t>
  </si>
  <si>
    <t>propyl or isopropyl)phosphonothioates and their</t>
  </si>
  <si>
    <t>O- alkyl (&lt; C10, including cycloalkyl)esters;</t>
  </si>
  <si>
    <t>mixtures consisting mainly of alkylated or</t>
  </si>
  <si>
    <t>protonated salts thereof</t>
  </si>
  <si>
    <t>(4) Mixtures consisting mainly of alkyl (methyl,</t>
  </si>
  <si>
    <t>ethyl,n- propyle or isopropyl)</t>
  </si>
  <si>
    <t>phosphonyldifluorides</t>
  </si>
  <si>
    <t>(5) Mixtures consiting mainly of [O- 2-</t>
  </si>
  <si>
    <t>dialkyl(methyl, ethyl, n- propyl or isopropyl)</t>
  </si>
  <si>
    <t>aminoethyl]hydrogen alkyl (methyl, ethyl,n- propyl</t>
  </si>
  <si>
    <t>or isopropyl)phosphonites and their O- alkyl (&lt;</t>
  </si>
  <si>
    <t>C10, including cycloalkyl)esters; mixtures</t>
  </si>
  <si>
    <t>consisting mainly of alkylated or protonated salts</t>
  </si>
  <si>
    <t>(6) Mixtures consisting mainly of N,N-</t>
  </si>
  <si>
    <t>phosphoramidic dihalides</t>
  </si>
  <si>
    <t>(7) Mixtures consisting mainly of dialkyl (methyl,</t>
  </si>
  <si>
    <t>ethyl, n- propyl or isopropyl)N,N- dialkyl (methyl,</t>
  </si>
  <si>
    <t>ethyl, n- propyl or isopropyl) phosphoramidates</t>
  </si>
  <si>
    <t>(8) Mixtures consisting mainly of N,N- dialkyl</t>
  </si>
  <si>
    <t>(methyl, ethyl, n- propyl orisopropyl)- 2-</t>
  </si>
  <si>
    <t>chloroethylamines or their protonated salts</t>
  </si>
  <si>
    <t>(9) Mixtures consisting mainly of N,N-</t>
  </si>
  <si>
    <t>dialkyl(methyl, ethyl, n- propyl or isopropyl)- 2-</t>
  </si>
  <si>
    <t>aminoethanols or their protonated salts</t>
  </si>
  <si>
    <t>(10) Mixtures consisting mainly of N,N- dimethyl-</t>
  </si>
  <si>
    <t>2- aminoethanol or N,N- diethyl- 2- aminoethanol</t>
  </si>
  <si>
    <t>or their protonated salts</t>
  </si>
  <si>
    <t>(11)Mixtures consisting manly or N,N- dialkyl</t>
  </si>
  <si>
    <t>(methyl, ethyl, n- propyl or</t>
  </si>
  <si>
    <t>isopropyl)aminoethane- 2- thiols or their</t>
  </si>
  <si>
    <t>(12 Other mixtures consisting mainly of chemicals</t>
  </si>
  <si>
    <t>containing a phosphorus atom to which is bonded</t>
  </si>
  <si>
    <t>one methyl, ethyl, n- propyl or isopropyl group but</t>
  </si>
  <si>
    <t>not further carbon atoms</t>
  </si>
  <si>
    <t>- - - -Mixture of argon and neon gases</t>
  </si>
  <si>
    <t>- - - -Salts of stearic acid other than alkali salts</t>
  </si>
  <si>
    <t>e.g. zinc stearate; calcium stearate</t>
  </si>
  <si>
    <t>Residual products of the chemical or allied</t>
  </si>
  <si>
    <t>industries, not elsewhere specified or</t>
  </si>
  <si>
    <t>included; municipal waste; sewage sludge;</t>
  </si>
  <si>
    <t>other wastes specified in Note 6 to this</t>
  </si>
  <si>
    <t>- Municipal waste</t>
  </si>
  <si>
    <t>- Sewage sludge</t>
  </si>
  <si>
    <t>- Clinical waste</t>
  </si>
  <si>
    <t>- Waste organic solvents :</t>
  </si>
  <si>
    <t>- - Halogenated</t>
  </si>
  <si>
    <t>- Wastes of metal pickling liquors, hydraulic fluids,</t>
  </si>
  <si>
    <t>brake fluids and anti- freeze fluids</t>
  </si>
  <si>
    <t>- Other wastes from chemical or allied industries :</t>
  </si>
  <si>
    <t>- - Mainly containing organic constituents</t>
  </si>
  <si>
    <t>Biodiesel and mixtures thereof, not containing</t>
  </si>
  <si>
    <t>or containing less than 70 %by weight of</t>
  </si>
  <si>
    <t>petroleum oils or oils obtained from</t>
  </si>
  <si>
    <t>Section VII</t>
  </si>
  <si>
    <t>PLASTICS AND ARTICLES THEREOF;</t>
  </si>
  <si>
    <t>RUBBER AND ARTICLES THEREOF</t>
  </si>
  <si>
    <t>Goods put up in sets consisting of two or more separate constituents, some or all of which fall in this Section and are intended to be mixed together to obtain a product of Section VI or VII, are to be classified in the heading appropriate to that product, provided that the constituents are:</t>
  </si>
  <si>
    <t>Except for the goods of heading 39.18 or 39.19, plastics, rubber, and articles thereof, printed with motifs, characters or pictorial representations, which are not merely incidental to the primary use of the goods, fall in Chapter 49.</t>
  </si>
  <si>
    <t>Chapter 39</t>
  </si>
  <si>
    <t>Plastics and articles thereof</t>
  </si>
  <si>
    <t>Throughout the Nomenclature the expression "plastics" means those materials of headings 39.01 to 39.14 which are or have been capable, either at the moment of polymerisation or at some subsequent stage, of being formed under external influence (usually heat and pressure, if necessary with a solvent or plasticiser) by moulding, casting, extruding, rolling or other process into shapes which are retained on the removal of the external influence.</t>
  </si>
  <si>
    <t>Throughout the Nomenclature any reference to "plastics" also includes vulcanised fibre The expression, however, does not apply to materials regarded as textile materials of Section XI</t>
  </si>
  <si>
    <t>                    Lubricating preparations of heading 2710 or 3403</t>
  </si>
  <si>
    <t>                    Waxes of heading 2712 or 3404;</t>
  </si>
  <si>
    <t>                    Separate chemically defined organic compounds (Chapter 29);</t>
  </si>
  <si>
    <t>                    Heparin or its salts (heading 3001);</t>
  </si>
  <si>
    <t>                    Solutions (other than collodions) consisting of any of the products specified in headings 3901 to 3913 in volatile organic solvents when the weight of the solvent exceeds 50% of the weight of the solution (heading 3208); stamping foils of heading 3212;</t>
  </si>
  <si>
    <t>                    Organic surface-active agents or preparations of heading 3402;</t>
  </si>
  <si>
    <t>                    Run gums or ester gums (heading 3806);</t>
  </si>
  <si>
    <t>                      Prepared additives for mineral oils (including gasoline) or for other</t>
  </si>
  <si>
    <t>liquids used for the same purposes as mineral oils (heading 3811);</t>
  </si>
  <si>
    <t>Prepared hydraulic fluids based on polyglycols, silicones or other polymers of Chapter 39 (heading 38.19);</t>
  </si>
  <si>
    <t>                    Diagnostic or laboratory reagents on a backing of plastics (heading 3822);</t>
  </si>
  <si>
    <t>                    Synthetic rubber, as defined for the purposes of Chapter 40, or articles thereof;</t>
  </si>
  <si>
    <t>                    Saddlery or harness (heading 4201) or trunks, suitcases, handbags or other containers of heading 4202;</t>
  </si>
  <si>
    <t>                    Plaits, wickerwork or other articles of Chapter 46;</t>
  </si>
  <si>
    <t>                    Wall coverings of heading 4814;</t>
  </si>
  <si>
    <t>                    Goods of Section XI (textiles and textile articles);</t>
  </si>
  <si>
    <t>                    Articles of Section XII (for example, footwear, headgear, umbrellas, sun umbrellas, walking-sticks, whips, riding-crops or parts thereof);</t>
  </si>
  <si>
    <t>                    Imitation jewellery of heading 7117;</t>
  </si>
  <si>
    <t>                    Articles of Section XVI (machines and mechanical or electrical appliances);</t>
  </si>
  <si>
    <t>                    Parts of aircraft or vehicles of Section XVII;</t>
  </si>
  <si>
    <t>                    Articles of Chapter 90 (for example, optical elements, spectacle frames, drawing instruments);</t>
  </si>
  <si>
    <t>                    Articles of Chapter 91 (for example, clock or watch cases);</t>
  </si>
  <si>
    <t>                    Articles of Chapter 92 (for example, musical instruments or parts thereof);</t>
  </si>
  <si>
    <t>                    Articles of Chapter 94 (for example, furniture, lamps and lighting fittings, illuminated signs, prefabricated buildings);</t>
  </si>
  <si>
    <t>                    Articles of Chapter 95 (for example, toys, games, sports requisites); or</t>
  </si>
  <si>
    <t>                    Articles of Chapter 96 (for example, brushes, buttons, slide fasteners, combs, mouthpieces or stems for smoking pipes, cigarette-holders or the like, parts of vacuum flasks or the like, pens, propelling pencils, and monopods, bipods, tripods and similar articles)</t>
  </si>
  <si>
    <t>Headings 39.01 to 39.11 apply only to goods of a kind produced by chemical synthesis, falling in the following categories:</t>
  </si>
  <si>
    <t>                    Liquid synthetic polyolefins of which less than 60% by volume distils at 300 oC, after conversion to 1,013 millibars when a reduced-pressure distillation method is used (headings 3901 and 3902);</t>
  </si>
  <si>
    <t>                    Resins, not highly polymerised, of the coumarone-indene type (heading 3911);</t>
  </si>
  <si>
    <t>                    Other synthetic polymers with an average of at least 5 monomer units;</t>
  </si>
  <si>
    <t>                    Silicones (heading 3910);</t>
  </si>
  <si>
    <t>                    Resols (heading 3909) and other prepolymers</t>
  </si>
  <si>
    <t>The expression "copolymers" covers all polymers in which no single monomer unit contributes 95% or more by weight to the total polymer content.</t>
  </si>
  <si>
    <t>For the purposes of this Chapter, except where the context otherwise requires, copolymers (including co-polycondensates, co-polyaddition products, block copolymers and graft copolymers) and polymer blends are to be classified in the heading covering polymers of that comonomer unit which predominates by weight over every other single comonomer unit For the purposes of this Note, constituent comonomer units of polymers falling in the same heading shall be taken together</t>
  </si>
  <si>
    <t>If no single comonomer unit predominates, copolymers or polymer blends, as the case may be, are to be classified in the heading which occurs last in numerical order among those which equally merit consideration</t>
  </si>
  <si>
    <t>Chemically modified polymers, that is those in which only appendages to the main polymer chain have been changed by chemical reaction, are to be classified in the heading appropriate to the unmodified polymer. This provision does not apply to graft copolymers.</t>
  </si>
  <si>
    <t>In headings 39.01 to 39.14, the expression "primary forms" applies only to the following forms:</t>
  </si>
  <si>
    <t>                    Liquids and pastes, including dispersions (emulsions and suspensions) and solutions;</t>
  </si>
  <si>
    <t>                   Blocks of irregular shape, lumps, powders (including moulding powders), granules, flakes and similar bulk forms</t>
  </si>
  <si>
    <t>Heading 39.15 does not apply to waste, parings and scrap of a single thermoplastic material, transformed into primary forms (headings 39.01 to 39.14).</t>
  </si>
  <si>
    <t>For the purposes of heading 39.17, the expression "tubes, pipes and hoses" means hollow products, whether semi-manufactures or finished products, of a kind generally used for conveying, conducting or distributing gases or liquids (for example, ribbed garden hose, perforated tubes). This expression also includes sausage casings and other lay-flat tubing. However, except for the last-mentioned, those having an internal cross-section other than round, oval, rectangular (in which the length does not exceed 1.5 times the width) or in the shape of a regular polygon are not to be regarded as tubes, pipes and hoses but as profile shapes.</t>
  </si>
  <si>
    <t>9-</t>
  </si>
  <si>
    <t>For the purposes of heading 39.18, the expression "wall or ceiling coverings of plastics" applies to products in rolls, of a width not less than 45 cm, suitable for wall or ceiling decoration, consisting of plastics fixed permanently on a</t>
  </si>
  <si>
    <t>backing of any material other than paper, the layer of plastics (on the face side) being grained, embossed, coloured, design-printed or otherwise decorated</t>
  </si>
  <si>
    <t>10-</t>
  </si>
  <si>
    <t>In headings 39.20 and 39.21, the expression "plates, sheets, film, foil and strip" applies only to plates, sheets, film, foil and strip (other than those of Chapter 54) and to blocks of regular geometric shape, whether or not printed or otherwise surface-worked, uncut or cut into rectangles (including squares) but not further worked (even if when so cut they become articles ready for use).</t>
  </si>
  <si>
    <t>11-</t>
  </si>
  <si>
    <t>Heading 39.25 applies only to the following articles, not being products covered by any of the earlier headings of sub-Chapter II:</t>
  </si>
  <si>
    <t>                    Reservoirs, tanks (including septic tanks), vats and similar containers, of a capacity exceeding 300 l;</t>
  </si>
  <si>
    <t>                    Structural elements used, for example, in floors, walls or partitions, ceilings or roofs;</t>
  </si>
  <si>
    <t>                    Gutters and fittings therefor;</t>
  </si>
  <si>
    <t>                    Doors, windows and their frames and thresholds for doors;</t>
  </si>
  <si>
    <t>                    Balconies, balustrades, fencing, gates and similar barriers;</t>
  </si>
  <si>
    <t>                    Shutters, blinds (including Venetian blinds) and similar articles and and parts and fittings thereof;</t>
  </si>
  <si>
    <t>                    Large-scale shelving for assembly and permanent installation, for example, in shops, workshops, warehouses;</t>
  </si>
  <si>
    <t>                    Ornamental architectural features, for example, flutings, cupolas, dovecotes; and</t>
  </si>
  <si>
    <t>Fittings and mountings intended for permanent installation in or on</t>
  </si>
  <si>
    <t>doors,  windows,  staircases,  walls  or  other  parts  of  buildings,  for</t>
  </si>
  <si>
    <t>example, knobs, handles, hooks, brackets, towel rails, switch-plates</t>
  </si>
  <si>
    <t>and other protective plates</t>
  </si>
  <si>
    <t>Within any one heading of this Chapter, polymers (including copolymers) and chemically modified polymers are to be classified according to the following provisions:</t>
  </si>
  <si>
    <t>                    Where there is a subheading named "Other" in the same series:</t>
  </si>
  <si>
    <t>                    The designation in a subheading of a polymer by the prefix "poly" (for example, polyethylene and polyamide-6,6) means that the constituent monomer unit or monomer units of the named polymer taken together must contribute 95% or more by weight of the total polymer content</t>
  </si>
  <si>
    <t>                    The copolymers named in subheadings 390130,390140,390320, 390330 and 390430 are to be classified in those subheadings, provided that the comonomer units of the named copolymers contribute 95% or more by weight of the total polymer content</t>
  </si>
  <si>
    <t>                    Chemically modified polymers are to be classified in the subheading named "Other", provided that the chemically modified polymers are not more specifically covered by another subheading</t>
  </si>
  <si>
    <t>                    Polymers not meeting (1), (2) or (3) above, are to be classified in the subheading, among the remaining subheadings in the series, covering polymers of that monomer unit which predominates by weight over every other single comonomer</t>
  </si>
  <si>
    <t>unit For this purpose, constituent monomer units of polymers falling in the same subheading shall be taken together Only the constituent comonomer units of the polymers in the series of subheadings under consideration are to be compared</t>
  </si>
  <si>
    <t>                    Where there is no subheading named "Other" in the same series:</t>
  </si>
  <si>
    <t>                    Polymers are to be classified in the subheading covering polymers of that monomer unit which predominates by weight over every other single comonomer unit For this purpose, constituent monomer units of polymers falling in the same subheading shall be taken together Only the constituent comonomer units of the polymers in the series under consideration are to be compared</t>
  </si>
  <si>
    <t>                   Chemically modified polymers are to be classified in the subheading appropriate to the unmodified polymer Polymer blends are to be classified in the same subheading as polymers of the same monomer units in the same proportions</t>
  </si>
  <si>
    <t>For the purposes of subheading 3920.43, the term “plasticisers” includes secondary plasticisers.</t>
  </si>
  <si>
    <t>I.- PRIMARY FORMS</t>
  </si>
  <si>
    <t>Polymers of ethylene, in primary forms.</t>
  </si>
  <si>
    <t>- Polyethylene having a specific gravity of less</t>
  </si>
  <si>
    <t>than 0.94</t>
  </si>
  <si>
    <t>- Polyethylene having a specific gravity of 0.94 or</t>
  </si>
  <si>
    <t>more</t>
  </si>
  <si>
    <t>- Ethylene- Vinyl acetate copolymers</t>
  </si>
  <si>
    <t>- Ethylene-alpha-olefin copolymers, having a</t>
  </si>
  <si>
    <t>specific gravity of less than 0.94</t>
  </si>
  <si>
    <t>Polymers of propylene or of other olefins, in</t>
  </si>
  <si>
    <t>primary forms.</t>
  </si>
  <si>
    <t>- Polypropylene</t>
  </si>
  <si>
    <t>- Polyisobutylene</t>
  </si>
  <si>
    <t>- Propylene copolymers</t>
  </si>
  <si>
    <t>Polymers of styrene, in primary forms.</t>
  </si>
  <si>
    <t>- Polystyrene:</t>
  </si>
  <si>
    <t>- - Expansible</t>
  </si>
  <si>
    <t>- - - General Purpose Polystyrene (GPPS)</t>
  </si>
  <si>
    <t>- - - High Impact Polystyrene (HIPS)</t>
  </si>
  <si>
    <t>- Styrene- acrylonitrile (SAN) copolymers</t>
  </si>
  <si>
    <t>- Acrylonitrile- butadiene- styrene (ABS)</t>
  </si>
  <si>
    <t>copolymers</t>
  </si>
  <si>
    <t>Polymers of vinyl chloride or of other</t>
  </si>
  <si>
    <t>halogenated olefins, in primary forms.</t>
  </si>
  <si>
    <t>- Poly(vinyl chloride), not mixed with any other</t>
  </si>
  <si>
    <t>- - - Emulsion grade</t>
  </si>
  <si>
    <t>- Other poly(vinyl chloride):</t>
  </si>
  <si>
    <t>- - Non-plasticised</t>
  </si>
  <si>
    <t>- - Plasticised</t>
  </si>
  <si>
    <t>- Vinyl chloride- vinyl acetate copolymers</t>
  </si>
  <si>
    <t>- Other vinyl chloride copolymers</t>
  </si>
  <si>
    <t>- Vinylidene chloride polymers</t>
  </si>
  <si>
    <t>- Fluoro- polymers:</t>
  </si>
  <si>
    <t>- - Polytetrafluoroethylene</t>
  </si>
  <si>
    <t>Polymers of vinyl acetate or of other vinyl</t>
  </si>
  <si>
    <t>esters, in primary forms; other vinyl polymers</t>
  </si>
  <si>
    <t>in primary forms.</t>
  </si>
  <si>
    <t>- Poly(vinyl acetate)</t>
  </si>
  <si>
    <t>- - In aqueous dispersion</t>
  </si>
  <si>
    <t>- Vinyl acetate copolymers:</t>
  </si>
  <si>
    <t>- Poly(vinyl alcohol), whether or not containing</t>
  </si>
  <si>
    <t>unhydrolysed acetate groups</t>
  </si>
  <si>
    <t>- - Copolymers</t>
  </si>
  <si>
    <t>- - - Ethers polyvinyl</t>
  </si>
  <si>
    <t>Acrylic polymers in primary forms.</t>
  </si>
  <si>
    <t>- Poly(methyl methacrylate)</t>
  </si>
  <si>
    <t>- - - Cyanoacrylate</t>
  </si>
  <si>
    <t>- - - Acrylic binders</t>
  </si>
  <si>
    <t>- - - Pigment thickener</t>
  </si>
  <si>
    <t>- - - Dispersing agent and acrylic thickeners</t>
  </si>
  <si>
    <t>Polyacetals, other polyethers and epoxide</t>
  </si>
  <si>
    <t>resins, in primary forms; polycarbonates,</t>
  </si>
  <si>
    <t>alkyd resins, polyallyl esters and other</t>
  </si>
  <si>
    <t>polyesters, in primary forms.</t>
  </si>
  <si>
    <t>- Polyacetals</t>
  </si>
  <si>
    <t>- Other polyethers</t>
  </si>
  <si>
    <t>- Epoxide resins</t>
  </si>
  <si>
    <t>- Polycarbonates</t>
  </si>
  <si>
    <t>- Alkyd resins</t>
  </si>
  <si>
    <t>- Poly (ethylene terephthalate):</t>
  </si>
  <si>
    <t>- - Having a viscosity number of 78 ml/g or</t>
  </si>
  <si>
    <t>higher:</t>
  </si>
  <si>
    <t>- - - Yarn and film grades</t>
  </si>
  <si>
    <t>- - - Bottle grade</t>
  </si>
  <si>
    <t>Poly(lactic acid)</t>
  </si>
  <si>
    <t>- Other polyesters:</t>
  </si>
  <si>
    <t>- - Unsaturated</t>
  </si>
  <si>
    <t>Polyamides in primary forms.</t>
  </si>
  <si>
    <t>- Polyamide- 6, - 11, - 12, - 6, 6, - 6, 9, - 6, 10 or -</t>
  </si>
  <si>
    <t>6, 12</t>
  </si>
  <si>
    <t>Amino- resins, phenolic resins and</t>
  </si>
  <si>
    <t>polyurethanes, in primary forms.</t>
  </si>
  <si>
    <t>- Urea resins; thiourea resins:</t>
  </si>
  <si>
    <t>- - - Urea formaldehyde moulding compound</t>
  </si>
  <si>
    <t>- Melamine resins</t>
  </si>
  <si>
    <t>- Other amino- resins:</t>
  </si>
  <si>
    <t>- - Poly(methylene phenyl isocyanate) (crude</t>
  </si>
  <si>
    <t>MDI, polymeric MDI)</t>
  </si>
  <si>
    <t>- Phenolic resins</t>
  </si>
  <si>
    <t>- Polyurethanes</t>
  </si>
  <si>
    <t>Silicones in primary forms.</t>
  </si>
  <si>
    <t>Petroleum resins, coumarone- indene resins,</t>
  </si>
  <si>
    <t>polyterpenes, polysulphides, polysulphones</t>
  </si>
  <si>
    <t>and other products specified in Note 3 to this</t>
  </si>
  <si>
    <t>Chapter, not elsewhere specified or included,</t>
  </si>
  <si>
    <t>- Petroleum resins, coumarone, indene or</t>
  </si>
  <si>
    <t>coumarone- indene resins and polyterpenes:</t>
  </si>
  <si>
    <t>- - - Petroleum resins</t>
  </si>
  <si>
    <t>Cellulose and its chemical derivatives, not</t>
  </si>
  <si>
    <t>elsewhere specified or included, in primary</t>
  </si>
  <si>
    <t>forms.</t>
  </si>
  <si>
    <t>- Cellulose acetates:</t>
  </si>
  <si>
    <t>- Cellulose nitrates (including collodions):</t>
  </si>
  <si>
    <t>- - - Cellulose nitrates nonplasticised</t>
  </si>
  <si>
    <t>- - - Nitrocellulose binder</t>
  </si>
  <si>
    <t>- Cellulose ethers:</t>
  </si>
  <si>
    <t>- - Carboxymethylcellulose and its salts</t>
  </si>
  <si>
    <t>Natural polymers (for example, alginic acid)</t>
  </si>
  <si>
    <t>and modified natural polymers (for example,</t>
  </si>
  <si>
    <t>hardened proteins, chemical derivatives of</t>
  </si>
  <si>
    <t>natural rubber), not elsewhere specified or</t>
  </si>
  <si>
    <t>included, in primary forms.</t>
  </si>
  <si>
    <t>- Alginic acids, its salts and esters</t>
  </si>
  <si>
    <t>- - - Protein hardened</t>
  </si>
  <si>
    <t>Ion- exchangers based on polymers of</t>
  </si>
  <si>
    <t>headings 39.01 to 39.13, in primary forms.</t>
  </si>
  <si>
    <t>- - - Ion-exchangers of condensation type</t>
  </si>
  <si>
    <t>- - - Ion-exchangers of the polymerization type</t>
  </si>
  <si>
    <t>II.- WASTE, PARINGS AND SCRAP; SEMI-</t>
  </si>
  <si>
    <t>MANUFACTURES; ARTICLES</t>
  </si>
  <si>
    <t>Waste, parings and scrap, of plastics.</t>
  </si>
  <si>
    <t>- Of polymers of ethylene</t>
  </si>
  <si>
    <t>- Of polymers of styrene</t>
  </si>
  <si>
    <t>- Of polymers of vinyl chloride</t>
  </si>
  <si>
    <t>- Of other plastics</t>
  </si>
  <si>
    <t>Monofilament of which any cross- sectional</t>
  </si>
  <si>
    <t>dimension exceeds 1 mm, rods, sticks and</t>
  </si>
  <si>
    <t>profile shapes, whether or not surface-</t>
  </si>
  <si>
    <t>worked but not otherwise worked, of plastics.</t>
  </si>
  <si>
    <t>- Of other plastics:</t>
  </si>
  <si>
    <t>Tubes, pipes and hoses, and fittings therefor</t>
  </si>
  <si>
    <t>(for example, joints, elbows, flanges), of</t>
  </si>
  <si>
    <t>plastics.</t>
  </si>
  <si>
    <t>- Artificial guts (sausage casings) of hardened</t>
  </si>
  <si>
    <t>protein or of cellulosic materials</t>
  </si>
  <si>
    <t>- Tubes, pipes and hoses, rigid:</t>
  </si>
  <si>
    <t>- - Of polymers of ethylene</t>
  </si>
  <si>
    <t>- - Of polymers of propylene</t>
  </si>
  <si>
    <t>- - Of polymers of vinyl chloride:</t>
  </si>
  <si>
    <t>- - - Heat shrinkable sleeves and tubes of a dia</t>
  </si>
  <si>
    <t>not exceeding 100 mm</t>
  </si>
  <si>
    <t>- - Of other plastics</t>
  </si>
  <si>
    <t>- Other tubes, pipes and hoses:</t>
  </si>
  <si>
    <t>- - Flexible tubes, pipes and hoses, having a</t>
  </si>
  <si>
    <t>minimum burst pressure of 27.6 MPa</t>
  </si>
  <si>
    <t>- - Other, not reinforced or otherwise combined</t>
  </si>
  <si>
    <t>with other materials, without fittings:</t>
  </si>
  <si>
    <t>with other materials, with fittings</t>
  </si>
  <si>
    <t>- - - Heat shrinkable sleeves and tubes</t>
  </si>
  <si>
    <t>- Fittings</t>
  </si>
  <si>
    <t>Floor coverings of plastics, whether or not</t>
  </si>
  <si>
    <t>self- adhesive, in rolls or in the form of tiles;</t>
  </si>
  <si>
    <t>wall or ceiling coverings of plastics, as</t>
  </si>
  <si>
    <t>defined in Note 9 to this Chapter.</t>
  </si>
  <si>
    <t>Self- adhesive plates, sheets, film, foil, tape,</t>
  </si>
  <si>
    <t>strip and other flat shapes, of plastics,</t>
  </si>
  <si>
    <t>whether or not in rolls.</t>
  </si>
  <si>
    <t>- In rolls of a width not exceeding 20 cm:</t>
  </si>
  <si>
    <t>- - - Insulation tape double sided</t>
  </si>
  <si>
    <t>- - - PVC electric insulation tapes</t>
  </si>
  <si>
    <t>- - - Stationery tape</t>
  </si>
  <si>
    <t>- - - Oriented Polypropylene (OPP) packing tapes</t>
  </si>
  <si>
    <t>Other plates, sheets, film, foil and strip, of</t>
  </si>
  <si>
    <t>plastics, non- cellular and not reinforced,</t>
  </si>
  <si>
    <t>laminated, supported or similarly combined</t>
  </si>
  <si>
    <t>with other materials.</t>
  </si>
  <si>
    <t>- Of polymers of propylene:</t>
  </si>
  <si>
    <t>- - - Biaxially Oriented Polypropylene (BOPP)</t>
  </si>
  <si>
    <t>film, plain</t>
  </si>
  <si>
    <t>film, printed</t>
  </si>
  <si>
    <t>film, metallized</t>
  </si>
  <si>
    <t>film, laminated</t>
  </si>
  <si>
    <t>- Of polymers of vinyl chloride:</t>
  </si>
  <si>
    <t>- - Containing by weight not less than 6 % of</t>
  </si>
  <si>
    <t>plasticisers</t>
  </si>
  <si>
    <t>- - - Polyvinyl Chloride (PVC) Rigid film</t>
  </si>
  <si>
    <t>- Of acrylic polymers:</t>
  </si>
  <si>
    <t>- - Of poly(methyl methacrylate)</t>
  </si>
  <si>
    <t>- Of polycarbonates, alkyd resins, polyallyl esters</t>
  </si>
  <si>
    <t>or other polyesters:</t>
  </si>
  <si>
    <t>- - Of polycarbonates</t>
  </si>
  <si>
    <t>- - Of poly(ethylene terephthalate)</t>
  </si>
  <si>
    <t>- - Of unsaturated polyesters:</t>
  </si>
  <si>
    <t>- - - Polyester rigid film</t>
  </si>
  <si>
    <t>- - Of other polyesters</t>
  </si>
  <si>
    <t>- Of cellulose or its chemical derivatives:</t>
  </si>
  <si>
    <t>- - Of regenerated cellulose</t>
  </si>
  <si>
    <t>- - Of cellulose acetate</t>
  </si>
  <si>
    <t>- - Of other cellulose derivatives</t>
  </si>
  <si>
    <t>- - Of poly(vinyl butyral)</t>
  </si>
  <si>
    <t>- - Of polyamides</t>
  </si>
  <si>
    <t>- - Of amino resins</t>
  </si>
  <si>
    <t>- - Of phenolic resins</t>
  </si>
  <si>
    <t>- Cellular:</t>
  </si>
  <si>
    <t>- - Of polymers of styrene</t>
  </si>
  <si>
    <t>- - Of polymers of vinyl chloride</t>
  </si>
  <si>
    <t>- - Of polyurethanes</t>
  </si>
  <si>
    <t>- - - Of polyethylene, foamed and bridged, having</t>
  </si>
  <si>
    <t>a specific gravity of 0.032 to 0.042 g/cm3</t>
  </si>
  <si>
    <t>Baths, shower- baths, sinks, wash- basins,</t>
  </si>
  <si>
    <t>bidets, lavatory pans, seats and covers,</t>
  </si>
  <si>
    <t>flushing cisterns and similar sanitary ware, of</t>
  </si>
  <si>
    <t>- Baths, shower- baths, sinks and wash- basins</t>
  </si>
  <si>
    <t>- Lavatory seats and covers</t>
  </si>
  <si>
    <t>Articles for the conveyance or packing of</t>
  </si>
  <si>
    <t>goods, of plastics; stoppers, lids, caps and</t>
  </si>
  <si>
    <t>other closures, of plastics.</t>
  </si>
  <si>
    <t>- Boxes, cases, crates and similar articles</t>
  </si>
  <si>
    <t>- Sacks and bags (including cones):</t>
  </si>
  <si>
    <t>- Carboys, bottles, flasks and similar articles:</t>
  </si>
  <si>
    <t>- - - Bottles</t>
  </si>
  <si>
    <t>- Spools, cops, bobbins and similar supports</t>
  </si>
  <si>
    <t>- Stoppers, lids, caps and other closures</t>
  </si>
  <si>
    <t>- - - Preforms made from polyethylene</t>
  </si>
  <si>
    <t>terephthalate</t>
  </si>
  <si>
    <t>Tableware, kitchenware, other household</t>
  </si>
  <si>
    <t>articles and hygienic or toilet articles, of</t>
  </si>
  <si>
    <t>- Tableware and kitchenware</t>
  </si>
  <si>
    <t>Builders' ware of plastics, not elsewhere</t>
  </si>
  <si>
    <t>- Reservoirs, tanks, vats and similar containers,</t>
  </si>
  <si>
    <t>of a capacity exceeding 300l</t>
  </si>
  <si>
    <t>- Doors, windows and their frames and</t>
  </si>
  <si>
    <t>thresholds for doors</t>
  </si>
  <si>
    <t>- Shutters, blinds (including Venetian blinds) and</t>
  </si>
  <si>
    <t>similar articles and parts thereof</t>
  </si>
  <si>
    <t>Other articles of plastics and articles of other</t>
  </si>
  <si>
    <t>materials of headings 39.01 to 39.14.</t>
  </si>
  <si>
    <t>- Office or school supplies</t>
  </si>
  <si>
    <t>- Articles of apparel and clothing accessories</t>
  </si>
  <si>
    <t>(including gloves, mittens and mitts):</t>
  </si>
  <si>
    <t>- - - Plastic belts</t>
  </si>
  <si>
    <t>- Fittings for furniture, coachwork of the like</t>
  </si>
  <si>
    <t>- Statuettes and other ornamental articles:</t>
  </si>
  <si>
    <t>- - - Ornamental articles of plastics</t>
  </si>
  <si>
    <t>- - - Plastic bangles</t>
  </si>
  <si>
    <t>- - - Spangles of plastics</t>
  </si>
  <si>
    <t>- - - Plastic beads</t>
  </si>
  <si>
    <t>- - - Synthetic floats for fishing nets</t>
  </si>
  <si>
    <t>- - - Coils of plastics (contraceptives and</t>
  </si>
  <si>
    <t>accessories therefor)</t>
  </si>
  <si>
    <t>- - - Transmission, conveyor or elevator belts</t>
  </si>
  <si>
    <t>- - - Laboratory ware</t>
  </si>
  <si>
    <t>- - - Urine bags</t>
  </si>
  <si>
    <t>- - - Shoe lasts</t>
  </si>
  <si>
    <t>- - - Design patterns, cards for textile and leather</t>
  </si>
  <si>
    <t>garments</t>
  </si>
  <si>
    <t>- - - -Plastic tags and staples for garments</t>
  </si>
  <si>
    <t>Chapter 40</t>
  </si>
  <si>
    <t>Rubber and articles thereof</t>
  </si>
  <si>
    <t>Except where the context otherwise requires, throughout the Nomenclature the expression "rubber" means the following products, whether or not vulcanised or hard : natural rubber, balata, gutta-percha, guayule, chicle and similar natural gums, synthetic rubber, factice derived from oils, and such substances reclaimed.</t>
  </si>
  <si>
    <t>                    Footwear or parts thereof of Chapter 64;</t>
  </si>
  <si>
    <t>                    Headgear or parts thereof (including bathing caps) of Chapter 65;</t>
  </si>
  <si>
    <t>                    Mechanical or electrical appliances or parts thereof of Section XVI (including electrical goods of all kinds), of hard rubber;</t>
  </si>
  <si>
    <t>                    Articles of Chapter 90, 92, 94 or 96; or</t>
  </si>
  <si>
    <t>                    Articles of Chapter 95 (other than sports gloves, mittens and mitts and articles of headings 4011 to 4013)</t>
  </si>
  <si>
    <t>In headings 40.01 to 40.03 and 40.05, the expression "primary forms" applies only to the following forms:</t>
  </si>
  <si>
    <t>                    Liquids and pastes (including latex, whether or not pre-vulcanised, and other dispersions and solutions);</t>
  </si>
  <si>
    <t>                    Blocks of irregular shape, lumps, bales, powders, granules, crumbs and similar bulk forms</t>
  </si>
  <si>
    <t>In Note 1 to this Chapter and in heading 40.02, the expression "synthetic rubber" applies to:</t>
  </si>
  <si>
    <t>                    Unsaturated synthetic substances which can be irreversibly transformed by vulcanisation with sulphur into non-thermoplastic substances which, at a temperature between 18oC and 29oC, will not break on being extended to three times their original length and will return, after being extended to twice their original length, within a period of five minutes, to a length not greater than one and a half times their original length For the purposes of this test, substances necessary for the cross-linking, such as vulcanising activators or accelerators, may be added; the presence of substances as provided for by Note 5 (B) (ii) and (iii) is also permitted However, the presence of any substances not necessary for the cross-linking, such as extenders, plasticisers and fillers, is not permitted;</t>
  </si>
  <si>
    <t>                    Thioplasts (TM); and</t>
  </si>
  <si>
    <t>                    Natural rubber modified by grafting or mixing with plastics, depolymerised natural rubber, mixtures of unsaturated synthetic substances with saturated synthetic high polymers provided that all the above-mentioned products comply with the requirements concerning vulcanisation, elongation and recovery in (a) above</t>
  </si>
  <si>
    <t>Headings 40.01 and 40.02 do not apply to any rubber or mixture of</t>
  </si>
  <si>
    <t>rubbers which has been compounded, before or after coagulation,</t>
  </si>
  <si>
    <t>with:</t>
  </si>
  <si>
    <t>                    vulcanising agents, accelerators, retarders or activators (other than those added for the preparation of pre-vulcanised rubber latex);</t>
  </si>
  <si>
    <t>                    pigments or other colouring matter, other than those added solely for the purpose of identification;</t>
  </si>
  <si>
    <t>                    plasticisers or extenders (except mineral oil in the case of oil-extended rubber), fillers, reinforcing agents, organic solvents or any other substances, except those permitted under (B);</t>
  </si>
  <si>
    <t>                    The presence of the following substances in any rubber or mixture of rubbers shall not affect its classification in heading 4001 or 4002, as the case may be, provided that such rubber or mixture of rubbers retains its essential character as a raw material:</t>
  </si>
  <si>
    <t>                    emulsifiers or anti-tack agents;</t>
  </si>
  <si>
    <t>                    small amounts of breakdown products of emulsifiers;</t>
  </si>
  <si>
    <t>                    very small amounts of the following : heat-sensitive agents (generally for obtaining thermosensitive rubber latexes), cationic surface-active agents (generally for obtaining electro-positive rubber latexes), antioxidants, coagulants, crumbling agents, freeze-resisting agents, peptisers, preservatives, stabilisers, viscosity-control agents, or similar special-purpose additives</t>
  </si>
  <si>
    <t>For the purposes of heading 40.04, the expression "waste, parings and scrap" means rubber waste, parings and scrap from the manufacture or working of rubber and rubber goods definitely not usable as such because of cutting-up, wear or other reasons.</t>
  </si>
  <si>
    <t>Thread wholly of vulcanised rubber, of which any cross-sectional dimension exceeds 5 mm, is to be classified as strip, rods or profile shapes, of heading 40.08.</t>
  </si>
  <si>
    <t>Heading 40.10 includes conveyor or transmission belts or belting of textile fabric impregnated, coated, covered or laminated with rubber or made from textile yarn or cord impregnated, coated, covered or sheathed with rubber.</t>
  </si>
  <si>
    <t>In headings 40.01, 40.02, 40.03, 40.05 and 40.08, the expressions "plates", "sheets" and "strip" apply only to plates, sheets and strip and to blocks of regular geometric shape, uncut or simply cut to rectangular (including square) shape, whether or not having the character of articles and whether or not printed or otherwise surface-worked, but not otherwise cut to shape or further worked.</t>
  </si>
  <si>
    <t>In heading 4008 the expressions "rods" and "profile shapes" apply only to such products, whether or not cut to length or surface-worked but not otherwise worked</t>
  </si>
  <si>
    <t>Natural rubber, balata, gutta- percha, guayule,</t>
  </si>
  <si>
    <t>chicle and similar natural gums, in primary</t>
  </si>
  <si>
    <t>forms or in plates, sheets or strip.</t>
  </si>
  <si>
    <t>- Natural rubber latex, whether or not pre-</t>
  </si>
  <si>
    <t>vulcanised</t>
  </si>
  <si>
    <t>- Natural rubber in other forms:</t>
  </si>
  <si>
    <t>- - Smoked sheets</t>
  </si>
  <si>
    <t>- - Technically specified natural rubber (TSNR)</t>
  </si>
  <si>
    <t>- Balata, gutta- percha, guayule, chicle and</t>
  </si>
  <si>
    <t>similar natural gums</t>
  </si>
  <si>
    <t>Synthetic rubber and factice derived from</t>
  </si>
  <si>
    <t>oils, in primary forms or in plates, sheets or</t>
  </si>
  <si>
    <t>strip; mixtures of any product of heading</t>
  </si>
  <si>
    <t>40.01 with any product of this heading, in</t>
  </si>
  <si>
    <t>primary forms or in plates, sheets or strip.</t>
  </si>
  <si>
    <t>- Styrene- butadiene rubber (SBR); carboxylated</t>
  </si>
  <si>
    <t>styrene- butadiene rubber (XSBR):</t>
  </si>
  <si>
    <t>- - Latex</t>
  </si>
  <si>
    <t>- Butadiene rubber (BR)</t>
  </si>
  <si>
    <t>- Isobutene- isoprene (butyl) rubber (IIR); halo-</t>
  </si>
  <si>
    <t>isobutene- isoprene rubber (CIIR or BIIR):</t>
  </si>
  <si>
    <t>- - Isobutene-isoprene (butyl) rubber (IIR)</t>
  </si>
  <si>
    <t>- Chloroprene (chlorobutadiene) rubber (CR):</t>
  </si>
  <si>
    <t>- Acrylonitrile- butadiene rubber (NBR):</t>
  </si>
  <si>
    <t>- Isoprene rubber (IR)</t>
  </si>
  <si>
    <t>- Ethylenepropylene non- conjugated diene</t>
  </si>
  <si>
    <t>rubber (EPDM)</t>
  </si>
  <si>
    <t>- Mixtures of any product of heading 40.01 with</t>
  </si>
  <si>
    <t>any product of this heading</t>
  </si>
  <si>
    <t>Reclaimed rubber in primary forms or in</t>
  </si>
  <si>
    <t>plates, sheets or strip.</t>
  </si>
  <si>
    <t>Waste, parings and scrap of rubber (other</t>
  </si>
  <si>
    <t>than hard rubber) and powders and granules</t>
  </si>
  <si>
    <t>obtained therefrom.</t>
  </si>
  <si>
    <t>- - - Bagomatic bladder scrap</t>
  </si>
  <si>
    <t>- - - Shredded tyre scrap (cut into pieces)</t>
  </si>
  <si>
    <t>Compounded rubber, unvulcanised, in</t>
  </si>
  <si>
    <t>- Compounded with carbon black or silica:</t>
  </si>
  <si>
    <t>- - - Plates</t>
  </si>
  <si>
    <t>- Solutions; dispersions other than those of</t>
  </si>
  <si>
    <t>subheading 4005.10</t>
  </si>
  <si>
    <t>- - Plates, sheets and strip</t>
  </si>
  <si>
    <t>Other forms (for example, rods, tubes and</t>
  </si>
  <si>
    <t>profile shapes) and articles (for example,</t>
  </si>
  <si>
    <t>discs and rings), of unvulcanised rubber.</t>
  </si>
  <si>
    <t>- "Camel- back" strips for retreading rubber tyres</t>
  </si>
  <si>
    <t>Vulcanised rubber thread and cord.</t>
  </si>
  <si>
    <t>- - - Single cord</t>
  </si>
  <si>
    <t>Plates, sheets, strip, rods and profile shapes,</t>
  </si>
  <si>
    <t>of vulcanised rubber other than hard rubber.</t>
  </si>
  <si>
    <t>- Of cellular rubber:</t>
  </si>
  <si>
    <t>- - Plates, sheets and strip:</t>
  </si>
  <si>
    <t>- - - Following components for vehicles of chapter</t>
  </si>
  <si>
    <t>87:- (1) Weather strips for doors and luggage</t>
  </si>
  <si>
    <t>compartments for motor cars of heading 87.03</t>
  </si>
  <si>
    <t>and vehicles of sub - heading 8703.2113,</t>
  </si>
  <si>
    <t>8703.2195, 8703.2240 and 8704.3130 except</t>
  </si>
  <si>
    <t>weather strip moulding (inner / outer) for glass</t>
  </si>
  <si>
    <t>(2) Weather strips for doors and glass for</t>
  </si>
  <si>
    <t>vehicles of  sub -</t>
  </si>
  <si>
    <t>heading 8704.2190</t>
  </si>
  <si>
    <t>(3) Weather strips for doors for vehicles of  sub -</t>
  </si>
  <si>
    <t>heading 8704.3190</t>
  </si>
  <si>
    <t>192</t>
  </si>
  <si>
    <t>- - - Following component for vehicles of chapter</t>
  </si>
  <si>
    <t>87:-</t>
  </si>
  <si>
    <t>(1) Weather strip</t>
  </si>
  <si>
    <t>for doors and luggage compartments for motor</t>
  </si>
  <si>
    <t>cars of heading 87.03 and vehicles of sub -</t>
  </si>
  <si>
    <t>heading 8703.2113, 8703.2195, 8703.2240 and</t>
  </si>
  <si>
    <t>8704.3130 except weather strip moulding (inner /</t>
  </si>
  <si>
    <t>outer) for glass</t>
  </si>
  <si>
    <t>Weather strips for doors and glass for vehicles of</t>
  </si>
  <si>
    <t>sub -  heading 8704.2190</t>
  </si>
  <si>
    <t>(3) Weather</t>
  </si>
  <si>
    <t>strips for doors for vehicles of</t>
  </si>
  <si>
    <t>sub -  heading</t>
  </si>
  <si>
    <t>- Of non- cellular rubber:</t>
  </si>
  <si>
    <t>(1) Weather strip for</t>
  </si>
  <si>
    <t>doors and luggage compartments for motor cars</t>
  </si>
  <si>
    <t>of heading 87.03 and vehicles of sub - heading</t>
  </si>
  <si>
    <t>8703.2113, 8703.2195, 8703.2240 and</t>
  </si>
  <si>
    <t>heading 8704.2190 (3)</t>
  </si>
  <si>
    <t>Weather strips for doors for vehicles of  sub -</t>
  </si>
  <si>
    <t>(1) Weather strips for doors</t>
  </si>
  <si>
    <t>and luggage compartments for motor cars of</t>
  </si>
  <si>
    <t>heading 87.03 and vehicles of sub - heading</t>
  </si>
  <si>
    <t>Tubes, pipes and hoses, of vulcanised rubber</t>
  </si>
  <si>
    <t>other than hard rubber, with or without their</t>
  </si>
  <si>
    <t>fittings (for example, joints, elbows, flanges).</t>
  </si>
  <si>
    <t>- Not reinforced or otherwise combined with other</t>
  </si>
  <si>
    <t>materials:</t>
  </si>
  <si>
    <t>- - Without fittings:</t>
  </si>
  <si>
    <t>193</t>
  </si>
  <si>
    <t>- - - Following components for vehicles of</t>
  </si>
  <si>
    <t>chapter 87:-</t>
  </si>
  <si>
    <t>(1) Air cleaner hoses and</t>
  </si>
  <si>
    <t>water cooling system hoses (except turbo system</t>
  </si>
  <si>
    <t>hoses) for vehicles of sub - heading 8701.2020,</t>
  </si>
  <si>
    <t>8701.2090,  and 8701.2040</t>
  </si>
  <si>
    <t>(2) Radiator</t>
  </si>
  <si>
    <t>/ engine cooling system hoses and air hoses for</t>
  </si>
  <si>
    <t>vehicles of sub -</t>
  </si>
  <si>
    <t>headings 8701.9220 and</t>
  </si>
  <si>
    <t>8701.9320 (3) Air cleaner hoses, vacuum tank</t>
  </si>
  <si>
    <t>hoses and water cooling system hoses (except</t>
  </si>
  <si>
    <t>turbo system hoses) for vehicles of heading</t>
  </si>
  <si>
    <t>87.02 (4)Water cooling system hoses (except</t>
  </si>
  <si>
    <t>turbo system hoses) and air cleaner hoses for</t>
  </si>
  <si>
    <t>heading 8704.2219 (5) Air</t>
  </si>
  <si>
    <t>cleaner hoses for vehicles of sub -</t>
  </si>
  <si>
    <t>headings</t>
  </si>
  <si>
    <t>8704.2299 and 8704.2390</t>
  </si>
  <si>
    <t>(1) Water hoses of a kind</t>
  </si>
  <si>
    <t>used for engine cooling system / heater for motor</t>
  </si>
  <si>
    <t>heading  8703.2323 and 8703.3223 (2) Hose</t>
  </si>
  <si>
    <t>side demister for motor cars (not exceeding</t>
  </si>
  <si>
    <t>800cc) (3) Water hoses used for engine cooling /</t>
  </si>
  <si>
    <t>heater systems, hoses brake reservoir, air</t>
  </si>
  <si>
    <t>cleaner hose, cool air hoses for vehicles of sub -</t>
  </si>
  <si>
    <t>heading 8703.2113, 8703.2193, 8703.2195,</t>
  </si>
  <si>
    <t>8703.2240 and 8704.3130 (4) Water hoses of a</t>
  </si>
  <si>
    <t>kind used for engine cooling system / heater for</t>
  </si>
  <si>
    <t>heading 8704.2190 (5) Water</t>
  </si>
  <si>
    <t>hoses for engine cooling system, air cleaner</t>
  </si>
  <si>
    <t>hoses and brake oil reservoir hose for vehicles of</t>
  </si>
  <si>
    <t>sub -  heading 8704.3190  (6) Engine cooling</t>
  </si>
  <si>
    <t>system / radiator hoses and fuel tubes, meant for</t>
  </si>
  <si>
    <t>industrial assembly / manufacture of vehicles of</t>
  </si>
  <si>
    <t>sub -  headings 8703.2115 and 8704.3150 (7)</t>
  </si>
  <si>
    <t>Air intake hoses, radiator hoses, intercooler</t>
  </si>
  <si>
    <t>hoses and heater hoses, meant for industrial</t>
  </si>
  <si>
    <t>assembly  / manufacture of vehicles of sub -</t>
  </si>
  <si>
    <t>heading 8703.3225</t>
  </si>
  <si>
    <t>- - -  Other for motor cars and vehicles</t>
  </si>
  <si>
    <t>35</t>
  </si>
  <si>
    <t>- - With fittings</t>
  </si>
  <si>
    <t>- Reinforced or otherwise combined only with</t>
  </si>
  <si>
    <t>metal :</t>
  </si>
  <si>
    <t>194</t>
  </si>
  <si>
    <t>Following components for vehicles of</t>
  </si>
  <si>
    <t>1) Air cleaner</t>
  </si>
  <si>
    <t>turbo system hoses) for vehicles of sub - heading</t>
  </si>
  <si>
    <t>8701.2020, 8701.2090, and 8701.2040 (2)</t>
  </si>
  <si>
    <t>Radiator / engine cooling system hoses and air</t>
  </si>
  <si>
    <t>hoses for vehicles of sub -  headings 8701.9220</t>
  </si>
  <si>
    <t>and 8701.9320 (3) Air cleaner hoses, vacuum</t>
  </si>
  <si>
    <t>tank hoses and water cooling system hoses</t>
  </si>
  <si>
    <t>(except turbo system hoses) for vehicles heading</t>
  </si>
  <si>
    <t>87.02  (4) Water cooling system hoses (except</t>
  </si>
  <si>
    <t>cleaner hoses for vehicles of sub -  headings</t>
  </si>
  <si>
    <t>chapter 87:-  (1) Water hoses of a kind used for</t>
  </si>
  <si>
    <t>engine cooling system / heater for motor cars of</t>
  </si>
  <si>
    <t>heading 87.03 and vehicles of sub- heading</t>
  </si>
  <si>
    <t>8703.2323 and 8703.3223</t>
  </si>
  <si>
    <t>(2) Hose side demister for motor cars of heading</t>
  </si>
  <si>
    <t>87.03 (not exceeding 800cc)</t>
  </si>
  <si>
    <t>(3) Water hoses used for engine cooling / heater</t>
  </si>
  <si>
    <t>systems, hoses brake reservoir, air cleaner hose,</t>
  </si>
  <si>
    <t>cool air hoses for vehicles of sub - heading</t>
  </si>
  <si>
    <t>8703.2113, 8703.2193, 8703.2195, 8703.2240</t>
  </si>
  <si>
    <t>and 8704.3130</t>
  </si>
  <si>
    <t>(4) Water hoses of a kind used for engine cooling</t>
  </si>
  <si>
    <t>system / heater for vehicles of sub -  heading</t>
  </si>
  <si>
    <t>(5) Water hoses for engine cooling system, air</t>
  </si>
  <si>
    <t>cleaner hoses and brake oil reservoir hose for</t>
  </si>
  <si>
    <t>(6) Engine cooling system / radiator hoses and</t>
  </si>
  <si>
    <t>fuel tubes, meant for industrial assembly /</t>
  </si>
  <si>
    <t>manufacture of vehicles of sub - heading</t>
  </si>
  <si>
    <t>8703.2115 and 8704.3150</t>
  </si>
  <si>
    <t>(7) Air intake hoses, radiator hoses, intercooler</t>
  </si>
  <si>
    <t>Other motor cars and vehicles</t>
  </si>
  <si>
    <t>textile materials :</t>
  </si>
  <si>
    <t>(1) Air cleaner hoses</t>
  </si>
  <si>
    <t>and water cooling system hoses (except turbo</t>
  </si>
  <si>
    <t>system hoses) for vehicles of sub - heading</t>
  </si>
  <si>
    <t>8701.2020, 8701.2090, and 8701.2040</t>
  </si>
  <si>
    <t>Radiator / engine cooling system hoses and</t>
  </si>
  <si>
    <t>air hoses for vehicles of sub -  headings</t>
  </si>
  <si>
    <t>8701.9220 and 8701.9320</t>
  </si>
  <si>
    <t>Air cleaner hoses, vacuum tank hoses and</t>
  </si>
  <si>
    <t>hoses) for vehicles of heading 87.02.</t>
  </si>
  <si>
    <t>Water cooling system hoses (except turbo</t>
  </si>
  <si>
    <t>system hoses) and air cleaner hoses for vehicles</t>
  </si>
  <si>
    <t>of sub -  heading 8704.2219</t>
  </si>
  <si>
    <t>Air cleaner hoses for vehicles of sub -</t>
  </si>
  <si>
    <t>headings 8704.2299 and 8704.2390</t>
  </si>
  <si>
    <t>Water hoses of a kind used for engine cooling</t>
  </si>
  <si>
    <t>system /heater for motor cars of heading 87.03</t>
  </si>
  <si>
    <t>and vehicles of sub- heading 8703.2323 and</t>
  </si>
  <si>
    <t>Hose side demister for motor cars of heading</t>
  </si>
  <si>
    <t>Water hoses used for engine cooling / heater</t>
  </si>
  <si>
    <t>Water hoses for engine cooling system, air</t>
  </si>
  <si>
    <t>Engine cooling system / radiator hoses and</t>
  </si>
  <si>
    <t>For other motor cars and vehicles</t>
  </si>
  <si>
    <t>- Reinforced or otherwise combined with other</t>
  </si>
  <si>
    <t>materials :</t>
  </si>
  <si>
    <t>(2) Radiator / engine cooling system hoses and</t>
  </si>
  <si>
    <t>(3) Air cleaner hoses, vacuum tank hoses and</t>
  </si>
  <si>
    <t>hoses) for vehicles of headings 87.02</t>
  </si>
  <si>
    <t>(4) Water cooling system hoses (except turbo</t>
  </si>
  <si>
    <t>(5) Air cleaner hoses for vehicles of sub -</t>
  </si>
  <si>
    <t>(1) Water hoses of a kind used for engine cooling</t>
  </si>
  <si>
    <t>system / heater for motor cars of heading 87.03</t>
  </si>
  <si>
    <t>and vehicles of sub- heading  8703.2323 and</t>
  </si>
  <si>
    <t>(2) Hose side demister for motor cars (not</t>
  </si>
  <si>
    <t>exceeding 800cc)</t>
  </si>
  <si>
    <t>vehicles of sub -  heading 8704.3190</t>
  </si>
  <si>
    <t>Conveyor or transmission belts or belting, of</t>
  </si>
  <si>
    <t>vulcanised rubber.</t>
  </si>
  <si>
    <t>- Conveyor belts or belting:</t>
  </si>
  <si>
    <t>- - Reinforced only with metal</t>
  </si>
  <si>
    <t>- - Reinforced only with textile materials</t>
  </si>
  <si>
    <t>- Transmission belts or belting:</t>
  </si>
  <si>
    <t>- - Endless transmission belts of trapezoidal</t>
  </si>
  <si>
    <t>cross-section (V-belts), V-ribbed, of an outside</t>
  </si>
  <si>
    <t>circumference exceeding 60 cm but not</t>
  </si>
  <si>
    <t>exceeding 180 cm:</t>
  </si>
  <si>
    <t>- - - For vehicles of chapter 87</t>
  </si>
  <si>
    <t>cross- section (V- belts), other than V-ribbed, of</t>
  </si>
  <si>
    <t>an outside circumference exceeding 60 cm but</t>
  </si>
  <si>
    <t>not exceeding 180 cm:</t>
  </si>
  <si>
    <t>cross- section (V- belts), V-ribbed, of an outside</t>
  </si>
  <si>
    <t>circumference exceeding 180 cm but not</t>
  </si>
  <si>
    <t>exceeding 240 cm:</t>
  </si>
  <si>
    <t>an outside circumference exceeding 180 cm but</t>
  </si>
  <si>
    <t>not exceeding 240 cm:</t>
  </si>
  <si>
    <t>- - Endless synchronous belts, of an outside</t>
  </si>
  <si>
    <t>exceeding 150 cm:</t>
  </si>
  <si>
    <t>- - - Timing belts for vehicles of chapter 87</t>
  </si>
  <si>
    <t>circumference exceeding 150 cm but not</t>
  </si>
  <si>
    <t>exceeding 198 cm:</t>
  </si>
  <si>
    <t>New pneumatic tyres, of rubber.</t>
  </si>
  <si>
    <t>- Of a kind used on motor cars (including station</t>
  </si>
  <si>
    <t>wagons and racing cars)</t>
  </si>
  <si>
    <t>- Of a kind used on buses or lorries :</t>
  </si>
  <si>
    <t>- - - Of a kind used in light trucks</t>
  </si>
  <si>
    <t>- Of a kind used on aircraft</t>
  </si>
  <si>
    <t>- Of a kind used on motorcycles</t>
  </si>
  <si>
    <t>- Of a kind used on bicycles</t>
  </si>
  <si>
    <t>- - Of a kind used on agricultural or forestry</t>
  </si>
  <si>
    <t>vehicles and machines</t>
  </si>
  <si>
    <t>- - Of a kind used on construction, mininging or</t>
  </si>
  <si>
    <t>industrial handling vehicles and machines</t>
  </si>
  <si>
    <t>Retreaded or used pneumatic tyres of rubber;</t>
  </si>
  <si>
    <t>solid or cushion tyres, tyre treads and tyre</t>
  </si>
  <si>
    <t>flaps, of rubber.</t>
  </si>
  <si>
    <t>- Retreaded tyres :</t>
  </si>
  <si>
    <t>- - Of a kind used on motor cars (including station</t>
  </si>
  <si>
    <t>- - Of a kind used on buses or lorries</t>
  </si>
  <si>
    <t>- - Of a kind used on aircraft</t>
  </si>
  <si>
    <t>- Used pneumatic tyres</t>
  </si>
  <si>
    <t>- - - Flaps for use with tyres / tubes for vehicles of</t>
  </si>
  <si>
    <t>sub -heading 8701.2020, 8701.2040, 8701.2090,</t>
  </si>
  <si>
    <t>and 8704.2219</t>
  </si>
  <si>
    <t>Rim flaps, mud flaps / guards and rubber</t>
  </si>
  <si>
    <t>mouldings (except packing rubber and rubber for</t>
  </si>
  <si>
    <t>on / off switch) for vehicles of heading 87.11</t>
  </si>
  <si>
    <t>Inner tubes, of rubber.</t>
  </si>
  <si>
    <t>wagons and racing cars), buses or lorries:</t>
  </si>
  <si>
    <t>- - - Of a kind used on buses, lorries or trucks</t>
  </si>
  <si>
    <t>- - - Of a kind used on motor cars</t>
  </si>
  <si>
    <t>- - - Of a kind used on agricultural tractors</t>
  </si>
  <si>
    <t>- - - Of a kind used on motor cycles</t>
  </si>
  <si>
    <t>- - - Of a kind used on jeeps</t>
  </si>
  <si>
    <t>Hygienic or pharmaceutical articles (including</t>
  </si>
  <si>
    <t>teats), of vulcanised rubber other than hard</t>
  </si>
  <si>
    <t>rubber, with or without fittings of hard rubber.</t>
  </si>
  <si>
    <t>- Sheath contraceptives</t>
  </si>
  <si>
    <t>Articles of apparel and clothing accessories</t>
  </si>
  <si>
    <t>(including gloves, mittens and mitts), for all</t>
  </si>
  <si>
    <t>purposes, of vulcanised rubber other than</t>
  </si>
  <si>
    <t>hard rubber.</t>
  </si>
  <si>
    <t>- Gloves, mittens and mitts:</t>
  </si>
  <si>
    <t>- - Surgical</t>
  </si>
  <si>
    <t>Other articles of vulcanised rubber other than</t>
  </si>
  <si>
    <t>- - - Stopper</t>
  </si>
  <si>
    <t>- - Floor coverings and mats</t>
  </si>
  <si>
    <t>- - Erasers:</t>
  </si>
  <si>
    <t>- - - Tip Eraser</t>
  </si>
  <si>
    <t>- - Gaskets, washers and other seals:</t>
  </si>
  <si>
    <t>- - - Gaskets of rubber</t>
  </si>
  <si>
    <t>- - - Washers and other seals of rubber</t>
  </si>
  <si>
    <t>- - - Special rubber seals for barrage gates with</t>
  </si>
  <si>
    <t>minimum tensile strength of 210 kg/ sq.cm and</t>
  </si>
  <si>
    <t>shore hardness duromter (type A) 60 to 70 with</t>
  </si>
  <si>
    <t>floro carbon coating</t>
  </si>
  <si>
    <t>- - Boat or dock fenders, whether or not inflatable</t>
  </si>
  <si>
    <t>- - Other inflatable articles</t>
  </si>
  <si>
    <t>- - - Printing blankets</t>
  </si>
  <si>
    <t>Following component for vehicles of chapter</t>
  </si>
  <si>
    <t>(1) Cushion / pad sub -  assembly</t>
  </si>
  <si>
    <t>for cabin mounting rear member, for vehicles of</t>
  </si>
  <si>
    <t>sub -  heading 8704.2219;</t>
  </si>
  <si>
    <t>(2) Cushion for radiator mounting, for vehicles of</t>
  </si>
  <si>
    <t>sub -  heading 8704.2299</t>
  </si>
  <si>
    <t>(3) Mud flaps / mud guards for vehicles of</t>
  </si>
  <si>
    <t>heading 87.02 and sub - headings 8701.2020,</t>
  </si>
  <si>
    <t>8701.2090, 8704.2040,</t>
  </si>
  <si>
    <t>8704.2219, 8704.2299</t>
  </si>
  <si>
    <t>and 8704.2390</t>
  </si>
  <si>
    <t>(4) Rubber boots, grommets and dampers, for</t>
  </si>
  <si>
    <t>agricultural tractors of sub -  headings 8701.9220</t>
  </si>
  <si>
    <t>and 8701.9320</t>
  </si>
  <si>
    <t>(1) Articles for mounting silencers, exhaust pipes</t>
  </si>
  <si>
    <t>and mufflers for motor cars of heading 87.03 and</t>
  </si>
  <si>
    <t>vehicles of sub - headings 8703.2113,</t>
  </si>
  <si>
    <t>8703.2193,</t>
  </si>
  <si>
    <t>8703.2195, 8703.2240, 8703.2323,</t>
  </si>
  <si>
    <t>8703.3223, 8704.2190, 8704.3130 and</t>
  </si>
  <si>
    <t>(2) Floor mats, grommets for transfer box lever,</t>
  </si>
  <si>
    <t>exhaust pipe mountings, covers for pedals, bump</t>
  </si>
  <si>
    <t>stop and front cover for center tunnel, meant for</t>
  </si>
  <si>
    <t>sub -  heading 8703.3225</t>
  </si>
  <si>
    <t>(3) Rubber cover for kick starter lever, foundation</t>
  </si>
  <si>
    <t>rubber for engine mounting, rubber bushings,</t>
  </si>
  <si>
    <t>rubber plugs, rubber insulators, packing rubber</t>
  </si>
  <si>
    <t>for wind screen, rubber mountings for silencer</t>
  </si>
  <si>
    <t>pipes bushes, boots, and mud flappers, meant</t>
  </si>
  <si>
    <t>for industrial assembly / manufacture of vehicles</t>
  </si>
  <si>
    <t>of sub -  headings 8703.2115 and 8704.3150</t>
  </si>
  <si>
    <t>(4) Rubber cushions for bonnet for vehicles of</t>
  </si>
  <si>
    <t>(5) Rubber cushions for bonnet, rubber drain</t>
  </si>
  <si>
    <t>plug, hole covers and pads / cushions for</t>
  </si>
  <si>
    <t>absorbing shock / noise in struts / suspensions,</t>
  </si>
  <si>
    <t>for vehicles of heading  8703.2323 and</t>
  </si>
  <si>
    <t>(6) Rubber for bottom channel for holding</t>
  </si>
  <si>
    <t>window glass for motor cars of heading 87.03</t>
  </si>
  <si>
    <t>and vehicles of sub -headings 8703.2113,</t>
  </si>
  <si>
    <t>8703.2193, 8703.2195, 8703.2240 and</t>
  </si>
  <si>
    <t>(7) Runs for glasses for motor cars of heading</t>
  </si>
  <si>
    <t>87.03 ( not exceeding 1200cc) and vehicles of</t>
  </si>
  <si>
    <t>sub -  headings 8703.2193, 8704.2190 and</t>
  </si>
  <si>
    <t>(8) Trim door opening and door moulding for</t>
  </si>
  <si>
    <t>door opening for motor cars of heading 87.03</t>
  </si>
  <si>
    <t>Bush Rubber for Rear Shocks for vehicle  of</t>
  </si>
  <si>
    <t>heading 87.11</t>
  </si>
  <si>
    <t>Hard rubber (for example, ebonite) in all</t>
  </si>
  <si>
    <t>forms, including waste and scrap; articles of</t>
  </si>
  <si>
    <t>Section VIII</t>
  </si>
  <si>
    <t>RAW HIDES AND SKINS, LEATHER, FURSKINS AND ARTICLES THEREOF; SADDLERY AND HARNESS;TRAVEL GOODS, HANDBAGS AND SIMILAR CONTAINERS; ARTICLES OF ANIMAL GUT (OTHER THAN SILK-WORM GUT)</t>
  </si>
  <si>
    <t>Chapter 41</t>
  </si>
  <si>
    <t>Raw hides and skins (other than furskins) and leather</t>
  </si>
  <si>
    <t>                    Parings or similar waste, of raw hides or skins (heading 0511);</t>
  </si>
  <si>
    <t>                    Birdskins or parts of birdskins, with their feathers or down, of heading 0505 or 6701; or</t>
  </si>
  <si>
    <t>                    Hides or skins, with the hair or wool on, raw, tanned or dressed (Chapter 43); the following are, however, to be classified in Chapter 41, namely, raw hides and skins with the hair or wool on, of bovine</t>
  </si>
  <si>
    <t>animals  (including  buffalo),  of  equine  animals,  of  sheep  or  lambs</t>
  </si>
  <si>
    <t>(except  Astrakhan,  Broadtail,  Caracul,  Persian  or  similar  lambs,</t>
  </si>
  <si>
    <t>Indian, Chinese, Mongolian or Tibetan lambs), of goats or kids (except</t>
  </si>
  <si>
    <t>Yemen, Mongolian or Tibetan goats and kids), of swine (including</t>
  </si>
  <si>
    <t>peccary), of chamois, of gazelle, of camels (including dromedaries), of</t>
  </si>
  <si>
    <t>reindeer, of elk, of deer, of roebucks or of dogs.</t>
  </si>
  <si>
    <t>Headings 41.04 to 41.06 do not cover hides and skins which have</t>
  </si>
  <si>
    <t>undergone  a  tanning  (including  pre-tanning)  process  which  is</t>
  </si>
  <si>
    <t>reversible (headings 41.01 to 41.03, as the case may be).</t>
  </si>
  <si>
    <t>For the purposes of headings 41.04 to 41.06, the term “crust” includes</t>
  </si>
  <si>
    <t>hides and skins that have been retanned, coloured or fat- liquored</t>
  </si>
  <si>
    <t>(stuffed) prior to drying.</t>
  </si>
  <si>
    <t>Throughout the Nomenclature the expression "composition leather" means</t>
  </si>
  <si>
    <t>only substances of the kind referred to in heading 41.15.</t>
  </si>
  <si>
    <t>Raw hides and skins of bovine (including</t>
  </si>
  <si>
    <t>buffalo) or equine animals (fresh, or salted,</t>
  </si>
  <si>
    <t>dried, limed, pickled or otherwise preserved,</t>
  </si>
  <si>
    <t>but not tanned, parchment- dressed or further</t>
  </si>
  <si>
    <t>prepared), whether or not dehaired or split.</t>
  </si>
  <si>
    <t>- Whole hides and skins,unsplit, of a weight per</t>
  </si>
  <si>
    <t>skin not exceeding 8 kg when simply dried, 10 kg</t>
  </si>
  <si>
    <t>when dry- salted, or 16 kg when fresh, wet-</t>
  </si>
  <si>
    <t>salted or otherwise preserved</t>
  </si>
  <si>
    <t>- Whole hides and skins, of a weight exceeding</t>
  </si>
  <si>
    <t>16 kg:</t>
  </si>
  <si>
    <t>- - - Hides, buffalo</t>
  </si>
  <si>
    <t>- - - Hides, cow</t>
  </si>
  <si>
    <t>- Other, including butts, bends and bellies</t>
  </si>
  <si>
    <t>Raw skins of sheep or lambs (fresh, or salted,</t>
  </si>
  <si>
    <t>but not tanned, parchment- dressed or</t>
  </si>
  <si>
    <t>further prepared), whether or not with wool</t>
  </si>
  <si>
    <t>on or split, other than those excluded by Note</t>
  </si>
  <si>
    <t>1 (c) to this Chapter.</t>
  </si>
  <si>
    <t>- With wool on:</t>
  </si>
  <si>
    <t>- - - Lamb skins</t>
  </si>
  <si>
    <t>- - - Sheep skins</t>
  </si>
  <si>
    <t>- Without wool on:</t>
  </si>
  <si>
    <t>- - Pickled:</t>
  </si>
  <si>
    <t>- - - Lamb skins without wool</t>
  </si>
  <si>
    <t>- - - Sheep skins without wool</t>
  </si>
  <si>
    <t>Other raw hides and skins (fresh, or salted,</t>
  </si>
  <si>
    <t>prepared), whether or not dehaired or split,</t>
  </si>
  <si>
    <t>other than those excluded by Note 1 (b) or 1</t>
  </si>
  <si>
    <t>(c) to this Chapter.</t>
  </si>
  <si>
    <t>- Of reptiles</t>
  </si>
  <si>
    <t>- Of swine</t>
  </si>
  <si>
    <t>- - - Goat skins</t>
  </si>
  <si>
    <t>- - - Kids skins</t>
  </si>
  <si>
    <t>Tanned or crust hides and skins of bovine</t>
  </si>
  <si>
    <t>(including buffalo) or equine animals, without</t>
  </si>
  <si>
    <t>hair on, whether or not split, but not further</t>
  </si>
  <si>
    <t>prepared.</t>
  </si>
  <si>
    <t>- In the wet state (including wet- blue) :</t>
  </si>
  <si>
    <t>- - Full grains, unsplit; grain splits</t>
  </si>
  <si>
    <t>- In the dry state (crust) :</t>
  </si>
  <si>
    <t>Tanned or crust skins of sheep or lambs,</t>
  </si>
  <si>
    <t>without wool on, whether or not split, but not</t>
  </si>
  <si>
    <t>further prepared.</t>
  </si>
  <si>
    <t>- In the wet state (including wet-  blue)</t>
  </si>
  <si>
    <t>- In the dry state (crust)</t>
  </si>
  <si>
    <t>Tanned or crust hides and skins of other</t>
  </si>
  <si>
    <t>animals, without wool or hair on, whether or</t>
  </si>
  <si>
    <t>not split, but not further prepared.</t>
  </si>
  <si>
    <t>- Of goats or kids :</t>
  </si>
  <si>
    <t>- - In the wet state (including wet- blue)</t>
  </si>
  <si>
    <t>- - In the dry state (crust)</t>
  </si>
  <si>
    <t>- Of swine :</t>
  </si>
  <si>
    <t>Leather further prepared after tanning or</t>
  </si>
  <si>
    <t>crusting, including parchment- dressed</t>
  </si>
  <si>
    <t>leather, of bovine (including buffalo) or</t>
  </si>
  <si>
    <t>equine animals, without hair on, whether or</t>
  </si>
  <si>
    <t>not split, other than leather of heading 41. 14.</t>
  </si>
  <si>
    <t>- Whole hides and skins :</t>
  </si>
  <si>
    <t>- - Full grains, unsplit</t>
  </si>
  <si>
    <t>- - Grain splits</t>
  </si>
  <si>
    <t>- Other, including sides:</t>
  </si>
  <si>
    <t>[4108]</t>
  </si>
  <si>
    <t>[4109]</t>
  </si>
  <si>
    <t>[4110]</t>
  </si>
  <si>
    <t>[4111]</t>
  </si>
  <si>
    <t>leather, of sheep or lamb, without wool on,</t>
  </si>
  <si>
    <t>whether or not split, other than leather of</t>
  </si>
  <si>
    <t>heading 41.14.</t>
  </si>
  <si>
    <t>leather, of other animals, without wool or hair</t>
  </si>
  <si>
    <t>on, whether or not split, other than leather of</t>
  </si>
  <si>
    <t>heading 41. 14.</t>
  </si>
  <si>
    <t>- Of goats or kids</t>
  </si>
  <si>
    <t>Chamois (including combination chamois)</t>
  </si>
  <si>
    <t>leather; patent leather and patent laminated</t>
  </si>
  <si>
    <t>leather; metallised leather.</t>
  </si>
  <si>
    <t>- Chamois (including combination chamois)</t>
  </si>
  <si>
    <t>leather</t>
  </si>
  <si>
    <t>- Patent leather and patent laminated leather;</t>
  </si>
  <si>
    <t>metallised leather</t>
  </si>
  <si>
    <t>Composition leather with a basis of leather or</t>
  </si>
  <si>
    <t>leather fibre, in slabs, sheets or strip, whether</t>
  </si>
  <si>
    <t>or not in rolls; parings and other waste of</t>
  </si>
  <si>
    <t>leather or of composition leather, not suitable</t>
  </si>
  <si>
    <t>for the manufacture of leather articles; leather</t>
  </si>
  <si>
    <t>dust, powder and flour.</t>
  </si>
  <si>
    <t>- Composition leather with a basis of leather or</t>
  </si>
  <si>
    <t>leather fibre, in slabs, sheets or strip, whether or</t>
  </si>
  <si>
    <t>not in rolls</t>
  </si>
  <si>
    <t>- Parings and other waste of leather or of</t>
  </si>
  <si>
    <t>composition leather, not suitable for the</t>
  </si>
  <si>
    <t>manufacture of leather articles; leather dust,</t>
  </si>
  <si>
    <t>powder and flour</t>
  </si>
  <si>
    <t>Chapter 42</t>
  </si>
  <si>
    <t>Articles of leather; saddlery and harness; travel goods, handbags</t>
  </si>
  <si>
    <t>and similar containers; articles of animal gut (other than silk-worm gut)</t>
  </si>
  <si>
    <t>For the purposes of this Chapter, the term “leather” includes chamois (including combination chamois) leather, patent leather, patent laminated leather and metalized leather.</t>
  </si>
  <si>
    <t>                    Sterile surgical catgut or similar sterile suture materials (heading 3006);</t>
  </si>
  <si>
    <t>                    Articles of apparel or clothing accessories (except gloves, mittens and mitts), lined with furskin or artificial fur or to which furskin or artificial fur is attached on the outside except as mere trimming (heading 4303 or 4304);</t>
  </si>
  <si>
    <t>                    Made up articles of netting (heading 5608);</t>
  </si>
  <si>
    <t>                    Articles of Chapter 64;</t>
  </si>
  <si>
    <t>                    Headgear or parts thereof of Chapter 65;</t>
  </si>
  <si>
    <t>                    Whips, riding-crops or other articles of heading 6602;</t>
  </si>
  <si>
    <t>                    Cuff-links, bracelets or other imitation jewellery (heading 7117);</t>
  </si>
  <si>
    <t>                    Fittings or trimmings for harness, such as stirrups, bits, horse brasses and buckles, separately presented (generally Section XV);</t>
  </si>
  <si>
    <t>Strings,</t>
  </si>
  <si>
    <t>skins</t>
  </si>
  <si>
    <t>for</t>
  </si>
  <si>
    <t>drums</t>
  </si>
  <si>
    <t>instruments (heading 9209);</t>
  </si>
  <si>
    <t>                    Articles of Chapter 94 (for example, furniture, lamps and lighting fittings);</t>
  </si>
  <si>
    <t>( l)</t>
  </si>
  <si>
    <t>Articles of Chapter 95 (for example, toys, games, sports requisites); or</t>
  </si>
  <si>
    <t>                    Buttons, press-fasteners, snap-fasteners, press-studs, button moulds or other parts of these articles, button blanks, of heading 9606</t>
  </si>
  <si>
    <t>In addition to the provisions of Note 2 above, heading 42.02 does not</t>
  </si>
  <si>
    <t>cover:</t>
  </si>
  <si>
    <t>          Bags made of sheeting of plastics, whether or not printed, with handles, not designed for prolonged use (heading 3923);</t>
  </si>
  <si>
    <t>          Articles of plaiting materials (heading 4602)</t>
  </si>
  <si>
    <t>                   Articles of headings 4202 and 4203 which have parts of precious metal or metal clad with precious metal, of natural or cultured pearls, of precious or semi-precious stones (natural, synthetic or reconstructed) remain classified in those headings even if such parts constitutes more than minor fittings or minor ornamentation, provided that these parts do not give the articles their essential character If, on the other hand, the parts give the articles their essential character, the articles are to be classified in Chapter 71</t>
  </si>
  <si>
    <t>For the purposes of heading 42.03, the expression "articles of apparel and clothing accessories" applies, inter alia, to gloves, mittens and mitts (including those for sport or for protection), aprons and other protective clothing, braces, belts, bandoliers and wrist straps, but excluding watch straps (heading 91.13).</t>
  </si>
  <si>
    <t>Saddlery and harness for any animal</t>
  </si>
  <si>
    <t>(including traces, leads, knee pads, muzzles,</t>
  </si>
  <si>
    <t>saddle cloths, saddle bags, dog coats and the</t>
  </si>
  <si>
    <t>like), of any material.</t>
  </si>
  <si>
    <t>Trunks, suit- cases, vanity- cases,</t>
  </si>
  <si>
    <t>executive- cases, briefcases, school satchels,</t>
  </si>
  <si>
    <t>spectacle cases, binocular cases, camera</t>
  </si>
  <si>
    <t>cases, musical instrument cases, gun cases,</t>
  </si>
  <si>
    <t>holsters and similar containers; travelling-</t>
  </si>
  <si>
    <t>bags, insulated food or beverages bags, toilet</t>
  </si>
  <si>
    <t>bags, rucksacks, handbags, shopping- bags,</t>
  </si>
  <si>
    <t>wallets, purses, map- cases, cigarette-</t>
  </si>
  <si>
    <t>cases, tobacco- pouches, tool bags, sports</t>
  </si>
  <si>
    <t>bags, bottle- cases, jewellery boxes, powder-</t>
  </si>
  <si>
    <t>boxes, cutlery cases and similar containers,</t>
  </si>
  <si>
    <t>of leather or of composition leather, of</t>
  </si>
  <si>
    <t>sheeting of plastics, of textile materials, of</t>
  </si>
  <si>
    <t>vulcanised fibre or of paperboard, or wholly</t>
  </si>
  <si>
    <t>or mainly covered with such materials or with</t>
  </si>
  <si>
    <t>paper.</t>
  </si>
  <si>
    <t>- Trunks, suit- cases, vanity- cases, executive-</t>
  </si>
  <si>
    <t>cases, brief cases, school satchels and similar</t>
  </si>
  <si>
    <t>containers:</t>
  </si>
  <si>
    <t>- - With outer surface of leather or of composition</t>
  </si>
  <si>
    <t>leather:</t>
  </si>
  <si>
    <t>- - - Suit-cases, of leather or composition leather</t>
  </si>
  <si>
    <t>- - With outer surface of plastics or of  textile</t>
  </si>
  <si>
    <t>- - - Travelling bags of plastics or textile materials</t>
  </si>
  <si>
    <t>- - - Suit cases of plastics or textile materials</t>
  </si>
  <si>
    <t>- Handbags, whether or not with shoulder strap,</t>
  </si>
  <si>
    <t>including those without handle:</t>
  </si>
  <si>
    <t>- - With outer surface of sheeting of plastics or of</t>
  </si>
  <si>
    <t>textile materials</t>
  </si>
  <si>
    <t>- Articles of a kind normally carried in the pocket</t>
  </si>
  <si>
    <t>or in the handbag:</t>
  </si>
  <si>
    <t>textile</t>
  </si>
  <si>
    <t>Articles of apparel and clothing accessories,</t>
  </si>
  <si>
    <t>of leather or of composition leather.</t>
  </si>
  <si>
    <t>- Articles of apparel:</t>
  </si>
  <si>
    <t>- - - Jackets, leather or of composition leather</t>
  </si>
  <si>
    <t>- - - Trouser leather</t>
  </si>
  <si>
    <t>- - - Coats, leather or of composition leather</t>
  </si>
  <si>
    <t>- - Specially designed for use in sports</t>
  </si>
  <si>
    <t>208</t>
  </si>
  <si>
    <t>- - - Gloves leather fancy</t>
  </si>
  <si>
    <t>- - - Gloves leather industrial</t>
  </si>
  <si>
    <t>- - - Mittens and mitts of leather</t>
  </si>
  <si>
    <t>- Belts and bandoliers</t>
  </si>
  <si>
    <t>- Other clothing accessories</t>
  </si>
  <si>
    <t>[4204]</t>
  </si>
  <si>
    <t>Other articles of leather or of composition</t>
  </si>
  <si>
    <t>- - - Of a kind used in machinery or mechanical</t>
  </si>
  <si>
    <t>appliances or for other technical uses:</t>
  </si>
  <si>
    <t>----</t>
  </si>
  <si>
    <t>Belting conveyor</t>
  </si>
  <si>
    <t>Belting machine</t>
  </si>
  <si>
    <t>Belting transmission</t>
  </si>
  <si>
    <t>Gas kits of leather</t>
  </si>
  <si>
    <t>Hosepiping leather</t>
  </si>
  <si>
    <t>Pickers leather</t>
  </si>
  <si>
    <t>- - - - Washer leather</t>
  </si>
  <si>
    <t>Articles of gut (other than silk- worm gut), of</t>
  </si>
  <si>
    <t>goldbeater's skin, of bladders or of tendons.</t>
  </si>
  <si>
    <t>Chapter 43</t>
  </si>
  <si>
    <t>Furskins and artificial fur; manufactures thereof</t>
  </si>
  <si>
    <t>Notes-</t>
  </si>
  <si>
    <t>Throughout the Nomenclature references to "furskins", other than to raw furskins of heading 43.01, apply to hides or skins of all animals which have been tanned or dressed with the hair or wool on.</t>
  </si>
  <si>
    <t>                    Birdskins or parts of birdskins, with their feathers or down (heading 0505 or 6701);</t>
  </si>
  <si>
    <t>                    Raw hides or skins, with the hair or wool on, of Chapter 41 (see Note 1(c) to that Chapter);</t>
  </si>
  <si>
    <t>                    Gloves, mittens and mitts, consisting of leather and furskin or of leather and artificial fur (heading 4203);</t>
  </si>
  <si>
    <t>                    Headgear or parts thereof of Chapter 65; or</t>
  </si>
  <si>
    <t>                    Articles of Chapter 95 (for example, toys, games, sports requisites)</t>
  </si>
  <si>
    <t>Heading 43.03 includes furskins and parts thereof, assembled with the addition of other materials, and furskins and parts thereof, sewn together in the form of garments or parts or accessories of garments or in the form of other articles.</t>
  </si>
  <si>
    <t>Articles of apparel and clothing accessories (except those excluded by Note</t>
  </si>
  <si>
    <t>lined with furskin or artificial fur or to which furskin or artificial fur is attached on the outside except as mere trimming are to be classified in heading 4303 or 4304 as the case may be</t>
  </si>
  <si>
    <t>Throughout the Nomenclature the expression "artificial fur" means any imitation of furskin consisting of wool, hair or other fibres gummed or sewn on to leather, woven fabric or other materials, but does not include imitation furskins obtained by weaving or knitting (generally, heading 58.01 or 60.01).</t>
  </si>
  <si>
    <t>Raw furskins (including heads,tails, paws and</t>
  </si>
  <si>
    <t>other pieces or cuttings, suitable for furriers'</t>
  </si>
  <si>
    <t>use), other than raw hides and skins of</t>
  </si>
  <si>
    <t>heading 41.01, 41.02 or 41.03.</t>
  </si>
  <si>
    <t>- Of mink, whole, with or without head, tail or</t>
  </si>
  <si>
    <t>paws</t>
  </si>
  <si>
    <t>- Of lamb, the following: Astrakhan, Broadtail,</t>
  </si>
  <si>
    <t>Caracul, Persian and similar lamb, Indian,</t>
  </si>
  <si>
    <t>Chinese, Mongolian or Tibetan lamb, whole, with</t>
  </si>
  <si>
    <t>or without head, tail or paws</t>
  </si>
  <si>
    <t>- Of fox, whole, with or without head, tail or paws</t>
  </si>
  <si>
    <t>- Other furskins, whole, with or without head, tail</t>
  </si>
  <si>
    <t>or paws</t>
  </si>
  <si>
    <t>- Heads, tails, paws and other pieces or cuttings,</t>
  </si>
  <si>
    <t>suitable for furriers' use</t>
  </si>
  <si>
    <t>Tanned or dressed furskins (including heads,</t>
  </si>
  <si>
    <t>tails, paws and other pieces or cuttings),</t>
  </si>
  <si>
    <t>unassembled, or assembled (without the</t>
  </si>
  <si>
    <t>addition of other materials) other than those</t>
  </si>
  <si>
    <t>of heading 43.03.</t>
  </si>
  <si>
    <t>- Whole skins, with or without head, tail or paws,</t>
  </si>
  <si>
    <t>not assembled:</t>
  </si>
  <si>
    <t>- - Of mink</t>
  </si>
  <si>
    <t>- - - Leather shearling-finished leather with wool</t>
  </si>
  <si>
    <t>not assembled</t>
  </si>
  <si>
    <t>- Whole skins and pieces or cuttings thereof,</t>
  </si>
  <si>
    <t>assembled</t>
  </si>
  <si>
    <t>Articles of apparel, clothing accessories and</t>
  </si>
  <si>
    <t>other articles of furskin.</t>
  </si>
  <si>
    <t>Artificial fur and articles thereof.</t>
  </si>
  <si>
    <t>Section IX</t>
  </si>
  <si>
    <t>WOOD AND ARTICLES OF WOOD; WOOD CHARCOAL; CORK AND ARTICLES OF CORK; MANUFACURES OF STRAW, OF ESPARTO OR OF OTHER PLAITING MATERIALS; BASKETWARE AND WICKERWORK</t>
  </si>
  <si>
    <t>Chapter 44</t>
  </si>
  <si>
    <t>Wood and articles of wood; wood charcoal</t>
  </si>
  <si>
    <t>                    Wood, in chips, in shavings, crushed, ground or powdered, of a kind used primarily in perfumery, in pharmacy, or for insecticidal, fungicidal or similar purposes (heading 1211);</t>
  </si>
  <si>
    <t>                    Bamboos or other materials of a woody nature of a kind used primarily for plaiting, in the rough, whether or not split, sawn lengthwise or cut to length (heading 1401);</t>
  </si>
  <si>
    <t>                    Wood, in chips, in shavings, ground or powdered, of a kind used primarily in dyeing or in tanning (heading 1404);</t>
  </si>
  <si>
    <t>                    Activated charcoal (heading 3802);</t>
  </si>
  <si>
    <t>                    Articles of heading 4202;</t>
  </si>
  <si>
    <t>                    Goods of Chapter 46;</t>
  </si>
  <si>
    <t>                    Goods of Chapter 66 (for example, umbrellas and walking-sticks and</t>
  </si>
  <si>
    <t>parts thereof);</t>
  </si>
  <si>
    <t>Goods of heading 68.08;</t>
  </si>
  <si>
    <t>                    Goods of Section XVI or Section XVII (for example, machine parts, cases, covers, cabinets for machines and apparatus and wheelwrights' wares);</t>
  </si>
  <si>
    <t>                    Goods of Section XVIII (for example, clock cases and musical instruments and parts thereof);</t>
  </si>
  <si>
    <t>                    Parts of firearms (heading 9305);</t>
  </si>
  <si>
    <t>                    Articles of Chapter 94 (for example, furniture, lamps and lighting fittings, prefabricated buildings);</t>
  </si>
  <si>
    <t>                    Articles of Chapter 95 (for example, toys, games, sports requisites);</t>
  </si>
  <si>
    <t>                    Articles of Chapter 96 (for example, smoking pipes and parts thereof, buttons, pencils, and monopods, bipods, tripods and similar articles) excluding bodies and handles, of wood, for articles of heading 9603; or</t>
  </si>
  <si>
    <t>                    Articles of Chapter 97 (for example, works of art)</t>
  </si>
  <si>
    <t>In this Chapter, the expression "densified wood" means wood which has been subjected to chemical or physical treatment (being, in the case of layers bonded together, treatment in excess of that needed to ensure a good bond), and which has thereby acquired increased density or hardness together with improved mechanical strength or resistance to chemical or electrical agencies.</t>
  </si>
  <si>
    <t>Headings 44.14 to 44.21 apply to articles of the respective descriptions of particle board or similar board, fibreboard, laminated wood or densified wood as they apply to such articles of wood.</t>
  </si>
  <si>
    <t>Products of heading 44.10, 44.11 or 44.12 may be worked to form the shapes provided for in respect of the goods of heading 44.09, curved, corrugated, perforated, cut or formed to shapes other than square or rectangular or submitted to any other operation provided it does not give them the character of articles of other headings.</t>
  </si>
  <si>
    <t>Heading 44.17 does not apply to tools in which the blade, working edge, working surface or other working part is formed by any of the materials specified in Note 1 to Chapter 82.</t>
  </si>
  <si>
    <t>Subject to Note 1 above and except where the context otherwise requires, any reference to” wood" in a heading of this Chapter applies also to bamboos and other materials of a woody nature.</t>
  </si>
  <si>
    <t>For the purposes of subheading 4401.31, the expression “wood pellets” means by-products such as cutter shavings, sawdust or chips, of the mechanical wood processing industry, furniture-making industry or other wood transformation activities, which have been agglomerated either directly by compression or by the addition of a binder in a proportion not exceeding 3% by weight. Such pellets are cylindrical, with a diameter not exceeding 25 mm and a length not exceeding 100 mm.</t>
  </si>
  <si>
    <t>Fuel wood, in logs, in billets, in twigs, in</t>
  </si>
  <si>
    <t>faggots or in similar forms; wood in chips or</t>
  </si>
  <si>
    <t>particles; sawdust and wood waste and scrap,</t>
  </si>
  <si>
    <t>whether or not agglomerated in logs,</t>
  </si>
  <si>
    <t>briquettes, pellets or similar forms.</t>
  </si>
  <si>
    <t>- Fuel wood, In logs, In billets In twigs, faggots or</t>
  </si>
  <si>
    <t>In similar forms:</t>
  </si>
  <si>
    <t>- - Coniferous</t>
  </si>
  <si>
    <t>- - Non-coniferous</t>
  </si>
  <si>
    <t>- Wood in chips or particles:</t>
  </si>
  <si>
    <t>-  Sawdust and wood waste and scrap,</t>
  </si>
  <si>
    <t>agglomerated, in logs, briquettes, pellets or similar</t>
  </si>
  <si>
    <t>forms:</t>
  </si>
  <si>
    <t>- - Wood pellets</t>
  </si>
  <si>
    <t>-  Sawdust and wood waste and scrap, not</t>
  </si>
  <si>
    <t>Wood charcoal (including shell or nut</t>
  </si>
  <si>
    <t>charcoal), whether or not agglomerated.</t>
  </si>
  <si>
    <t>- Of bamboo</t>
  </si>
  <si>
    <t>Wood in the rough, whether or not stripped of</t>
  </si>
  <si>
    <t>bark or sapwood, or roughly squared.</t>
  </si>
  <si>
    <t>- Treated with paint, stains, creosote or other</t>
  </si>
  <si>
    <t>preservatives:</t>
  </si>
  <si>
    <t>- Other, coniferous:</t>
  </si>
  <si>
    <t>- - Of pine (Pinus spp.), of which any cross-</t>
  </si>
  <si>
    <t>sectional dimension is15 cm or more</t>
  </si>
  <si>
    <t>- - Of pine (Pinus spp.), other</t>
  </si>
  <si>
    <t>- - Of fir (Abies spp.) and spruce (Picea spp.), of</t>
  </si>
  <si>
    <t>which any cross-sectional dimension is 15 cm or</t>
  </si>
  <si>
    <t>- - Of fir (Abies spp.) and spruce (Picea spp.),</t>
  </si>
  <si>
    <t>other</t>
  </si>
  <si>
    <t>- - Other, of which any cross-sectional dimension is</t>
  </si>
  <si>
    <t>15 cm or more</t>
  </si>
  <si>
    <t>Other, of tropical wood:</t>
  </si>
  <si>
    <t>- - Dark Red Meranti, Light Red Meranti and</t>
  </si>
  <si>
    <t>Meranti Bakau</t>
  </si>
  <si>
    <t>- - - Sawlogs and veneer logs of non-coniferous</t>
  </si>
  <si>
    <t>species</t>
  </si>
  <si>
    <t>- - Of oak (Quercus spp.)</t>
  </si>
  <si>
    <t>- - Of beech (Fagus spp.), of which any cross-</t>
  </si>
  <si>
    <t>sectional dimension is 15 cm or more</t>
  </si>
  <si>
    <t>- - Of beech (Fagus spp.), other</t>
  </si>
  <si>
    <t>- - Of birch (Betula spp.), of which any cross-</t>
  </si>
  <si>
    <t>- - Of birch (Betula spp.), other</t>
  </si>
  <si>
    <t>- - Of poplar and aspen (Populus spp.)</t>
  </si>
  <si>
    <t>- - Of eucalyptus (Eucalyptus spp.)</t>
  </si>
  <si>
    <t>Hoopwood; split poles; piles, pickets and</t>
  </si>
  <si>
    <t>stakes of wood, pointed but not sawn</t>
  </si>
  <si>
    <t>lengthwise; wooden sticks, roughly trimmed</t>
  </si>
  <si>
    <t>but not turned, bent or otherwise worked,</t>
  </si>
  <si>
    <t>suitable for the manufacture of walking- sticks,</t>
  </si>
  <si>
    <t>umbrellas, tool handles or the like;chipwood</t>
  </si>
  <si>
    <t>and the like.</t>
  </si>
  <si>
    <t>- Coniferous</t>
  </si>
  <si>
    <t>- Non- coniferous</t>
  </si>
  <si>
    <t>Wood wool; wood flour.</t>
  </si>
  <si>
    <t>Railway or tramway sleepers (cross- ties) of</t>
  </si>
  <si>
    <t>wood.</t>
  </si>
  <si>
    <t>- Not impregnated:</t>
  </si>
  <si>
    <t>Wood sawn or chipped lengthwise, sliced or</t>
  </si>
  <si>
    <t>peeled, whether or not planned, sanded or end-</t>
  </si>
  <si>
    <t>jointed, of a thickness exceeding 6 mm.</t>
  </si>
  <si>
    <t>- Coniferous:</t>
  </si>
  <si>
    <t>- - Of pine (Pinus spp.)</t>
  </si>
  <si>
    <t>- - Of fir (Abies spp.) and spruce (Picea spp.)</t>
  </si>
  <si>
    <t>- Of tropical wood:</t>
  </si>
  <si>
    <t>Mahogany (Swietenia spp.)</t>
  </si>
  <si>
    <t>- -  Virola, Imbuia and Balsa</t>
  </si>
  <si>
    <t>- - White Lauan, White Meranti, White Seraya,</t>
  </si>
  <si>
    <t>Yellow Meranti and Alan</t>
  </si>
  <si>
    <t>Sapelli</t>
  </si>
  <si>
    <t>Iroko</t>
  </si>
  <si>
    <t>- - Of beech (Fagus spp.)</t>
  </si>
  <si>
    <t>Of maple (Acer spp.)</t>
  </si>
  <si>
    <t>Of cherry (Prunus spp.)</t>
  </si>
  <si>
    <t>Of ash (Fraxinus spp.)</t>
  </si>
  <si>
    <t>- - Of birch (Betula spp.)</t>
  </si>
  <si>
    <t>Sheets for veneering (including those obtained</t>
  </si>
  <si>
    <t>by slicing laminated wood), for plywood or for</t>
  </si>
  <si>
    <t>similar laminated wood and other wood, sawn</t>
  </si>
  <si>
    <t>lengthwise, sliced or peeled, whether or not</t>
  </si>
  <si>
    <t>planed, sanded, spliced or end- jointed, of a</t>
  </si>
  <si>
    <t>thickness not exceeding 6 mm.</t>
  </si>
  <si>
    <t>- Of tropical wood :</t>
  </si>
  <si>
    <t>- - - Wood slate</t>
  </si>
  <si>
    <t>Wood (including strips and friezes for parquet</t>
  </si>
  <si>
    <t>flooring, not assembled) continuously shaped</t>
  </si>
  <si>
    <t>(tongued, grooved, rebated, chamfered, V-</t>
  </si>
  <si>
    <t>jointed, beaded, moulded, rounded or the like)</t>
  </si>
  <si>
    <t>along any of its edges, ends or faces, whether</t>
  </si>
  <si>
    <t>or not planed, sanded or end- jointed.</t>
  </si>
  <si>
    <t>- Non-coniferous :</t>
  </si>
  <si>
    <t>of bamboo</t>
  </si>
  <si>
    <t>of tropical wood</t>
  </si>
  <si>
    <t>Particle board, oriented strand board (OSB)</t>
  </si>
  <si>
    <t>and similar board (for example, waferboard) of</t>
  </si>
  <si>
    <t>wood or other ligneous materials, whether or</t>
  </si>
  <si>
    <t>not agglomerated with resins or other organic</t>
  </si>
  <si>
    <t>binding substances.</t>
  </si>
  <si>
    <t>- Of wood :</t>
  </si>
  <si>
    <t>Particle board</t>
  </si>
  <si>
    <t>- -  Oriented strand board (OSB):</t>
  </si>
  <si>
    <t>- - - Unworked or not further worked than sanded</t>
  </si>
  <si>
    <t>Fibreboard of wood or other ligneous</t>
  </si>
  <si>
    <t>materials, whether or not bonded with resins or</t>
  </si>
  <si>
    <t>other organic substances.</t>
  </si>
  <si>
    <t>- Medium density fibreboard (MDF) :</t>
  </si>
  <si>
    <t>- -  Of a thickness not exceeding 5 mm</t>
  </si>
  <si>
    <t>- -  Of a thickness exceeding 5 mm but not</t>
  </si>
  <si>
    <t>exceeding 9 mm</t>
  </si>
  <si>
    <t>- -  Of a thickness exceeding 9 mm</t>
  </si>
  <si>
    <t>- -  Of a density exceeding 0.8 g/cm2</t>
  </si>
  <si>
    <t>- -  Of a density exceeding 0.5 g/cm2 but not</t>
  </si>
  <si>
    <t>exceeding 0.8 g/cm2  :</t>
  </si>
  <si>
    <t>- - - Not mechanically worked or surface covered</t>
  </si>
  <si>
    <t>- -  Of a density not exceeding 0.5 g/cm2</t>
  </si>
  <si>
    <t>Plywood, veneered panels and similar</t>
  </si>
  <si>
    <t>laminated wood.</t>
  </si>
  <si>
    <t>-  Other plywood, consisting solely of sheets of</t>
  </si>
  <si>
    <t>wood (other than bamboo), each ply not exceeding</t>
  </si>
  <si>
    <t>6 mm thickness :</t>
  </si>
  <si>
    <t>With at least one outer ply of tropical wood</t>
  </si>
  <si>
    <t>- - Other, with at least one outer ply of non-</t>
  </si>
  <si>
    <t>coniferous wood of the species alder (Alnus spp.),</t>
  </si>
  <si>
    <t>ash (Fraxinus spp.), beech (Fagus spp.), birch</t>
  </si>
  <si>
    <t>(Betula spp.), cherry (Prunus spp.), chestnut</t>
  </si>
  <si>
    <t>(Castanea spp.), elm (Ulmus spp.), eucalyptus</t>
  </si>
  <si>
    <t>(Eucalyptus spp.), hickory (Carya spp.), horse</t>
  </si>
  <si>
    <t>chestnut (Aesculus spp.), lime (Tilia spp.), maple</t>
  </si>
  <si>
    <t>(Acer spp.), oak (Quercus spp.), plane tree</t>
  </si>
  <si>
    <t>(Platanus spp.), poplar and aspen (Populus spp.),</t>
  </si>
  <si>
    <t>robinia (Robinia spp.), tulipwood (Liriodendron</t>
  </si>
  <si>
    <t>spp.) or walnut (Juglans spp.)</t>
  </si>
  <si>
    <t>- -  Other, with at least one outer ply of non-</t>
  </si>
  <si>
    <t>coniferous wood not specified under subheading</t>
  </si>
  <si>
    <t>- -  Other, with both outer plies of coniferous wood</t>
  </si>
  <si>
    <t>- -  Blockboard, laminboard and battenboard</t>
  </si>
  <si>
    <t>Densified wood, in blocks, plates, strips or</t>
  </si>
  <si>
    <t>profile shapes.</t>
  </si>
  <si>
    <t>Wooden frames for paintings, photographs,</t>
  </si>
  <si>
    <t>mirrors or similar objects.</t>
  </si>
  <si>
    <t>Packing cases, boxes, crates, drums and</t>
  </si>
  <si>
    <t>similar packings, of wood; cable- drums of</t>
  </si>
  <si>
    <t>wood; pallets, box pallets and other load</t>
  </si>
  <si>
    <t>boards, of wood; pallet collars of wood.</t>
  </si>
  <si>
    <t>- Cases, boxes, crates, drums and similar</t>
  </si>
  <si>
    <t>packings; cable- drums</t>
  </si>
  <si>
    <t>- Pallets, box pallets and other load boards; pallet</t>
  </si>
  <si>
    <t>collars</t>
  </si>
  <si>
    <t>Casks, barrels, vats, tubs and other coopers'</t>
  </si>
  <si>
    <t>products and parts thereof, of wood, including</t>
  </si>
  <si>
    <t>staves.</t>
  </si>
  <si>
    <t>Tools, tool bodies, tool handles, broom or</t>
  </si>
  <si>
    <t>brush bodies and handles, of wood; boot or</t>
  </si>
  <si>
    <t>shoe lasts and trees, of wood.</t>
  </si>
  <si>
    <t>- - - Boot and shoe lasts</t>
  </si>
  <si>
    <t>Builders' joinery and carpentry of wood,</t>
  </si>
  <si>
    <t>including cellular wood panels, assembled</t>
  </si>
  <si>
    <t>flooring panels, shingles and shakes.</t>
  </si>
  <si>
    <t>- Windows, French windows and their frames</t>
  </si>
  <si>
    <t>- Doors and their frames and thresholds</t>
  </si>
  <si>
    <t>- Shuttering for concrete constructional work</t>
  </si>
  <si>
    <t>- Shingles and shakes</t>
  </si>
  <si>
    <t>-  Posts and beams</t>
  </si>
  <si>
    <t>- Assembled flooring panels :</t>
  </si>
  <si>
    <t>Of bamboo or with at least the top layer (wear</t>
  </si>
  <si>
    <t>layer) of bamboo</t>
  </si>
  <si>
    <t>Other, for mosaic floors</t>
  </si>
  <si>
    <t>Other, multilayer</t>
  </si>
  <si>
    <t>- - Of bamboo</t>
  </si>
  <si>
    <t>- - - Flooring panels</t>
  </si>
  <si>
    <t>Tableware and kitchenware, of wood.</t>
  </si>
  <si>
    <t>- Of bamboo:</t>
  </si>
  <si>
    <t>- - Bread boards, chopping boards and similar</t>
  </si>
  <si>
    <t>boards</t>
  </si>
  <si>
    <t>- - Chopsticks</t>
  </si>
  <si>
    <t>Wood marquetry and inlaid wood; caskets and</t>
  </si>
  <si>
    <t>cases for jewellery or cutlery, and similar</t>
  </si>
  <si>
    <t>articles, of wood; statuettes and other</t>
  </si>
  <si>
    <t>ornaments, of wood; wooden articles of</t>
  </si>
  <si>
    <t>furniture not falling in Chapter 94.</t>
  </si>
  <si>
    <t>- Statuettes and other ornaments, of wood</t>
  </si>
  <si>
    <t>- - - Jewellery boxes</t>
  </si>
  <si>
    <t>- - - Wood marquetry and inlaid wood</t>
  </si>
  <si>
    <t>Other articles of wood.</t>
  </si>
  <si>
    <t>- Clothes hangers</t>
  </si>
  <si>
    <t>- - - Bobbins</t>
  </si>
  <si>
    <t>- - - Cops</t>
  </si>
  <si>
    <t>- - - Spools</t>
  </si>
  <si>
    <t>- - - Reels</t>
  </si>
  <si>
    <t>Chapter 45</t>
  </si>
  <si>
    <t>Cork and articles of cork</t>
  </si>
  <si>
    <t>                    Footwear or parts of footwear of Chapter 64;</t>
  </si>
  <si>
    <t>                    Headgear or parts of headgear of Chapter 65; or</t>
  </si>
  <si>
    <t>Natural cork, raw or simply prepared; waste</t>
  </si>
  <si>
    <t>cork; crushed, granulated or ground cork.</t>
  </si>
  <si>
    <t>- Natural cork, raw or simply prepared</t>
  </si>
  <si>
    <t>Natural cork, debacked or roughly squared,</t>
  </si>
  <si>
    <t>or in rectangular (including square) blocks,</t>
  </si>
  <si>
    <t>plates, sheets or strip (including sharp-</t>
  </si>
  <si>
    <t>edged blanks for corks or stoppers).</t>
  </si>
  <si>
    <t>Articles of natural cork.</t>
  </si>
  <si>
    <t>- Corks and stoppers</t>
  </si>
  <si>
    <t>Agglomerated cork (with or without a binding</t>
  </si>
  <si>
    <t>substance) and articles of agglomerated cork.</t>
  </si>
  <si>
    <t>- Blocks, plates, sheets and strip; tiles of any</t>
  </si>
  <si>
    <t>shape; solid cylinders,including discs:</t>
  </si>
  <si>
    <t>- - - Impregnated cork sheets</t>
  </si>
  <si>
    <t>Chapter 46</t>
  </si>
  <si>
    <t>Manufactures of straw, of esparto or of other plaiting materials;</t>
  </si>
  <si>
    <t>basketware and wickerwork</t>
  </si>
  <si>
    <t>In this Chapter the expression "plaiting materials" means materials in a state or form suitable for plaiting, interlacing or similar processes; it includes straw, osier or willow, bamboos, rattans, rushes, reeds, strips of wood, strips of other vegetable material (for example, strips of bark, narrow leaves and raffia or other strips obtained from broad leaves), unspun natural textile fibres, monofilament and strip and the like of plastics and strips of paper, but not strips of leather or composition leather or of felt or nonwovens, human hair, horsehair, textile rovings or yarns, or monofilament and strip and the like of Chapter 54.</t>
  </si>
  <si>
    <t>                    Twine, cordage, ropes or cables, plaited or not (heading 5607);</t>
  </si>
  <si>
    <t>                    Footwear or headgear or parts thereof of Chapter 64 or 65;</t>
  </si>
  <si>
    <t>                    Vehicles or bodies for vehicles of basketware (Chapter 87); or</t>
  </si>
  <si>
    <t>                    Articles of Chapter 94 (for example, furniture, lamps and lighting fittings)</t>
  </si>
  <si>
    <t>For the purposes of heading 46.01, the expression "plaiting materials, plaits and similar products of plaiting materials, bound together in parallel strands" means plaiting materials, plaits and similar products of plaiting materials, placed side by side and bound together, in the form of sheets, whether or not the binding materials are of spun textile materials.</t>
  </si>
  <si>
    <t>Plaits and similar products of plaiting</t>
  </si>
  <si>
    <t>materials, whether or not assembled into</t>
  </si>
  <si>
    <t>strips; plaiting materials, plaits and similar</t>
  </si>
  <si>
    <t>products of plaiting materials, bound</t>
  </si>
  <si>
    <t>together in parallel strands or woven, in sheet</t>
  </si>
  <si>
    <t>form, whether or not being finished articles</t>
  </si>
  <si>
    <t>(for example, mats, matting, screens).</t>
  </si>
  <si>
    <t>-  Mats, matting and screens of vegetable</t>
  </si>
  <si>
    <t>Of bamboo</t>
  </si>
  <si>
    <t>Of rattan</t>
  </si>
  <si>
    <t>- -  Of other vegetable materials</t>
  </si>
  <si>
    <t>Basketwork, wickerwork and other articles,</t>
  </si>
  <si>
    <t>made directly to shape from plaiting materials</t>
  </si>
  <si>
    <t>or made up from goods of heading 46.01;</t>
  </si>
  <si>
    <t>articles of loofah.</t>
  </si>
  <si>
    <t>- Of vegetable materials :</t>
  </si>
  <si>
    <t>Section X</t>
  </si>
  <si>
    <t>PULP OF WOOD OR OF OTHER FIBROUS CELLULOSIC MATERIAL; RECOVERED (WASTE AND SCRAP) PAPER OR PAPERBOARD; PAPER AND PAPERBOARD AND ARTICLES THEREOF</t>
  </si>
  <si>
    <t>Chapter 47</t>
  </si>
  <si>
    <t>Pulp of wood or of other fibrous cellulosic material;</t>
  </si>
  <si>
    <t>recovered (waste and scrap) paper or paperboard</t>
  </si>
  <si>
    <t>For the purposes of heading 47.02, the expression "chemical wood pulp, dissolving grades" means chemical wood pulp having by weight an insoluble fraction of 92 % or more for soda or sulphate wood pulp or of 88 % or more for sulphite wood pulp after one hour in a caustic soda solution containing 18</t>
  </si>
  <si>
    <t>sodium hydroxide (NaOH) at 20 oC, and for sulphite wood pulp an ash content that does not exceed 015 % by weight</t>
  </si>
  <si>
    <t>Mechanical wood pulp.</t>
  </si>
  <si>
    <t>Chemical wood pulp, dissolving grades.</t>
  </si>
  <si>
    <t>Chemical wood pulp, soda or sulphate, other</t>
  </si>
  <si>
    <t>than dissolving grades.</t>
  </si>
  <si>
    <t>- Unbleached:</t>
  </si>
  <si>
    <t>- Semi- bleached or bleached:</t>
  </si>
  <si>
    <t>Chemical wood pulp, sulphite, other than</t>
  </si>
  <si>
    <t>dissolving grades.</t>
  </si>
  <si>
    <t>Wood pulp obtained by a combination of</t>
  </si>
  <si>
    <t>mechanical and chemical pulping processes.</t>
  </si>
  <si>
    <t>Pulps of fibres derived from recovered (waste</t>
  </si>
  <si>
    <t>and scrap) paper or paperboard or of other</t>
  </si>
  <si>
    <t>fibrous cellulosic material.</t>
  </si>
  <si>
    <t>- Cotton linters pulp</t>
  </si>
  <si>
    <t>- Pulps of fibres derived from recovered (waste</t>
  </si>
  <si>
    <t>and scrap) paper or paperboard</t>
  </si>
  <si>
    <t>-  Other, of bamboo</t>
  </si>
  <si>
    <t>- - Mechanical</t>
  </si>
  <si>
    <t>- - Chemical</t>
  </si>
  <si>
    <t>- - Obtained by a combination of mechanical and</t>
  </si>
  <si>
    <t>chemical processes</t>
  </si>
  <si>
    <t>Recovered (waste and scrap) paper or</t>
  </si>
  <si>
    <t>paperboard.</t>
  </si>
  <si>
    <t>- Unbleached kraft paper or paperboard or</t>
  </si>
  <si>
    <t>corrugated paper or paperboard:</t>
  </si>
  <si>
    <t>- - - In pressed bundles</t>
  </si>
  <si>
    <t>- Other paper or paperboard made mainly of</t>
  </si>
  <si>
    <t>bleached chemical pulp, not coloured in the</t>
  </si>
  <si>
    <t>mass:</t>
  </si>
  <si>
    <t>- Paper or paperboard made mainly of</t>
  </si>
  <si>
    <t>mechanical pulp (for example, newspapers,</t>
  </si>
  <si>
    <t>journals and similar printed matter):</t>
  </si>
  <si>
    <t>- Other, including unsorted waste and scrap:</t>
  </si>
  <si>
    <t>Chapter 48</t>
  </si>
  <si>
    <t>Paper and paperboard; articles of paper pulp,</t>
  </si>
  <si>
    <t>of paper or of paperboard</t>
  </si>
  <si>
    <t>For the purposes of this Chapter, except where the context otherwise requires, a reference to “paper” includes references to paperboard (irrespective of thickness or weight per m²).</t>
  </si>
  <si>
    <t>                    Articles of Chapter 30;</t>
  </si>
  <si>
    <t>                    Stamping foils of heading 3212;</t>
  </si>
  <si>
    <t>                    Perfumed papers or papers impregnated or coated with cosmetics (Chapter 33);</t>
  </si>
  <si>
    <t>                    Paper or cellulose wadding impregnated, coated or covered with soap or detergent (heading 3401), or with polishes, creams or similar preparations (heading 3405);</t>
  </si>
  <si>
    <t>                    Sensitised paper or paperboard of headings 3701 to 3704;</t>
  </si>
  <si>
    <t>                   Paper impregnated with diagnostic or laboratory reagents (heading 3822);</t>
  </si>
  <si>
    <t>                    Paper-reinforced stratified sheeting of plastics, or one layer of paper or paperboard coated or covered with a layer of plastics, the latter constituting more than half the total thickness, or articles of such materials, other than wall coverings of heading 4814 (Chapter 39);</t>
  </si>
  <si>
    <t>                    Articles of heading 4202 (for example, travel goods);</t>
  </si>
  <si>
    <t>Articles of Chapter 46 (manufactures of plaiting material);</t>
  </si>
  <si>
    <t>                    Paper yarn or textile articles of paper yarn (Section XI);</t>
  </si>
  <si>
    <t>                    Articles of Chapter 64 or Chapter 65;</t>
  </si>
  <si>
    <t>                    Abrasive paper or paperboard (heading 6805) or paper- or paperboard-backed mica (heading 6814) (paper and paperboard coated with mica powder are, however, to be classified in this Chapter);</t>
  </si>
  <si>
    <t>                    Metal foil backed with paper or paperboard (generally Section XIV or XV);</t>
  </si>
  <si>
    <t>                    Articles of heading 9209;</t>
  </si>
  <si>
    <t>                    Articles of Chapter 96 (for example, buttons, sanitary towels (pads) and tampons, napkins (diapers) and napkin liners for babies)</t>
  </si>
  <si>
    <t>3-     Subject to the provisions of Note 7, headings 4801 to 4805 include paper and  paperboard  which  have  been  subjected  to  calendering,  super-</t>
  </si>
  <si>
    <t>calendering, glazing or similar finishing, false water-marking or surface sizing, and also paper, paperboard, cellulose wadding and webs of cellulose fibres, coloured or marbled throughout the mass by any method Except where heading 4803 otherwise requires, these headings do not apply to paper, paperboard, cellulose wadding or webs of cellulose fibres which have been otherwise processed</t>
  </si>
  <si>
    <t>In this Chapter the expression "newsprint" means uncoated paper of a kind used for the printing of newspapers, of which not less than 50% by weight of the total fibre content consists of wood fibres obtained by a mechanical or chemi-mechanical process, unsized or very lightly sized, having a surface roughness Parker Print Surf (1 MPa) on each side exceeding 2.5 micrometres (microns), weighing not less than 40 g/m² and not more than 65 g/m², and apply only to paper : (a) in strips or rolls of a width exceeding 28 cm; or (b) in rectangular (including square) sheets with one side exceeding 28 cm and the other side exceeding 15 cm in the unfolded state.</t>
  </si>
  <si>
    <t>For the purposes of heading 48.02, the expressions “paper and paperboard, of a kind used for writing, printing or other graphic purposes” and “non-perforated punch-cards and punch tape paper” mean paper and paperboard made mainly from bleached pulp or from pulp obtained by a mechanical or chemi- mechanical process and satisfying any of the following criteria:</t>
  </si>
  <si>
    <t>For paper or paperboard weighing not more than 150 g/ m²:</t>
  </si>
  <si>
    <t>                    containing 10% or more of fibres obtained by a mechanical or chemi-mechanical process,and</t>
  </si>
  <si>
    <t>       weighing not more than 80 g/ m², or</t>
  </si>
  <si>
    <t>       coloured throughout the mass; or</t>
  </si>
  <si>
    <t>                    containing more than 8% ash, and</t>
  </si>
  <si>
    <t>(c )</t>
  </si>
  <si>
    <t>containing more than 3% ash and having a brightness of 60% or</t>
  </si>
  <si>
    <t>more; or</t>
  </si>
  <si>
    <t>                    containing more than 3% but not more than 8 % ash, having a brightness less than 60%, and a burst index equal to or less than 25 kPa· m2/g; or</t>
  </si>
  <si>
    <t>                    containing 3% ash or less, having a brightness of 60 % or more and a burst index equal to or less than 25 kPa· m2 /g</t>
  </si>
  <si>
    <t>For paper or paperboard weighing more than 150 g/ m² :</t>
  </si>
  <si>
    <t>                    coloured throughout the mass; or</t>
  </si>
  <si>
    <t>                    having a brightness of 60% or more, and</t>
  </si>
  <si>
    <t>1 a caliper of 225 micrometres (microns) or less, or</t>
  </si>
  <si>
    <t>2 a caliper of more than 225 micrometres (microns) but not more than 508micrometres (microns) and an ash content  of more than 3%; or</t>
  </si>
  <si>
    <t>( c)</t>
  </si>
  <si>
    <t>having a brightness of less than 60%, a caliper of 254 micrometres (microns) or less and an ash content of more than 8%.</t>
  </si>
  <si>
    <t>Heading 4802 does not, however, cover filter paper or paperboard (including tea- bag paper) or felt paper or paperboard</t>
  </si>
  <si>
    <t>In this Chapter "kraft paper and paperboard" means paper and paperboard of which not less than 80% by weight of the total fibre content consists of fibres obtained by the chemical sulphate or soda processes.</t>
  </si>
  <si>
    <t>Except where the terms of the headings otherwise require, paper, paperboard, cellulose wadding and webs of cellulose fibres answering to a description in two or more of the headings 48.01 to 48.11 are to be classified under that one of such headings which occurs last in numerical order in the Nomenclature.</t>
  </si>
  <si>
    <t>Headings 48.03 to 48. 09 apply only to paper, paperboard, cellulose wadding and webs of cellulose fibres:</t>
  </si>
  <si>
    <t>                    in strips or rolls of a width exceeding 36 cm; or</t>
  </si>
  <si>
    <t>                    in rectangular (including square) sheets with one side exceeding 36 cm and the other side exceeding 15 cm in the unfolded state</t>
  </si>
  <si>
    <t>For the purposes of heading 48.14, the expression "wallpaper and similar wall coverings" applies only to:</t>
  </si>
  <si>
    <t>                    Paper in rolls, of a width of not less than 45 cm and not more than 160 cm, suitable for wall or ceiling decoration:</t>
  </si>
  <si>
    <t>                    Grained, embossed, surface-coloured, design-printed or otherwise surface-decorated (for example, with textile flock), whether or not coated or covered with transparent protective plastics;</t>
  </si>
  <si>
    <t>                    With an uneven surface resulting from the incorporation of particles of wood, straw, etc;</t>
  </si>
  <si>
    <t>                    Coated or covered on the face side with plastics, the layer of plastics being grained, embossed, coloured, design-printed or otherwise decorated; or</t>
  </si>
  <si>
    <t>                    Covered on the face side with plaiting material, whether or not bound together in parallel strands or woven;</t>
  </si>
  <si>
    <t>                    Borders and friezes, of paper, treated as above, whether or not in rolls, suitable for wall or ceiling decoration;</t>
  </si>
  <si>
    <t>                    Wall coverings of paper made up of several panels, in rolls or sheets,</t>
  </si>
  <si>
    <t>printed so as to make up a scene, design or motif when applied to a wall</t>
  </si>
  <si>
    <t>Products on a base of paper or paperboard, suitable for use both as floor coverings and as wall coverings, are to be classified in heading 4823</t>
  </si>
  <si>
    <t>Heading 48.20 does not cover loose sheets or cards, cut to size, whether or not printed, embossed or perforated.</t>
  </si>
  <si>
    <t>Heading 48.23 applies, inter alia, to perforated paper or paperboard cards for Jacquard or similar machines and paper lace.</t>
  </si>
  <si>
    <t>12-</t>
  </si>
  <si>
    <t>Except for the goods of heading 48.14 or 48.21, paper, paperboard, cellulose wadding and articles thereof, printed with motifs, characters or pictorial representations, which are not merely incidental to the primary use of the goods, fall in Chapter 49.</t>
  </si>
  <si>
    <t>For the purposes of subheadings 4804.11 and 4804.19, "kraftliner" means machine-finished or machine-glazed paper and paperboard, of which not less than 80% by weight of the total fibre content consists of wood fibres obtained by the chemical sulphate or soda processes, in rolls, weighing more than 115 g/m² and having a minimum Mullen bursting strength as indicated in the following table or the linearly interpolated or extrapolated equivalent for any other weight.</t>
  </si>
  <si>
    <t>Weight g/m2</t>
  </si>
  <si>
    <t>Minimum Mullen Busting strength KPa</t>
  </si>
  <si>
    <t>For the purposes of subheadings 4804.21 and 4804.29, "sack kraft paper" means machine-finished paper, of which not less than 80% by weight of the total fibre content consists of fibres obtained by the chemical sulphate or soda processes, in rolls, weighing not less than 60 g/m2 but not more than 115 g/m2 and meeting one of the following sets of specifications:</t>
  </si>
  <si>
    <t>                    Having a Mullen burst index of not less than 37 kPam²/g and a stretch factor of more than 45% in the cross direction and of more than 2% in the machine direction</t>
  </si>
  <si>
    <t>                    Having minima for tear and tensile as indicated in the following table or the linearly interpolated equivalent for any other weight:</t>
  </si>
  <si>
    <t>Minimum tear mN</t>
  </si>
  <si>
    <t>Minimum tensile kN/m</t>
  </si>
  <si>
    <t>Machine</t>
  </si>
  <si>
    <t>Cross</t>
  </si>
  <si>
    <t>direction</t>
  </si>
  <si>
    <t>Direction</t>
  </si>
  <si>
    <t>plus   cross</t>
  </si>
  <si>
    <t>12,30</t>
  </si>
  <si>
    <t>For the purposes of subheading 4805.11, “semi- chemical fluting paper” means paper, in rolls, of which not less than 65 % by weight of the total fibre content consists of unbleached hardwood fibres obtained by a combination of mechanical and chemical pulping process, and having a CMT 30 (Corrugated Medium Test with 30 minutes of conditioning) crush resistance exceeding 1.8 newtons/g/m² at 50% relative humidity, at 23 °C.</t>
  </si>
  <si>
    <t>Subheading 4805.12 covers paper, in rolls, made mainly of straw pulp obtained by a combination of mechanical and chemical pulping process, weighing 130 g/m² or more, and having a CMT 30 (Corrugated Medium Test with 30 minutes of conditioning) crush resistance exceeding 1.4 newtons/ g/m² at 50% relative humidity, at 23 °C.</t>
  </si>
  <si>
    <t>Subheadings 4805. 24 and 4805.25 cover paper and paperboard made wholly or mainly of pulp of recovered (waste and scrap) paper or paperboard. Testliner may also have a surface layer of dyed paper or of paper made of bleached or unbleached non- recovered pulp. These products have a Mullen burst index of not less than 2 kPa· m²/ g.</t>
  </si>
  <si>
    <t>For the purposes of subheading 4805.30, "sulphite wrapping paper" means machine-glazed paper, of which more than 40% by weight of the total fibre content consists of wood fibres obtained by the chemical sulphite process, having an ash content not exceeding 8% and having a Mullen burst index of not less than 1.47 kPa.m²/g.</t>
  </si>
  <si>
    <t>For the purposes of subheading 4810.22, "light-weight coated paper" means paper, coated on both sides, of a total weight not exceeding 72 g/m², with a coating weight not exceeding 15 g/m² per side, on a base of which not less than 50% by weight of the total fibre content consists of wood fibres obtained by a mechanical process.</t>
  </si>
  <si>
    <t>Newsprint, in rolls or sheets</t>
  </si>
  <si>
    <t>Uncoated paper and paperboard, of a kind</t>
  </si>
  <si>
    <t>used for writing, printing or other graphic</t>
  </si>
  <si>
    <t>purposes, and non perforated punch- cards</t>
  </si>
  <si>
    <t>and punch tape paper, in rolls or rectangular</t>
  </si>
  <si>
    <t>(including square) sheets, of any size, other</t>
  </si>
  <si>
    <t>than paper of heading 48. 01 or 48.03; hand-</t>
  </si>
  <si>
    <t>made paper and paperboard.</t>
  </si>
  <si>
    <t>- Hand- made paper and paper board</t>
  </si>
  <si>
    <t>- Paper and paperboard of a kind used as a base</t>
  </si>
  <si>
    <t>for photo- sensitive, heat-  sensitive or electro-</t>
  </si>
  <si>
    <t>sensitive paper or paperboard</t>
  </si>
  <si>
    <t>- Wallpaper base</t>
  </si>
  <si>
    <t>- Other paper and paperboard, not containing</t>
  </si>
  <si>
    <t>fibres obtained by a mechanical or chemi-</t>
  </si>
  <si>
    <t>mechanical process or of which not more than 10</t>
  </si>
  <si>
    <t>% by weight of the total fibre content consists of</t>
  </si>
  <si>
    <t>such fibres:</t>
  </si>
  <si>
    <t>- - Weighing less than 40 g/ m²</t>
  </si>
  <si>
    <t>- - Weighing 40 g/ m² or more but not more than</t>
  </si>
  <si>
    <t>150 g/ m², in rolls:</t>
  </si>
  <si>
    <t>- - - Printing paper</t>
  </si>
  <si>
    <t>- - - Poster paper</t>
  </si>
  <si>
    <t>- - - Graph paper</t>
  </si>
  <si>
    <t>- - - Bond paper</t>
  </si>
  <si>
    <t>150 g/ m², in sheets with one side not exceeding</t>
  </si>
  <si>
    <t>435 mm and the other side not exceeding</t>
  </si>
  <si>
    <t>297mm in the unfolded state</t>
  </si>
  <si>
    <t>- - Other, weighing 40 g/ m² or more but not more</t>
  </si>
  <si>
    <t>than 150 g/ m²</t>
  </si>
  <si>
    <t>- - Weighing more than 150 g/ m² :</t>
  </si>
  <si>
    <t>- - - Art paper</t>
  </si>
  <si>
    <t>- - - Card board</t>
  </si>
  <si>
    <t>- - - Art card</t>
  </si>
  <si>
    <t>- Other paper and paperboard, of which more</t>
  </si>
  <si>
    <t>than 10</t>
  </si>
  <si>
    <t>% by weight of the total fibre content</t>
  </si>
  <si>
    <t>consists of fibres obtained by a mechanical or</t>
  </si>
  <si>
    <t>chemi- mechanical process :</t>
  </si>
  <si>
    <t>- - In rolls:</t>
  </si>
  <si>
    <t>- - In sheets with one side not exceeding 435 mm</t>
  </si>
  <si>
    <t>and the other side not exceeding 297 mm in the</t>
  </si>
  <si>
    <t>unfolded state:</t>
  </si>
  <si>
    <t>- - - Carbonising base paper</t>
  </si>
  <si>
    <t>Toilet or facial tissue stock, towel or napkin</t>
  </si>
  <si>
    <t>stock and similar paper of a kind used for</t>
  </si>
  <si>
    <t>household or sanitary purposes, cellulose</t>
  </si>
  <si>
    <t>wadding and webs of cellulose fibres,</t>
  </si>
  <si>
    <t>whether or not creped, crinkled, embossed,</t>
  </si>
  <si>
    <t>perforated, surface- coloured, surface-</t>
  </si>
  <si>
    <t>decorated or printed, in rolls or sheets.</t>
  </si>
  <si>
    <t>Uncoated kraft paper and paperboard, in rolls</t>
  </si>
  <si>
    <t>or sheets, other than that of heading 48.02 or</t>
  </si>
  <si>
    <t>48.03.</t>
  </si>
  <si>
    <t>- Kraftliner:</t>
  </si>
  <si>
    <t>- - Unbleached</t>
  </si>
  <si>
    <t>- Sack kraft paper:</t>
  </si>
  <si>
    <t>- Other kraft paper and paperboard weighing 150</t>
  </si>
  <si>
    <t>g/m2 or less:</t>
  </si>
  <si>
    <t>- Other kraft paper and paperboard weighing</t>
  </si>
  <si>
    <t>more than 150 g/m2 but less than 225 g/m2:</t>
  </si>
  <si>
    <t>- - Bleached uniformly throughout the mass and</t>
  </si>
  <si>
    <t>of which more than 95 % byweight of the total</t>
  </si>
  <si>
    <t>fibre content consists of wood fibres obtained by</t>
  </si>
  <si>
    <t>a chemical process</t>
  </si>
  <si>
    <t>- Other kraft paper and paperboard weighing 225</t>
  </si>
  <si>
    <t>g/m2 or more:</t>
  </si>
  <si>
    <t>of which more than 95 % by weight of the total</t>
  </si>
  <si>
    <t>fibre content consists of wood  obtained by a</t>
  </si>
  <si>
    <t>chemical process</t>
  </si>
  <si>
    <t>Other uncoated paper and paperboard, in</t>
  </si>
  <si>
    <t>rolls or sheets, not further worked or</t>
  </si>
  <si>
    <t>processed than as specified in Note 3 to this</t>
  </si>
  <si>
    <t>- Fluting paper:</t>
  </si>
  <si>
    <t>- - Semi-chemical fluting paper</t>
  </si>
  <si>
    <t>- - Straw fluting paper</t>
  </si>
  <si>
    <t>- Testliner (recycled liner board) :</t>
  </si>
  <si>
    <t>- - Weighing 150 g/ m² or less</t>
  </si>
  <si>
    <t>- - Weighing more than 150 g/ m²</t>
  </si>
  <si>
    <t>- Sulphite wrapping paper</t>
  </si>
  <si>
    <t>- Filter paper and paperboard</t>
  </si>
  <si>
    <t>- Felt paper and paperboard</t>
  </si>
  <si>
    <t>- - Weighing 150 g/ m² or less:</t>
  </si>
  <si>
    <t>- - - Having di-electric strength not less than .5</t>
  </si>
  <si>
    <t>Kv per milimeter</t>
  </si>
  <si>
    <t>- - Weighing more than 150 g/ m² but less than</t>
  </si>
  <si>
    <t>225 g/ m²:</t>
  </si>
  <si>
    <t>- - Weighing 225 g/ m² or more:</t>
  </si>
  <si>
    <t>Vegetable parchment, greaseproof papers,</t>
  </si>
  <si>
    <t>tracing papers and glassine and other glazed</t>
  </si>
  <si>
    <t>transparent or translucent papers,in rolls or</t>
  </si>
  <si>
    <t>sheets.</t>
  </si>
  <si>
    <t>- Vegetable parchment</t>
  </si>
  <si>
    <t>- Greaseproof papers</t>
  </si>
  <si>
    <t>- Tracing papers</t>
  </si>
  <si>
    <t>- Glassine and other glazed transparent or</t>
  </si>
  <si>
    <t>translucent papers:</t>
  </si>
  <si>
    <t>- - - Glassine</t>
  </si>
  <si>
    <t>Composite paper and paperboard (made by</t>
  </si>
  <si>
    <t>sticking flat layers of paper or paperboard</t>
  </si>
  <si>
    <t>together with an adhesive), not surface-</t>
  </si>
  <si>
    <t>coated or impregnated, whether or not</t>
  </si>
  <si>
    <t>internally reinforced, in rolls or sheets.</t>
  </si>
  <si>
    <t>Paper and paperboard, corrugated (with or</t>
  </si>
  <si>
    <t>without glued flat surface sheets), creped,</t>
  </si>
  <si>
    <t>crinkled, embossed or perforated, in rolls or</t>
  </si>
  <si>
    <t>sheets,other than paper of the kind described</t>
  </si>
  <si>
    <t>in heading 48.03.</t>
  </si>
  <si>
    <t>- Corrugated paper and paperboard, whether or</t>
  </si>
  <si>
    <t>not perforated</t>
  </si>
  <si>
    <t>- Kraft paper, creped or crinkled, whether or not</t>
  </si>
  <si>
    <t>embossed or perforated</t>
  </si>
  <si>
    <t>Carbon paper, self- copy paper and other</t>
  </si>
  <si>
    <t>copying or transfer papers (including coated</t>
  </si>
  <si>
    <t>or impregnated paper for duplicator stencils</t>
  </si>
  <si>
    <t>or offset plates), whether or not printed, in</t>
  </si>
  <si>
    <t>rolls or sheets.</t>
  </si>
  <si>
    <t>- Self- copy paper</t>
  </si>
  <si>
    <t>Paper and paperboard, coated on one or both</t>
  </si>
  <si>
    <t>sides with kaolin (China clay) or other</t>
  </si>
  <si>
    <t>inorganic substances, with or without a</t>
  </si>
  <si>
    <t>binder, and with no other coating, whether or</t>
  </si>
  <si>
    <t>not surface- coloured, surface- decorated or</t>
  </si>
  <si>
    <t>printed, in rolls or rectangular (including</t>
  </si>
  <si>
    <t>square) sheets, of any size.</t>
  </si>
  <si>
    <t>- Paper and paperboard of a kind used for</t>
  </si>
  <si>
    <t>writing, printing or other graphic purposes, not</t>
  </si>
  <si>
    <t>containing fibres obtained by a mechanical or</t>
  </si>
  <si>
    <t>chemi- mechanical process or of which not more</t>
  </si>
  <si>
    <t>than 10 % by weight of the total fibre content</t>
  </si>
  <si>
    <t>consists of such fibres:</t>
  </si>
  <si>
    <t>- - - Writing paper, coated or impregnated</t>
  </si>
  <si>
    <t>unfolded state</t>
  </si>
  <si>
    <t>- - - Writing paper</t>
  </si>
  <si>
    <t>writing, printing or other graphic purposes, of</t>
  </si>
  <si>
    <t>which more than 10 % by weight of the total fibre</t>
  </si>
  <si>
    <t>content consists of fibres obtained by a</t>
  </si>
  <si>
    <t>mechanical or chemi-  mechanical process:</t>
  </si>
  <si>
    <t>- - Light-weight coated paper</t>
  </si>
  <si>
    <t>- Kraft paper and paperboard, other than that of a</t>
  </si>
  <si>
    <t>kind use for writing, printing or other graphic</t>
  </si>
  <si>
    <t>purposes:</t>
  </si>
  <si>
    <t>a chemical process, and weighing 150 g/m2 or</t>
  </si>
  <si>
    <t>less</t>
  </si>
  <si>
    <t>a chemical process, and weighing more than 150</t>
  </si>
  <si>
    <t>g/m2</t>
  </si>
  <si>
    <t>- Other paper and paperboard:</t>
  </si>
  <si>
    <t>- - Multi-ply</t>
  </si>
  <si>
    <t>Paper, paperboard, cellulose wadding and</t>
  </si>
  <si>
    <t>webs of cellulose fibres, coated,</t>
  </si>
  <si>
    <t>impregnated, covered, surface- coloured,</t>
  </si>
  <si>
    <t>surface- decorated or printed, in rolls or</t>
  </si>
  <si>
    <t>rectangular (including square) sheets, of any</t>
  </si>
  <si>
    <t>size, other than goods of the kind described</t>
  </si>
  <si>
    <t>in heading 48.03, 48.09 or 48.10.</t>
  </si>
  <si>
    <t>- Tarred, bituminised or asphalted paper and</t>
  </si>
  <si>
    <t>paperboard</t>
  </si>
  <si>
    <t>- Gummed or adhesive paper and paperboard:</t>
  </si>
  <si>
    <t>- - Self-adhesive</t>
  </si>
  <si>
    <t>- Paper and paperboard coated, impregnated or</t>
  </si>
  <si>
    <t>covered with plastics (excluding adhesives):</t>
  </si>
  <si>
    <t>- - Bleached, weighing more than 150 g/m2</t>
  </si>
  <si>
    <t>- - - Thermal fax paper</t>
  </si>
  <si>
    <t>Volatile corrosive inhobitor (VCI) paper</t>
  </si>
  <si>
    <t>- - - Floor coverings on a base of paper or of</t>
  </si>
  <si>
    <t>paperboard, whether or not cut to size</t>
  </si>
  <si>
    <t>- Paper and paperboard, coated, impregnated or</t>
  </si>
  <si>
    <t>covered with wax, paraffin wax, stearin, oil or</t>
  </si>
  <si>
    <t>glycerol:</t>
  </si>
  <si>
    <t>- - - Wax paper</t>
  </si>
  <si>
    <t>- Other paper, paperboard, cellulose wadding</t>
  </si>
  <si>
    <t>and webs of cellulose fibres</t>
  </si>
  <si>
    <t>Filter blocks, slabs and plates, of paper pulp.</t>
  </si>
  <si>
    <t>Cigarette paper, whether or not cut to size or</t>
  </si>
  <si>
    <t>in the form of booklets or tubes.</t>
  </si>
  <si>
    <t>- In the form of booklets or tubes:</t>
  </si>
  <si>
    <t>- - - In the form of booklets</t>
  </si>
  <si>
    <t>- - - In the form of tubes</t>
  </si>
  <si>
    <t>- In rolls of a width not exceeding 5cm</t>
  </si>
  <si>
    <t>Wallpaper and similar wall coverings; window</t>
  </si>
  <si>
    <t>transparencies of paper.</t>
  </si>
  <si>
    <t>- Wallpaper and similar wall coverings, consisting</t>
  </si>
  <si>
    <t>of paper coated or covered, on the face side,</t>
  </si>
  <si>
    <t>with a grained, embossed, coloured, design-</t>
  </si>
  <si>
    <t>printed or otherwise decorated layer of plastics</t>
  </si>
  <si>
    <t>[4815]</t>
  </si>
  <si>
    <t>copying or transfer papers (other than those</t>
  </si>
  <si>
    <t>of heading 48.09), duplicator stencils and</t>
  </si>
  <si>
    <t>offset plates, of paper, whether or not put up</t>
  </si>
  <si>
    <t>in boxes.</t>
  </si>
  <si>
    <t>Envelopes, letter cards, plain postcards and</t>
  </si>
  <si>
    <t>correspondence cards, of paper or</t>
  </si>
  <si>
    <t>paperboard; boxes, pouches, wallets and</t>
  </si>
  <si>
    <t>writing compendiums, of paper or</t>
  </si>
  <si>
    <t>paperboard, containing an assortment of</t>
  </si>
  <si>
    <t>paper stationery.</t>
  </si>
  <si>
    <t>- Envelopes</t>
  </si>
  <si>
    <t>- Letter cards, plain post- cards and</t>
  </si>
  <si>
    <t>correspondence cards</t>
  </si>
  <si>
    <t>- Boxes, pouches, wallets and writing</t>
  </si>
  <si>
    <t>compendiums, of paper or paperboard,</t>
  </si>
  <si>
    <t>containing an assortment of paper stationery</t>
  </si>
  <si>
    <t>Toilet paper and similar paper, cellulose</t>
  </si>
  <si>
    <t>wadding or webs of cellulose fibres, of a kind</t>
  </si>
  <si>
    <t>used for household or sanitary purposes, in</t>
  </si>
  <si>
    <t>rolls of a width not exceeding 36 cm, or cut to</t>
  </si>
  <si>
    <t>size or shape; handkerchiefs, cleansing</t>
  </si>
  <si>
    <t>tissues, towels, tablecloths, serviettes, bed</t>
  </si>
  <si>
    <t>sheets and similar household, sanitary or</t>
  </si>
  <si>
    <t>hospital articles, articles of apparel and</t>
  </si>
  <si>
    <t>clothing accessories, of paper pulp, paper,</t>
  </si>
  <si>
    <t>cellulose wadding or webs of cellulose fibres.</t>
  </si>
  <si>
    <t>- Toilet paper</t>
  </si>
  <si>
    <t>- Handkerchiefs, cleansing or facial tissues and</t>
  </si>
  <si>
    <t>towels</t>
  </si>
  <si>
    <t>- Tablecloths and serviettes</t>
  </si>
  <si>
    <t>Cartons, boxes, cases, bags and other</t>
  </si>
  <si>
    <t>packing containers, of paper, paperboard,</t>
  </si>
  <si>
    <t>cellulose wadding or webs of cellulose fibres;</t>
  </si>
  <si>
    <t>box files, letter trays, and similar articles, of</t>
  </si>
  <si>
    <t>paper or paperboard of a kind used in offices,</t>
  </si>
  <si>
    <t>shops or the like.</t>
  </si>
  <si>
    <t>- Cartons, boxes and cases, of corrugated paper</t>
  </si>
  <si>
    <t>or paperboard</t>
  </si>
  <si>
    <t>- Folding cartons, boxes and cases, of non</t>
  </si>
  <si>
    <t>corrugated paper or paperboard</t>
  </si>
  <si>
    <t>- Sacks and bags, having a base of a width of 40</t>
  </si>
  <si>
    <t>cm or more</t>
  </si>
  <si>
    <t>- Other sacks and bags, including cones</t>
  </si>
  <si>
    <t>- Other packing containers, including record</t>
  </si>
  <si>
    <t>sleeves</t>
  </si>
  <si>
    <t>- Box files, letter trays, storage boxes and similar</t>
  </si>
  <si>
    <t>articles, of a kind used in offices, shops or the</t>
  </si>
  <si>
    <t>Registers, account books, note books, order</t>
  </si>
  <si>
    <t>books, receipt books,letter pads,</t>
  </si>
  <si>
    <t>memorandum pads, diaries and similar</t>
  </si>
  <si>
    <t>articles, exercise books, blotting- pads,</t>
  </si>
  <si>
    <t>binders (loose- leaf or other), folders, file</t>
  </si>
  <si>
    <t>covers, manifold business forms, interleaved</t>
  </si>
  <si>
    <t>carbon sets and other articles of stationery,</t>
  </si>
  <si>
    <t>of paper or paperboard; albums for samples</t>
  </si>
  <si>
    <t>or for collections and book covers, of paper</t>
  </si>
  <si>
    <t>or paperboard.</t>
  </si>
  <si>
    <t>- Registers, accounts books, note books, order</t>
  </si>
  <si>
    <t>books, receipt books, letter pads, memorandum</t>
  </si>
  <si>
    <t>pads, diaries and similar articles:</t>
  </si>
  <si>
    <t>- - - Note books, order books and receipt books</t>
  </si>
  <si>
    <t>- - - Diaries</t>
  </si>
  <si>
    <t>- Exercise books</t>
  </si>
  <si>
    <t>- Binders (other than book covers), folders and</t>
  </si>
  <si>
    <t>file covers</t>
  </si>
  <si>
    <t>- Manifold business forms and interleaved carbon</t>
  </si>
  <si>
    <t>sets</t>
  </si>
  <si>
    <t>- Albums for samples or for collections</t>
  </si>
  <si>
    <t>Paper or paperboard labels of all kinds,</t>
  </si>
  <si>
    <t>whether or not printed.</t>
  </si>
  <si>
    <t>- Printed:</t>
  </si>
  <si>
    <t>234</t>
  </si>
  <si>
    <t>Paper graphics of a kind used for decoration</t>
  </si>
  <si>
    <t>for vehicles of heading 87.11</t>
  </si>
  <si>
    <t>for vehicles of sub -  headings 8701.9220 and</t>
  </si>
  <si>
    <t>- - -  Printed labels of paper</t>
  </si>
  <si>
    <t>Bobbins, spools, cops and similar supports</t>
  </si>
  <si>
    <t>of paper pulp, paper or paperboard (whether</t>
  </si>
  <si>
    <t>or not perforated or hardened).</t>
  </si>
  <si>
    <t>- Of a kind used for winding textile yarn</t>
  </si>
  <si>
    <t>Other paper, paperboard, cellulose wadding</t>
  </si>
  <si>
    <t>and webs of cellulose fibres, cut to size or</t>
  </si>
  <si>
    <t>shape; other articles of paper pulp, paper,</t>
  </si>
  <si>
    <t>paperboard, cellulose wadding or webs of</t>
  </si>
  <si>
    <t>cellulose fibres.</t>
  </si>
  <si>
    <t>- Rolls, sheets and dials, printed for self-</t>
  </si>
  <si>
    <t>recording apparatus</t>
  </si>
  <si>
    <t>- Trays, dishes, plates, cups and the like, of</t>
  </si>
  <si>
    <t>paper or paperboard:</t>
  </si>
  <si>
    <t>- Moulded or pressed articles of paper pulp</t>
  </si>
  <si>
    <t>- - - Cards for jacquard machines</t>
  </si>
  <si>
    <t>- - - Patterns, design cards for textile and leather</t>
  </si>
  <si>
    <t>- - - Diamond dotted paper</t>
  </si>
  <si>
    <t>- - - Double side adhesive tapes</t>
  </si>
  <si>
    <t>Chapter 49</t>
  </si>
  <si>
    <t>Printed books, newspapers, pictures and other products</t>
  </si>
  <si>
    <t>of the printing industry; manuscripts, typescripts and plans</t>
  </si>
  <si>
    <t>                    Photographic negatives or positives on transparent bases (Chapter 37);</t>
  </si>
  <si>
    <t>                    Maps, plans or globes, in relief, whether or not printed (heading 9023);</t>
  </si>
  <si>
    <t>                    Playing cards or other goods of Chapter 95; or</t>
  </si>
  <si>
    <t>                    Original engravings, prints or lithographs (heading 9702), postage or revenue stamps, stamp-postmarks, first-day covers, postal stationery or the like of heading 9704, antiques of an age exceeding one hundred years or other articles of Chapter 97</t>
  </si>
  <si>
    <t>For the purposes of Chapter 49, the term "printed" also means reproduced by means of a duplicating machine, produced under the control of an automatic data processing machine, embossed, photographed, photocopied, thermocopied or typewritten.</t>
  </si>
  <si>
    <t>Newspapers, journals and periodicals which are bound otherwise than in paper, and sets of newspapers, journals or periodicals comprising more than one number under a single cover are to be classified in heading 49.01, whether or not containing advertising material.</t>
  </si>
  <si>
    <t>Heading 49.01 also covers:</t>
  </si>
  <si>
    <t>                    A collection of printed reproductions of, for example, works of art or drawings, with a relative text, put up with numbered pages in a form suitable for binding into one or more volumes;</t>
  </si>
  <si>
    <t>                    A pictorial supplement accompanying, and subsidiary to, a bound volume; and</t>
  </si>
  <si>
    <t>                    Printed parts of books or booklets, in the form of assembled or separate sheets or signatures, constituting the whole or a part of a complete work and designed for binding</t>
  </si>
  <si>
    <t>However, printed pictures or illustrations not bearing a text, whether in the form of signatures or separate sheets, fall in heading 4911</t>
  </si>
  <si>
    <t>Subject to Note 3 to this Chapter, heading 49.01 does not cover publications which bare essentially devoted to advertising (for example, brochures, pamphlets, leaflets, trade catalogues, year books published by trade associations, tourist propaganda). Such publications are to be classified in heading 49.11.</t>
  </si>
  <si>
    <t>For the purposes of heading 49.03, the expression "children's picture books" means books for children in which the pictures form the principal interest and the text is subsidiary.</t>
  </si>
  <si>
    <t>Printed books, brochures, leaflets and similar</t>
  </si>
  <si>
    <t>printed matter, whether or not in single</t>
  </si>
  <si>
    <t>- In single sheets, whether or not folded</t>
  </si>
  <si>
    <t>- - Dictionaries and encyclopaedias, and serial</t>
  </si>
  <si>
    <t>instalments thereof</t>
  </si>
  <si>
    <t>- - - Holy Quran(Arabic text with or without</t>
  </si>
  <si>
    <t>translation)</t>
  </si>
  <si>
    <t>Newspapers, journals and periodicals,</t>
  </si>
  <si>
    <t>whether or not illustrated or containing</t>
  </si>
  <si>
    <t>advertising material.</t>
  </si>
  <si>
    <t>- Appearing at least four times a week</t>
  </si>
  <si>
    <t>Children's picture, drawing or colouring</t>
  </si>
  <si>
    <t>books.</t>
  </si>
  <si>
    <t>Music, printed or in manuscript, whether or</t>
  </si>
  <si>
    <t>not bound or illustrated.</t>
  </si>
  <si>
    <t>Maps and hydrographic or similar charts of</t>
  </si>
  <si>
    <t>all kinds, including atlases, wall maps,</t>
  </si>
  <si>
    <t>topographical plans and globes, printed.</t>
  </si>
  <si>
    <t>- Globes</t>
  </si>
  <si>
    <t>- - In book form</t>
  </si>
  <si>
    <t>Plans and drawings for architectural,</t>
  </si>
  <si>
    <t>engineering, industrial, commercial,</t>
  </si>
  <si>
    <t>topographical or similar purposes, being</t>
  </si>
  <si>
    <t>originals drawn by hand; hand- written texts;</t>
  </si>
  <si>
    <t>photographic reproductions on sensitised</t>
  </si>
  <si>
    <t>paper and carbon copies of the foregoing.</t>
  </si>
  <si>
    <t>Unused postage, revenue or similar stamps</t>
  </si>
  <si>
    <t>of current or new issue in the country in</t>
  </si>
  <si>
    <t>which they have, or will have, a recognised</t>
  </si>
  <si>
    <t>face value; stamp- impressed paper;</t>
  </si>
  <si>
    <t>banknotes, cheque forms; stock, share or</t>
  </si>
  <si>
    <t>bond certificates and similar documents of</t>
  </si>
  <si>
    <t>title.</t>
  </si>
  <si>
    <t>- - - Unused postage, revenue or similar stamps</t>
  </si>
  <si>
    <t>of current or new issue in the country in which</t>
  </si>
  <si>
    <t>they have, or will have, a recognised face value;</t>
  </si>
  <si>
    <t>stamp- impressed paper; banknotes</t>
  </si>
  <si>
    <t>Transfers (decalcomanias).</t>
  </si>
  <si>
    <t>- Transfers (decalcomanias), vitrifiable</t>
  </si>
  <si>
    <t>Printed or illustrated postcards; printed</t>
  </si>
  <si>
    <t>cards bearing personal greetings, messages</t>
  </si>
  <si>
    <t>or announcements, whether or not illustrated,</t>
  </si>
  <si>
    <t>with or without envelopes or trimmings.</t>
  </si>
  <si>
    <t>Calendars of any kind, printed, including</t>
  </si>
  <si>
    <t>calendar blocks.</t>
  </si>
  <si>
    <t>Other printed matter, including printed</t>
  </si>
  <si>
    <t>pictures and photographs.</t>
  </si>
  <si>
    <t>- Trade advertising material, commercial</t>
  </si>
  <si>
    <t>catalogues and the like</t>
  </si>
  <si>
    <t>- - Pictures, designs and photographs</t>
  </si>
  <si>
    <t>Section XI</t>
  </si>
  <si>
    <t>TEXTILES AND TEXTILE ARTICLES</t>
  </si>
  <si>
    <t>This Section does not cover:</t>
  </si>
  <si>
    <t>                    Animal brush making bristles or hair (heading 0502); horsehair or horsehair waste (heading 0511);</t>
  </si>
  <si>
    <t>                    Human hair or articles of human hair (heading 0501, 6703 or 6704), except straining cloth of a kind commonly used in oil presses or the like (heading 5911);</t>
  </si>
  <si>
    <t>                    Cotton linters or other vegetable materials of Chapter 14;</t>
  </si>
  <si>
    <t>                    Asbestos of heading 2524 or articles of asbestos or other products of heading 6812 or 6813;</t>
  </si>
  <si>
    <t>                    Articles of heading 3005 or 3006; yarn used to clean between the teeth (dental floss), in individual retail packages, of heading 3306</t>
  </si>
  <si>
    <t>                    Sensitised textiles of headings 3701 to 3704;</t>
  </si>
  <si>
    <t>                    Monofilament of which any cross-sectional dimension exceeds 1 mm or strip or the like (for example, artificial straw) of an apparent width exceeding 5 mm, of plastics (Chapter 39), or plaits or fabrics or other basketware or wickerwork of such monofilament or strip (Chapter 46);</t>
  </si>
  <si>
    <t>                    Woven, knitted or crocheted fabrics, felt or nonwovens, impregnated, coated, covered or laminated with plastics, or articles thereof, of</t>
  </si>
  <si>
    <t>Chapter 39;</t>
  </si>
  <si>
    <t>Woven, knitted or crocheted fabrics, felt or nonwovens, impregnated, coated, covered or laminated with rubber, or articles thereof, of Chapter 40;</t>
  </si>
  <si>
    <t>                    Hides or skins with their hair or wool on (Chapter 41 or 43) or articles of furskin, artificial fur or articles thereof, of heading 4303 or 4304;</t>
  </si>
  <si>
    <t>                    Articles of textile materials of heading 4201 or 4202;</t>
  </si>
  <si>
    <t>                    Products or articles of Chapter 48 (for example, cellulose wadding);</t>
  </si>
  <si>
    <t>                    Footwear or parts of footwear, gaiters or leggings or similar articles of Chapter 64;</t>
  </si>
  <si>
    <t>                    Hair-nets or other headgear or parts thereof of Chapter 65;</t>
  </si>
  <si>
    <t>                    Goods of Chapter 67;</t>
  </si>
  <si>
    <t>                    Abrasive-coated textile material (heading 6805) and also carbon fibres or articles of carbon fibres of heading 6815;</t>
  </si>
  <si>
    <t>                    Glass fibres or articles of glass fibres, other than embroidery with glass thread on a visible ground of fabric(Chapter 70);</t>
  </si>
  <si>
    <t>                    Articles of Chapter 94 (for example, furniture, bedding, lamps and lighting fittings);</t>
  </si>
  <si>
    <t>                    Articles of Chapter 95 (for example, toys, games, sports requisites and nets);</t>
  </si>
  <si>
    <t>                    Articles of Chapter 96 (for example, brushes, travel sets for sewing, slide fasteners, typewriter ribbons, sanitary towels (pads) and tampons, napkins (diapers) and napkin liners for babies); or</t>
  </si>
  <si>
    <t>                    Articles of Chapter 97</t>
  </si>
  <si>
    <t>Goods classifiable in Chapters 50 to 55 or in heading 58.09 or 59.02</t>
  </si>
  <si>
    <t>and of a mixture of two or more textile materials are to be classified as</t>
  </si>
  <si>
    <t>if consisting wholly of that one textile material which predominates by weight over any other single textile material</t>
  </si>
  <si>
    <t>When no one textile material predominates by weight, the goods are to be classified as if consisting wholly of that one textile material which is covered by the heading which occurs last in numerical order among those which equally merit consideration</t>
  </si>
  <si>
    <t>                   For the purposes of the above rule:</t>
  </si>
  <si>
    <t>                    Gimped horsehair yarn (heading 5110) and metallised yarn (heading 5605) are to be treated as a single textile material the weight of which is to be taken as the aggregate of the weights of its components; for the classification of woven fabrics, metal thread is to be regarded as a textile material;</t>
  </si>
  <si>
    <t>                    The choice of appropriate heading shall be effected by determining first the Chapter and then the applicable heading within that Chapter, disregarding any materials not classified in that Chapter;</t>
  </si>
  <si>
    <t>                    When both Chapters 54 and 55 are involved with any other Chapter, Chapters 54 and 55 are to be treated as a single Chapter;</t>
  </si>
  <si>
    <t>                    Where a Chapter or a heading refers to goods of different textile materials, such materials are to be treated as a single textile material</t>
  </si>
  <si>
    <t>                 The provisions of paragraphs (A) and (B) above apply also to the yarns referred to in Note 3, 4, 5 or 6 below</t>
  </si>
  <si>
    <t>For the purposes of this Section, and subject to the</t>
  </si>
  <si>
    <t>exceptions in</t>
  </si>
  <si>
    <t>paragraph (B) below, yarns (single, multiple (folded) or</t>
  </si>
  <si>
    <t>cabled) of the</t>
  </si>
  <si>
    <t>following descriptions are to be treated as "twine, cordage, ropes and cables":</t>
  </si>
  <si>
    <t>                    Of silk or waste silk, measuring more than 20,000 decitex;</t>
  </si>
  <si>
    <t>                    Of man-made fibres (including yarn of two or more monofilaments of Chapter 54), measuring more than 10,000 decitex;</t>
  </si>
  <si>
    <t>                    Of true hemp or flax:</t>
  </si>
  <si>
    <t>                    Polished or glazed, measuring 1,429 decitex or more; or</t>
  </si>
  <si>
    <t>                    Not polished or glazed, measuring more than 20,000 decitex;</t>
  </si>
  <si>
    <t>                    Of coir, consisting of three or more plies;</t>
  </si>
  <si>
    <t>                    Of other vegetable fibres, measuring more than 20,000 decitex; or</t>
  </si>
  <si>
    <t>                    Reinforced with metal thread</t>
  </si>
  <si>
    <t>                    Exceptions:</t>
  </si>
  <si>
    <t>                    Yarn of wool or other animal hair and paper yarn, other than yarn reinforced with metal thread;</t>
  </si>
  <si>
    <t>                    Man-made filament tow of Chapter 55 and multifilament yarn without twist or with a twist of less than 5 turns per metre of Chapter 54;</t>
  </si>
  <si>
    <t>                    Silk worm gut of heading 5006, and monofilaments of Chapter 54;</t>
  </si>
  <si>
    <t>                    Metallised yarn of heading 5605; yarn reinforced with metal thread is subject to paragraph (A) (f) above; and</t>
  </si>
  <si>
    <t>                    Chenille yarn, gimped yarn and loop wale-yarn of heading 5606</t>
  </si>
  <si>
    <t>For the purposes of Chapters 50, 51, 52, 54 and 55, the expression</t>
  </si>
  <si>
    <t>"put  up  for  retail  sale"  in  relation  to  yarn  means,  subject  to  the</t>
  </si>
  <si>
    <t>exceptions in paragraph (B) below, yarn (single, multiple (folded) or</t>
  </si>
  <si>
    <t>cabled) put up:</t>
  </si>
  <si>
    <t>                    On cards, reels, tubes or similar supports, of a weight (including support) not exceeding:</t>
  </si>
  <si>
    <t>                    85 g in the case of silk, waste silk or man-made filament yarn; or</t>
  </si>
  <si>
    <t>                    125 g in other cases;</t>
  </si>
  <si>
    <t>                    In balls, hanks or skeins of a weight not exceeding:</t>
  </si>
  <si>
    <t>                    85 g in the case of man-made filament yarn of less than 3,000 decitex, silk or silk waste;</t>
  </si>
  <si>
    <t>                    125 g in the case of all other yarns of less than 2,000 decitex; or</t>
  </si>
  <si>
    <t>                    500 g in other cases;</t>
  </si>
  <si>
    <t>                    In hanks or skeins comprising several smaller hanks or skeins separated by dividing threads which render them independent one of the other, each of uniform weight not exceeding:</t>
  </si>
  <si>
    <t>                    125 g in other cases</t>
  </si>
  <si>
    <t>              Exceptions:</t>
  </si>
  <si>
    <t>                    Single yarn of any textile material, except:</t>
  </si>
  <si>
    <t>                    Single yarn of wool or fine animal hair, unbleached; and</t>
  </si>
  <si>
    <t>                    Single yarn of wool or fine animal hair, bleached, dyed or printed, measuring more than 5,000 decitex;</t>
  </si>
  <si>
    <t>                    Multiple (folded) or cabled yarn, unbleached:</t>
  </si>
  <si>
    <t>                    Of silk or waste silk, however put up; or</t>
  </si>
  <si>
    <t>                    Of other textile material except wool or fine animal hair, in hanks or skeins;</t>
  </si>
  <si>
    <t>                    Multiple (folded) or cabled yarn of silk or waste silk, bleached, dyed or printed, measuring 133 decitex or less; and</t>
  </si>
  <si>
    <t>                    Single, multiple (folded) or cabled yarn of any textile material:</t>
  </si>
  <si>
    <t>                    In cross-reeled hanks or skeins; or</t>
  </si>
  <si>
    <t>                    Put up on supports or in some other manner indicating its use in the textile industry (for example, on cops,</t>
  </si>
  <si>
    <t>twisting mill tubes, pirns, conical bobbins or spindles, or reeled in the form of cocoons for embroidery looms)</t>
  </si>
  <si>
    <t>For the purposes of headings 52.04, 54.01 and 55.08 the expression "sewing thread" means multiple (folded) or cabled yarn:</t>
  </si>
  <si>
    <t>                    Put up on supports (for example, reels, tubes) of a weight (including support) not exceeding 1,000 g;</t>
  </si>
  <si>
    <t>                    Dressed for use as sewing thread; and</t>
  </si>
  <si>
    <t>                    With a final "Z" twist</t>
  </si>
  <si>
    <t>For the purposes of this Section, the expression "high tenacity yarn" means</t>
  </si>
  <si>
    <t>yarn having a tenacity, expressed in cN/tex (centinewtons per tex), greater</t>
  </si>
  <si>
    <t>than the following:</t>
  </si>
  <si>
    <t>Single yarn of nylon or other polyamides, or of polyesters .........................</t>
  </si>
  <si>
    <t>cN/tex</t>
  </si>
  <si>
    <t>Multiple (folded) or cabled yarn of nylon or other polyamides,</t>
  </si>
  <si>
    <t>or of polyester……......53 cN/tex</t>
  </si>
  <si>
    <t>Single,  multiple  (folded)  or  cabled  yarn  of  viscose  rayon.......................</t>
  </si>
  <si>
    <t>cN/tex.</t>
  </si>
  <si>
    <t>For the purposes of this Section, the expression "made up" means:</t>
  </si>
  <si>
    <t>           Cut otherwise than into squares or rectangles;</t>
  </si>
  <si>
    <t>            Produced in the finished state, ready for use (or merely needing separation by cutting dividing threads) without sewing or other working (for example, certain dusters, towels, table cloths, scarf squares, blankets);</t>
  </si>
  <si>
    <t>            Cut to size and with at least one heat-sealed edge with a visibly tapered or compressed border and the other edges treated as described in any other subparagraph of this Note, but excluding fabrics the cut edges of which have been prevented from unravelling by hot cutting or by other simple means;</t>
  </si>
  <si>
    <t>            Hemmed or with rolled edges, or with a knotted fringe at any of the</t>
  </si>
  <si>
    <t>edges, but excluding fabrics the cut edges of which have been prevented from unravelling by whipping or by other simple means;</t>
  </si>
  <si>
    <t>(e) Cut to size and having undergone a process of drawn thread work;</t>
  </si>
  <si>
    <t>            Assembled by sewing, gumming or otherwise (other than piece goods consisting of two or more lengths of identical material joined end to end and piece goods composed of two or more textiles assembled in layers, whether or not padded);</t>
  </si>
  <si>
    <t>            Knitted or crocheted to shape, whether presented as separate items or in the form of a number of items in the length</t>
  </si>
  <si>
    <t>For the purposes of Chapters 50 to 60:</t>
  </si>
  <si>
    <t>            Chapters 50 to 55 and 60 and, except where the context otherwise requires, Chapters 56 to 59 do not apply to goods made up within the meaning of Note 7 above; and</t>
  </si>
  <si>
    <t>            Chapters 50 to 55 and 60 do not apply to goods of Chapters 56 to 59</t>
  </si>
  <si>
    <t>The woven fabrics of Chapters 50 to 55 include fabrics consisting of layers of parallel textile yarns superimposed on each other at acute or right angles. These layers are bonded at the intersections of the yarns by an adhesive or by thermal bonding.</t>
  </si>
  <si>
    <t>Elastic products consisting of textile materials combined with rubber threads are classified in this Section.</t>
  </si>
  <si>
    <t>For the purposes of this Section, the expression "impregnated" includes "dipped".</t>
  </si>
  <si>
    <t>For the purposes of this Section, the expression "polyamides" includes "aramids".</t>
  </si>
  <si>
    <t>13-</t>
  </si>
  <si>
    <t>For the purposes of this Section and, where applicable, throughout the Nomenclature, the expression "elastomeric yarn" means filament yarn, including monofilament, of synthetic textile material, other than textured yarn, which does not break on being extended to three times its original length and which returns, after being extended to twice its original length, within a period of five minutes, to a length not greater than one and a half times its original length.</t>
  </si>
  <si>
    <t>14-</t>
  </si>
  <si>
    <t>Unless the context otherwise requires, textile garments of different headings are to be classified in their own headings even if put up in sets for retail sale. For the purposes of this Note, the expression "textile garments" means garments of headings 61.01 to 61.14 and headings 62.01 to 62.11.</t>
  </si>
  <si>
    <t>In this Section and, where applicable, throughout the Nomenclature, the following expressions have the meanings hereby assigned to them:</t>
  </si>
  <si>
    <t>          Unbleached yarn Yarn which:</t>
  </si>
  <si>
    <t>                    has the natural colour of its constituent fibres and has not been bleached, dyed (whether or not in the mass) or printed; or</t>
  </si>
  <si>
    <t>                    is of indeterminate colour ("grey yarn"), manufactured from garnetted stock</t>
  </si>
  <si>
    <t>Such yarn may have been treated with a colourless dressing or fugitive dye (which disappears after simple washing with soap) and, in the case of man-made fibres, treated in the mass with delustring agents (for example, titanium dioxide)</t>
  </si>
  <si>
    <t>          Bleached yarn</t>
  </si>
  <si>
    <t>Yarn which:</t>
  </si>
  <si>
    <t>                   has undergone a bleaching process, is made of bleached fibres or, unless the context otherwise requires, has been dyed white (whether or not in the mass) or treated with a white dressing;</t>
  </si>
  <si>
    <t>                   consists of a mixture of unbleached and bleached fibres; or</t>
  </si>
  <si>
    <t>                    is multiple (folded) or cabled and consists of unbleached and bleached yarns</t>
  </si>
  <si>
    <t>          Coloured (dyed or printed) yarn</t>
  </si>
  <si>
    <t>                    is dyed (whether or not in the mass) other than white or in a fugitive colour, or printed, or made from dyed or printed fibres;</t>
  </si>
  <si>
    <t>                    consists of a mixture of dyed fibres of different colours or of a mixture of unbleached or bleached fibres with coloured fibres (marl or mixture yarns), or is printed in one or more colours at intervals to give the impression of dots;</t>
  </si>
  <si>
    <t>                    is obtained from slivers or rovings which have been printed; or</t>
  </si>
  <si>
    <t>                    is multiple (folded) or cabled and consists of unbleached or bleached yarn and coloured yarn</t>
  </si>
  <si>
    <t>The above definitions also apply, mutatis mutandis, to monofilament and to strip or the like of Chapter 54</t>
  </si>
  <si>
    <t>(d) Unbleached woven fabric</t>
  </si>
  <si>
    <t>Woven fabric made from unbleached yarn and which has not been bleached, dyed or printed Such fabric may have been treated with a colourless dressing or a fugitive dye</t>
  </si>
  <si>
    <t>          Bleached woven fabric Woven fabric which:</t>
  </si>
  <si>
    <t>                  has been bleached or, unless the context otherwise requires, dyed white or treated with a white dressing,</t>
  </si>
  <si>
    <t>in the piece;</t>
  </si>
  <si>
    <t>                 consists of bleached yarn; or</t>
  </si>
  <si>
    <t>                   consists of unbleached and bleached yarn</t>
  </si>
  <si>
    <t>        Dyed woven fabric</t>
  </si>
  <si>
    <t>                    is dyed a single uniform colour other than white (unless the context otherwise requires) or has been treated with a coloured finish other than white (unless the context otherwise requires), in the piece; or</t>
  </si>
  <si>
    <t>                    consists of coloured yarn of a single uniform colour</t>
  </si>
  <si>
    <t>          Woven fabric of yarns of different colours</t>
  </si>
  <si>
    <t>                    consists of yarns of different colours or yarns of different shades of the same colour (other than the natural colour of the constituent fibres);</t>
  </si>
  <si>
    <t>                    consists of unbleached or bleached yarn and coloured yarn; or</t>
  </si>
  <si>
    <t>                    consists of marl or mixture yarns</t>
  </si>
  <si>
    <t>(In all cases, the yarn used in selvedges and piece ends is not taken into consideration)</t>
  </si>
  <si>
    <t>(h) Printed woven fabric</t>
  </si>
  <si>
    <t>Woven fabric which has been printed in the piece, whether or not made from yarns of different colours</t>
  </si>
  <si>
    <t>(The following are also regarded as printed woven fabrics: woven fabrics bearing designs made, for example, with a brush or spray gun, by means of transfer paper, by flocking or by the batik process)</t>
  </si>
  <si>
    <t>The process of mercerisation does not affect the classification of yarns or fabrics within the above categories</t>
  </si>
  <si>
    <t>The definitions at (d) to (h) above apply, mutatis mutandis, to</t>
  </si>
  <si>
    <t>knitted or crocheted fabrics.</t>
  </si>
  <si>
    <t>(ij) Plain weave</t>
  </si>
  <si>
    <t>A fabric construction in which each yarn of the weft passes</t>
  </si>
  <si>
    <t>alternately over and under successive yarns of the warp and</t>
  </si>
  <si>
    <t>each  yarn  of  the  warp  passes  alternately  over  and  under</t>
  </si>
  <si>
    <t>successive yarns of the weft.</t>
  </si>
  <si>
    <t>Products of Chapters 56 to 63 containing two or more textile materials</t>
  </si>
  <si>
    <t>are to be regarded as consisting wholly of that textile material which</t>
  </si>
  <si>
    <t>would be selected under Note 2 to this Section for the classification of</t>
  </si>
  <si>
    <t>a product of Chapters 50 to 55 or of heading 58.09 consisting of the</t>
  </si>
  <si>
    <t>same textile materials.</t>
  </si>
  <si>
    <t>For the application of this rule:</t>
  </si>
  <si>
    <t>(a)</t>
  </si>
  <si>
    <t>where  appropriate,  only  the  part  which  determines  the</t>
  </si>
  <si>
    <t>classification under Interpretative Rule 3 shall be taken into</t>
  </si>
  <si>
    <t>account;</t>
  </si>
  <si>
    <t>(b)</t>
  </si>
  <si>
    <t>in the case of textile products consisting of a ground fabric and</t>
  </si>
  <si>
    <t>a  pile  or  looped  surface  no  account  shall  be taken  of  the</t>
  </si>
  <si>
    <t>ground fabric;</t>
  </si>
  <si>
    <t>(c)</t>
  </si>
  <si>
    <t>in the case of embroidery of heading 58.10 and goods thereof,</t>
  </si>
  <si>
    <t>only the ground fabric shall be taken into account.  However,</t>
  </si>
  <si>
    <t>embroidery without visible ground, and goods thereof, shall be</t>
  </si>
  <si>
    <t>classified with reference to the embroidering threads alone.</t>
  </si>
  <si>
    <t>Chapter 50</t>
  </si>
  <si>
    <t>Silk</t>
  </si>
  <si>
    <t>Silk- worm cocoons suitable for reeling.</t>
  </si>
  <si>
    <t>Raw silk (not thrown).</t>
  </si>
  <si>
    <t>Silk waste (including cocoons unsuitable for</t>
  </si>
  <si>
    <t>reeling, yarn waste and garnetted stock).</t>
  </si>
  <si>
    <t>Silk yarn (other than yarn spun from silk</t>
  </si>
  <si>
    <t>waste) not put up for retail sale.</t>
  </si>
  <si>
    <t>Yarn spun from silk waste, not put up for</t>
  </si>
  <si>
    <t>retail sale.</t>
  </si>
  <si>
    <t>Silk yarn and yarn spun from silk waste, put</t>
  </si>
  <si>
    <t>up for retail sale; silk- worm gut.</t>
  </si>
  <si>
    <t>Woven fabrics of silk or of silk waste.</t>
  </si>
  <si>
    <t>- Fabrics of noil silk</t>
  </si>
  <si>
    <t>- Other fabrics, containing 85 % or more by</t>
  </si>
  <si>
    <t>weight of silk or of silk waste other than noil silk</t>
  </si>
  <si>
    <t>- Other fabrics</t>
  </si>
  <si>
    <t>Chapter 51</t>
  </si>
  <si>
    <t>Wool, fine or coarse animal hair; horsehair yarn and woven fabric</t>
  </si>
  <si>
    <t>Throughout the Nomenclature :</t>
  </si>
  <si>
    <t>                    “Wool” means the natural fibre grown by sheep or lambs;</t>
  </si>
  <si>
    <t>                    “Fine animal hair” means the hair of alpaca, llama, vicuna, camel (including dromedary), yak, Angora, Tibetan, Kashmir or similar goats (but not common goats), rabbit (including Angora rabbit), hare, beaver, nutria or musk-rat;</t>
  </si>
  <si>
    <t>                    “Coarse animal hair” means the hair of animals not mentioned above, excluding brush-making hair and bristles (heading 0502) and horsehair (heading 0511)</t>
  </si>
  <si>
    <t>Wool, not carded or combed.</t>
  </si>
  <si>
    <t>- Greasy, including fleece- washed wool:</t>
  </si>
  <si>
    <t>- - Shorn wool</t>
  </si>
  <si>
    <t>- Degreased, not carbonised:</t>
  </si>
  <si>
    <t>- Carbonised</t>
  </si>
  <si>
    <t>Fine or coarse animal hair, not carded or</t>
  </si>
  <si>
    <t>combed.</t>
  </si>
  <si>
    <t>- Fine animal hair:</t>
  </si>
  <si>
    <t>- - Of Kashmir (cashmere) goats</t>
  </si>
  <si>
    <t>- Coarse animal hair</t>
  </si>
  <si>
    <t>Waste of wool or of fine or coarse animal</t>
  </si>
  <si>
    <t>hair, including yarn waste but excluding</t>
  </si>
  <si>
    <t>garnetted stock.</t>
  </si>
  <si>
    <t>- Noils of wool or of fine animal hair</t>
  </si>
  <si>
    <t>- Other waste of wool or of fine animal hair</t>
  </si>
  <si>
    <t>- Waste ofcoarse animal hair</t>
  </si>
  <si>
    <t>Garnetted stock of wool or of fine or coarse</t>
  </si>
  <si>
    <t>animal hair.</t>
  </si>
  <si>
    <t>Wool and fine or coarse animal hair, carded</t>
  </si>
  <si>
    <t>or combed (including combed wool in</t>
  </si>
  <si>
    <t>fragments).</t>
  </si>
  <si>
    <t>- Carded wool</t>
  </si>
  <si>
    <t>- Wool tops and other combed wool:</t>
  </si>
  <si>
    <t>245</t>
  </si>
  <si>
    <t>- - Combed wool in fragments</t>
  </si>
  <si>
    <t>- Fine animal hair, carded or combed:</t>
  </si>
  <si>
    <t>- Coarse animal hair, carded or combed</t>
  </si>
  <si>
    <t>Yarn of carded wool, not put up for retail sale.</t>
  </si>
  <si>
    <t>- Containing 85 % or more by weight of wool</t>
  </si>
  <si>
    <t>- Containing less than 85 % by weight of wool</t>
  </si>
  <si>
    <t>Yarn of combed wool, not put up for retail</t>
  </si>
  <si>
    <t>Yarn of fine animal hair (carded or combed),</t>
  </si>
  <si>
    <t>not put up for retail sale.</t>
  </si>
  <si>
    <t>- Carded</t>
  </si>
  <si>
    <t>- Combed</t>
  </si>
  <si>
    <t>Yarn of wool or of fine animal hair, put up for</t>
  </si>
  <si>
    <t>- Containing 85 % or more by weight of wool or</t>
  </si>
  <si>
    <t>of fine animal hair</t>
  </si>
  <si>
    <t>Yarn of coarse animal hair or of horsehair</t>
  </si>
  <si>
    <t>(including gimped horsehair yarn), whether or</t>
  </si>
  <si>
    <t>Woven fabrics of carded wool or of carded</t>
  </si>
  <si>
    <t>fine animal hair.</t>
  </si>
  <si>
    <t>of fine animal hair:</t>
  </si>
  <si>
    <t>- - Of a weight not exceeding 300 g/m2</t>
  </si>
  <si>
    <t>- Other, mixed mainly or solely with man- made</t>
  </si>
  <si>
    <t>filaments</t>
  </si>
  <si>
    <t>staple fibre</t>
  </si>
  <si>
    <t>Woven fabrics of combed wool or of combed</t>
  </si>
  <si>
    <t>- - Of a weight not exceeding 200 g/m2</t>
  </si>
  <si>
    <t>staple fibres</t>
  </si>
  <si>
    <t>Woven fabrics of coarse animal hair or of</t>
  </si>
  <si>
    <t>horsehair.</t>
  </si>
  <si>
    <t>Chapter 52</t>
  </si>
  <si>
    <t>Cotton</t>
  </si>
  <si>
    <t>For the purposes of subheadings 5209.42 and 5211.42, the expression "denim" means fabrics of yarns of different colours, of 3- thread or 4-thread twill, including broken twill, warp faced, the warp yarns of which are of one and the same colour and the weft yarns of which are unbleached, bleached, dyed grey or coloured a lighter shade of the colour of the warp yarns.</t>
  </si>
  <si>
    <t>Cotton, not carded or combed.</t>
  </si>
  <si>
    <t>- - - Length not exceeding 20.5 mm</t>
  </si>
  <si>
    <t>- - - Length exceeding 20.5 mm but not</t>
  </si>
  <si>
    <t>exceeding 24.5 mm</t>
  </si>
  <si>
    <t>- - - Length exceeding 24.5 mm but not</t>
  </si>
  <si>
    <t>exceeding 28.5 mm</t>
  </si>
  <si>
    <t>- - - Length exceeding 28.5 mm but not</t>
  </si>
  <si>
    <t>exceeding 31 mm</t>
  </si>
  <si>
    <t>- - - Length exceeding 31 mm but not exceeding</t>
  </si>
  <si>
    <t>34.5 mm</t>
  </si>
  <si>
    <t>- - - Length exceeding exceeding 34.5 mm</t>
  </si>
  <si>
    <t>Cotton waste (including yarn waste and</t>
  </si>
  <si>
    <t>garnetted stock).</t>
  </si>
  <si>
    <t>Yarn waste (including thread waste)</t>
  </si>
  <si>
    <t>247</t>
  </si>
  <si>
    <t>- - Garnetted stock</t>
  </si>
  <si>
    <t>Cotton, carded or combed.</t>
  </si>
  <si>
    <t>Cotton sewing thread, whether or not put up</t>
  </si>
  <si>
    <t>for retail sale.</t>
  </si>
  <si>
    <t>- Not put up for retail sale:</t>
  </si>
  <si>
    <t>- - Containing 85 % or more by weight of cotton</t>
  </si>
  <si>
    <t>- Put up for retail sale:</t>
  </si>
  <si>
    <t>- - - For sewing</t>
  </si>
  <si>
    <t>- - - For embroidery</t>
  </si>
  <si>
    <t>Cotton yarn (other than sewing thread),</t>
  </si>
  <si>
    <t>containing 85 % or more by weight of cotton,</t>
  </si>
  <si>
    <t>- Single yarn, of uncombed fibres:</t>
  </si>
  <si>
    <t>- - Measuring 714.29 decitex or more (not</t>
  </si>
  <si>
    <t>exceeding 14 metric number)</t>
  </si>
  <si>
    <t>- - Measuring less than 714.29 decitex but not</t>
  </si>
  <si>
    <t>less than 232.56 decitex (exceeding 14 metric</t>
  </si>
  <si>
    <t>number but not exceeding 43 metric number)</t>
  </si>
  <si>
    <t>- - Measuring less than 232.56 decitex but not</t>
  </si>
  <si>
    <t>less than 192.31 decitex (exceeding 43 metric</t>
  </si>
  <si>
    <t>number but not exceeding 52 metric number):</t>
  </si>
  <si>
    <t>- - Measuring less than 192.31 decitex but not</t>
  </si>
  <si>
    <t>less than 125 decitex (exceeding 52 metric</t>
  </si>
  <si>
    <t>number but not exceeding 80 metric number)</t>
  </si>
  <si>
    <t>- - Measuring less than 125 decitex (exceeding</t>
  </si>
  <si>
    <t>80 metric number)</t>
  </si>
  <si>
    <t>- Single yarn, of combed fibres:</t>
  </si>
  <si>
    <t>number but not exceeding 52 metric number)</t>
  </si>
  <si>
    <t>- - Measuring less than 125 decitex but not less</t>
  </si>
  <si>
    <t>than 106.38 decitex (exceeding 80 metric</t>
  </si>
  <si>
    <t>number but not exceeding 94 metric number)</t>
  </si>
  <si>
    <t>- - Measuring less than 106.38 decitex but not</t>
  </si>
  <si>
    <t>less than 83.33 decitex (exceeding 94 metric</t>
  </si>
  <si>
    <t>number but not exceeding 120 metric number)</t>
  </si>
  <si>
    <t>- - Measuring less than 83.33 decitex (exceeding</t>
  </si>
  <si>
    <t>120 metric number)</t>
  </si>
  <si>
    <t>- Multiple (folded) or cabled yarn, of uncombed</t>
  </si>
  <si>
    <t>fibres:</t>
  </si>
  <si>
    <t>- - Measuring per single yarn 714.29 decitex or</t>
  </si>
  <si>
    <t>more (not exceeding 14 metric number per single</t>
  </si>
  <si>
    <t>yarn)</t>
  </si>
  <si>
    <t>- - Measuring per single yarn less than 714.29</t>
  </si>
  <si>
    <t>decitex but not less than 232.56 decitex</t>
  </si>
  <si>
    <t>(exceeding 14 metric number but not exceeding</t>
  </si>
  <si>
    <t>43 metric number per single yarn)</t>
  </si>
  <si>
    <t>- - Measuring per single yarn less than 232.56</t>
  </si>
  <si>
    <t>decitex but not less than 192.31 decitex</t>
  </si>
  <si>
    <t>(exceeding 43 metric number but not exceeding</t>
  </si>
  <si>
    <t>52 metric number per single yarn)</t>
  </si>
  <si>
    <t>- - Measuring per single yarn less than 192.31</t>
  </si>
  <si>
    <t>decitex but not less than 125 decitex (exceeding</t>
  </si>
  <si>
    <t>52 metric number but not exceeding 80 metric</t>
  </si>
  <si>
    <t>number per single yarn)</t>
  </si>
  <si>
    <t>- - Measuring per single yarn less than 125</t>
  </si>
  <si>
    <t>decitex (exceeding 80 metric number per single</t>
  </si>
  <si>
    <t>- Multiple (folded) or cabled yarn, of combed</t>
  </si>
  <si>
    <t>decitex but not less than 106.38 decitex</t>
  </si>
  <si>
    <t>(exceeding 80 metric number but not exceeding</t>
  </si>
  <si>
    <t>94 metric number per single yarn)</t>
  </si>
  <si>
    <t>- - Measuring per single yarn less than 106.38</t>
  </si>
  <si>
    <t>decitex but not less than 83.33 decitex</t>
  </si>
  <si>
    <t>(exceeding 94 metric number but not exceeding</t>
  </si>
  <si>
    <t>120 metric number per single yarn)</t>
  </si>
  <si>
    <t>- - Measuring per single yarn less than 83.33</t>
  </si>
  <si>
    <t>decitex (exceeding 120 metric number per single</t>
  </si>
  <si>
    <t>containing less than 85 % by weight of</t>
  </si>
  <si>
    <t>cotton, not put up for retail sale.</t>
  </si>
  <si>
    <t>less than 125 decitex  (exceeding 52 metric</t>
  </si>
  <si>
    <t>decitex but not less than 232.56  decitex</t>
  </si>
  <si>
    <t>Cotton yarn (other than sewing thread) put up</t>
  </si>
  <si>
    <t>- Containing 85 % or more by weight of cotton</t>
  </si>
  <si>
    <t>Woven fabrics of cotton, containing 85 % or</t>
  </si>
  <si>
    <t>more by weight of cotton, weighing not more</t>
  </si>
  <si>
    <t>than 200 g/m2.</t>
  </si>
  <si>
    <t>- - Plain weave, weighing not more than 100 g/m2</t>
  </si>
  <si>
    <t>- - Plain weave, weighing more than 100 g/m2</t>
  </si>
  <si>
    <t>- - 3-thread or 4-thread twill, including cross twill</t>
  </si>
  <si>
    <t>- - Other fabrics</t>
  </si>
  <si>
    <t>- Bleached:</t>
  </si>
  <si>
    <t>- Dyed:</t>
  </si>
  <si>
    <t>- Of yarns of different colours:</t>
  </si>
  <si>
    <t>more by weight of cotton, weighing more</t>
  </si>
  <si>
    <t>- - Plain weave</t>
  </si>
  <si>
    <t>- - Denim</t>
  </si>
  <si>
    <t>- - Other fabrics of 3-thread or 4-thread twill,</t>
  </si>
  <si>
    <t>including cross twill</t>
  </si>
  <si>
    <t>Woven fabrics of cotton, containing less than</t>
  </si>
  <si>
    <t>85 % by weight of cotton, mixed mainly or</t>
  </si>
  <si>
    <t>solely with man- made fibres, weighing not</t>
  </si>
  <si>
    <t>more than 200 g/m2.</t>
  </si>
  <si>
    <t>solely with man- made fibres, weighing more</t>
  </si>
  <si>
    <t>- Bleached</t>
  </si>
  <si>
    <t>Other woven fabrics of cotton.</t>
  </si>
  <si>
    <t>- Weighing not more than 200 g/m2:</t>
  </si>
  <si>
    <t>- - Bleached</t>
  </si>
  <si>
    <t>- - Dyed</t>
  </si>
  <si>
    <t>- - Of yarns of different colours</t>
  </si>
  <si>
    <t>- - Printed</t>
  </si>
  <si>
    <t>- Weighing more than 200 g/m2:</t>
  </si>
  <si>
    <t>Chapter 53</t>
  </si>
  <si>
    <t>Other vegetable textile fibres; paper yarn and</t>
  </si>
  <si>
    <t>woven fabrics of paper yarn</t>
  </si>
  <si>
    <t>Flax, raw or processed but not spun; flax tow</t>
  </si>
  <si>
    <t>and waste (including yarn waste and</t>
  </si>
  <si>
    <t>- Flax, raw or retted</t>
  </si>
  <si>
    <t>- Flax, broken, scutched, hackled or otherwise</t>
  </si>
  <si>
    <t>processed, but not spun:</t>
  </si>
  <si>
    <t>- - Broken or scutched</t>
  </si>
  <si>
    <t>- Flax tow and waste</t>
  </si>
  <si>
    <t>True hemp (Cannabis sativa L.), raw or</t>
  </si>
  <si>
    <t>processed but not spun; tow and waste of</t>
  </si>
  <si>
    <t>true hemp (including yarn waste and</t>
  </si>
  <si>
    <t>- True hemp, raw or retted</t>
  </si>
  <si>
    <t>Jute and other textile bast fibres (excluding</t>
  </si>
  <si>
    <t>flax, true hemp and ramie), raw or processed</t>
  </si>
  <si>
    <t>but not spun; tow and wastes of these fibres</t>
  </si>
  <si>
    <t>(including yarn waste and garnetted stock).</t>
  </si>
  <si>
    <t>- Jute and other textile bast fibres, raw or retted:</t>
  </si>
  <si>
    <t>- - - Jute, cutting</t>
  </si>
  <si>
    <t>- - - Jute, waste</t>
  </si>
  <si>
    <t>[5304]</t>
  </si>
  <si>
    <t>Coconut, abaca (Manila hemp or Musa textilis</t>
  </si>
  <si>
    <t>Nee), ramie and other vegetable textile fibres,</t>
  </si>
  <si>
    <t>not elsewhere specified or included, raw or</t>
  </si>
  <si>
    <t>processed but not spun; tow, noils and waste</t>
  </si>
  <si>
    <t>of these fibres (including yarn waste and</t>
  </si>
  <si>
    <t>- - - Sisal and other textile fibres of the genus</t>
  </si>
  <si>
    <t>Agave, raw</t>
  </si>
  <si>
    <t>- - - Abaca raw</t>
  </si>
  <si>
    <t>Flax yarn.</t>
  </si>
  <si>
    <t>- Multiple (folded) or cabled</t>
  </si>
  <si>
    <t>Yarn of jute or of other textile bast fibres of</t>
  </si>
  <si>
    <t>heading 53.03.</t>
  </si>
  <si>
    <t>Yarn of other vegetable textile fibres; paper</t>
  </si>
  <si>
    <t>yarn.</t>
  </si>
  <si>
    <t>- Coir yarn</t>
  </si>
  <si>
    <t>- True hemp yarn</t>
  </si>
  <si>
    <t>Woven fabrics of flax.</t>
  </si>
  <si>
    <t>- Containing 85</t>
  </si>
  <si>
    <t>% or more by weight of flax:</t>
  </si>
  <si>
    <t>- - Unbleached or bleached</t>
  </si>
  <si>
    <t>- Containing less than 85 % by weight of flax:</t>
  </si>
  <si>
    <t>Woven fabrics of jute or of other textile bast</t>
  </si>
  <si>
    <t>fibres of heading 53.03.</t>
  </si>
  <si>
    <t>- Unbleached</t>
  </si>
  <si>
    <t>- - - Jute (hessian cloth)</t>
  </si>
  <si>
    <t>Woven fabrics of other vegetable textile</t>
  </si>
  <si>
    <t>fibres; woven fabrics of paper yarn.</t>
  </si>
  <si>
    <t>Chapter 54</t>
  </si>
  <si>
    <t>Man-made filaments;</t>
  </si>
  <si>
    <t>strip and the like of man-made textile materials</t>
  </si>
  <si>
    <t>Throughout the Nomenclature, the term "man-made fibres" means staple fibres and filaments of organic polymers produced by manufacturing processes, either:</t>
  </si>
  <si>
    <t>          By polymerisation of organic monomers to produce polymers such as polyamides, polyesters, polyolefins or polyurethanes, or by chemical modification of polymers produced by this process (for example, poly(vinyl alcohol) prepared by the hydrolysis of poly(vinyl acetate)); or</t>
  </si>
  <si>
    <t>                    By dissolution or chemical treatment of natural organic polymers (for example, cellulose) to produce polymers such as cuprammonium rayon (cupro) or viscose rayon, or by chemical modification of natural organic polymers (for example, cellulose, casein and other proteins, or alginic acid), to produce polymers such as cellulose acetate or alginates</t>
  </si>
  <si>
    <t>The terms “synthetic” and “artificial”, used in relation to fibres, mean: synthetic: fibres as defined at (a); artificial: fibres as defined at (b) Strip and the like of heading 5404 or 5405 are not considered to be man-made fibres</t>
  </si>
  <si>
    <t>The terms “man-made”, “synthetic” and “artificial” shall have the same meanings when used in relation to “textile materials”</t>
  </si>
  <si>
    <t>2- Headings 5402 and 5403 do not apply to synthetic or artificial filament tow of Chapter 55</t>
  </si>
  <si>
    <t>Sewing thread of man- made filaments,</t>
  </si>
  <si>
    <t>whether or not put up for retail sale.</t>
  </si>
  <si>
    <t>- Of synthetic filaments</t>
  </si>
  <si>
    <t>- Of artificial filaments:</t>
  </si>
  <si>
    <t>- - - Of viscose rayon</t>
  </si>
  <si>
    <t>Synthetic filament yarn (other than sewing</t>
  </si>
  <si>
    <t>thread), not put up for retail sale, including</t>
  </si>
  <si>
    <t>synthetic monofilament of less than 67</t>
  </si>
  <si>
    <t>decitex.</t>
  </si>
  <si>
    <t>-  High tenacity yarn of nylon or other</t>
  </si>
  <si>
    <t>polyamides whether or not textured :</t>
  </si>
  <si>
    <t>Of aramids</t>
  </si>
  <si>
    <t>- High tenacity yarn of polyesters,  whether or not</t>
  </si>
  <si>
    <t>textured</t>
  </si>
  <si>
    <t>- Textured yarn:</t>
  </si>
  <si>
    <t>- - Of nylon or other polyamides, measuring per</t>
  </si>
  <si>
    <t>single yarn not more than 50 tex</t>
  </si>
  <si>
    <t>single yarn more than 50 tex</t>
  </si>
  <si>
    <t>- - Of polyesters</t>
  </si>
  <si>
    <t>Of polypropylene</t>
  </si>
  <si>
    <t>- Other yarn, single, untwisted or with a twist not</t>
  </si>
  <si>
    <t>exceeding 50 turns per metre:</t>
  </si>
  <si>
    <t>Elastomeric:</t>
  </si>
  <si>
    <t>- - - Elastomeric yarn mainly composed of</t>
  </si>
  <si>
    <t>polyurethane (like spandex and lycra excluding</t>
  </si>
  <si>
    <t>other poly-urethane yarn).</t>
  </si>
  <si>
    <t>- -  Other, of nylon or other polyamides</t>
  </si>
  <si>
    <t>- -  Other, of polyesters, partially oriented</t>
  </si>
  <si>
    <t>Other, of polyesters</t>
  </si>
  <si>
    <t>Other, of polypropylene</t>
  </si>
  <si>
    <t>- Other yarn, single, with a twist exceeding 50</t>
  </si>
  <si>
    <t>turns per metre:</t>
  </si>
  <si>
    <t>- - Of nylon or other polyamides</t>
  </si>
  <si>
    <t>- - Of polypropylene</t>
  </si>
  <si>
    <t>- Other yarn, multiple (folded) or cabled:</t>
  </si>
  <si>
    <t>Artificial filament yarn (other than sewing</t>
  </si>
  <si>
    <t>artificial monofilament of less than 67</t>
  </si>
  <si>
    <t>- High tenacity yarn of viscose rayon</t>
  </si>
  <si>
    <t>- Other yarn, single:</t>
  </si>
  <si>
    <t>- - Of viscose rayon, untwisted or with a twist not</t>
  </si>
  <si>
    <t>exceeding 120 turns per metre</t>
  </si>
  <si>
    <t>- - Of viscose rayon, with a twist exceeding 120</t>
  </si>
  <si>
    <t>turns per metre</t>
  </si>
  <si>
    <t>- - - Of cuprammonium rayon</t>
  </si>
  <si>
    <t>- - Of viscose rayon</t>
  </si>
  <si>
    <t>Synthetic monofilament of 67 decitex or more</t>
  </si>
  <si>
    <t>and of which no cross- sectional dimension</t>
  </si>
  <si>
    <t>exceeds 1mm; strip and the like (for example,</t>
  </si>
  <si>
    <t>artificial straw) of synthetic textile materials</t>
  </si>
  <si>
    <t>of an apparent width not exceeding 5mm.</t>
  </si>
  <si>
    <t>- Monofilament :</t>
  </si>
  <si>
    <t>Elastomeric</t>
  </si>
  <si>
    <t>Artificial monofilament of 67 decitex or more</t>
  </si>
  <si>
    <t>artificial straw) of artificial textile materials of</t>
  </si>
  <si>
    <t>an apparent width not exceeding 5 mm.</t>
  </si>
  <si>
    <t>Man- made filament yarn (other than sewing</t>
  </si>
  <si>
    <t>thread), put up for retail sale.</t>
  </si>
  <si>
    <t>Woven fabrics of synthetic filament yarn,</t>
  </si>
  <si>
    <t>including woven fabrics obtained from</t>
  </si>
  <si>
    <t>materials of heading 54.04.</t>
  </si>
  <si>
    <t>- Woven fabrics obtained from high tenacity yarn</t>
  </si>
  <si>
    <t>of nylon or other polyamides or of polyesters</t>
  </si>
  <si>
    <t>- Woven fabrics obtained from strip and the like</t>
  </si>
  <si>
    <t>- Fabrics specified in Note 9 to Section XI</t>
  </si>
  <si>
    <t>- Other woven fabrics, containing 85 % or more</t>
  </si>
  <si>
    <t>by weight of filaments of nylon or other</t>
  </si>
  <si>
    <t>polyamides:</t>
  </si>
  <si>
    <t>by weight of textured polyester filaments:</t>
  </si>
  <si>
    <t>by weight of polyester filaments:</t>
  </si>
  <si>
    <t>- - Containing 85 % or more by weight of non-</t>
  </si>
  <si>
    <t>textured polyester filaments</t>
  </si>
  <si>
    <t>by weight of synthetic filaments:</t>
  </si>
  <si>
    <t>- Other woven fabrics, containing less than 85 %</t>
  </si>
  <si>
    <t>by weight of synthetic filaments, mixed mainly or</t>
  </si>
  <si>
    <t>solely with cotton:</t>
  </si>
  <si>
    <t>- - Unbleached or bleached:</t>
  </si>
  <si>
    <t>- - - Unbleached</t>
  </si>
  <si>
    <t>- - - Bleached</t>
  </si>
  <si>
    <t>- Other woven fabrics:</t>
  </si>
  <si>
    <t>Woven fabrics of artificial filament yarn,</t>
  </si>
  <si>
    <t>materials of heading 54.05.</t>
  </si>
  <si>
    <t>of viscose rayon</t>
  </si>
  <si>
    <t>by weight of artificial filament or strip or the like:</t>
  </si>
  <si>
    <t>Chapter 55</t>
  </si>
  <si>
    <t>Man-made staple fibres</t>
  </si>
  <si>
    <t>Headings 55.01 and 55.02 apply only to man-made filament tow, consisting of parallel filaments of a uniform length equal to the length of the tow, meeting the following specifications :</t>
  </si>
  <si>
    <t>                    Length of tow exceeding 2 m;</t>
  </si>
  <si>
    <t>                    Twist less than 5 turns per metre;</t>
  </si>
  <si>
    <t>                    Measuring per filament less than 67 decitex;</t>
  </si>
  <si>
    <t>                    Synthetic filament tow only: the tow must be drawn, that is to say, be incapable of being stretched by more than 100% of its length;</t>
  </si>
  <si>
    <t>                    Total measurement of tow more than 20,000 decitex</t>
  </si>
  <si>
    <t>Tow of a length not exceeding 2 m is to be classified in heading 5503 or 5504</t>
  </si>
  <si>
    <t>Synthetic filament tow.</t>
  </si>
  <si>
    <t>- Of nylon or other polyamides</t>
  </si>
  <si>
    <t>- Of polyesters</t>
  </si>
  <si>
    <t>- Acrylic or modacrylic</t>
  </si>
  <si>
    <t>- Of polypropylene</t>
  </si>
  <si>
    <t>Artificial filament tow.</t>
  </si>
  <si>
    <t>- Of cellulose acetate</t>
  </si>
  <si>
    <t>Synthetic staple fibres, not carded, combed</t>
  </si>
  <si>
    <t>or otherwise processed for spinning.</t>
  </si>
  <si>
    <t>- Of nylon or other polyamides :</t>
  </si>
  <si>
    <t>- Of polyesters:</t>
  </si>
  <si>
    <t>- - - Of polyesters not exceeding 2.22 decitex</t>
  </si>
  <si>
    <t>Artificial staple fibres, not carded, combed or</t>
  </si>
  <si>
    <t>otherwise processed for spinning.</t>
  </si>
  <si>
    <t>- Of viscose rayon</t>
  </si>
  <si>
    <t>Waste (including noils, yarn waste and</t>
  </si>
  <si>
    <t>garnetted stock) of man- made fibres.</t>
  </si>
  <si>
    <t>- Of synthetic fibres</t>
  </si>
  <si>
    <t>- Of artificial fibres</t>
  </si>
  <si>
    <t>Synthetic staple fibres, carded, combed or</t>
  </si>
  <si>
    <t>Artificial staple fibres, carded, combed or</t>
  </si>
  <si>
    <t>Sewing thread of man- made staple fibres,</t>
  </si>
  <si>
    <t>- Of synthetic staple fibres</t>
  </si>
  <si>
    <t>- Of artificial staple fibres</t>
  </si>
  <si>
    <t>Yarn (other than sewing thread) of synthetic</t>
  </si>
  <si>
    <t>staple fibres, not put up for retail sale.</t>
  </si>
  <si>
    <t>- Containing 85 % or more by weight of staple</t>
  </si>
  <si>
    <t>fibres of nylon or other polyamides:</t>
  </si>
  <si>
    <t>- - Single yarn</t>
  </si>
  <si>
    <t>- - Multiple (folded) or cabled yarn</t>
  </si>
  <si>
    <t>- Containing 85 % or more by weight of polyester</t>
  </si>
  <si>
    <t>staple fibres:</t>
  </si>
  <si>
    <t>- Containing 85 % or more by weight of acrylic or</t>
  </si>
  <si>
    <t>modacrylic staple fibres:</t>
  </si>
  <si>
    <t>- Other yarn, containing 85 % or more by weight</t>
  </si>
  <si>
    <t>of synthetic staple fibres:</t>
  </si>
  <si>
    <t>- Other yarn, of polyester staple fibres:</t>
  </si>
  <si>
    <t>- - Mixed mainly</t>
  </si>
  <si>
    <t>or solely with artificial staple</t>
  </si>
  <si>
    <t>fibres</t>
  </si>
  <si>
    <t>or solely with wool or fine</t>
  </si>
  <si>
    <t>animal hair</t>
  </si>
  <si>
    <t>- - Mixed mainly or solely with cotton</t>
  </si>
  <si>
    <t>- Other yarn, of acrylic or modacrylic staple</t>
  </si>
  <si>
    <t>- - Mixed mainly or solely with wool or fine animal</t>
  </si>
  <si>
    <t>hair</t>
  </si>
  <si>
    <t>- Other yarn:</t>
  </si>
  <si>
    <t>Yarn (other than sewing thread) of artificial</t>
  </si>
  <si>
    <t>- Containing 85 % or more by weight of artificial</t>
  </si>
  <si>
    <t>- Other yarn, mixed mainly or solely with wool or</t>
  </si>
  <si>
    <t>fine animal hair</t>
  </si>
  <si>
    <t>- Other yarn, mixed mainly or solely with cotton</t>
  </si>
  <si>
    <t>- Other yarn</t>
  </si>
  <si>
    <t>Yarn (other than sewing thread) of man- made</t>
  </si>
  <si>
    <t>staple fibres, put up for retail sale.</t>
  </si>
  <si>
    <t>- Of synthetic staple fibres, containing 85 % or</t>
  </si>
  <si>
    <t>more by weight of such fibres</t>
  </si>
  <si>
    <t>- Of synthetic staple fibres, containing less than</t>
  </si>
  <si>
    <t>85 % by weight of such fibres</t>
  </si>
  <si>
    <t>Woven fabrics of synthetic staple fibres,</t>
  </si>
  <si>
    <t>containing 85 % or more by weight of</t>
  </si>
  <si>
    <t>synthetic staple fibres.</t>
  </si>
  <si>
    <t>containing less than 85 % by weight of such</t>
  </si>
  <si>
    <t>fibres, mixed mainly or solely with cotton, of</t>
  </si>
  <si>
    <t>a weight not exceeding 170 g/m2.</t>
  </si>
  <si>
    <t>- Unbleached or bleached:</t>
  </si>
  <si>
    <t>- - Of polyester staple fibres, plain weave:</t>
  </si>
  <si>
    <t>- - 3-thread or 4-thread twill, including cross twill,</t>
  </si>
  <si>
    <t>of polyester staple fibres:</t>
  </si>
  <si>
    <t>- - Other woven fabrics of polyester staple fibres:</t>
  </si>
  <si>
    <t>- - Other woven fabrics:</t>
  </si>
  <si>
    <t>- - Of polyester staple fibres, plain weave</t>
  </si>
  <si>
    <t>- - Other woven fabrics of polyester staple fibres</t>
  </si>
  <si>
    <t>- - Other woven fabrics</t>
  </si>
  <si>
    <t>a weight exceeding 170 g/m2.</t>
  </si>
  <si>
    <t>- - 3-thread or 4-thread twill,including cross twill,</t>
  </si>
  <si>
    <t>of polyester staple fibres</t>
  </si>
  <si>
    <t>- - - 3-thread or 4-thread twill, including cross</t>
  </si>
  <si>
    <t>twill, of polyester staple fibres</t>
  </si>
  <si>
    <t>Other woven fabrics of synthetic staple</t>
  </si>
  <si>
    <t>fibres.</t>
  </si>
  <si>
    <t>- Of polyester staple fibres:</t>
  </si>
  <si>
    <t>- - Mixed mainly or solely with viscose rayon</t>
  </si>
  <si>
    <t>- - Mixed mainly or solely with man-made</t>
  </si>
  <si>
    <t>filaments:</t>
  </si>
  <si>
    <t>hair:</t>
  </si>
  <si>
    <t>- Of acrylic or modacrylic staple fibres:</t>
  </si>
  <si>
    <t>- - Mixed mainly or solely with  man-made</t>
  </si>
  <si>
    <t>Woven fabrics of artificial staple fibres.</t>
  </si>
  <si>
    <t>- Containing less than 85 % by weight of artificial</t>
  </si>
  <si>
    <t>staple fibres, mixed mainly or solely with man-</t>
  </si>
  <si>
    <t>made filaments:</t>
  </si>
  <si>
    <t>staple fibres, mixed mainly or solely with wool or</t>
  </si>
  <si>
    <t>fine animal hair:</t>
  </si>
  <si>
    <t>staple fibres, mixed mainly or solely with cotton:</t>
  </si>
  <si>
    <t>Chapter 56</t>
  </si>
  <si>
    <t>Wadding, felt and nonwovens; special yarns; twine,</t>
  </si>
  <si>
    <t>cordage, ropes and cables and articles thereof</t>
  </si>
  <si>
    <t>                    Wadding, felt or nonwovens, impregnated, coated or covered with substances or preparations (for example, perfumes or cosmetics of Chapter 33, soaps or detergents of heading 3401, polishes, creams or similar preparations of heading 3405, fabric softeners of heading 3809) where the textile material is present merely as a carrying medium;</t>
  </si>
  <si>
    <t>                    Textile products of heading 5811;</t>
  </si>
  <si>
    <t>                    Natural or artificial abrasive powder or grain, on a backing of felt or nonwovens (heading 6805);</t>
  </si>
  <si>
    <t>                    Agglomerated or reconstituted mica, on a backing of felt or nonwovens (heading 6814);</t>
  </si>
  <si>
    <t>                    Metal foil on a backing of felt or nonwovens (generally Section XIV or XV); or</t>
  </si>
  <si>
    <t>                    Sanitary towels (pads) and tampons napkins and napkin liners for babies and similar articles of heading 9619</t>
  </si>
  <si>
    <t>The term "felt" includes needleloom felt and fabrics consisting of a web of textile fibres the cohesion of which has been enhanced by a stitch-bonding process using fibres from the web itself.</t>
  </si>
  <si>
    <t>Headings 56.02 and 56.03 cover respectively felt and nonwovens, impregnated, coated, covered or laminated with plastics or rubber whatever the nature of these materials (compact or cellular).</t>
  </si>
  <si>
    <t>Heading 5603 also includes nonwovens in which plastics or rubber forms the bonding substance</t>
  </si>
  <si>
    <t>Headings 5602 and 5603 do not, however, cover:</t>
  </si>
  <si>
    <t>                    Felt impregnated, coated, covered or laminated with plastics or rubber, containing 50% or less by weight of textile material or felt completely embedded in plastics or rubber (Chapter 39 or 40);</t>
  </si>
  <si>
    <t>                    Nonwovens, either completely embedded in plastics or rubber, or entirely coated or covered on both sides with such materials, provided that such coating or covering can be seen with the naked eye with no account being taken of any resulting change of colour (Chapter 39 or 40);or</t>
  </si>
  <si>
    <t>                    Plates, sheets or strip of cellular plastics or cellular rubber combined with felt or nonwovens, where the textile material is present merely for reinforcing purposes (Chapter 39 or 40)</t>
  </si>
  <si>
    <t>Heading 56.04 does not cover textile yarn, or strip or the like of heading 54.04 or 54.05, in which the impregnation, coating or covering cannot be seen with the naked eye (usually Chapters 50 to 55); for the purpose of this provision, no account should be taken of any resulting change of colour.</t>
  </si>
  <si>
    <t>Wadding of textile materials and articles</t>
  </si>
  <si>
    <t>thereof; textile fibres, not exceeding 5 mm in</t>
  </si>
  <si>
    <t>length (flock), textile dust and mill neps.</t>
  </si>
  <si>
    <t>- Waddingof textile materials and articles thereof</t>
  </si>
  <si>
    <t>:</t>
  </si>
  <si>
    <t>- - Of cotton</t>
  </si>
  <si>
    <t>- - Of man-made fibres</t>
  </si>
  <si>
    <t>- Textile flock and dust and mill neps</t>
  </si>
  <si>
    <t>Felt, whether or not impregnated, coated,</t>
  </si>
  <si>
    <t>covered or laminated.</t>
  </si>
  <si>
    <t>- Needleloom felt and stitch bonded fibre fabrics</t>
  </si>
  <si>
    <t>- Other felt, not impregnated, coated, covered or</t>
  </si>
  <si>
    <t>laminated:</t>
  </si>
  <si>
    <t>- - Of wool or fine animal hair</t>
  </si>
  <si>
    <t>- - Of other textile materials</t>
  </si>
  <si>
    <t>Nonwovens, whether or not impregnated,</t>
  </si>
  <si>
    <t>coated, covered or laminated.</t>
  </si>
  <si>
    <t>- Of man- made filaments:</t>
  </si>
  <si>
    <t>- - Weighing not more than 25 g/m2</t>
  </si>
  <si>
    <t>- - Weighing more than 25 g/m2 but not more</t>
  </si>
  <si>
    <t>than 70 g/m2</t>
  </si>
  <si>
    <t>- - Weighing more than 70 g/m2 but not more</t>
  </si>
  <si>
    <t>than 150 g/m2</t>
  </si>
  <si>
    <t>- - Weighing more than 150 g/m2</t>
  </si>
  <si>
    <t>- - Weighing more than 25 g/m2 but not more than</t>
  </si>
  <si>
    <t>70 g/m2</t>
  </si>
  <si>
    <t>Rubber thread and cord, textile covered;</t>
  </si>
  <si>
    <t>textile yarn, and strip and the like of heading</t>
  </si>
  <si>
    <t>54.04 or 54.05, impregnated, coated, covered</t>
  </si>
  <si>
    <t>or sheathed with rubber or plastics.</t>
  </si>
  <si>
    <t>- Rubber thread and cord, textile covered</t>
  </si>
  <si>
    <t>Metallised yarn, whether or not gimped, being</t>
  </si>
  <si>
    <t>textile yarn, or strip or the like of heading</t>
  </si>
  <si>
    <t>54.04 or 54.05, combined with metal in the</t>
  </si>
  <si>
    <t>form of thread, strip or powder or covered</t>
  </si>
  <si>
    <t>with metal.</t>
  </si>
  <si>
    <t>Gimped yarn, and strip and the like of</t>
  </si>
  <si>
    <t>heading 54.04 or 54.05, gimped (other than</t>
  </si>
  <si>
    <t>those of heading 56.05 and gimped horsehair</t>
  </si>
  <si>
    <t>yarn); chenille yarn (including flock chenille</t>
  </si>
  <si>
    <t>yarn); loop wale- yarn.</t>
  </si>
  <si>
    <t>Twine, cordage, rope and cables, whether or</t>
  </si>
  <si>
    <t>not plaited or braided and whether or not</t>
  </si>
  <si>
    <t>impregnated, coated, covered or sheathed</t>
  </si>
  <si>
    <t>with rubber or plastics.</t>
  </si>
  <si>
    <t>- Of sisal or other textile fibres of the genus</t>
  </si>
  <si>
    <t>Agave:</t>
  </si>
  <si>
    <t>- - Binder or baler twine</t>
  </si>
  <si>
    <t>- Of polyethylene or polypropylene:</t>
  </si>
  <si>
    <t>- Of other synthetic fibres</t>
  </si>
  <si>
    <t>Knotted netting of twine, cordage or rope;</t>
  </si>
  <si>
    <t>made up fishing nets and other made up nets,</t>
  </si>
  <si>
    <t>of textile materials.</t>
  </si>
  <si>
    <t>- Of man- made textile materials:</t>
  </si>
  <si>
    <t>- - Made up fishing nets</t>
  </si>
  <si>
    <t>Articles of yarn, strip or the like of heading</t>
  </si>
  <si>
    <t>54.04 or 54.05, twine, cordage, rope or cables,</t>
  </si>
  <si>
    <t>Chapter 57</t>
  </si>
  <si>
    <t>Carpets and other textile floor coverings</t>
  </si>
  <si>
    <t>For the purposes of this Chapter, the term "carpets and other textile floor coverings" means floor coverings in which textile materials serve as the exposed surface of the article when in use and includes articles having the characteristics of textile floor coverings but intended for use for other purposes.</t>
  </si>
  <si>
    <t>This Chapter does not cover floor covering underlays.</t>
  </si>
  <si>
    <t>Carpets and other textile floor coverings,</t>
  </si>
  <si>
    <t>knotted, whether or not made up.</t>
  </si>
  <si>
    <t>- Of wool or fine animal hair:</t>
  </si>
  <si>
    <t>- - - Carpets</t>
  </si>
  <si>
    <t>- - - Rugs</t>
  </si>
  <si>
    <t>- Of other textile materials</t>
  </si>
  <si>
    <t>woven, not tufted or flocked, whether or not</t>
  </si>
  <si>
    <t>made up, including "Kelem", "Schumacks",</t>
  </si>
  <si>
    <t>"Karamanie" and similar hand- woven rugs.</t>
  </si>
  <si>
    <t>- "Kelem", "Schumacks", "Karamanie" and similar</t>
  </si>
  <si>
    <t>hand- woven rugs</t>
  </si>
  <si>
    <t>- Floor coverings of coconut fibres (coir)</t>
  </si>
  <si>
    <t>- Other, of pile construction, not made up:</t>
  </si>
  <si>
    <t>- - Of man-made textile materials:</t>
  </si>
  <si>
    <t>- - - Synthetic turf for sports fields</t>
  </si>
  <si>
    <t>- Other, of pile construction, made up:</t>
  </si>
  <si>
    <t>- - Of wool or fine animal hair:</t>
  </si>
  <si>
    <t>- - - Carpets machine made</t>
  </si>
  <si>
    <t>Other, not of pile construction, not made up</t>
  </si>
  <si>
    <t>- Other, not of pile construction, made up:</t>
  </si>
  <si>
    <t>- - Of man-made textile materials</t>
  </si>
  <si>
    <t>- - Of other textile materials:</t>
  </si>
  <si>
    <t>- - - Rugs of cotton</t>
  </si>
  <si>
    <t>- - - Durries</t>
  </si>
  <si>
    <t>tufted, whether or not made up.</t>
  </si>
  <si>
    <t>- Of wool or fine animal hair</t>
  </si>
  <si>
    <t>- Of nylon or other polyamides:</t>
  </si>
  <si>
    <t>- - - Of a kind used in motor cars of heading</t>
  </si>
  <si>
    <t>87.03 and vehicles of sub-headings 8703.2113,</t>
  </si>
  <si>
    <t>8703.2193, 8703.2195, 8703.2240, 8703.2323,</t>
  </si>
  <si>
    <t>8703.3223, 8704.2190, 8704.3130, 8704.3190</t>
  </si>
  <si>
    <t>(cut to size and shaped)</t>
  </si>
  <si>
    <t>- Of other man- made textile materials:</t>
  </si>
  <si>
    <t>Of a kind used in vehicles of heading 87.03</t>
  </si>
  <si>
    <t>and vehicles of sub-headings 8703.2113,</t>
  </si>
  <si>
    <t>8703.2193, 8703.2195, 8703.2240,</t>
  </si>
  <si>
    <t>8703.2323,</t>
  </si>
  <si>
    <t>Carpets and other textile floor coverings, of</t>
  </si>
  <si>
    <t>felt, not tufted or flocked, whether or not</t>
  </si>
  <si>
    <t>made up.</t>
  </si>
  <si>
    <t>- Tiles, having a maximum surface area of 0.3 m2</t>
  </si>
  <si>
    <t>- Tiles, having a maximum surface area</t>
  </si>
  <si>
    <t>exceeding 0.3 m2  but not exceeding 1 m²</t>
  </si>
  <si>
    <t>Other carpets and other textile floor</t>
  </si>
  <si>
    <t>coverings, whether or not made up.</t>
  </si>
  <si>
    <t>Chapter 58</t>
  </si>
  <si>
    <t>Special woven fabrics; tufted textile fabrics;</t>
  </si>
  <si>
    <t>lace; tapestries; trimmings; embroidery</t>
  </si>
  <si>
    <t>This Chapter does not apply to textile fabrics referred to in Note 1 to Chapter</t>
  </si>
  <si>
    <t>59, impregnated, coated, covered or laminated, or to other goods of Chapter</t>
  </si>
  <si>
    <t>Heading 58.01 also includes woven weft pile fabrics which have not yet had the floats cut, at which stage they have no pile standing up.</t>
  </si>
  <si>
    <t>For the purposes of heading 58.03, "gauze" means a fabric with a warp composed wholly or in part of standing or ground threads and crossing or doup threads which cross the standing or ground threads making a half turn, a complete turn or more to form loops through which weft threads pass.</t>
  </si>
  <si>
    <t>Heading 58.04 does not apply to knotted net fabrics of twine, cordage or rope, of heading 56.08.</t>
  </si>
  <si>
    <t>For the purposes of heading 58.06, the expression "narrow woven fabrics"</t>
  </si>
  <si>
    <t>means:</t>
  </si>
  <si>
    <t>                    Woven fabrics of a width not exceeding 30 cm, whether woven as such or cut from wider pieces, provided with selvedges (woven, gummed or otherwise made) on both edges;</t>
  </si>
  <si>
    <t>                    Tubular woven fabrics of a flattened width not exceeding 30 cm; and</t>
  </si>
  <si>
    <t>                    Bias  binding  with  folded  edges,  of  a  width  when  unfolded  not</t>
  </si>
  <si>
    <t>exceeding 30 cm</t>
  </si>
  <si>
    <t>Narrow woven fabrics with woven fringes are to be classified in heading 5808</t>
  </si>
  <si>
    <t>In heading 58.10, the expression "embroidery" means, inter alia, embroidery with metal or glass thread on a visible ground of textile fabric, and sewn appliqué work of sequins, beads or ornamental motifs of textile or other materials. The heading does not apply to needlework tapestry (heading 58.05).</t>
  </si>
  <si>
    <t>In addition to the products of heading 58.09, this Chapter also includes articles made of metal thread and of a kind used in apparel, as furnishing fabrics or for similar purposes.</t>
  </si>
  <si>
    <t>Woven pile fabrics and chenille fabrics, other</t>
  </si>
  <si>
    <t>than fabrics of heading 58.02 or 58.06.</t>
  </si>
  <si>
    <t>- Of cotton:</t>
  </si>
  <si>
    <t>- - Uncut weft pile fabrics</t>
  </si>
  <si>
    <t>- - Cut corduroy</t>
  </si>
  <si>
    <t>- - Other weft pile fabrics</t>
  </si>
  <si>
    <t>- - Chenille fabrics</t>
  </si>
  <si>
    <t>- - Warp pile fabrics</t>
  </si>
  <si>
    <t>- Of man- made fibres:</t>
  </si>
  <si>
    <t>Terry towelling and similar woven terry</t>
  </si>
  <si>
    <t>fabrics, other than narrow fabrics of heading</t>
  </si>
  <si>
    <t>58.06; tufted textile fabrics, other than</t>
  </si>
  <si>
    <t>products of heading 57.03.</t>
  </si>
  <si>
    <t>- Terry towelling and similar woven terry fabrics,</t>
  </si>
  <si>
    <t>of cotton:</t>
  </si>
  <si>
    <t>of other textile materials</t>
  </si>
  <si>
    <t>- Tufted textile fabrics</t>
  </si>
  <si>
    <t>Gauze, other than narrow fabrics of heading</t>
  </si>
  <si>
    <t>58.06.</t>
  </si>
  <si>
    <t>Tulles and other net fabrics, not including</t>
  </si>
  <si>
    <t>woven, knitted or crocheted fabrics; lace in</t>
  </si>
  <si>
    <t>the piece, in strips or in motifs, other than</t>
  </si>
  <si>
    <t>fabrics of headings 60.02 to 60.06.</t>
  </si>
  <si>
    <t>- Tulles and other net fabrics</t>
  </si>
  <si>
    <t>- Mechanically made lace:</t>
  </si>
  <si>
    <t>- Hand made lace</t>
  </si>
  <si>
    <t>Hand- woven tapestries of the types</t>
  </si>
  <si>
    <t>Gobelins, Flanders, Aubusson, Beauvais and</t>
  </si>
  <si>
    <t>the like, and needle- worked tapestries (for</t>
  </si>
  <si>
    <t>example, petit point, cross stitch) whether or</t>
  </si>
  <si>
    <t>not made up.</t>
  </si>
  <si>
    <t>Narrow woven fabrics, other than goods of</t>
  </si>
  <si>
    <t>heading 58.07; narrow fabrics consisting of</t>
  </si>
  <si>
    <t>warp without weft assembled by means of an</t>
  </si>
  <si>
    <t>adhesive (bolducs).</t>
  </si>
  <si>
    <t>- Woven pile fabrics (including terry towelling and</t>
  </si>
  <si>
    <t>similar terry fabrics) and chenille fabrics</t>
  </si>
  <si>
    <t>- Other woven fabrics, containing by weight 5 %</t>
  </si>
  <si>
    <t>or more of elastomeric yarn or rubber thread</t>
  </si>
  <si>
    <t>- Fabrics consisting of warp without weft</t>
  </si>
  <si>
    <t>assembled by means of an adhesive (bolducs)</t>
  </si>
  <si>
    <t>Labels, badges and similar articles of textile</t>
  </si>
  <si>
    <t>materials, in the piece, in strips or cut to</t>
  </si>
  <si>
    <t>shape or size, not embroidered.</t>
  </si>
  <si>
    <t>- Woven:</t>
  </si>
  <si>
    <t>- - - Badges</t>
  </si>
  <si>
    <t>- - - Ribbons</t>
  </si>
  <si>
    <t>- - - Tapes</t>
  </si>
  <si>
    <t>- - - Webbing</t>
  </si>
  <si>
    <t>Braids in the piece; ornamental trimmings in</t>
  </si>
  <si>
    <t>the piece, without embroidery, other than</t>
  </si>
  <si>
    <t>knitted or crocheted; tassels, pompons and</t>
  </si>
  <si>
    <t>similar articles.</t>
  </si>
  <si>
    <t>- Braids in the piece</t>
  </si>
  <si>
    <t>Woven fabrics of metal thread and woven</t>
  </si>
  <si>
    <t>fabrics of metallised yarn of heading 56.05, of</t>
  </si>
  <si>
    <t>a kind used in apparel, as furnishing fabrics</t>
  </si>
  <si>
    <t>or for similar purposes, not elsewhere</t>
  </si>
  <si>
    <t>Embroidery in the piece, in strips or in motifs.</t>
  </si>
  <si>
    <t>- Embroidery without visible ground</t>
  </si>
  <si>
    <t>- Other embroidery:</t>
  </si>
  <si>
    <t>Quilted textile products in the piece,</t>
  </si>
  <si>
    <t>composed of one or more layers of textile</t>
  </si>
  <si>
    <t>materials assembled with padding by</t>
  </si>
  <si>
    <t>stitching or otherwise, other than embroidery</t>
  </si>
  <si>
    <t>of heading 58.10.</t>
  </si>
  <si>
    <t>Chapter 59</t>
  </si>
  <si>
    <t>Impregnated, coated, covered or laminated textile fabrics;</t>
  </si>
  <si>
    <t>textile articles of a kind suitable for industrial use</t>
  </si>
  <si>
    <t>Except where the context otherwise requires, for the purposes of this Chapter the expression "textile fabrics" applies only to the woven fabrics of Chapters 50 to 55 and headings 58.03 and 58.06, the braids and ornamental trimmings in the piece of heading 58.08 and the knitted or crocheted fabrics of headings 60.02 to 60.06.</t>
  </si>
  <si>
    <t>Heading 59.03 applies to:</t>
  </si>
  <si>
    <t>                    Textile fabrics, impregnated, coated, covered or laminated with plastics, whatever the weight per square metre and whatever the nature of the plastic material (compact or cellular), other than:</t>
  </si>
  <si>
    <t>                    Fabrics in which the impregnation, coating or covering cannot be seen with the naked eye (usually Chapters 50 to 55, 58 or 60); for the purpose of this provision, no account should be taken of any resulting change of colour;</t>
  </si>
  <si>
    <t>                    Products which cannot, without fracturing, be bent manually around a cylinder of a diameter of 7 mm, at a temperature between 15 oC and 30 oC (usually Chapter 39);</t>
  </si>
  <si>
    <t>                    Products in which the textile fabric is either completely embedded in plastics or entirely coated or covered on both sides with such material, provided that such coating or covering can be seen with the naked eye with no account being taken of any resulting change of colour (Chapter 39);</t>
  </si>
  <si>
    <t>                    Fabrics partially coated or partially covered with plastics and bearing designs resulting from these treatments (usually Chapters 50 to 55, 58 or 60);</t>
  </si>
  <si>
    <t>                    Plates, sheets or strip of cellular plastics, combined with textile fabric, where the textile fabric is present merely for reinforcing purposes (Chapter 39); or</t>
  </si>
  <si>
    <t>                    Fabrics made from yarn, strip or the like, impregnated, coated, covered or sheathed with plastics, of heading 5604</t>
  </si>
  <si>
    <t>For the purposes of heading 59.05, the expression "textile wall coverings" applies to products in rolls, of a width of not less than 45 cm, suitable for wall or ceiling decoration, consisting of a textile surface which has been fixed on a backing or has been treated on the back (impregnated or coated to permit pasting).</t>
  </si>
  <si>
    <t>This heading does not, however, apply to wall coverings consisting of textile flock or dust fixed directly on a backing of paper (heading 4814) or on a textile backing (generally heading 5907)</t>
  </si>
  <si>
    <t>For the purposes of heading 59.06, the expression "rubberised textile fabrics"</t>
  </si>
  <si>
    <t>                    Textile fabrics impregnated, coated, covered or laminated with rubber,</t>
  </si>
  <si>
    <t>                    Weighing not more than 1,500 g/m2 ; or</t>
  </si>
  <si>
    <t>                    Weighing more than 1,500 g/m2 and containing more than 50% by weight of textile material;</t>
  </si>
  <si>
    <t>                    Fabrics made from yarn, strip or the like, impregnated, coated, covered or sheathed with rubber, of heading 5604; and</t>
  </si>
  <si>
    <t>                    Fabrics composed of parallel textile yarns agglomerated with rubber, irrespective of their weight per square metre</t>
  </si>
  <si>
    <t>This heading does not, however, apply to plates, sheets or strip of cellular rubber, combined with textile fabric, where the textile fabric is present merely for reinforcing purposes (Chapter 40), or textile products of heading 5811</t>
  </si>
  <si>
    <t>Heading 59.07 does not apply to:</t>
  </si>
  <si>
    <t>                    Fabrics painted with designs (other than painted canvas being theatrical scenery, studio back-cloths or the like);</t>
  </si>
  <si>
    <t>                    Fabrics partially covered with flock, dust, powdered cork or the like and bearing designs resulting from these treatments; however, imitation pile fabrics remain classified in this heading;</t>
  </si>
  <si>
    <t>                    Fabrics finished with normal dressings having a basis of amylaceous or similar substances;</t>
  </si>
  <si>
    <t>                    Wood veneered on a backing of textile fabrics (heading 4408);</t>
  </si>
  <si>
    <t>                    Natural or artificial abrasive powder or grain, on a backing of textile fabrics (heading 6805);</t>
  </si>
  <si>
    <t>                    Agglomerated or reconstituted mica, on a backing of textile fabrics (heading 6814); or</t>
  </si>
  <si>
    <t>                    Metal foil on a backing of textile fabrics (generally Section XIV or XV)</t>
  </si>
  <si>
    <t>Heading 59.10 does not apply to:</t>
  </si>
  <si>
    <t>                    Transmission or conveyor belting, of textile material, of a thickness of less than 3 mm; or</t>
  </si>
  <si>
    <t>                    Transmission or conveyor belts or belting of textile fabric impregnated, coated, covered or laminated with rubber or made from textile yarn or cord impregnated, coated, covered or sheathed with rubber (heading 4010)</t>
  </si>
  <si>
    <t>Heading 59.11 applies to the following goods, which do not fall in any other heading of Section XI:</t>
  </si>
  <si>
    <t>                    Textile products in the piece, cut to length or simply cut to rectangular (including square) shape (other than those having the character of the products of headings 5908 to 5910), the following only:</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</si>
  <si>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</si>
  <si>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Bolting cloth;</t>
  </si>
  <si>
    <t>                    Straining cloth of a kind used in oil presses or the like, of textile material or of human hair;</t>
  </si>
  <si>
    <t>                    Flat woven textile fabrics with multiple warp or weft, whether or not felted, impregnated or coated, of a kind used in machinery or for other technical purposes;</t>
  </si>
  <si>
    <t>                    Textile fabrics reinforced with metal, of a kind used for technical purposes;</t>
  </si>
  <si>
    <t>                    Cords, braids and the like, whether or not coated, impregnated or reinforced with metal, of a kind used in industry as packing or lubricating materials;</t>
  </si>
  <si>
    <t>          Textile articles (other than those of headings 5908 to 5910) of a kind used for technical purposes (for example, textile fabrics and felts, endless or fitted with linking devices, of a kind used in paper- making or similar machines (for example, for pulp or asbestos-cement), gaskets, washers, polishing discs and other machinery parts)</t>
  </si>
  <si>
    <t>Textile fabrics coated with gum or</t>
  </si>
  <si>
    <t>amylaceous substances, of a kind used for</t>
  </si>
  <si>
    <t>the outer covers of books or the like; tracing</t>
  </si>
  <si>
    <t>cloth; prepared painting canvas; buckram</t>
  </si>
  <si>
    <t>and similar stiffened textile fabrics of a kind</t>
  </si>
  <si>
    <t>used for hat foundations.</t>
  </si>
  <si>
    <t>- Textile fabrics coated with gum or amylaceous</t>
  </si>
  <si>
    <t>substances, of a kind used for the outer covers of</t>
  </si>
  <si>
    <t>books or the like</t>
  </si>
  <si>
    <t>- - - Buckram</t>
  </si>
  <si>
    <t>Tyre cord fabric of high tenacity yarn of nylon</t>
  </si>
  <si>
    <t>or other polyamides, polyesters or viscose</t>
  </si>
  <si>
    <t>rayon.</t>
  </si>
  <si>
    <t>Textile fabrics impregnated, coated, covered</t>
  </si>
  <si>
    <t>or laminated with plastics, other than those of</t>
  </si>
  <si>
    <t>heading 59.02.</t>
  </si>
  <si>
    <t>- With poly(vinyl chloride)</t>
  </si>
  <si>
    <t>- With polyurethane</t>
  </si>
  <si>
    <t>Linoleum, whether or not cut to shape; floor</t>
  </si>
  <si>
    <t>coverings consisting of a coating or covering</t>
  </si>
  <si>
    <t>applied on a textile backing, whether or not</t>
  </si>
  <si>
    <t>cut to shape.</t>
  </si>
  <si>
    <t>- Linoleum</t>
  </si>
  <si>
    <t>Textile wall coverings.</t>
  </si>
  <si>
    <t>Rubberised textile fabrics, other than those of</t>
  </si>
  <si>
    <t>- Adhesive tape of a width  not exceeding 20 cm</t>
  </si>
  <si>
    <t>- - Knitted or crocheted</t>
  </si>
  <si>
    <t>Textile fabrics otherwise impregnated, coated</t>
  </si>
  <si>
    <t>or covered; painted canvas being theatrical</t>
  </si>
  <si>
    <t>scenery, studio back- cloths or the like.</t>
  </si>
  <si>
    <t>Textile wicks, woven, plaited or knitted, for</t>
  </si>
  <si>
    <t>lamps, stoves, lighters, candles or the like;</t>
  </si>
  <si>
    <t>incandescent gas mantles and tubular knitted</t>
  </si>
  <si>
    <t>gas mantle fabric therefor, whether or not</t>
  </si>
  <si>
    <t>impregnated.</t>
  </si>
  <si>
    <t>Textile hosepiping and similar textile tubing</t>
  </si>
  <si>
    <t>with or without lining, armour or accessories</t>
  </si>
  <si>
    <t>of other materials.</t>
  </si>
  <si>
    <t>Transmission or conveyor belts or belting, of</t>
  </si>
  <si>
    <t>textile material, whether or not impregnated,</t>
  </si>
  <si>
    <t>coated, covered or laminated with plastics, or</t>
  </si>
  <si>
    <t>reinforced with metal or other material.</t>
  </si>
  <si>
    <t>Textile products and articles, for technical</t>
  </si>
  <si>
    <t>uses, specified in Note 7 to this Chapter.</t>
  </si>
  <si>
    <t>- Textile fabrics, felt and felt- lined woven fabrics,</t>
  </si>
  <si>
    <t>coated, covered or laminated with rubber, leather</t>
  </si>
  <si>
    <t>or other material, of a kind used for card clothing,</t>
  </si>
  <si>
    <t>and similar fabrics of a kind used for other</t>
  </si>
  <si>
    <t>technical purposes, including narrow fabrics</t>
  </si>
  <si>
    <t>made of velvet impregnated with rubber, for</t>
  </si>
  <si>
    <t>covering weaving spindles (weaving beams)</t>
  </si>
  <si>
    <t>- Bolting cloth, whether or not made up</t>
  </si>
  <si>
    <t>- Textile fabrics and felts, endless or fitted with</t>
  </si>
  <si>
    <t>linking devices, of a kind used in paper- making</t>
  </si>
  <si>
    <t>or similar machines (for example, for pulp or</t>
  </si>
  <si>
    <t>asbestos- cement):</t>
  </si>
  <si>
    <t>- - Weighing less than 650 g/m2</t>
  </si>
  <si>
    <t>- - Weighing 650 g/m2 or more</t>
  </si>
  <si>
    <t>- Straining cloth of a kind used in oil presses or</t>
  </si>
  <si>
    <t>the like, including that of human hair</t>
  </si>
  <si>
    <t>- - - Dryer screen for paper making</t>
  </si>
  <si>
    <t>Chapter 60</t>
  </si>
  <si>
    <t>Knitted or crocheted fabrics</t>
  </si>
  <si>
    <t>                    Crochet lace of heading 5804;</t>
  </si>
  <si>
    <t>                    Labels, badges or similar articles, knitted or crocheted, of heading 5807; or</t>
  </si>
  <si>
    <t>                    Knitted or crocheted fabrics, impregnated, coated, covered or laminated, of Chapter 59 However, knitted or crocheted pile fabrics, impregnated, coated, covered or laminated, remain classified in</t>
  </si>
  <si>
    <t>heading 6001</t>
  </si>
  <si>
    <t>This Chapter also includes fabrics made of metal thread and of a kind used in apparel, as furnishing fabrics or for similar purposes.</t>
  </si>
  <si>
    <t>Throughout the Nomenclature any reference to "knitted" goods includes a reference to stitch-bonded goods in which the chain stitches are formed of textile yarn.</t>
  </si>
  <si>
    <t>Subheading 6005.35 covers fabrics of polyethylene monofilament or of polyester multifilament, weighing not less than 30 g/m2 and not more than 55 g/m2, having a mesh size of not less than 20 holes/cm2 and not more than</t>
  </si>
  <si>
    <t>holes/cm2, and impregnated or coated with alpha-cypermethrin (ISO), chlorfenapyr (ISO), deltamethrin (INN, ISO), lambda-cyhalothrin (ISO), permethrin (ISO) or pirimiphos-methyl (ISO)</t>
  </si>
  <si>
    <t>Pile fabrics, including "long pile" fabrics and</t>
  </si>
  <si>
    <t>terry fabrics, knitted or crocheted.</t>
  </si>
  <si>
    <t>- "Long pile" fabrics:</t>
  </si>
  <si>
    <t>- Looped pile fabrics:</t>
  </si>
  <si>
    <t>- - Of cotton:</t>
  </si>
  <si>
    <t>- - Of man-made fibres:</t>
  </si>
  <si>
    <t>280</t>
  </si>
  <si>
    <t>Knitted or crocheted fabrics of a width not</t>
  </si>
  <si>
    <t>exceeding 30 cm, containing by weight 5 % or</t>
  </si>
  <si>
    <t>more of elastomeric yarn or rubber thread,</t>
  </si>
  <si>
    <t>other than those of heading 60. 01.</t>
  </si>
  <si>
    <t>- Containing by weight 5 % or more of</t>
  </si>
  <si>
    <t>elastomeric yarn but not containing rubber thread</t>
  </si>
  <si>
    <t>exceeding 30 cm, other than those of heading</t>
  </si>
  <si>
    <t>60.01 or 60.02.</t>
  </si>
  <si>
    <t>- Of synthetic fibres:</t>
  </si>
  <si>
    <t>- Of artificial fibres:</t>
  </si>
  <si>
    <t>Knitted or crocheted fabrics of a width</t>
  </si>
  <si>
    <t>other than those of heading 60.01.</t>
  </si>
  <si>
    <t>- Containing by weight 5% or more of elastomeric</t>
  </si>
  <si>
    <t>yarn but not containing rubber thread</t>
  </si>
  <si>
    <t>Warp knit fabrics (including those made on</t>
  </si>
  <si>
    <t>galloon knitting machines), other than those</t>
  </si>
  <si>
    <t>of headings 60.01 to 60.04.</t>
  </si>
  <si>
    <t>- - Fabrics specified in Subheading Note 1 to this</t>
  </si>
  <si>
    <t>- - Other, unbleached or bleached:</t>
  </si>
  <si>
    <t>- - Other, dyed</t>
  </si>
  <si>
    <t>- - Other, of yarns of different colours</t>
  </si>
  <si>
    <t>- - Other printed</t>
  </si>
  <si>
    <t>Other knitted or crocheted fabrics.</t>
  </si>
  <si>
    <t>282</t>
  </si>
  <si>
    <t>Chapter 61</t>
  </si>
  <si>
    <t>Articles of apparel and clothing accessories, knitted or crocheted</t>
  </si>
  <si>
    <t>This Chapter applies only to made up knitted or crocheted articles.</t>
  </si>
  <si>
    <t>                    Goods of heading 6212;</t>
  </si>
  <si>
    <t>                    Worn clothing or other worn articles of heading 6309; or</t>
  </si>
  <si>
    <t>                    Orthopaedic appliances, surgical belts, trusses or the like (heading 9021)</t>
  </si>
  <si>
    <t>For the purposes of headings 61.03 and 61.04:</t>
  </si>
  <si>
    <t>                    The term "suit" means a set of garments composed of two or three pieces made up, in respect of their outer surface, in identical fabric and comprising:</t>
  </si>
  <si>
    <t>                    one suit coat or jacket the outer shell of which, exclusive of sleeves, consists of four or more panels, designed to cover the upper part of the body, possibly with a tailored waistcoat in addition whose front is made from the same fabric as the outer surface of the other components of the set and whose back is made from the same fabric as the lining of the suit coat or jacket; and</t>
  </si>
  <si>
    <t>                    one garment designed to cover the lower part of the body and consisting of trousers, breeches or shorts (other than</t>
  </si>
  <si>
    <t>swimwear), a skirt or a divided skirt, having neither braces nor bibs</t>
  </si>
  <si>
    <t>All of the components of a "suit" must be of the same fabric construction, colour and composition; they must also be of the same style and of corresponding or compatible size However, these components may have piping (a strip of fabric sewn into the seam) in a different fabric</t>
  </si>
  <si>
    <t>If several separate components to cover the lower part of the body are presented together (for example, two pairs of trousers or trousers and shorts, or a skirt or divided skirt and trousers), the constituent lower part shall be one pair of trousers or, in the case of women's or girls' suits, the skirt or divided skirt, the other garments being considered separately</t>
  </si>
  <si>
    <t>The term "suit" includes the following sets of garments, whether or not they fulfil all the above conditions:</t>
  </si>
  <si>
    <t>                 morning dress, comprising a plain jacket (cutaway) with rounded tails hanging well down at the back and striped trousers;</t>
  </si>
  <si>
    <t>                 evening dress (tailcoat), generally made of black fabric, the jacket of which is relatively short at the front, does not close and has narrow skirts cut in at the hips and hanging down behind;</t>
  </si>
  <si>
    <t>                 dinner jacket suits, in which the jacket is similar in style to an ordinary jacket (though perhaps revealing more of the shirt front), but has shiny silk or imitation silk lapels</t>
  </si>
  <si>
    <t>                    The term "ensemble" means a set of garments (other than suits and articles of heading 6107, 6108 or 6109), composed of several pieces made up in identical fabric, put up for retail sale, and comprising:</t>
  </si>
  <si>
    <t>                    one garment designed to cover the upper part of the body, with the exception of pullovers which may form a second upper garment in the sole context of twin sets, and of waistcoats which may also form a second upper garment, and</t>
  </si>
  <si>
    <t>                    one or two different garments, designed to cover the lower part of the body and consisting of trousers, bib and brace overalls,</t>
  </si>
  <si>
    <t>breeches, shorts (other than swimwear), a skirt or a divided skirt</t>
  </si>
  <si>
    <t>All of the components of an ensemble must be of the same fabric construction, style, colour and composition; they also must be of corresponding or compatible size The term "ensemble" does not apply to track suits or ski suits, of heading 6112</t>
  </si>
  <si>
    <t>Headings 61.05 and 61.06 do not cover garments with pockets below the waist, with a ribbed waistband or other means of tightening at the bottom of the garment, or garments having an average of less than 10 stitches per linear centimetre in each direction counted on an area measuring at least 10 cm x 10 cm. Heading 61.05 does not cover sleeveless garments.</t>
  </si>
  <si>
    <t>Heading 61.09 does not cover garments with a drawstring, ribbed waistband or other means of tightening at the bottom of the garment.</t>
  </si>
  <si>
    <t>For the purposes of heading 61.11:</t>
  </si>
  <si>
    <t>                    The expression "babies' garments and clothing accessories" means articles for young children of a body height not exceeding 86 cm;</t>
  </si>
  <si>
    <t>                    Articles which are, prima facie, classifiable both in heading 6111 and in other headings of this Chapter are to be classified in heading 6111</t>
  </si>
  <si>
    <t>For the purposes of heading 61.12, "ski suits" means garments or sets of garments which, by their general appearance and texture, are identifiable as intended to be worn principally for skiing (cross-country or alpine). They consist either of:</t>
  </si>
  <si>
    <t>                    a "ski overall", that is, a one-piece garment designed to cover the upper and the lower parts of the body; in addition to sleeves and a collar the ski overall may have pockets or footstraps; or</t>
  </si>
  <si>
    <t>                    a "ski ensemble", that is, a set of garments composed of two or three pieces, put up for retail sale and comprising:</t>
  </si>
  <si>
    <t>                    one garment such as an anorak, wind-cheater, wind-jacket or similar article, closed by a slide fastener (zipper), possibly with a waistcoat in addition, and</t>
  </si>
  <si>
    <t>                    one pair of trousers whether or not extending above waist-level, one pair of breeches or one bib and brace overall</t>
  </si>
  <si>
    <t>The "ski ensemble" may also consist of an overall similar to the one mentioned in paragraph (a) above and a type of padded, sleeveless jacket worn over the overall</t>
  </si>
  <si>
    <t>All the components of a "ski ensemble" must be made up in a fabric of the same texture, style and composition whether or not of the same colour; they also must be of corresponding or compatible size</t>
  </si>
  <si>
    <t>Garments which are, prima facie, classifiable both in heading 61.13 and in other headings of this Chapter, excluding heading 61.11, are to be classified in heading 61.13.</t>
  </si>
  <si>
    <t>Garments of this Chapter designed for left over right closure at the front shall be regarded as men's or boys' garments, and those designed for right over left closure at the front as women's or girls' garments. These provisions do not apply where the cut of the garment clearly indicates that it is designed for one or other of the sexes.</t>
  </si>
  <si>
    <t>Garments which cannot be identified as either men's or boys' garments or as women's or girls' garments are to be classified in the headings covering women's or girls' garments</t>
  </si>
  <si>
    <t>Articles of this Chapter may be made of metal thread.</t>
  </si>
  <si>
    <t>Men's or boys' overcoats, car- coats, capes,</t>
  </si>
  <si>
    <t>cloaks, anoraks (including ski- jackets), wind-</t>
  </si>
  <si>
    <t>cheaters, wind- jackets and similar articles,</t>
  </si>
  <si>
    <t>knitted or crocheted, other than those of</t>
  </si>
  <si>
    <t>heading 61.03.</t>
  </si>
  <si>
    <t>- Of cotton</t>
  </si>
  <si>
    <t>- Of man- made fibres</t>
  </si>
  <si>
    <t>Women's or girls' overcoats, car- coats,</t>
  </si>
  <si>
    <t>capes, cloaks, anoraks (including ski-</t>
  </si>
  <si>
    <t>jackets), wind- cheaters, wind- jackets and</t>
  </si>
  <si>
    <t>similar articles, knitted or crocheted, other</t>
  </si>
  <si>
    <t>than those of heading 61.04.</t>
  </si>
  <si>
    <t>Men's or boys' suits, ensembles, jackets,</t>
  </si>
  <si>
    <t>blazers, trousers, bib and brace overalls,</t>
  </si>
  <si>
    <t>breeches and shorts (other than swimwear),</t>
  </si>
  <si>
    <t>knitted or crocheted.</t>
  </si>
  <si>
    <t>- Suits</t>
  </si>
  <si>
    <t>- Ensembles:</t>
  </si>
  <si>
    <t>- - Of synthetic fibres</t>
  </si>
  <si>
    <t>- Jackets and blazers:</t>
  </si>
  <si>
    <t>- Trousers, bib and brace overalls, breeches and</t>
  </si>
  <si>
    <t>shorts:</t>
  </si>
  <si>
    <t>Women's or girls' suits, ensembles, jackets,</t>
  </si>
  <si>
    <t>blazers, dresses, skirts, divided skirts,</t>
  </si>
  <si>
    <t>trousers, bib and brace overalls, breeches</t>
  </si>
  <si>
    <t>and shorts (other than swimwear), knitted or</t>
  </si>
  <si>
    <t>crocheted.</t>
  </si>
  <si>
    <t>- Suits:</t>
  </si>
  <si>
    <t>- - Of other textie materials</t>
  </si>
  <si>
    <t>- Dresses:</t>
  </si>
  <si>
    <t>- - - Shisha embroidered dresses</t>
  </si>
  <si>
    <t>- - Of artificial fibres</t>
  </si>
  <si>
    <t>- Skirts and divided skirts:</t>
  </si>
  <si>
    <t>Of synthetic fibres</t>
  </si>
  <si>
    <t>Men's or boys' shirts, knitted or crocheted.</t>
  </si>
  <si>
    <t>Women's or girls' blouses, shirts and shirt-</t>
  </si>
  <si>
    <t>blouses, knitted or crocheted.</t>
  </si>
  <si>
    <t>Men's or boys' underpants, briefs,</t>
  </si>
  <si>
    <t>nightshirts, pyjamas, bathrobes, dressing</t>
  </si>
  <si>
    <t>gowns and similar articles, knitted or</t>
  </si>
  <si>
    <t>- Underpants and briefs:</t>
  </si>
  <si>
    <t>- Nightshirts and pyjamas:</t>
  </si>
  <si>
    <t>- - - Nightshirts</t>
  </si>
  <si>
    <t>- - - Pyjamas</t>
  </si>
  <si>
    <t>Women's or girls' slips, petticoats, briefs,</t>
  </si>
  <si>
    <t>panties, nightdresses, pyjamas, négligés,</t>
  </si>
  <si>
    <t>bathrobes, dressing gowns and similar</t>
  </si>
  <si>
    <t>articles, knitted or crocheted.</t>
  </si>
  <si>
    <t>- Slips and petticoats:</t>
  </si>
  <si>
    <t>- Briefs and panties:</t>
  </si>
  <si>
    <t>- Nightdresses and pyjamas:</t>
  </si>
  <si>
    <t>T- shirts, singlets and other vests, knitted or</t>
  </si>
  <si>
    <t>- Of other textile materials:</t>
  </si>
  <si>
    <t>- - - Baluchi/Peshawari vest</t>
  </si>
  <si>
    <t>Jerseys, pullovers, cardigans, waistcoats and</t>
  </si>
  <si>
    <t>similar articles, knitted or crocheted.</t>
  </si>
  <si>
    <t>- - Of wool</t>
  </si>
  <si>
    <t>Babies' garments and clothing accessories,</t>
  </si>
  <si>
    <t>Track suits, ski suits and swimwear, knitted</t>
  </si>
  <si>
    <t>or crocheted.</t>
  </si>
  <si>
    <t>- Track suits:</t>
  </si>
  <si>
    <t>- Ski suits</t>
  </si>
  <si>
    <t>- Men's or boys' swimwear:</t>
  </si>
  <si>
    <t>- Women's or girls' swimwear:</t>
  </si>
  <si>
    <t>Garments, made up of knitted or crocheted</t>
  </si>
  <si>
    <t>fabrics of heading 59.03, 59.06 or 59.07.</t>
  </si>
  <si>
    <t>Other garments, knitted or crocheted.</t>
  </si>
  <si>
    <t>Panty hose, tights, stockings, socks and</t>
  </si>
  <si>
    <t>other hosiery, including graduated</t>
  </si>
  <si>
    <t>compression hosiery (for example, stockings</t>
  </si>
  <si>
    <t>for varicose veins) and footwear without</t>
  </si>
  <si>
    <t>applied soles, knitted or crocheted.</t>
  </si>
  <si>
    <t>- Graduated compression hosiery (for example,</t>
  </si>
  <si>
    <t>stockings for varicose veins):</t>
  </si>
  <si>
    <t>- - - Socks</t>
  </si>
  <si>
    <t>Other panty hose and tights :</t>
  </si>
  <si>
    <t>- -  Of synthetic fibres, measuring per single</t>
  </si>
  <si>
    <t>yarn less than 67 decitex</t>
  </si>
  <si>
    <t>yarn 67 decitex or more</t>
  </si>
  <si>
    <t>- -  Of other textile materials</t>
  </si>
  <si>
    <t>Other women's full- length or knee- length</t>
  </si>
  <si>
    <t>hosiery, measuring per single yarn less than 67</t>
  </si>
  <si>
    <t>decitex:</t>
  </si>
  <si>
    <t>289</t>
  </si>
  <si>
    <t>Gloves, mittens and mitts, knitted or</t>
  </si>
  <si>
    <t>- Impregnated, coated or covered with plastics or</t>
  </si>
  <si>
    <t>rubber</t>
  </si>
  <si>
    <t>Other made up clothing accessories, knitted</t>
  </si>
  <si>
    <t>or crocheted; knitted or crocheted parts of</t>
  </si>
  <si>
    <t>garments or of clothing accessories.</t>
  </si>
  <si>
    <t>- Shawls, scarves, mufflers,mantillas, veils and</t>
  </si>
  <si>
    <t>the like:</t>
  </si>
  <si>
    <t>- - - Shawls</t>
  </si>
  <si>
    <t>- - - Scarves</t>
  </si>
  <si>
    <t>- - - Dupatta</t>
  </si>
  <si>
    <t>- - - Veils (burqa)</t>
  </si>
  <si>
    <t>- Other accessories</t>
  </si>
  <si>
    <t>- Parts</t>
  </si>
  <si>
    <t>Chapter 62</t>
  </si>
  <si>
    <t>not knitted or crocheted</t>
  </si>
  <si>
    <t>This Chapter applies only to made up articles of any textile fabric other than wadding, excluding knitted or crocheted articles (other than those of heading 62.12).</t>
  </si>
  <si>
    <t>For the purposes of headings 62.03 and 62.04:</t>
  </si>
  <si>
    <t>           one suit coat or jacket the outer shell of which, exclusive of sleeves, consists of four or more panels, designed to cover the upper part of the body, possibly with a tailored waistcoat in addition whose front is made from the same fabric as the outer surface of the other components of the set and whose back is made from the same fabric as the lining of the suit coat or jacket; and</t>
  </si>
  <si>
    <t>           one garment designed to cover the lower part of the body and consisting of trousers, breeches or shorts (other than swimwear), a skirt or a divided skirt, having neither braces nor bibs</t>
  </si>
  <si>
    <t>           morning dress, comprising a plain jacket (cutaway) with rounded tails hanging well down at the back and striped trousers;</t>
  </si>
  <si>
    <t>           evening dress (tailcoat), generally made of black fabric, the jacket of which is relatively short at the front, does not close and has narrow skirts cut in at the hips and hanging down behind;</t>
  </si>
  <si>
    <t>           dinner jacket suits, in which the jacket is similar in style to an ordinary jacket (though perhaps revealing more of the shirt front), but has shiny silk or imitation silk lapels</t>
  </si>
  <si>
    <t>                    The term "ensemble" means a set of garments (other than suits and articles of heading 6207 or 6208) composed of several pieces made up in identical fabric, put up for retail sale, and comprising:</t>
  </si>
  <si>
    <t>           one garment designed to cover the upper part of the body, with the exception of waistcoats which may also form a second upper garment, and</t>
  </si>
  <si>
    <t>           one or two different garments, designed to cover the lower part of the body and consisting of trousers, bib and brace overalls, breeches, shorts (other than swimwear), a skirt or a divided skirt</t>
  </si>
  <si>
    <t>All of the components of an ensemble must be of the same fabric construction, style, colour and composition; they also must be of corresponding or compatible size The term "ensemble" does not apply to track suits or ski suits, of heading 6211</t>
  </si>
  <si>
    <t>For the purposes of heading 62.09:</t>
  </si>
  <si>
    <t>                    Articles which are, prima facie, classifiable both in heading 6209 and in other headings of this Chapter are to be classified in heading 6209</t>
  </si>
  <si>
    <t>Garments which are, prima facie, classifiable both in heading 62.10 and in other headings of this Chapter, excluding heading 62.09, are to be classified in heading 62.10.</t>
  </si>
  <si>
    <t>For the purposes of heading 62.11, "ski suits" means garments or sets of garments which, by their general appearance and texture, are identifiable as intended to be worn principally for skiing (cross-country or alpine). They consist either of:</t>
  </si>
  <si>
    <t>                    a "ski overall", that is, a one-piece garment designed to cover the</t>
  </si>
  <si>
    <t>upper and the lower parts of the body; in addition to sleeves and a collar the ski overall may have pockets or footstraps; or</t>
  </si>
  <si>
    <t>            one garment such as an anorak, wind-cheater, wind-jacket or similar article, closed by a slide fastener (zipper), possibly with a waistcoat in addition, and</t>
  </si>
  <si>
    <t>            one pair of trousers whether or not extending above waist-level, one pair of breeches or one bib and brace overall</t>
  </si>
  <si>
    <t>Scarves and articles of the scarf type, square or approximately square, of which no side exceeds 60 cm, are to be classified as handkerchiefs (heading 62.13). Handkerchiefs of which any side exceeds 60 cm are to be classified in heading 62.14.</t>
  </si>
  <si>
    <t>other than those of heading 62.03.</t>
  </si>
  <si>
    <t>- Overcoats, raincoats, car- coats, capes, cloaks</t>
  </si>
  <si>
    <t>and similar articles:</t>
  </si>
  <si>
    <t>similar articles, other than those of heading</t>
  </si>
  <si>
    <t>62.04.</t>
  </si>
  <si>
    <t>breeches and shorts (other than swimwear).</t>
  </si>
  <si>
    <t>- - - Men's or boys' suits of cotton</t>
  </si>
  <si>
    <t>- - - Trousers</t>
  </si>
  <si>
    <t>and shorts (other than swimwear).</t>
  </si>
  <si>
    <t>- - - other</t>
  </si>
  <si>
    <t>- - - Ghagra</t>
  </si>
  <si>
    <t>- - - Charara</t>
  </si>
  <si>
    <t>- - Of synthetic fibres:</t>
  </si>
  <si>
    <t>Men's or boys' shirts.</t>
  </si>
  <si>
    <t>- - - Baluchi kameez</t>
  </si>
  <si>
    <t>- - - Kurta</t>
  </si>
  <si>
    <t>- - - Of wool or fine animal hair</t>
  </si>
  <si>
    <t>blouses.</t>
  </si>
  <si>
    <t>- Of silk or silk waste</t>
  </si>
  <si>
    <t>- - - Multani choli</t>
  </si>
  <si>
    <t>- - - Punjabi kameez</t>
  </si>
  <si>
    <t>Men's or boys' singlets and other vests,</t>
  </si>
  <si>
    <t>underpants, briefs, nightshirts, pyjamas,</t>
  </si>
  <si>
    <t>articles.</t>
  </si>
  <si>
    <t>Women's or girls' singlets and other vests,</t>
  </si>
  <si>
    <t>slips, petticoats, briefs, panties,</t>
  </si>
  <si>
    <t>nightdresses, pyjamas, negliges, bathrobes,</t>
  </si>
  <si>
    <t>dressing gowns and similar articles.</t>
  </si>
  <si>
    <t>Babies' garments and clothing accessories.</t>
  </si>
  <si>
    <t>- - - Babies' garments not knitted or crocheted</t>
  </si>
  <si>
    <t>- - - Babies' clothing accessories</t>
  </si>
  <si>
    <t>- - - Babies' garments</t>
  </si>
  <si>
    <t>Garments made up of fabrics of heading</t>
  </si>
  <si>
    <t>56.02, 56.03, 59.03, 59.06 or 59.07.</t>
  </si>
  <si>
    <t>- Of fabrics of heading 56.02 or 56.03</t>
  </si>
  <si>
    <t>- Other garments, of the type described in</t>
  </si>
  <si>
    <t>subheadings 6201.11 to 6201.19</t>
  </si>
  <si>
    <t>subheadings 6202.11 to 6202.19</t>
  </si>
  <si>
    <t>- Other men's or boys' garments</t>
  </si>
  <si>
    <t>- Other women's or girls' garments</t>
  </si>
  <si>
    <t>Track suits, ski suits and swimwear; other</t>
  </si>
  <si>
    <t>garments.</t>
  </si>
  <si>
    <t>- Swimwear:</t>
  </si>
  <si>
    <t>- - Men's or boys'</t>
  </si>
  <si>
    <t>- - Women's or girls'</t>
  </si>
  <si>
    <t>- Other garments, men's or boys':</t>
  </si>
  <si>
    <t>- Other garments, women's or girls':</t>
  </si>
  <si>
    <t>Brassieres, girdles, corsets, braces,</t>
  </si>
  <si>
    <t>suspenders, garters and similar articles and</t>
  </si>
  <si>
    <t>parts thereof, whether or not knitted or</t>
  </si>
  <si>
    <t>- Brassieres</t>
  </si>
  <si>
    <t>- Girdles and panty- girdles</t>
  </si>
  <si>
    <t>- Corselettes</t>
  </si>
  <si>
    <t>Handkerchiefs.</t>
  </si>
  <si>
    <t>Shawls, scarves, mufflers, mantillas, veils</t>
  </si>
  <si>
    <t>Ties, bow ties and cravats.</t>
  </si>
  <si>
    <t>- of man- made fibres</t>
  </si>
  <si>
    <t>Gloves, mittens and mitts.</t>
  </si>
  <si>
    <t>- - - Gloves</t>
  </si>
  <si>
    <t>- - - Mittens and mitts</t>
  </si>
  <si>
    <t>Other made up clothing accessories; parts of</t>
  </si>
  <si>
    <t>garments or of clothing accessories, other</t>
  </si>
  <si>
    <t>than those of heading 62.12.</t>
  </si>
  <si>
    <t>- Accessories</t>
  </si>
  <si>
    <t>Chapter 63</t>
  </si>
  <si>
    <t>Other made up textile articles; sets;</t>
  </si>
  <si>
    <t>worn clothing and worn textile articles; rags</t>
  </si>
  <si>
    <t>Sub-Chapter I applies only to made up articles, of any textile fabric.</t>
  </si>
  <si>
    <t>Sub-Chapter I does not cover :</t>
  </si>
  <si>
    <t>                    Goods of Chapters 56 to 62; or</t>
  </si>
  <si>
    <t>                    Worn clothing or other worn articles of heading 6309</t>
  </si>
  <si>
    <t>Heading 63.09 applies only to the following goods :</t>
  </si>
  <si>
    <t>                    Articles of textile materials:</t>
  </si>
  <si>
    <t>                    Clothing and clothing accessories, and parts thereof;</t>
  </si>
  <si>
    <t>                    Blankets and travelling rugs;</t>
  </si>
  <si>
    <t>                    Bed linen, table linen, toilet linen and kitchen linen;</t>
  </si>
  <si>
    <t>                    Furnishing articles, other than carpets of headings 5701 to 5705 and tapestries of heading 5805;</t>
  </si>
  <si>
    <t>                    Footwear and headgear of any material other than asbestos</t>
  </si>
  <si>
    <t>In order to be classified in this heading, the articles mentioned above must comply with both of the following requirements:</t>
  </si>
  <si>
    <t>                    they must show signs of appreciable wear, and</t>
  </si>
  <si>
    <t>                    they must be presented in bulk or in bales, sacks or similar</t>
  </si>
  <si>
    <t>packings</t>
  </si>
  <si>
    <t>Subheading 6304.20 covers articles made from warp knit fabrics, impregnated or coated with alphacypermethrin (ISO), chlorfenapyr (ISO), deltamethrin (INN, ISO), lambda-cyhalothrin (ISO), permethrin (ISO) or pirimiphos-methyl (ISO).</t>
  </si>
  <si>
    <t>I. OTHER MADE UP TEXTILE ARTICLES</t>
  </si>
  <si>
    <t>Blankets and travelling rugs.</t>
  </si>
  <si>
    <t>- Electric blankets</t>
  </si>
  <si>
    <t>- Blankets (other than electric blankets) and</t>
  </si>
  <si>
    <t>travelling rugs, of wool or of  fine animal hair</t>
  </si>
  <si>
    <t>travelling rugs, of cotton</t>
  </si>
  <si>
    <t>travelling rugs, of synthetic fibres</t>
  </si>
  <si>
    <t>- Other blankets and travelling rugs</t>
  </si>
  <si>
    <t>Bed linen, table linen, toilet linen and kitchen</t>
  </si>
  <si>
    <t>linen.</t>
  </si>
  <si>
    <t>- Bed linen, knitted or crocheted:</t>
  </si>
  <si>
    <t>- - - Bed sheets</t>
  </si>
  <si>
    <t>- - - Pillow covers</t>
  </si>
  <si>
    <t>- Other bed linen, printed:</t>
  </si>
  <si>
    <t>- Other bed linen:</t>
  </si>
  <si>
    <t>- - - Bed sheets, mill-made</t>
  </si>
  <si>
    <t>- - - Bed sheets, hand-loom made</t>
  </si>
  <si>
    <t>- - - Bed covers, mill-made</t>
  </si>
  <si>
    <t>- - - Bed covers, hand-loom made</t>
  </si>
  <si>
    <t>- - - Pillow-covers, mill-made</t>
  </si>
  <si>
    <t>- - - Pillow-covers, hand-loom made</t>
  </si>
  <si>
    <t>299</t>
  </si>
  <si>
    <t>- - - Bed covers</t>
  </si>
  <si>
    <t>- Table linen, knitted or crocheted</t>
  </si>
  <si>
    <t>- Other table linen:</t>
  </si>
  <si>
    <t>- - - Table-covers, mill-made</t>
  </si>
  <si>
    <t>- - - Table-covers, hand-loom made</t>
  </si>
  <si>
    <t>- Toilet linen and kitchen linen, of terry towelling</t>
  </si>
  <si>
    <t>or similar terry fabrics of cotton:</t>
  </si>
  <si>
    <t>- - - Towels, mill-made</t>
  </si>
  <si>
    <t>- - - Towels of cotton, hand loom</t>
  </si>
  <si>
    <t>- - - Toilet and kitchen linen mill made</t>
  </si>
  <si>
    <t>- - - Toilet and kitchen linen  hand loom made</t>
  </si>
  <si>
    <t>- - -Other</t>
  </si>
  <si>
    <t>Curtains (including drapes) and interior</t>
  </si>
  <si>
    <t>blinds; curtain or bed valances.</t>
  </si>
  <si>
    <t>- Knitted or crocheted:</t>
  </si>
  <si>
    <t>- - - Mill-made</t>
  </si>
  <si>
    <t>Other furnishing articles, excluding those of</t>
  </si>
  <si>
    <t>heading 94.04.</t>
  </si>
  <si>
    <t>- Bedspreads:</t>
  </si>
  <si>
    <t>- - Bed nets specified in Sub-heading Note 1 to</t>
  </si>
  <si>
    <t>this Chapter</t>
  </si>
  <si>
    <t>- - knitted or crocheted</t>
  </si>
  <si>
    <t>- - Not knitted or crocheted, of cotton</t>
  </si>
  <si>
    <t>- - Not knitted or crocheted, of synthetic fibres</t>
  </si>
  <si>
    <t>- - Not knitted or crocheted, of other textile</t>
  </si>
  <si>
    <t>Sacks and bags, of a kind used for the</t>
  </si>
  <si>
    <t>packing of goods.</t>
  </si>
  <si>
    <t>- Of jute or of other textile bast fibres of heading</t>
  </si>
  <si>
    <t>- - Flexible intermediate bulk containers:</t>
  </si>
  <si>
    <t>- - - Of a capacity of 1,000 Kg or more</t>
  </si>
  <si>
    <t>- - other, Of polyethylene or polypropylene strip</t>
  </si>
  <si>
    <t>or the like</t>
  </si>
  <si>
    <t>Tarpaulins, awnings and sunblinds; tents;</t>
  </si>
  <si>
    <t>sails for boats, sailboards or landcraft,</t>
  </si>
  <si>
    <t>camping goods.</t>
  </si>
  <si>
    <t>- Tarpaulins, awnings and sunblinds:</t>
  </si>
  <si>
    <t>- - - Tarpaulins</t>
  </si>
  <si>
    <t>- Tents:</t>
  </si>
  <si>
    <t>- - - Of cotton</t>
  </si>
  <si>
    <t>Sails</t>
  </si>
  <si>
    <t>-  Pneumatic mattresses</t>
  </si>
  <si>
    <t>Other made up articles, including dress</t>
  </si>
  <si>
    <t>patterns.</t>
  </si>
  <si>
    <t>- Floor-</t>
  </si>
  <si>
    <t>cloths, dish- cloths, dusters and similar</t>
  </si>
  <si>
    <t>cleaning cloths:</t>
  </si>
  <si>
    <t>- - - Dish-cloth</t>
  </si>
  <si>
    <t>- - - Wash-cloth</t>
  </si>
  <si>
    <t>- - - Dusters</t>
  </si>
  <si>
    <t>- - - Bar mops</t>
  </si>
  <si>
    <t>- - - Bath mats</t>
  </si>
  <si>
    <t>- Life- jackets and life- belts</t>
  </si>
  <si>
    <t>- - - Shopping bags, knitted</t>
  </si>
  <si>
    <t>- - - Prayer mats(janamaz)</t>
  </si>
  <si>
    <t>- - - Caps (knitted)</t>
  </si>
  <si>
    <t>- - - Shoe lace</t>
  </si>
  <si>
    <t>- - - Tea cosy</t>
  </si>
  <si>
    <t>- - - Stove pad</t>
  </si>
  <si>
    <t>- - - Terry coverlets</t>
  </si>
  <si>
    <t>- - - Cushion pillows</t>
  </si>
  <si>
    <t>II.   SETS</t>
  </si>
  <si>
    <t>Sets consisting of woven fabric and yarn,</t>
  </si>
  <si>
    <t>whether or not with accessories, for making</t>
  </si>
  <si>
    <t>up into rugs, tapestries, embroidered table</t>
  </si>
  <si>
    <t>cloths or serviettes, or similar textile articles,</t>
  </si>
  <si>
    <t>put up in packings for retail sale.</t>
  </si>
  <si>
    <t>III. WORN CLOTHING AND WORN TEXTILE</t>
  </si>
  <si>
    <t>ARTICLES; RAGS</t>
  </si>
  <si>
    <t>Worn clothing and other worn articles.</t>
  </si>
  <si>
    <t>Used or new rags, scrap twine, cordage, rope</t>
  </si>
  <si>
    <t>and cables and worn out articles of twine,</t>
  </si>
  <si>
    <t>cordage, rope or cables, of textile materials.</t>
  </si>
  <si>
    <t>- Sorted</t>
  </si>
  <si>
    <t>Section XII</t>
  </si>
  <si>
    <t>FOOTWEAR, HEADGEAR, UMBRELLAS, SUN UMBRELLAS, WALKING STICKS, SEAT-STICKS, WHIPS, RIDING-CROPS AND PARTS THEREOF; PREPARED FEATHERS AND ARTICLES MADE THEREWITH; ARTIFICIAL FLOWERS; ARTICLES OF HUMAN HAIR</t>
  </si>
  <si>
    <t>Chapter 64</t>
  </si>
  <si>
    <t>Footwear, gaiters and the like; parts of such articles</t>
  </si>
  <si>
    <t>                    Disposable foot or shoe coverings of flimsy material (for example, paper, sheeting of plastics) without applied soles These products are classified according to their constituent material;</t>
  </si>
  <si>
    <t>                    Footwear of textile material, without an outer sole glued, sewn or otherwise affixed or applied to the upper (Section XI);</t>
  </si>
  <si>
    <t>                    Worn footwear of heading 6309;</t>
  </si>
  <si>
    <t>                    Articles of asbestos (heading 6812);</t>
  </si>
  <si>
    <t>                    Orthopaedic footwear or other orthopaedic appliances, or parts thereof (heading 9021); or</t>
  </si>
  <si>
    <t>                    Toy footwear or skating boots with ice or roller skates attached; shin-guards or similar protective sportswear (Chapter 95)</t>
  </si>
  <si>
    <t>For the purposes of heading 64.06, the term "parts" does not include pegs, protectors, eyelets, hooks, buckles, ornaments, braid, laces, pompons or other trimmings (which are to be classified in their appropriate headings) or buttons or other goods of heading 96.06.</t>
  </si>
  <si>
    <t>For the purposes of this Chapter:</t>
  </si>
  <si>
    <t>                    the terms "rubber" and "plastics" include woven fabrics or other textile products with an external layer of rubber or plastics being visible to the naked eye; for the purpose of this provision, no account should be taken of any resulting change of colour; and</t>
  </si>
  <si>
    <t>                    the term "leather" refers to the goods of headings 4107 and 4112 to 4114</t>
  </si>
  <si>
    <t>Subject to Note 3 to this Chapter:</t>
  </si>
  <si>
    <t>                    the material of the upper shall be taken to be the constituent material having the greatest external surface area, no account being taken of accessories or reinforcements such as ankle patches, edging, ornamentation, buckles, tabs, eyelet stays or similar attachments;</t>
  </si>
  <si>
    <t>                    the constituent material of the outer sole shall be taken to be the material having the greatest surface area in contact with the ground, no account being taken of accessories or reinforcements such as spikes, bars, nails, protectors or similar attachments</t>
  </si>
  <si>
    <t>For the purposes of subheadings 6402.12, 6402.19, 6403.12, 6403.19 and</t>
  </si>
  <si>
    <t>640411, the expression "sports footwear" applies only to:</t>
  </si>
  <si>
    <t>                    footwear which is designed for a sporting activity and has, or has provision for the attachment of, spikes, sprigs, stops, clips, bars or the like;</t>
  </si>
  <si>
    <t>                    skating boots, ski-boots and cross-country ski footwear, snowboard boots, wrestling boots, boxing boots and cycling shoes</t>
  </si>
  <si>
    <t>Sub-heading</t>
  </si>
  <si>
    <t>Waterproof footwear with outer soles and</t>
  </si>
  <si>
    <t>uppers of rubber or of plastics, the uppers of</t>
  </si>
  <si>
    <t>which are neither fixed to the sole nor</t>
  </si>
  <si>
    <t>assembled by stitching, riveting, nailing,</t>
  </si>
  <si>
    <t>screwing, plugging or similar processes.</t>
  </si>
  <si>
    <t>- Footwear incorporating a protective metal toe-</t>
  </si>
  <si>
    <t>cap</t>
  </si>
  <si>
    <t>- Other footwear:</t>
  </si>
  <si>
    <t>- - Covering the ankle but not covering the knee</t>
  </si>
  <si>
    <t>Other footwear with outer soles and uppers</t>
  </si>
  <si>
    <t>of rubber or plastics.</t>
  </si>
  <si>
    <t>- Sports footwear:</t>
  </si>
  <si>
    <t>- - Ski-boots, cross country ski footwear and</t>
  </si>
  <si>
    <t>snowboard boots</t>
  </si>
  <si>
    <t>- Footwear with upper straps or thongs</t>
  </si>
  <si>
    <t>assembled to the sole by means of plugs</t>
  </si>
  <si>
    <t>- - Covering the ankle</t>
  </si>
  <si>
    <t>Footwear with outer soles of rubber, plastics,</t>
  </si>
  <si>
    <t>leather or composition leather and uppers of</t>
  </si>
  <si>
    <t>- Footwear with outer soles of leather, and</t>
  </si>
  <si>
    <t>uppers which consist of leather straps across the</t>
  </si>
  <si>
    <t>instep and around the big toe</t>
  </si>
  <si>
    <t>- Other footwear, incorporating a protective metal</t>
  </si>
  <si>
    <t>toe- cap</t>
  </si>
  <si>
    <t>- Other footwear with outer soles of leather:</t>
  </si>
  <si>
    <t>textile materials.</t>
  </si>
  <si>
    <t>- Footwear with outer soles of rubber or plastics:</t>
  </si>
  <si>
    <t>- - Sports footwear; tennis shoes, basketball</t>
  </si>
  <si>
    <t>shoes, gym shoes, training shoes and the like</t>
  </si>
  <si>
    <t>- Footwear with outer soles of leather or</t>
  </si>
  <si>
    <t>composition leather</t>
  </si>
  <si>
    <t>Other footwear.</t>
  </si>
  <si>
    <t>- With uppers of leather or composition leather</t>
  </si>
  <si>
    <t>- With uppers of textile materials</t>
  </si>
  <si>
    <t>- - - Of canvas</t>
  </si>
  <si>
    <t>Parts of footwear (including uppers whether</t>
  </si>
  <si>
    <t>or not attached to soles other than outer</t>
  </si>
  <si>
    <t>soles); removable in- soles, heel cushions</t>
  </si>
  <si>
    <t>and similar articles; gaiters, leggings and</t>
  </si>
  <si>
    <t>similar articles, and parts thereof.</t>
  </si>
  <si>
    <t>- Uppers and parts thereof, other than stiffeners</t>
  </si>
  <si>
    <t>- Outer soles and heels, of rubber or plastics:</t>
  </si>
  <si>
    <t>- - - Of rubber</t>
  </si>
  <si>
    <t>Chapter 65</t>
  </si>
  <si>
    <t>Headgear and parts thereof</t>
  </si>
  <si>
    <t>                    Worn headgear of heading 6309;</t>
  </si>
  <si>
    <t>                    Asbestos headgear (heading 6812); or</t>
  </si>
  <si>
    <t>                    Dolls' hats, other toy hats or carnival articles of Chapter 95</t>
  </si>
  <si>
    <t>Heading 65.02 does not cover hat-shapes made by sewing, other than those obtained simply by sewing strips in spirals.</t>
  </si>
  <si>
    <t>Hat- forms, hat bodies and hoods of felt,</t>
  </si>
  <si>
    <t>neither blocked to shape nor with made</t>
  </si>
  <si>
    <t>brims; plateaux and manchons (including slit</t>
  </si>
  <si>
    <t>manchons), of felt.</t>
  </si>
  <si>
    <t>Hat- shapes, plaited or made by assembling</t>
  </si>
  <si>
    <t>strips of any material, neither blocked to</t>
  </si>
  <si>
    <t>shape, nor with made brims, nor lined, nor</t>
  </si>
  <si>
    <t>trimmed.</t>
  </si>
  <si>
    <t>[6503]</t>
  </si>
  <si>
    <t>Hats and other headgear, plaited or made by</t>
  </si>
  <si>
    <t>assembling strips of any material, whether or</t>
  </si>
  <si>
    <t>not lined or trimmed.</t>
  </si>
  <si>
    <t>- - - Straw hats</t>
  </si>
  <si>
    <t>Hats and other headgear, knitted or</t>
  </si>
  <si>
    <t>crocheted, or made up from lace, felt or other</t>
  </si>
  <si>
    <t>textile fabric, in the piece (but not in strips),</t>
  </si>
  <si>
    <t>whether or not lined or trimmed; hair- nets of</t>
  </si>
  <si>
    <t>any material, whether or not lined or trimmed.</t>
  </si>
  <si>
    <t>Other headgear, whether or not lined or</t>
  </si>
  <si>
    <t>- Safety headgear</t>
  </si>
  <si>
    <t>- - Of rubber or of plastics</t>
  </si>
  <si>
    <t>- - Of other materials</t>
  </si>
  <si>
    <t>Head- bands, linings, covers, hat</t>
  </si>
  <si>
    <t>foundations, hat frames, peaks and</t>
  </si>
  <si>
    <t>chinstraps, for headgear.</t>
  </si>
  <si>
    <t>Chapter 66</t>
  </si>
  <si>
    <t>Umbrellas, sun umbrellas, walking-sticks, seat-sticks,</t>
  </si>
  <si>
    <t>whips, riding-crops and parts thereof</t>
  </si>
  <si>
    <t>                    Measure walking-sticks or the like (heading 9017);</t>
  </si>
  <si>
    <t>                    Firearm-sticks, sword-sticks, loaded walking-sticks or the like (Chapter 93); or</t>
  </si>
  <si>
    <t>                    Goods of Chapter 95 (for example, toy umbrellas, toy sun umbrellas)</t>
  </si>
  <si>
    <t>Heading 66.03 does not cover parts, trimmings or accessories of textile material, or covers, tassels, thongs, umbrella cases or the like, of any material. Such goods presented with, but not fitted to, articles of heading 66.01 or 66.02 are to be classified separately and are not to be treated as forming part of those articles.</t>
  </si>
  <si>
    <t>Umbrellas and sun umbrellas (including</t>
  </si>
  <si>
    <t>walking- stick umbrellas, garden umbrellas</t>
  </si>
  <si>
    <t>and similar umbrellas).</t>
  </si>
  <si>
    <t>- Garden or similar umbrellas</t>
  </si>
  <si>
    <t>- - Having a telescopic shaft</t>
  </si>
  <si>
    <t>Walking- sticks, seat- sticks, whips, riding-</t>
  </si>
  <si>
    <t>crops and the like.</t>
  </si>
  <si>
    <t>- - - Walking sticks and seat sticks</t>
  </si>
  <si>
    <t>Parts, trimmings and accessories of articles</t>
  </si>
  <si>
    <t>of heading 66.01 or 66.02.</t>
  </si>
  <si>
    <t>- Umbrella frames including frames mounted on</t>
  </si>
  <si>
    <t>shafts (sticks)</t>
  </si>
  <si>
    <t>Chapter 67</t>
  </si>
  <si>
    <t>Prepared feathers and down and articles made of feathers or of down;</t>
  </si>
  <si>
    <t>artificial flowers; articles of human hair</t>
  </si>
  <si>
    <t>                    Straining cloth of human hair (heading 5911);</t>
  </si>
  <si>
    <t>                    Floral motifs of lace, of embroidery or other textile fabric (Section XI);</t>
  </si>
  <si>
    <t>                    Footwear (Chapter 64);</t>
  </si>
  <si>
    <t>                    Headgear or hair-nets (Chapter 65);</t>
  </si>
  <si>
    <t>                    Toys, sports requisites or carnival articles (Chapter 95); or</t>
  </si>
  <si>
    <t>                    Feather dusters, powder-puffs or hair sieves (Chapter 96)</t>
  </si>
  <si>
    <t>Heading 67.01 does not cover:</t>
  </si>
  <si>
    <t>                    Articles in which feathers or down constitute only filling or padding (for example, bedding of heading 9404);</t>
  </si>
  <si>
    <t>                    Articles of apparel or clothing accessories in which feathers or down constitute no more than mere trimming or padding; or</t>
  </si>
  <si>
    <t>                    Artificial flowers or foliage or parts thereof or made up articles of heading 6702</t>
  </si>
  <si>
    <t>Heading 67.02 does not cover:</t>
  </si>
  <si>
    <t>                    Articles of glass (Chapter 70); or</t>
  </si>
  <si>
    <t>                    Artificial flowers, foliage or fruit of pottery, stone, metal, wood or other materials, obtained in one piece by moulding, forging, carving, stamping or other process, or consisting of parts assembled otherwise than by binding, glueing, fitting into one another or similar methods</t>
  </si>
  <si>
    <t>Skins and other parts of birds with their</t>
  </si>
  <si>
    <t>feathers or down, feathers, parts of feathers,</t>
  </si>
  <si>
    <t>down and articles thereof (other than goods</t>
  </si>
  <si>
    <t>of heading 05.05 and worked quills and</t>
  </si>
  <si>
    <t>scapes).</t>
  </si>
  <si>
    <t>Artificial flowers, foliage and fruit and parts</t>
  </si>
  <si>
    <t>thereof; articles made of artificial flowers,</t>
  </si>
  <si>
    <t>foliage or fruit.</t>
  </si>
  <si>
    <t>- Of plastics</t>
  </si>
  <si>
    <t>- Of other materials</t>
  </si>
  <si>
    <t>Human hair, dressed, thinned, bleached or</t>
  </si>
  <si>
    <t>otherwise worked; wool or other animal hair</t>
  </si>
  <si>
    <t>or other textile materials, prepared for use in</t>
  </si>
  <si>
    <t>making wigs or the like.</t>
  </si>
  <si>
    <t>Wigs, false beards, eyebrows and eyelashes,</t>
  </si>
  <si>
    <t>switches and the like, of human or animal</t>
  </si>
  <si>
    <t>hair or of textile materials; articles of human</t>
  </si>
  <si>
    <t>hair not elsewhere specified or included.</t>
  </si>
  <si>
    <t>- Of synthetic textile materials:</t>
  </si>
  <si>
    <t>- - Complete wigs</t>
  </si>
  <si>
    <t>- Of human hair</t>
  </si>
  <si>
    <t>Section XIII</t>
  </si>
  <si>
    <t>ARTICLES OF STONE, PLASTER, CEMENT, ASBESTOS, MICA OR SIMILAR MATERIALS; CERAMIC PRODUCTS; GLASS AND GLASSWARE</t>
  </si>
  <si>
    <t>Chapter 68</t>
  </si>
  <si>
    <t>Articles of stone, plaster, cement, asbestos, mica or similar materials</t>
  </si>
  <si>
    <t>                    Goods of Chapter 25;</t>
  </si>
  <si>
    <t>                    Coated, impregnated or covered paper and paperboard of heading 4810 or 4811 (for example, paper and paperboard coated with mica powder or graphite, bituminised or asphalted paper and paperboard);</t>
  </si>
  <si>
    <t>                    Coated, impregnated or covered textile fabric of Chapter 56 or 59 (for example, fabric coated or covered with mica powder, bituminised or asphalted fabric);</t>
  </si>
  <si>
    <t>                    Articles of Chapter 71;</t>
  </si>
  <si>
    <t>                    Tools or parts of tools, of Chapter 82;</t>
  </si>
  <si>
    <t>                    Lithographic stones of heading 8442;</t>
  </si>
  <si>
    <t>                    Electrical insulators (heading 8546) or fittings of insulating material of heading 8547;</t>
  </si>
  <si>
    <t>                    Dental burrs (heading 9018);</t>
  </si>
  <si>
    <t>Articles of Chapter 91 (for example, clocks and clock cases);</t>
  </si>
  <si>
    <t>                    Articles of Chapter 95 (for example, toys, games and sports requisites);</t>
  </si>
  <si>
    <t>                    Articles of heading 9602, if made of materials specified in Note 2 (b) to Chapter 96, or of heading9606 (for example, buttons), of heading 9609 (for example, slate pencils), heading 9610 (forexample, drawing slates) or of heading 9620 (monopods, bipods, tripods and similar articles); or</t>
  </si>
  <si>
    <t>In heading 68.02 the expression "worked monumental or building stone" applies not only to the varieties of stone referred to in heading 25.15 or 25.16 but also to all other natural stone (for example, quartzite, flint, dolomite and steatite) similarly worked; it does not, however, apply to slate.</t>
  </si>
  <si>
    <t>Setts, curbstones and flagstones, of natural</t>
  </si>
  <si>
    <t>stone (except slate).</t>
  </si>
  <si>
    <t>Worked monumental or building stone</t>
  </si>
  <si>
    <t>(except slate) and articles thereof, other than</t>
  </si>
  <si>
    <t>goods of heading 68.01; mosaic cubes and</t>
  </si>
  <si>
    <t>the like, of natural stone (including slate),</t>
  </si>
  <si>
    <t>whether or not on a backing; artificially</t>
  </si>
  <si>
    <t>coloured granules, chippings and powder, of</t>
  </si>
  <si>
    <t>natural stone (including slate).</t>
  </si>
  <si>
    <t>- Tiles, cubes and similar articles, whether or not</t>
  </si>
  <si>
    <t>rectangular (including square), the largest</t>
  </si>
  <si>
    <t>surface area of which is capable of being</t>
  </si>
  <si>
    <t>enclosed in a square the side of which is less</t>
  </si>
  <si>
    <t>than 7 cm; artificially coloured granules,</t>
  </si>
  <si>
    <t>chippings and powder</t>
  </si>
  <si>
    <t>- Other monumental or building stone and</t>
  </si>
  <si>
    <t>articles thereof, simply cut or sawn, with a flat or</t>
  </si>
  <si>
    <t>even surface:</t>
  </si>
  <si>
    <t>- - Marble, travetine and alabaster</t>
  </si>
  <si>
    <t>- - Granite</t>
  </si>
  <si>
    <t>- - Other stone</t>
  </si>
  <si>
    <t>- - Marble, travertine and alabaster</t>
  </si>
  <si>
    <t>- - Other calcareous stone</t>
  </si>
  <si>
    <t>Worked slate and articles of slate or of</t>
  </si>
  <si>
    <t>agglomerated slate.</t>
  </si>
  <si>
    <t>Millstones, grindstones, grinding wheels and</t>
  </si>
  <si>
    <t>the like, without frameworks, for grinding,</t>
  </si>
  <si>
    <t>sharpening, polishing, trueing or cutting,</t>
  </si>
  <si>
    <t>hand sharpening or polishing stones, and</t>
  </si>
  <si>
    <t>parts thereof, of natural stone, of</t>
  </si>
  <si>
    <t>agglomerated natural or artificial abrasives,</t>
  </si>
  <si>
    <t>or of ceramics, with or without parts of other</t>
  </si>
  <si>
    <t>materials.</t>
  </si>
  <si>
    <t>- Millstones and grindstones for milling, grinding</t>
  </si>
  <si>
    <t>or pulping</t>
  </si>
  <si>
    <t>- Other millstones, grindstones, grinding wheels</t>
  </si>
  <si>
    <t>and the like:</t>
  </si>
  <si>
    <t>- - Of agglomerated synthetic or natural diamond</t>
  </si>
  <si>
    <t>- - Of other agglomerated abrasives or of</t>
  </si>
  <si>
    <t>ceramics</t>
  </si>
  <si>
    <t>- - Of natural stone</t>
  </si>
  <si>
    <t>- Hand sharpening or polishing stones</t>
  </si>
  <si>
    <t>Natural or artificial abrasive powder or grain,</t>
  </si>
  <si>
    <t>on a base of textile material, of paper, of</t>
  </si>
  <si>
    <t>paperboard or of other materials, whether or</t>
  </si>
  <si>
    <t>not cut to shape or sewn or otherwise made</t>
  </si>
  <si>
    <t>up.</t>
  </si>
  <si>
    <t>- On a base of woven textile fabric only</t>
  </si>
  <si>
    <t>- On a base of paper or paperboard only</t>
  </si>
  <si>
    <t>- On a base of other materials</t>
  </si>
  <si>
    <t>Slag wool, rock wool and similar mineral</t>
  </si>
  <si>
    <t>wools; exfoliated vermiculite, expanded</t>
  </si>
  <si>
    <t>clays, foamed slag and similar expanded</t>
  </si>
  <si>
    <t>mineral materials; mixtures and articles of</t>
  </si>
  <si>
    <t>heat- insulating, sound- insulating or sound-</t>
  </si>
  <si>
    <t>absorbing mineral materials, other than those</t>
  </si>
  <si>
    <t>of heading 68.11 or 68.12 or of Chapter 69.</t>
  </si>
  <si>
    <t>- Slag wool, rock wool and similar mineral wools</t>
  </si>
  <si>
    <t>(including intermixtures thereof), in bulk, sheets</t>
  </si>
  <si>
    <t>or rolls</t>
  </si>
  <si>
    <t>- Exfoliated vermiculite, expanded clays, foamed</t>
  </si>
  <si>
    <t>slag and similar expanded mineral materials</t>
  </si>
  <si>
    <t>(including intermixtures thereof)</t>
  </si>
  <si>
    <t>Articles of asphalt or of similar material (for</t>
  </si>
  <si>
    <t>example, petroleum bitumen or coal tar</t>
  </si>
  <si>
    <t>pitch).</t>
  </si>
  <si>
    <t>- In rolls</t>
  </si>
  <si>
    <t>Panels, boards, tiles, blocks and similar</t>
  </si>
  <si>
    <t>articles of vegetable fibre, of straw or of</t>
  </si>
  <si>
    <t>shavings, chips, particles, sawdust or other</t>
  </si>
  <si>
    <t>waste, of wood, agglomerated with cement,</t>
  </si>
  <si>
    <t>plaster or other mineral binders.</t>
  </si>
  <si>
    <t>Articles of plaster or of compositions based</t>
  </si>
  <si>
    <t>on plaster.</t>
  </si>
  <si>
    <t>- Boards, sheets, panels, tiles and similar</t>
  </si>
  <si>
    <t>articles, not ornamented:</t>
  </si>
  <si>
    <t>- - Faced or reinforced with paper or paperboard</t>
  </si>
  <si>
    <t>only</t>
  </si>
  <si>
    <t>- Other articles:</t>
  </si>
  <si>
    <t>- - - Industrial moulds</t>
  </si>
  <si>
    <t>Articles of cement, of concrete or of artificial</t>
  </si>
  <si>
    <t>stone, whether or not reinforced.</t>
  </si>
  <si>
    <t>- Tiles, flagstones, bricks and similar articles:</t>
  </si>
  <si>
    <t>- - Building blocks and bricks</t>
  </si>
  <si>
    <t>- - Prefabricated structural components for</t>
  </si>
  <si>
    <t>building or civil engineering</t>
  </si>
  <si>
    <t>Articles of asbestos- cement, of cellulose</t>
  </si>
  <si>
    <t>fibre- cement or the like.</t>
  </si>
  <si>
    <t>- Containing asbestos</t>
  </si>
  <si>
    <t>- Not containing asbestos :</t>
  </si>
  <si>
    <t>Corrugated sheets</t>
  </si>
  <si>
    <t>- -  Other sheets, panels, tiles and similar</t>
  </si>
  <si>
    <t>articles</t>
  </si>
  <si>
    <t>Other articles</t>
  </si>
  <si>
    <t>Fabricated asbestos fibres; mixtures with a</t>
  </si>
  <si>
    <t>basis of asbestos or with a basis of asbestos</t>
  </si>
  <si>
    <t>and magnesium carbonate; articles of such</t>
  </si>
  <si>
    <t>mixtures or of asbestos (for example, thread,</t>
  </si>
  <si>
    <t>woven fabric, clothing, headgear, footwear,</t>
  </si>
  <si>
    <t>gaskets), whether or not reinforced, other</t>
  </si>
  <si>
    <t>than goods of heading 68.11 or 68.13.</t>
  </si>
  <si>
    <t>- Of crocidolite</t>
  </si>
  <si>
    <t>- -  Clothing, clothing accessories, footwear and</t>
  </si>
  <si>
    <t>headgear</t>
  </si>
  <si>
    <t>Paper, millboard and felt</t>
  </si>
  <si>
    <t>- -  Compressed asbestos fibre jointing, in</t>
  </si>
  <si>
    <t>sheets or rolls</t>
  </si>
  <si>
    <t>Friction material and articles thereof (for</t>
  </si>
  <si>
    <t>example, sheets, rolls, strips, segments,</t>
  </si>
  <si>
    <t>discs, washers, pads), not mounted, for</t>
  </si>
  <si>
    <t>brakes, for clutches or the like, with a basis</t>
  </si>
  <si>
    <t>of asbestos, of other mineral substances or</t>
  </si>
  <si>
    <t>of cellulose, whether or not combined with</t>
  </si>
  <si>
    <t>textile or other materials.</t>
  </si>
  <si>
    <t>- Containing asbestos:</t>
  </si>
  <si>
    <t>For vehicles of heading 87.11</t>
  </si>
  <si>
    <t>- -  Brake linings and pads:</t>
  </si>
  <si>
    <t>Worked mica and articles of mica, including</t>
  </si>
  <si>
    <t>agglomerated or reconstituted mica, whether</t>
  </si>
  <si>
    <t>or not on a support of paper, paperboard or</t>
  </si>
  <si>
    <t>other materials.</t>
  </si>
  <si>
    <t>- Plates, sheets and strips of agglomerated or</t>
  </si>
  <si>
    <t>reconstituted mica, whether or not on a support</t>
  </si>
  <si>
    <t>Articles of stone or of other mineral</t>
  </si>
  <si>
    <t>substances (including carbon fibres, articles</t>
  </si>
  <si>
    <t>of carbon fibres and articles of peat), not</t>
  </si>
  <si>
    <t>- Non electrical articles of graphite or other</t>
  </si>
  <si>
    <t>carbon</t>
  </si>
  <si>
    <t>- Articles of peat</t>
  </si>
  <si>
    <t>- - Containing magnesite, dolomite or chromite</t>
  </si>
  <si>
    <t>- - - Of onyx (marbles)</t>
  </si>
  <si>
    <t>Chapter 69</t>
  </si>
  <si>
    <t>Ceramic products</t>
  </si>
  <si>
    <t>This Chapter applies only to ceramic products which have been fired after shaping. Headings 69.04 to 69.14 apply only to such products other than those classifiable in headings 69.01 to 69.03.</t>
  </si>
  <si>
    <t>                    Products of heading 2844;</t>
  </si>
  <si>
    <t>                    Articles of heading 6804;</t>
  </si>
  <si>
    <t>                    Articles of Chapter 71 (for example, imitation jewellery);</t>
  </si>
  <si>
    <t>                    Cermets of heading 8113;</t>
  </si>
  <si>
    <t>                    Articles of Chapter 82;</t>
  </si>
  <si>
    <t>                    Artificial teeth (heading 9021);</t>
  </si>
  <si>
    <t>                     Articles of Chapter 91 (for example, clocks and clock cases);</t>
  </si>
  <si>
    <t>Articles  of  Chapter  94  (for  example,  furniture,  lamps  and  lighting</t>
  </si>
  <si>
    <t>fittings, prefabricated buildings);</t>
  </si>
  <si>
    <t>                     Articles  of  Chapter  95  (for  example,  toys,  games  and  sports</t>
  </si>
  <si>
    <t>requisites);</t>
  </si>
  <si>
    <t>                    Articles of heading 9606 (for example, buttons) or of heading 9614 (for example, smoking pipes); or</t>
  </si>
  <si>
    <t>I.- GOODS OF SILICEOUS FOSSIL MEALS OR</t>
  </si>
  <si>
    <t>OF SIMILAR SILICEOUS EARTHS, AND</t>
  </si>
  <si>
    <t>REFRACTORY GOODS</t>
  </si>
  <si>
    <t>Bricks, blocks, tiles and other ceramic goods</t>
  </si>
  <si>
    <t>of siliceous fossil meals (for example,</t>
  </si>
  <si>
    <t>kieselguhr, tripolite or diatomite) or of similar</t>
  </si>
  <si>
    <t>siliceous earths.</t>
  </si>
  <si>
    <t>Refractory bricks, blocks, tiles and similar</t>
  </si>
  <si>
    <t>refractory ceramic constructional goods,</t>
  </si>
  <si>
    <t>other than those of siliceous fossil meals or</t>
  </si>
  <si>
    <t>similar siliceous earths.</t>
  </si>
  <si>
    <t>- Containing by weight, singly or together, more</t>
  </si>
  <si>
    <t>than 50 % of the elements Mg, Ca or Cr,</t>
  </si>
  <si>
    <t>expressed as MgO, CaO or Cr2O3:</t>
  </si>
  <si>
    <t>- - - Capable of resisting temperatureupto 1600</t>
  </si>
  <si>
    <t>oC</t>
  </si>
  <si>
    <t>- Containing by weight more than 50 % of</t>
  </si>
  <si>
    <t>alumina(Al2O3), of silica (SiO2) or of a mixture or</t>
  </si>
  <si>
    <t>compound of these products:</t>
  </si>
  <si>
    <t>- - - Capable of resisting temperature upto 1600</t>
  </si>
  <si>
    <t>Other refractory ceramic goods (for example,</t>
  </si>
  <si>
    <t>retorts, crucibles, muffles, nozzles, plugs,</t>
  </si>
  <si>
    <t>supports, cupels, tubes, pipes, sheaths and</t>
  </si>
  <si>
    <t>rods), other than those of siliceous fossil</t>
  </si>
  <si>
    <t>meals or of similar siliceous earths.</t>
  </si>
  <si>
    <t>graphite or other carbon or of a mixture of these</t>
  </si>
  <si>
    <t>alumina (Al2O3) or of a mixture or compound of</t>
  </si>
  <si>
    <t>alumina and of silica (SiO2):</t>
  </si>
  <si>
    <t>- - - Cold tundish lining sets, slide gate refractory</t>
  </si>
  <si>
    <t>sets &amp; nozzles</t>
  </si>
  <si>
    <t>- - - Refractory products of a kind used in</t>
  </si>
  <si>
    <t>industrial ovens, kilns and furnaces</t>
  </si>
  <si>
    <t>- - - Saggars and parts thereof</t>
  </si>
  <si>
    <t>II.- OTHER CERAMIC PRODUCTS</t>
  </si>
  <si>
    <t>Ceramic building bricks, flooring blocks,</t>
  </si>
  <si>
    <t>support or filler tiles and the like.</t>
  </si>
  <si>
    <t>- Building bricks</t>
  </si>
  <si>
    <t>Roofing tiles, chimney- pots, cowls, chimney</t>
  </si>
  <si>
    <t>liners, architectural ornaments and other</t>
  </si>
  <si>
    <t>ceramic constructional goods.</t>
  </si>
  <si>
    <t>- Roofing tiles</t>
  </si>
  <si>
    <t>Ceramic pipes, conduits, guttering and pipe</t>
  </si>
  <si>
    <t>fittings.</t>
  </si>
  <si>
    <t>Ceramic flags and paving, hearth or wall tiles;</t>
  </si>
  <si>
    <t>ceramic mosaic cubes and the like, whether</t>
  </si>
  <si>
    <t>or not on a backing; finishing ceramics.</t>
  </si>
  <si>
    <t>- Flags and paving, hearth or wall tiles, other</t>
  </si>
  <si>
    <t>than those of subheadings 6907.30 and 6907.40</t>
  </si>
  <si>
    <t>- - Of a water absorption coefficient by weight not</t>
  </si>
  <si>
    <t>exceeding 0.5 %:</t>
  </si>
  <si>
    <t>- - - Tiles :</t>
  </si>
  <si>
    <t>- - - - Polished</t>
  </si>
  <si>
    <t>- - Of a water absorption coefficient by weight</t>
  </si>
  <si>
    <t>exceeding 0.5 % but not exceeding 10 %:</t>
  </si>
  <si>
    <t>exceeding 10 %:</t>
  </si>
  <si>
    <t>- Mosaic cubes and the like, other than those of</t>
  </si>
  <si>
    <t>subheading 6907.40</t>
  </si>
  <si>
    <t>- Finishing ceramics</t>
  </si>
  <si>
    <t>[6908]</t>
  </si>
  <si>
    <t>Ceramic wares for laboratory, chemical or</t>
  </si>
  <si>
    <t>other technical uses; ceramic troughs, tubs</t>
  </si>
  <si>
    <t>and similar receptacles of a kind used in</t>
  </si>
  <si>
    <t>agriculture; ceramic pots, jars and similar</t>
  </si>
  <si>
    <t>articles of a kind used for the conveyance or</t>
  </si>
  <si>
    <t>- Ceramic wares for laboratory, chemical or other</t>
  </si>
  <si>
    <t>technical uses:</t>
  </si>
  <si>
    <t>- - Of porcelain or china</t>
  </si>
  <si>
    <t>- - Articles having a hardness equivalent to 9 or</t>
  </si>
  <si>
    <t>more on the Mohs scale</t>
  </si>
  <si>
    <t>Ceramic sinks, wash basins, wash basin</t>
  </si>
  <si>
    <t>pedestals, baths, bidets, water closet pans,</t>
  </si>
  <si>
    <t>flushing cisterns, urinals and similar sanitary</t>
  </si>
  <si>
    <t>fixtures.</t>
  </si>
  <si>
    <t>- Of porcelain or china:</t>
  </si>
  <si>
    <t>- - - Wash basin</t>
  </si>
  <si>
    <t>- - - Bath tubs ceramic</t>
  </si>
  <si>
    <t>- - - Bidets ceramic</t>
  </si>
  <si>
    <t>- - - Cisterns ceramic</t>
  </si>
  <si>
    <t>- - - Sink ceramic</t>
  </si>
  <si>
    <t>- - - Toilet ceramic</t>
  </si>
  <si>
    <t>- - - Urinals ceramic</t>
  </si>
  <si>
    <t>- - - Water loset pans</t>
  </si>
  <si>
    <t>articles and toilet articles, of porcelain or</t>
  </si>
  <si>
    <t>china.</t>
  </si>
  <si>
    <t>- Tableware and kitchenware:</t>
  </si>
  <si>
    <t>- - - Dinner sets</t>
  </si>
  <si>
    <t>- - - Dishes</t>
  </si>
  <si>
    <t>- - - Tea cups and saucers</t>
  </si>
  <si>
    <t>Ceramic tableware, kitchen- ware, other</t>
  </si>
  <si>
    <t>household articles and toilet articles, other</t>
  </si>
  <si>
    <t>than of porcelain or china.</t>
  </si>
  <si>
    <t>- - - Tableware and kitchenware</t>
  </si>
  <si>
    <t>Statuettes and other ornamental ceramic</t>
  </si>
  <si>
    <t>- Of porcelain or china</t>
  </si>
  <si>
    <t>Other ceramic articles.</t>
  </si>
  <si>
    <t>Chapter 70</t>
  </si>
  <si>
    <t>Glass and glassware</t>
  </si>
  <si>
    <t>                    Goods of heading 3207 (for example, vitrifiable enamels and glazes, glass frit, other glass in the form of powder, granules or flakes);</t>
  </si>
  <si>
    <t>                    Optical fibre cables of heading 8544, electrical insulators (heading 8546) or fittings of insulating material of heading 8547;</t>
  </si>
  <si>
    <t>                    Optical fibres, optically worked optical elements, hypodermic syringes, artificial eyes, thermometers, barometers, hydrometers or other articles of Chapter 90;</t>
  </si>
  <si>
    <t>                    Lamps or lighting fittings, illuminated signs, illuminated name-plates or the like, having a permanently fixed light source, or parts thereof of</t>
  </si>
  <si>
    <t>heading 9405;</t>
  </si>
  <si>
    <t>                   Toys, games, sports requisites, Christmas tree ornaments or other articles of Chapter 95 (excluding glass eyes without mechanisms for</t>
  </si>
  <si>
    <t>dolls or for other articles of Chapter 95); or</t>
  </si>
  <si>
    <t>                    Buttons, fitted vacuum flasks, scent or similar sprays or other articles of Chapter 96</t>
  </si>
  <si>
    <t>For the purposes of headings 70.03, 70.04 and 70.05:</t>
  </si>
  <si>
    <t>                    glass is not regarded as "worked" by reason of any process it has undergone before annealing;</t>
  </si>
  <si>
    <t>                    cutting to shape does not affect the classification of glass in sheets;</t>
  </si>
  <si>
    <t>                    the expression "absorbent, reflecting or non-reflecting layer" means a microscopically thin coating of metal or of a chemical compound (for example, metal oxide) which absorbs, for example, infra-red light or improves the reflecting qualities of the glass while still allowing it to retain a degree of transparency or translucency; or which prevents light from being reflected on the surface of the glass</t>
  </si>
  <si>
    <t>The products referred to in heading 70.06 remain classified in that heading whether or not they have the character of articles.</t>
  </si>
  <si>
    <t>For the purposes of heading 70.19, the expression "glass wool" means:</t>
  </si>
  <si>
    <t>                    Mineral wools with a silica (SiO2) content not less than 60% by weight;</t>
  </si>
  <si>
    <t>                    Mineral wools with a silica (SiO2) content less than 60% but with an alkaline oxide (K2O or Na2O) content exceeding 5% by weight or a boric oxide (B2O3) content exceeding 2% by weight</t>
  </si>
  <si>
    <t>Mineral wools which do not comply with the above specifications fall in heading 6806</t>
  </si>
  <si>
    <t>Throughout the Nomenclature, the expression "glass" includes fused quartz and other fused silica.</t>
  </si>
  <si>
    <t>For the purposes of subheadings 7013.22, 7013.33, 7013.41 and 7013.91, the expression "lead crystal" means only glass having a minimum lead monoxide (PbO) content by weight of 24%.</t>
  </si>
  <si>
    <t>Cullet and other waste and scrap of glass;</t>
  </si>
  <si>
    <t>glass in the mass.</t>
  </si>
  <si>
    <t>Glass in balls (other than microspheres of</t>
  </si>
  <si>
    <t>heading 70.18), rods or tubes, unworked.</t>
  </si>
  <si>
    <t>- Balls</t>
  </si>
  <si>
    <t>- Rods</t>
  </si>
  <si>
    <t>- Tubes:</t>
  </si>
  <si>
    <t>- - Of fused quartz or other fused silica</t>
  </si>
  <si>
    <t>Of other glass having a linear coefficient of</t>
  </si>
  <si>
    <t>expansion not exceeding 5x10-6 per Kelvin</t>
  </si>
  <si>
    <t>within a temperature range of 0oC to 300oC</t>
  </si>
  <si>
    <t>- - - Neutral glass tubing of a kind used for the</t>
  </si>
  <si>
    <t>manufacture of ampoules</t>
  </si>
  <si>
    <t>- - - Glass tubing of a kind used for shell blowing,</t>
  </si>
  <si>
    <t>flare and exhaust solely or principally used by</t>
  </si>
  <si>
    <t>flourescent tube, bulb and auto bulb industry</t>
  </si>
  <si>
    <t>Cast glass and rolled glass, in sheets or</t>
  </si>
  <si>
    <t>profiles, whether or not having an absorbent,</t>
  </si>
  <si>
    <t>reflecting or non- reflecting layer, but not</t>
  </si>
  <si>
    <t>otherwise worked.</t>
  </si>
  <si>
    <t>- Non- wired sheets:</t>
  </si>
  <si>
    <t>- - Coloured throughout the mass (body tinted),</t>
  </si>
  <si>
    <t>opacified, flashed or having an absorbent,</t>
  </si>
  <si>
    <t>reflecting or non-reflecting layer</t>
  </si>
  <si>
    <t>- Wired sheets</t>
  </si>
  <si>
    <t>- Profiles</t>
  </si>
  <si>
    <t>Drawn glass and blown glass, in sheets,</t>
  </si>
  <si>
    <t>whether or not having an absorbent,</t>
  </si>
  <si>
    <t>- Glass, coloured throughout the mass (body</t>
  </si>
  <si>
    <t>tinted), opacified, flashed or having  an</t>
  </si>
  <si>
    <t>absorbent, reflecting or non- reflecting layer</t>
  </si>
  <si>
    <t>- Other glass</t>
  </si>
  <si>
    <t>Float glass and surface ground or polished</t>
  </si>
  <si>
    <t>glass, in sheets, whether or not having an</t>
  </si>
  <si>
    <t>absorbent, reflecting or non- reflecting layer,</t>
  </si>
  <si>
    <t>but not otherwise worked.</t>
  </si>
  <si>
    <t>- Non- wired glass, having an absorbent,</t>
  </si>
  <si>
    <t>reflecting or non- reflecting layer</t>
  </si>
  <si>
    <t>- Other non- wired glass:</t>
  </si>
  <si>
    <t>opacified, flashed or merely surface ground</t>
  </si>
  <si>
    <t>- Wired glass</t>
  </si>
  <si>
    <t>Glass of heading 70.03, 70.04 or 70.05, bent,</t>
  </si>
  <si>
    <t>edgeworked, engraved, drilled, enamelled or</t>
  </si>
  <si>
    <t>otherwise worked, but not framed or fitted</t>
  </si>
  <si>
    <t>- - - Glass plates worked</t>
  </si>
  <si>
    <t>- - - Glass sheet worked</t>
  </si>
  <si>
    <t>Safety glass, consisting of toughened</t>
  </si>
  <si>
    <t>(tempered) or laminated glass.</t>
  </si>
  <si>
    <t>- Toughened (tempered) safety glass:</t>
  </si>
  <si>
    <t>- - Of size and shape suitable for incorporation in</t>
  </si>
  <si>
    <t>vehicles, aircraft, spacecraft or vessels:</t>
  </si>
  <si>
    <t>- - - For vehicles of chapter 87:</t>
  </si>
  <si>
    <t>- - - - (1) Rear and window glasses for vehicles of</t>
  </si>
  <si>
    <t>sub - heading 8704.3190</t>
  </si>
  <si>
    <t>(2) Glasses for doors, glass plain, glass window</t>
  </si>
  <si>
    <t>(sliding), glass for rear door, glass for rear</t>
  </si>
  <si>
    <t>quarter window and glass for wind screen for</t>
  </si>
  <si>
    <t>vehicles of sub - heading 8703.3225</t>
  </si>
  <si>
    <t>- Laminated safety glass:</t>
  </si>
  <si>
    <t>vehicles, aircraft,spacecraft or vessels:</t>
  </si>
  <si>
    <t>- - - - (i) Rear and window glasses for vehicles of</t>
  </si>
  <si>
    <t>sub - heading 8704.3190;</t>
  </si>
  <si>
    <t>Multiple- walled insulating units of glass.</t>
  </si>
  <si>
    <t>Glass mirrors, whether or not framed,</t>
  </si>
  <si>
    <t>including rear- view mirrors.</t>
  </si>
  <si>
    <t>- Rear- view mirrors for vehicles:</t>
  </si>
  <si>
    <t>320</t>
  </si>
  <si>
    <t>Rear view mirrors for motor cars of heading</t>
  </si>
  <si>
    <t>87.03, and vehicles of sub-headings 8703.2113,</t>
  </si>
  <si>
    <t>8703.2115, 8703.2195, 8703.2240,</t>
  </si>
  <si>
    <t>8703.3223, 8703.3225, 8704.3130, 8704.3150,</t>
  </si>
  <si>
    <t>8704.3190 and vehicles of heading 87.11</t>
  </si>
  <si>
    <t>- - Unframed</t>
  </si>
  <si>
    <t>- - Framed</t>
  </si>
  <si>
    <t>Carboys, bottles, flasks, jars, pots, phials,</t>
  </si>
  <si>
    <t>ampoules and other containers, of glass, of a</t>
  </si>
  <si>
    <t>kind used for the conveyance or packing of</t>
  </si>
  <si>
    <t>goods; preserving jars of glass; stoppers,</t>
  </si>
  <si>
    <t>lids and other closures, of glass.</t>
  </si>
  <si>
    <t>- Ampoules</t>
  </si>
  <si>
    <t>- Stoppers, lids and other closures</t>
  </si>
  <si>
    <t>Glass envelopes (including bulbs and tubes),</t>
  </si>
  <si>
    <t>open, and glass parts thereof, without</t>
  </si>
  <si>
    <t>fittings, for electric lamps, cathode- ray tubes</t>
  </si>
  <si>
    <t>or the like.</t>
  </si>
  <si>
    <t>- For electric lighting</t>
  </si>
  <si>
    <t>- For cathode- ray tubes</t>
  </si>
  <si>
    <t>[7012]</t>
  </si>
  <si>
    <t>Glassware of a kind used for table, kitchen,</t>
  </si>
  <si>
    <t>toilet, office, indoor decoration or similar</t>
  </si>
  <si>
    <t>purposes (other than that of heading 70.10 or</t>
  </si>
  <si>
    <t>70.18).</t>
  </si>
  <si>
    <t>- Of glass-ceramics</t>
  </si>
  <si>
    <t>-  Stemware drinking glasses, other than of</t>
  </si>
  <si>
    <t>glass-ceramics :</t>
  </si>
  <si>
    <t>Of lead crystal</t>
  </si>
  <si>
    <t>-  Other drinking glasses, other than of glass</t>
  </si>
  <si>
    <t>ceramics:</t>
  </si>
  <si>
    <t>- Glassware of a kind used for table (other than</t>
  </si>
  <si>
    <t>drinking glasses) or kitchen purposes, other than</t>
  </si>
  <si>
    <t>of glass-ceramics :</t>
  </si>
  <si>
    <t>- - Of glass having a linear coefficient of</t>
  </si>
  <si>
    <t>within a temperature range of 0 °C to 300 °C</t>
  </si>
  <si>
    <t>-  Other glassware :</t>
  </si>
  <si>
    <t>- - Of lead crystal</t>
  </si>
  <si>
    <t>Signalling glassware and optical elements of</t>
  </si>
  <si>
    <t>glass (other than those of heading 70.15), not</t>
  </si>
  <si>
    <t>optically worked.</t>
  </si>
  <si>
    <t>Glass for head lamps for vehicles of</t>
  </si>
  <si>
    <t>Clock or watch glasses and similar glasses,</t>
  </si>
  <si>
    <t>glasses for non- corrective or corrective</t>
  </si>
  <si>
    <t>spectacles, curved, bent, hollowed or the like,</t>
  </si>
  <si>
    <t>not optically worked; hollow glass spheres</t>
  </si>
  <si>
    <t>and their segments, for the manufacture of</t>
  </si>
  <si>
    <t>such glasses.</t>
  </si>
  <si>
    <t>- Glasses for corrective spectacles</t>
  </si>
  <si>
    <t>Paving blocks, slabs, bricks, squares, tiles</t>
  </si>
  <si>
    <t>and other articles of pressed or moulded</t>
  </si>
  <si>
    <t>glass, whether or not wired, of a kind used</t>
  </si>
  <si>
    <t>for building or construction purposes; glass</t>
  </si>
  <si>
    <t>cubes and other glass smallwares, whether</t>
  </si>
  <si>
    <t>or not on a backing, for mosaics or similar</t>
  </si>
  <si>
    <t>decorative purposes; leaded lights and the</t>
  </si>
  <si>
    <t>like; multicellular or foam glass in blocks,</t>
  </si>
  <si>
    <t>panels, plates, shells or similar forms.</t>
  </si>
  <si>
    <t>- Glass cubes and other glass smallwares</t>
  </si>
  <si>
    <t>whether or not on a backing, for mosaics or</t>
  </si>
  <si>
    <t>similar decorative purposes</t>
  </si>
  <si>
    <t>Laboratory, hygienic or pharmaceutical</t>
  </si>
  <si>
    <t>glassware, whether or not graduated or</t>
  </si>
  <si>
    <t>calibrated.</t>
  </si>
  <si>
    <t>- Of fused quartz or other fused silica:</t>
  </si>
  <si>
    <t>- - - Quartz reactor tubes and holders designed</t>
  </si>
  <si>
    <t>for insertion into diffusion and oxidation furnaces</t>
  </si>
  <si>
    <t>for production of semiconductor wafers</t>
  </si>
  <si>
    <t>- - - Beakers</t>
  </si>
  <si>
    <t>- Of other glass having a linear coefficient of</t>
  </si>
  <si>
    <t>expansion not exceeding 5x10- 6 per Kelvin</t>
  </si>
  <si>
    <t>Glass beads, imitation pearls, imitation</t>
  </si>
  <si>
    <t>precious or semi- precious stones and</t>
  </si>
  <si>
    <t>similar glass smallwares, and articles thereof</t>
  </si>
  <si>
    <t>other than imitation jewellery; glass eyes</t>
  </si>
  <si>
    <t>other than prosthetic articles; statuettes and</t>
  </si>
  <si>
    <t>other ornaments of lamp- worked glass, other</t>
  </si>
  <si>
    <t>than imitation jewellery; glass microspheres</t>
  </si>
  <si>
    <t>not exceeding 1 mm in diameter.</t>
  </si>
  <si>
    <t>- Glass beads, imitation pearls, imitation precious</t>
  </si>
  <si>
    <t>or semi- precious stones and similar glass</t>
  </si>
  <si>
    <t>smallwares</t>
  </si>
  <si>
    <t>- Glass microspheres not exceeding 1mm in</t>
  </si>
  <si>
    <t>diameter</t>
  </si>
  <si>
    <t>- - - Glass eyes</t>
  </si>
  <si>
    <t>Glass fibres (including glass wool) and</t>
  </si>
  <si>
    <t>articles thereof (for example, yarn, woven</t>
  </si>
  <si>
    <t>fabrics).</t>
  </si>
  <si>
    <t>- Slivers, rovings, yarn and chopped strands:</t>
  </si>
  <si>
    <t>- - Chopped strands, of a length of not more than</t>
  </si>
  <si>
    <t>50 mm</t>
  </si>
  <si>
    <t>- - Rovings</t>
  </si>
  <si>
    <t>- Thin sheets (voiles), webs, mats, mattresses,</t>
  </si>
  <si>
    <t>boards and similar nonwoven products:</t>
  </si>
  <si>
    <t>- - Mats</t>
  </si>
  <si>
    <t>- - Thin sheets (voiles)</t>
  </si>
  <si>
    <t>- Woven fabrics of rovings</t>
  </si>
  <si>
    <t>- - Of a width not exceeding 30cm:</t>
  </si>
  <si>
    <t>- - - Tyre cord fabric</t>
  </si>
  <si>
    <t>- - Of a width exceeding 30 cm, plain weave,</t>
  </si>
  <si>
    <t>weighing less than 250 g/m2, of filaments</t>
  </si>
  <si>
    <t>measuring per single yarn not more than 136 tex:</t>
  </si>
  <si>
    <t>- - - Insulating sleeves</t>
  </si>
  <si>
    <t>- - - Glass wool</t>
  </si>
  <si>
    <t>Other articles of glass.</t>
  </si>
  <si>
    <t>- - - Articles used for industrial purposes</t>
  </si>
  <si>
    <t>- - - For vacuum flasks</t>
  </si>
  <si>
    <t>- - - For other vacuum vessels</t>
  </si>
  <si>
    <t>Section XIV</t>
  </si>
  <si>
    <t>NATURAL OR</t>
  </si>
  <si>
    <t>CULTURED PEARLS, PRECIOUS OR SEMI-PRECIOUS</t>
  </si>
  <si>
    <t>STONES, PRECIOUS METALS, METALS CLAD WITH PRECIOUS</t>
  </si>
  <si>
    <t>METAL AND ARTICLES THEREOF; IMITATION JEWELLERY; COIN</t>
  </si>
  <si>
    <t>Chapter 71</t>
  </si>
  <si>
    <t>Natural or cultured pearls, precious or semi-precious stones, precious metals, metals clad with precious metal, and articles thereof; imitation jewellery; coin</t>
  </si>
  <si>
    <t>Subject to Note 1 (a) to Section VI and except as provided below, all articles consisting wholly or partly:</t>
  </si>
  <si>
    <t>                    Of natural or cultured pearls or of precious or semi-precious stones (natural, synthetic or reconstructed), or</t>
  </si>
  <si>
    <t>                    Of precious metal or of metal clad with precious metal, are to be classified in this Chapter</t>
  </si>
  <si>
    <t>Headings  71.13,  71.14  and  71.15  do  not  cover  articles  in  which</t>
  </si>
  <si>
    <t>precious metal or metal clad with precious metal is present as minor</t>
  </si>
  <si>
    <t>constituents only, such as minor fittings or minor ornamentation (for</t>
  </si>
  <si>
    <t>example, monograms, ferrules and rims), and paragraph (b) of the</t>
  </si>
  <si>
    <t>foregoing Note does not apply to such articles (*).</t>
  </si>
  <si>
    <t>Heading 71.16 does not cover articles containing precious metal or</t>
  </si>
  <si>
    <t>metal clad with precious metal (other than as minor constituents).</t>
  </si>
  <si>
    <t>                    Amalgams of precious metal, or colloidal precious metal (heading 2843);</t>
  </si>
  <si>
    <t>                    Sterile surgical suture materials, dental fillings or other goods of Chapter 30;</t>
  </si>
  <si>
    <t>                    Goods of Chapter 32 (for example, lustres);</t>
  </si>
  <si>
    <t>                    Supported catalysts (heading 3815);</t>
  </si>
  <si>
    <t>                    Articles of heading 4202 or 4203 referred to in Note 3 (B) to Chapter 42;</t>
  </si>
  <si>
    <t>                    Articles of heading 4303 or 4304;</t>
  </si>
  <si>
    <t>                    Footwear, headgear or other articles of Chapter 64 or 65;</t>
  </si>
  <si>
    <t>Umbrellas, walking-sticks or other articles of Chapter 66;</t>
  </si>
  <si>
    <t>                    Abrasive goods of heading 6804 or 6805 or Chapter 82, containing dust or powder of precious or semi-precious stones (natural or synthetic); articles of Chapter 82 with a working part of precious or semi-precious stones (natural, synthetic or reconstructed); machinery, mechanical appliances or electrical goods, or parts thereof, of Section XVI However, articles and parts thereof, wholly of precious or semi-precious stones (natural, synthetic or reconstructed) remain classified in this Chapter, except unmounted worked sapphires and diamonds for styli (heading 8522);</t>
  </si>
  <si>
    <t>                    Articles of Chapter 90, 91 or 92 (scientific instruments, clocks and watches, musical instruments);</t>
  </si>
  <si>
    <t>                    Arms or parts thereof (Chapter 93);</t>
  </si>
  <si>
    <t>                    Articles covered by Note 2 to Chapter 95;</t>
  </si>
  <si>
    <t>                    Articles classified in Chapter 96 by virtue of Note 4 to that Chapter; or</t>
  </si>
  <si>
    <t>                    Original sculptures or statuary (heading 9703), collectors' pieces (heading 9705) or antiques of an age exceeding one hundred years (heading 9706), other than natural or cultured pearls or precious or semi-precious stones</t>
  </si>
  <si>
    <t>The expression "precious metal" means silver, gold and platinum.</t>
  </si>
  <si>
    <t>The   expression   "platinum"   means   platinum,   iridium,   osmium,</t>
  </si>
  <si>
    <t>palladium, rhodium and ruthenium.</t>
  </si>
  <si>
    <t>The expression "precious or semi-precious stones" does not include</t>
  </si>
  <si>
    <t>any of the substances specified in Note 2 (b) to Chapter 96.</t>
  </si>
  <si>
    <t>For the purposes of this Chapter, any alloy (including a sintered mixture and</t>
  </si>
  <si>
    <t>an inter-metallic compound) containing precious metal is to be treated as an</t>
  </si>
  <si>
    <t>alloy of precious metal if any one precious metal constitutes as much as 2%,</t>
  </si>
  <si>
    <t>by weight, of the alloy. Alloys of precious metal are to be classified according</t>
  </si>
  <si>
    <t>to the following rules:</t>
  </si>
  <si>
    <t>An alloy containing 2% or more, by weight, of platinum is to be treated</t>
  </si>
  <si>
    <t>as an alloy of platinum;</t>
  </si>
  <si>
    <t>An alloy containing 2% or more, by weight, of gold but no platinum, or</t>
  </si>
  <si>
    <t>less than 2%, by weight, of platinum, is to be treated as an alloy of</t>
  </si>
  <si>
    <t>gold;</t>
  </si>
  <si>
    <t>Other alloys containing 2% or more, by weight, of silver are to be</t>
  </si>
  <si>
    <t>treated as alloys of silver.</t>
  </si>
  <si>
    <t>Except  where  the  context  otherwise  requires,  any  reference  in  the</t>
  </si>
  <si>
    <t>Nomenclature to precious metal or to any particular precious metal includes a</t>
  </si>
  <si>
    <t>reference to alloys treated as alloys of  precious metal or of the particular</t>
  </si>
  <si>
    <t>metal in accordance with the rules in Note 5 above, but not to metal clad with</t>
  </si>
  <si>
    <t>precious metal or to base metal or non-metals plated with precious metal.</t>
  </si>
  <si>
    <t>Throughout the Nomenclature the expression "metal clad with precious metal"</t>
  </si>
  <si>
    <t>means material made with a base of metal upon one or more surfaces of</t>
  </si>
  <si>
    <t>which there is affixed by soldering, brazing, welding, hot-rolling or similar mechanical means a covering of precious metal Except where the context otherwise requires, the expression also covers base metal inlaid with precious metal</t>
  </si>
  <si>
    <t>Subject to Note 1 (a) to Section VI, goods answering to a description in heading 71.12 are to be classified in that heading and in no other heading of the Nomenclature.</t>
  </si>
  <si>
    <t>For the purposes of  heading 71.13, the expression "articles of  jewellery"</t>
  </si>
  <si>
    <t>                    Any small objects of personal adornment (for example, rings, bracelets, necklaces, brooches, ear-rings, watch-chains, fobs, pendants, tie-pins, cuff-links, dress-studs, religious or other medals and insignia); and</t>
  </si>
  <si>
    <t>                    Articles of personal use of a kind normally carried in the pocket, in the handbag or on the person (for example, cigar or cigarette cases, snuff boxes, cachou or pill boxes, powder boxes, chain purses or prayer beads)</t>
  </si>
  <si>
    <t>These articles may be combined or set, for example, with natural or cultured pearls, precious or semi-precious stones, synthetic or reconstructed precious or semiprecious stones, tortoise shell, mother-of-pearl, ivory, natural or reconstituted amber, jet or coral</t>
  </si>
  <si>
    <t>For the purposes of heading 71.14, the expression "articles of goldsmiths' or silversmiths' wares" includes such articles as ornaments, tableware, toilet-ware, smokers' requisites and other articles of household, office or religious use.</t>
  </si>
  <si>
    <t>For the purposes of heading 71.17, the expression "imitation jewellery" means articles of jewellery within the meaning of paragraph (a) of Note 9 above (but not including buttons or other articles of heading 96.06, or dress-combs, hair-slides or the like, or hairpins, of heading 96.15), not incorporating natural or cultured pearls, precious or semi-precious stones (natural, synthetic or reconstructed) nor (except as plating or as minor constituents) precious metal or metal clad with precious metal.</t>
  </si>
  <si>
    <t>For the purposes of subheadings 7106.10, 7108.11, 7110.11, 7110.21, 7110.31 and 7110.41, the expressions "powder" and "in powder form" mean products of which 90% or more by weight passes through a sieve having a mesh aperture of 0.5 mm.</t>
  </si>
  <si>
    <t>Notwithstanding the provisions of Chapter Note 4(B), for the purposes of subheadings 7110.11 and 7110.19, the expression "platinum" does not include iridium, osmium, palladium, rhodium or ruthenium.</t>
  </si>
  <si>
    <t>For the classification of alloys in the subheadings of heading 71.10, each alloy is to be classified with that metal, platinum, palladium, rhodium, iridium, osmium or ruthenium which predominates by weight over each other of these metals.</t>
  </si>
  <si>
    <t>I.- NATURAL OR CULTURED PEARLS AND</t>
  </si>
  <si>
    <t>PRECIOUS OR SEMI- PRECIOUS STONES</t>
  </si>
  <si>
    <t>Pearls, natural or cultured, whether or not</t>
  </si>
  <si>
    <t>worked or graded but not strung, mounted</t>
  </si>
  <si>
    <t>or set; pearls, natural or cultured,</t>
  </si>
  <si>
    <t>temporarily strung for convenience of</t>
  </si>
  <si>
    <t>transport.</t>
  </si>
  <si>
    <t>- Natural pearls</t>
  </si>
  <si>
    <t>- Cultured pearls:</t>
  </si>
  <si>
    <t>- - Unworked</t>
  </si>
  <si>
    <t>- - Worked</t>
  </si>
  <si>
    <t>Diamonds, whether or not worked, but not</t>
  </si>
  <si>
    <t>mounted or set.</t>
  </si>
  <si>
    <t>- Unsorted</t>
  </si>
  <si>
    <t>- Industrial:</t>
  </si>
  <si>
    <t>- - Unworked or simply sawn, cleaved or</t>
  </si>
  <si>
    <t>bruted</t>
  </si>
  <si>
    <t>- Non- industrial:</t>
  </si>
  <si>
    <t>Precious stones (other than diamonds)</t>
  </si>
  <si>
    <t>and semi- precious stones, whether or not</t>
  </si>
  <si>
    <t>or set; ungraded precious stones (other</t>
  </si>
  <si>
    <t>than diamonds) and semi- precious</t>
  </si>
  <si>
    <t>stones, temporarily strung for</t>
  </si>
  <si>
    <t>convenience of transport.</t>
  </si>
  <si>
    <t>- Unworked or simply sawn or roughly shaped</t>
  </si>
  <si>
    <t>- Otherwise worked:</t>
  </si>
  <si>
    <t>- - Rubies, sapphires and emeralds</t>
  </si>
  <si>
    <t>Synthetic or reconstructed precious or</t>
  </si>
  <si>
    <t>semi- precious stones, whether or not</t>
  </si>
  <si>
    <t>or set; ungraded synthetic or</t>
  </si>
  <si>
    <t>reconstructed precious or semi- precious</t>
  </si>
  <si>
    <t>stones,temporarily strung for convenience</t>
  </si>
  <si>
    <t>of transport.</t>
  </si>
  <si>
    <t>- Piezo- electric quartz</t>
  </si>
  <si>
    <t>- Other, unworked or simply sawn or roughly</t>
  </si>
  <si>
    <t>shaped</t>
  </si>
  <si>
    <t>Dust and powder of natural or synthetic</t>
  </si>
  <si>
    <t>precious or semi- precious stones.</t>
  </si>
  <si>
    <t>- Of diamond</t>
  </si>
  <si>
    <t>II.- PRECIOUS METALS AND METALS</t>
  </si>
  <si>
    <t>CLAD WITH PRECIOUS METAL</t>
  </si>
  <si>
    <t>Silver (including silver plated with gold or</t>
  </si>
  <si>
    <t>platinum), unwrought or in semi-</t>
  </si>
  <si>
    <t>manufactured forms, or in powder form.</t>
  </si>
  <si>
    <t>- Powder</t>
  </si>
  <si>
    <t>- - Unwrought:</t>
  </si>
  <si>
    <t>- - - 50 kg and above</t>
  </si>
  <si>
    <t>Rs.120/Kg</t>
  </si>
  <si>
    <t>- - Semi-manufactured:</t>
  </si>
  <si>
    <t>Base metals clad with silver, not further</t>
  </si>
  <si>
    <t>worked than semi- manufactured.</t>
  </si>
  <si>
    <t>Gold (including gold plated with platinum)</t>
  </si>
  <si>
    <t>unwrought or in semi- manufactured</t>
  </si>
  <si>
    <t>forms, or in powder form.</t>
  </si>
  <si>
    <t>- Non- monetary:</t>
  </si>
  <si>
    <t>- - Powder</t>
  </si>
  <si>
    <t>- - Other unwrought forms:</t>
  </si>
  <si>
    <t>- - - 5 Kg and above</t>
  </si>
  <si>
    <t>Rs.2500/Kg</t>
  </si>
  <si>
    <t>- - Other semi-manufactured forms:</t>
  </si>
  <si>
    <t>- Monetary:</t>
  </si>
  <si>
    <t>Base metals or silver, clad with gold, not</t>
  </si>
  <si>
    <t>further worked than semi- manufactured.</t>
  </si>
  <si>
    <t>Platinum, unwrought or in semi-</t>
  </si>
  <si>
    <t>- Platinum:</t>
  </si>
  <si>
    <t>- - Unwrought or in powder form</t>
  </si>
  <si>
    <t>- Palladium:</t>
  </si>
  <si>
    <t>- Rhodium:</t>
  </si>
  <si>
    <t>- Iridium, osmium and ruthenium:</t>
  </si>
  <si>
    <t>Base metals, silver or gold, clad with</t>
  </si>
  <si>
    <t>platinum, not further worked than semi-</t>
  </si>
  <si>
    <t>manufactured.</t>
  </si>
  <si>
    <t>Waste and scrap of precious metal or of</t>
  </si>
  <si>
    <t>metal clad with precious metal; other</t>
  </si>
  <si>
    <t>waste and scrap containing precious</t>
  </si>
  <si>
    <t>metal or precious metal compounds, of a</t>
  </si>
  <si>
    <t>kind used principally for the recovery of</t>
  </si>
  <si>
    <t>precious metal.</t>
  </si>
  <si>
    <t>- Ash containing precious metal or precious</t>
  </si>
  <si>
    <t>metal compounds</t>
  </si>
  <si>
    <t>- - Of gold, including metal clad with gold but</t>
  </si>
  <si>
    <t>excluding sweepings containing other</t>
  </si>
  <si>
    <t>precious metals</t>
  </si>
  <si>
    <t>- - Of platinum, including metal clad with</t>
  </si>
  <si>
    <t>platinum but excluding sweepings containing</t>
  </si>
  <si>
    <t>other precious metals</t>
  </si>
  <si>
    <t>III.- JEWELLERY, GOLDSMITHS' AND</t>
  </si>
  <si>
    <t>SILVERSMITHS' WARES AND OTHER</t>
  </si>
  <si>
    <t>ARTICLES</t>
  </si>
  <si>
    <t>Articles of jewellery and parts thereof, of</t>
  </si>
  <si>
    <t>precious metal or of metal clad with</t>
  </si>
  <si>
    <t>- Of precious metal whether or not plated or</t>
  </si>
  <si>
    <t>clad with precious metal:</t>
  </si>
  <si>
    <t>- - Of silver, whether or not plated or clad with</t>
  </si>
  <si>
    <t>other precious metal</t>
  </si>
  <si>
    <t>- - Of other precious metal, whether or not</t>
  </si>
  <si>
    <t>plated or clad with precious metal:</t>
  </si>
  <si>
    <t>- - - Of gold</t>
  </si>
  <si>
    <t>- - - Medals and medollion of precious metals</t>
  </si>
  <si>
    <t>- Of base metal clad with precious metal</t>
  </si>
  <si>
    <t>Articles of goldsmiths' or silversmiths'</t>
  </si>
  <si>
    <t>wares and parts thereof, of precious metal</t>
  </si>
  <si>
    <t>or of metal clad with precious metal.</t>
  </si>
  <si>
    <t>plated or clad with precious metal</t>
  </si>
  <si>
    <t>Other articles of precious metal or of</t>
  </si>
  <si>
    <t>metal clad with precious metal.</t>
  </si>
  <si>
    <t>- Catalysts in the form of wire cloth or grill, of</t>
  </si>
  <si>
    <t>platinum</t>
  </si>
  <si>
    <t>Articles of natural or cultured pearls,</t>
  </si>
  <si>
    <t>precious or semi- precious stones(natural,</t>
  </si>
  <si>
    <t>synthetic or reconstructed).</t>
  </si>
  <si>
    <t>- Of natural or cultured pearls</t>
  </si>
  <si>
    <t>- Of precious or semi- precious stones</t>
  </si>
  <si>
    <t>(natural, synthetic or reconstructed)</t>
  </si>
  <si>
    <t>Imitation jewellery.</t>
  </si>
  <si>
    <t>- Of base metal, whether or not plated with</t>
  </si>
  <si>
    <t>precious metal:</t>
  </si>
  <si>
    <t>- - Cuff-links and studs</t>
  </si>
  <si>
    <t>Coin.</t>
  </si>
  <si>
    <t>- Coin (other than gold coin), not being legal</t>
  </si>
  <si>
    <t>tender</t>
  </si>
  <si>
    <t>Section XV</t>
  </si>
  <si>
    <t>BASE METALS AND ARTICLES OF BASE METAL</t>
  </si>
  <si>
    <t>                    Prepared paints, inks or other products with a basis of metallic flakes or powder (headings 3207 to 3210, 3212, 3213 or 3215);</t>
  </si>
  <si>
    <t>                    Ferro-cerium or other pyrophoric alloys (heading 3606);</t>
  </si>
  <si>
    <t>                    Headgear or parts thereof of heading 6506 or 6507;</t>
  </si>
  <si>
    <t>                    Umbrella frames or other articles of heading 6603;</t>
  </si>
  <si>
    <t>                    Goods of Chapter 71 (for example, precious metal alloys, base metal clad with precious metal, imitation jewellery);</t>
  </si>
  <si>
    <t>                    Articles of Section XVI (machinery, mechanical appliances and electrical goods);</t>
  </si>
  <si>
    <t>                    Assembled railway or tramway track (heading 8608) or other articles of Section XVII (vehicles, ships and boats, aircraft)</t>
  </si>
  <si>
    <t>                    Instruments or apparatus of Section XVIII, including clock or watch</t>
  </si>
  <si>
    <t>springs;</t>
  </si>
  <si>
    <t>Lead shot prepared for ammunition (heading 93.06) or other articles of Section XIX (arms and ammunition);</t>
  </si>
  <si>
    <t>                    Articles of Chapter 94 (for example, furniture, mattress supports, lamps and lighting fittings, illuminated signs, prefabricated buildings);</t>
  </si>
  <si>
    <t>                    Hand sieves, buttons, pens, pencil-holders, pen nibs, monopods, bipods, tripods and similar articles or other articles of Chapter 96 (miscellaneous manufactured articles); or</t>
  </si>
  <si>
    <t>Throughout the Nomenclature, the expression "parts of general use" means :</t>
  </si>
  <si>
    <t>                    Articles of heading 7307, 7312, 7315, 7317 or 7318 and similar articles of other base metal;</t>
  </si>
  <si>
    <t>                    Springs and leaves for springs, of base metal, other than clock or watch springs (heading 9114); and</t>
  </si>
  <si>
    <t>                    Articles of headings 8301, 8302, 8308, 8310 and frames and mirrors, of base metal, of heading 8306</t>
  </si>
  <si>
    <t>In Chapters 73 to 76 and 78 to 82 (but not in heading 7315) references to parts of goods do not include references to parts of general use as defined above</t>
  </si>
  <si>
    <t>Subject to the preceding paragraph and to Note 1 to Chapter 83, the articles of Chapter 82 or 83 are excluded from Chapters 72 to 76 and 78 to 81</t>
  </si>
  <si>
    <t>Throughout the Nomenclature, the expression "base metals" means : iron and steel, copper, nickel, aluminium, lead, zinc, tin, tungsten (wolfram), molybdenum, tantalum, magnesium, cobalt, bismuth, cadmium, titanium, zirconium, antimony, manganese, beryllium, chromium, germanium, vanadium, gallium, hafnium, indium, niobium (columbium), rhenium and thallium.</t>
  </si>
  <si>
    <t>Throughout the Nomenclature, the term "cermets" means products containing a microscopic heterogeneous combination of a metallic component and a ceramic component. The term "cermets" includes sintered metal carbides (metal carbides sintered with a metal).</t>
  </si>
  <si>
    <t>Classification of alloys (other than ferro-alloys and master alloys as defined in</t>
  </si>
  <si>
    <t>Chapters 72 and 74):</t>
  </si>
  <si>
    <t>                    An alloy of base metals is to be classified as an alloy of the metal which predominates by weight over each of the other metals;</t>
  </si>
  <si>
    <t>                    An alloy composed of base metals of this Section and of elements not falling within this Section is to be treated as an alloy of base metals of this Section if the total weight of such metals equals or exceeds the total weight of the other elements present;</t>
  </si>
  <si>
    <t>                    In this Section the term "alloys" includes sintered mixtures of metal powders, heterogeneous intimate mixtures obtained by melting (other than cermets) and intermetallic compounds</t>
  </si>
  <si>
    <t>Unless the context otherwise requires, any reference in the Nomenclature to a base metal includes a reference to alloys which, by virtue of Note 5 above, are to be classified as alloys of that metal.</t>
  </si>
  <si>
    <t>Classification of composite articles:</t>
  </si>
  <si>
    <t>Except where the headings otherwise require, articles of base metal (including articles of mixed materials treated as articles of base metal under the Interpretative Rules) containing two or more base metals are to be treated as articles of the base metal predominating by weight over each of the other metals</t>
  </si>
  <si>
    <t>For this purpose:</t>
  </si>
  <si>
    <t>                    Iron and steel, or different kinds of iron or steel, are regarded as one and the same metal;</t>
  </si>
  <si>
    <t>                    An alloy is regarded as being entirely composed of that metal as an alloy of which, by virtue of Note 5, it is classified; and</t>
  </si>
  <si>
    <t>                    A cermet of heading 8113 is regarded as a single base metal</t>
  </si>
  <si>
    <t>In this Section, the following expressions have the meanings hereby assigned to them:</t>
  </si>
  <si>
    <t>                    Waste and scrap:</t>
  </si>
  <si>
    <t>Metal waste and scrap from the manufacture or mechanical working of metals, and metal goods definitely not usable as such because of breakage, cutting-up, wear or other reasons</t>
  </si>
  <si>
    <t>                    Powders</t>
  </si>
  <si>
    <t>Products of which 90 % or more by weight passes through a sieve having a mesh aperture of 1 mm</t>
  </si>
  <si>
    <t>Chapter 72</t>
  </si>
  <si>
    <t>Iron and steel</t>
  </si>
  <si>
    <t>In this Chapter and, in the case of Notes (d), (e) and (f) throughout the Nomenclature, the following expressions have the meanings hereby assigned to them:</t>
  </si>
  <si>
    <t>                    Pig iron</t>
  </si>
  <si>
    <t>Iron-carbon alloys not usefully malleable, containing more than 2% by weight of carbon and which may contain by weight one or more other elements within the following limits:</t>
  </si>
  <si>
    <t>           not more than 10% of chromium</t>
  </si>
  <si>
    <t>           not more than 6% of manganese</t>
  </si>
  <si>
    <t>           not more than 3% of phosphorus</t>
  </si>
  <si>
    <t>           not more than 8% of silicon</t>
  </si>
  <si>
    <t>           a total of not more than 10% of other elements</t>
  </si>
  <si>
    <t>                    Spiegeleisen</t>
  </si>
  <si>
    <t>Iron-carbon alloys containing by weight more than 6% but not more than 30% of manganese and otherwise conforming to the specification at (a) above</t>
  </si>
  <si>
    <t>                    Ferro-alloys</t>
  </si>
  <si>
    <t>Alloys in pigs, blocks, lumps or similar primary forms, in forms obtained by continuous casting and also in granular or powder forms, whether or not agglomerated, commonly used as an additive in the manufacture of other alloys or as de-oxidants, de- sulphurising agents or for similar uses in ferrous metallurgy and generally not usefully malleable, containing by weight 4% or more of the element iron and one or more of the following:</t>
  </si>
  <si>
    <t>           more than 10% of chromium</t>
  </si>
  <si>
    <t>           more than 30% of manganese</t>
  </si>
  <si>
    <t>           more than 3% of phosphorus</t>
  </si>
  <si>
    <t>           more than 8% of silicon</t>
  </si>
  <si>
    <t>     a total of more than 10% of other elements, excluding carbon, subject to a maximum content of 10% in the case of copper</t>
  </si>
  <si>
    <t>                    Steel</t>
  </si>
  <si>
    <t>Ferrous materials other than those of heading 7203 which (with the exception of certain types produced in the form of castings) are usefully malleable and which contain by weight 2% or less of carbon However, chromium steels may contain higher proportions of carbon</t>
  </si>
  <si>
    <t>                    Stainless steel</t>
  </si>
  <si>
    <t>Alloy steels containing, by weight, 12% or less of carbon and 105% or more of chromium, with or without other elements</t>
  </si>
  <si>
    <t>                    Other alloy steel</t>
  </si>
  <si>
    <t>Steels not complying with the definition of stainless steel and containing by weight one or more of the following elements in the proportion shown:</t>
  </si>
  <si>
    <t>           03% or more of aluminium</t>
  </si>
  <si>
    <t>           00008% or more of boron</t>
  </si>
  <si>
    <t>           03% or more of chromium</t>
  </si>
  <si>
    <t>           03% or more of cobalt</t>
  </si>
  <si>
    <t>           04% or more of copper</t>
  </si>
  <si>
    <t>           04% or more of lead</t>
  </si>
  <si>
    <t>           165% or more of manganese</t>
  </si>
  <si>
    <t>           008% or more of molybdenum</t>
  </si>
  <si>
    <t>           03% or more of nickel</t>
  </si>
  <si>
    <t>           006% or more of niobium</t>
  </si>
  <si>
    <t>           06% or more of silicon</t>
  </si>
  <si>
    <t>           005% or more of titanium</t>
  </si>
  <si>
    <t>           03% or more of tungsten (wolfram)</t>
  </si>
  <si>
    <t>           01% or more of vanadium</t>
  </si>
  <si>
    <t>           005% or more of zirconium</t>
  </si>
  <si>
    <t>         01% or more of other elements (except sulphur, phosphorus, carbon and nitrogen), taken separately</t>
  </si>
  <si>
    <t>                    Remelting scrap ingots of iron or steel</t>
  </si>
  <si>
    <t>Products roughly cast in the form of ingots without feeder-heads or hot tops, or of pigs, having obvious surface faults and not complying with the chemical composition of pig iron, spiegeleisen or ferro-alloys</t>
  </si>
  <si>
    <t>                    Granules</t>
  </si>
  <si>
    <t>Products of which less than 90% by weight passes through a sieve with a mesh aperture of 1 mm and of which 90% or more by weight passes through a sieve with a mesh aperture of 5 mm</t>
  </si>
  <si>
    <t>Semi-finished products</t>
  </si>
  <si>
    <t>Continuous  cast  products  of  solid  section,  whether  or  not</t>
  </si>
  <si>
    <t>subjected to primary hot-rolling; and</t>
  </si>
  <si>
    <t>Other products of solid section, which have not been further</t>
  </si>
  <si>
    <t>worked than subjected to primary hot-rolling or roughly shaped</t>
  </si>
  <si>
    <t>by forging, including blanks for angles, shapes or sections</t>
  </si>
  <si>
    <t>These products are not presented in coils</t>
  </si>
  <si>
    <t>                    Flat-rolled products</t>
  </si>
  <si>
    <t>Rolled products of solid rectangular (other than square) cross-section, which do not conform to the definition at (ij) above in the form of:</t>
  </si>
  <si>
    <t>           coils of successively superimposed layers, or</t>
  </si>
  <si>
    <t>          straight lengths, which if of a thickness less than 475 mm are of a width measuring at least ten times the thickness or if of a thickness of 475 mm or more are of a width which exceeds 150 mm and measures at least twice the thickness</t>
  </si>
  <si>
    <t>Flat-rolled products include those with patterns in relief derived directly from rolling (for example, grooves, ribs, chequers, tears, buttons, lozenges) and those which have been perforated, corrugated or polished, provided that they do not thereby assume the character of articles or products of other headings</t>
  </si>
  <si>
    <t>Flat-rolled products of a shape other than rectangular or square, of any size, are to be classified as products of a width of 600 mm or more, provided that they do not assume the character of articles or products of other headings</t>
  </si>
  <si>
    <t>                    Bars and rods, hot-rolled, in irregularly wound coils Hot-rolled products in irregularly wound coils, which have a solid cross-section in the shape of circles, segments of circles,</t>
  </si>
  <si>
    <t>ovals, rectangles (including squares), triangles or other convex polygons (including flattened circles and "modified rectangles", of which two opposite sides are convex arcs, the other two sides being straight, of equal length and parallel) These products may have indentations, ribs, grooves or other deformations produced during the rolling process (reinforcing bars and rods)</t>
  </si>
  <si>
    <t>                    Other bars and rods</t>
  </si>
  <si>
    <t>Products which do not conform to any of the definitions at (ij),</t>
  </si>
  <si>
    <t>           or (l) above or to the definition of wire, which have a uniform solid cross-section along their whole length in the shape of circles, segments of circles, ovals, rectangles (including squares), triangles or other convex polygons (including "flattened circles" and "modified rectangles", of which two opposite sides are convex arcs, the other two sides being straight, of equal length and parallel) These products</t>
  </si>
  <si>
    <t>may:</t>
  </si>
  <si>
    <t>          have  indentations,  ribs,  grooves  or  other  deformations</t>
  </si>
  <si>
    <t>produced during the rolling process (reinforcing bars and rods);</t>
  </si>
  <si>
    <t>-be twisted after rolling</t>
  </si>
  <si>
    <t>                    Angles, shapes and sections</t>
  </si>
  <si>
    <t>Products having a uniform solid cross-section along their whole length which do not conform to any of the definitions at</t>
  </si>
  <si>
    <t>(ij), (k), (l) or (m) above or to the definition of wire Chapter 72 does not include products of heading 7301 or 7302</t>
  </si>
  <si>
    <t>                    Wire</t>
  </si>
  <si>
    <t>Cold-formed products in coils, of any uniform solid cross-section along their whole length, which do not conform to the definition of flat-rolled products</t>
  </si>
  <si>
    <t>                    Hollow drill bars and rods</t>
  </si>
  <si>
    <t>Hollow bars and rods of any cross-section, suitable for drills, of which the greatest external dimension of the cross-section exceeds 15 mm but does not exceed 52 mm, and of which the greatest internal dimension does not exceed one half of the greatest external dimension Hollow bars and rods of iron or steel not conforming to this definition are to be classified in heading 7304</t>
  </si>
  <si>
    <t>Ferrous metals clad with another ferrous metal are to be classified as products of the ferrous metal predominating by weight.</t>
  </si>
  <si>
    <t>Iron or steel products obtained by electrolytic deposition, by pressure casting or by sintering are to be classified, according to their form, their composition and their appearance, in the headings of this Chapter appropriate to similar hot-rolled products.</t>
  </si>
  <si>
    <t>In this Chapter the following expressions have the meanings hereby assigned to them:</t>
  </si>
  <si>
    <t>                    Alloy pig iron</t>
  </si>
  <si>
    <t>Pig iron containing, by weight, one or more of the following elements in the specified proportions:</t>
  </si>
  <si>
    <t>           more than 02% of chromium</t>
  </si>
  <si>
    <t>           more than 03% of copper</t>
  </si>
  <si>
    <t>           more than 03% of nickel</t>
  </si>
  <si>
    <t>          more than 01% of any of the following elements:aluminium, molybdenum, titanium, tungsten (wolfram), vanadium</t>
  </si>
  <si>
    <t>                    Non-alloy free-cutting steel</t>
  </si>
  <si>
    <t>Non-alloy steel containing, by weight, one or more of the following elements in the specified proportions:</t>
  </si>
  <si>
    <t>             008% or more of sulphur</t>
  </si>
  <si>
    <t>             01% or more of lead</t>
  </si>
  <si>
    <t>             more than 005% of selenium</t>
  </si>
  <si>
    <t>             more than 001% of tellurium</t>
  </si>
  <si>
    <t>             more than 005% of bismuth</t>
  </si>
  <si>
    <t>                    Silicon-electrical steel</t>
  </si>
  <si>
    <t>Alloy steels containing by weight at least 06% but not more than 6% of silicon and not more than 008% of carbon They may also contain by weight not more than 1% of aluminium but no other element in a proportion that would give the steel the characteristics of another alloy steel</t>
  </si>
  <si>
    <t>                    High speed steel</t>
  </si>
  <si>
    <t>Alloy steels containing, with or without other elements, at least two of the three elements molybdenum, tungsten and vanadium with a combined content by weight of 7% or more, 06% or more of carbon and 3 to 6% of chromium</t>
  </si>
  <si>
    <t>                    Silico-manganese steel</t>
  </si>
  <si>
    <t>         not more than 07% of carbon,</t>
  </si>
  <si>
    <t>         05% or more but not more than 19% of manganese, and</t>
  </si>
  <si>
    <t>           06% or more but not more than 23% of silicon, but no other element in a proportion that would give the steel the characteristics of another alloy steel</t>
  </si>
  <si>
    <t>For the classification of ferro-alloys in the subheadings of heading 72.02 the following rule should be observed :</t>
  </si>
  <si>
    <t>A ferro-alloy is considered as binary and classified under the relevant subheading (if it exists) if only one of the alloy elements exceeds the minimum percentage laid down in Chapter Note 1 (c); by analogy, it is considered respectively as ternary or quaternary if two or three alloy elements exceed the minimum percentage</t>
  </si>
  <si>
    <t>For the application of this rule the unspecified "other elements" referred to in Chapter Note 1 (c) must each exceed 10% by weight</t>
  </si>
  <si>
    <t>I.- PRIMARY MATERIALS; PRODUCTS IN</t>
  </si>
  <si>
    <t>GRANULAR OR POWDER FORM</t>
  </si>
  <si>
    <t>Pig iron and, spiegeleisen in pigs, blocks or</t>
  </si>
  <si>
    <t>other primary form.</t>
  </si>
  <si>
    <t>- Non- alloy pig iron containing by weight 0.5 %</t>
  </si>
  <si>
    <t>or less of phosphorus</t>
  </si>
  <si>
    <t>- Non- alloy pig iron containing by weight more</t>
  </si>
  <si>
    <t>than 0.5 % of phosphorus:</t>
  </si>
  <si>
    <t>- Alloy pig iron; spiegeleisen:</t>
  </si>
  <si>
    <t>Ferro- alloys.</t>
  </si>
  <si>
    <t>- Ferro- manganese:</t>
  </si>
  <si>
    <t>- - Containing by weight more than 2 % of carbon</t>
  </si>
  <si>
    <t>- Ferro- silicon:</t>
  </si>
  <si>
    <t>- - Containing by weight more than 55% of silicon</t>
  </si>
  <si>
    <t>- Ferro- silico- managanese</t>
  </si>
  <si>
    <t>- Ferro- chromium:</t>
  </si>
  <si>
    <t>- - Containing by weight more than 4 % of carbon</t>
  </si>
  <si>
    <t>- Ferro- silico- chromium</t>
  </si>
  <si>
    <t>- Ferro- nickel</t>
  </si>
  <si>
    <t>- Ferro- molybdenum</t>
  </si>
  <si>
    <t>- Ferro- tungsten and ferro- silico- tungsten</t>
  </si>
  <si>
    <t>- - Ferro-titanium and ferro-silicon-titanium</t>
  </si>
  <si>
    <t>- - Ferro-vanadium</t>
  </si>
  <si>
    <t>- - Ferro-niobium</t>
  </si>
  <si>
    <t>Ferrous products obtained by direct</t>
  </si>
  <si>
    <t>reduction of iron ore and other spongy</t>
  </si>
  <si>
    <t>ferrous products, in lumps, pellets or similar</t>
  </si>
  <si>
    <t>forms; iron having a minimum purity by</t>
  </si>
  <si>
    <t>weight of 99.94 %, In lumps, pellets or similar</t>
  </si>
  <si>
    <t>- Ferrous products obtained by direct reduction</t>
  </si>
  <si>
    <t>of iron ore</t>
  </si>
  <si>
    <t>Ferrous waste and scrap; remelting scrap</t>
  </si>
  <si>
    <t>ingots of iron or steel.</t>
  </si>
  <si>
    <t>- Waste and scrap of cast iron:</t>
  </si>
  <si>
    <t>- - - Re-rollable</t>
  </si>
  <si>
    <t>- - - Waste and scrap of auto parts</t>
  </si>
  <si>
    <t>- Waste and scrap of alloy steel:</t>
  </si>
  <si>
    <t>- - Of stainless steel</t>
  </si>
  <si>
    <t>- Waste and scrap of tinned iron or steel</t>
  </si>
  <si>
    <t>- Other waste and scrap:</t>
  </si>
  <si>
    <t>- - Turnings, shavings, chips, milling waste,</t>
  </si>
  <si>
    <t>sawdust, filings, trimmings and stampings,</t>
  </si>
  <si>
    <t>whether or not in bundles</t>
  </si>
  <si>
    <t>- - - Waste and scrap of auto parts in pressed</t>
  </si>
  <si>
    <t>bundle condition</t>
  </si>
  <si>
    <t>- - - Waste and scrap of compressors</t>
  </si>
  <si>
    <t>- Remelting scrap ingots</t>
  </si>
  <si>
    <t>Granules and powders, of pig iron,</t>
  </si>
  <si>
    <t>spiegeleisen, iron or steel.</t>
  </si>
  <si>
    <t>- Granules</t>
  </si>
  <si>
    <t>- Powders:</t>
  </si>
  <si>
    <t>- - Of alloy steel</t>
  </si>
  <si>
    <t>II.- IRON AND NON- ALLOY STEEL</t>
  </si>
  <si>
    <t>Iron and non- alloy steel in ingots or other</t>
  </si>
  <si>
    <t>primary forms (excluding iron of heading</t>
  </si>
  <si>
    <t>72.03).</t>
  </si>
  <si>
    <t>- Ingots</t>
  </si>
  <si>
    <t>Semi- finished products of iron or non- alloy</t>
  </si>
  <si>
    <t>steel.</t>
  </si>
  <si>
    <t>- Containing by weight less than 0.25 % of</t>
  </si>
  <si>
    <t>carbon:</t>
  </si>
  <si>
    <t>- - Of rectangular (including square) cross-</t>
  </si>
  <si>
    <t>section, the width measuring less than twice the</t>
  </si>
  <si>
    <t>thickness:</t>
  </si>
  <si>
    <t>Billets</t>
  </si>
  <si>
    <t>- - Other, of rectangular (other than square)</t>
  </si>
  <si>
    <t>cross-section:</t>
  </si>
  <si>
    <t>- - - Of a cross section 165 X 165 mm and above</t>
  </si>
  <si>
    <t>- Containing by weight 0.25 % or more of carbon:</t>
  </si>
  <si>
    <t>338</t>
  </si>
  <si>
    <t>- - - Of a cross section 165 mm x 165 mm and</t>
  </si>
  <si>
    <t>above</t>
  </si>
  <si>
    <t>Flat- rolled products of iron or non- alloy</t>
  </si>
  <si>
    <t>steel, of a width of 600 mm or more, hot-</t>
  </si>
  <si>
    <t>rolled, not clad, plated or coated.</t>
  </si>
  <si>
    <t>- In coils, not further worked than hot- rolled, with</t>
  </si>
  <si>
    <t>patterns in relief:</t>
  </si>
  <si>
    <t>Of secondary quality</t>
  </si>
  <si>
    <t>- Other, in coils, not further worked than hot-</t>
  </si>
  <si>
    <t>rolled, pickled:</t>
  </si>
  <si>
    <t>- - Of a thickness of 4.75 mm or more:</t>
  </si>
  <si>
    <t>- - Of a thickness of 3 mm or more but less than</t>
  </si>
  <si>
    <t>4.75 mm:</t>
  </si>
  <si>
    <t>- - Of a thickness of less than 3 mm:</t>
  </si>
  <si>
    <t>rolled:</t>
  </si>
  <si>
    <t>- - Of a thickness exceeding 10 mm:</t>
  </si>
  <si>
    <t>- - Of a thickness of 4.75 mm or more but not</t>
  </si>
  <si>
    <t>exceeding 10 mm:</t>
  </si>
  <si>
    <t>- - Of a thickness of 3 mm or  more but less than</t>
  </si>
  <si>
    <t>- Not in coils, not further worked than hot- rolled,</t>
  </si>
  <si>
    <t>with patterns in relief:</t>
  </si>
  <si>
    <t>- - - Of secondary quality</t>
  </si>
  <si>
    <t>- Other, not in coils, not further worked than hot-</t>
  </si>
  <si>
    <t>steel, of a width of 600 mm or more, cold-</t>
  </si>
  <si>
    <t>rolled (cold- reduced), not clad, plated or</t>
  </si>
  <si>
    <t>coated.</t>
  </si>
  <si>
    <t>- In coils, not further worked than cold- rolled</t>
  </si>
  <si>
    <t>(cold- reduced):</t>
  </si>
  <si>
    <t>- - Of a thickness of 3 mm or more:</t>
  </si>
  <si>
    <t>- - Of a thickness exceeding 1mm but less than 3</t>
  </si>
  <si>
    <t>mm:</t>
  </si>
  <si>
    <t>- - Of a thickness of 0.5 mm or more but not</t>
  </si>
  <si>
    <t>exceeding 1 mm:</t>
  </si>
  <si>
    <t>- - Of a thickness of less than 0.5 mm:</t>
  </si>
  <si>
    <t>- Not in coils, not further worked than cold- rolled</t>
  </si>
  <si>
    <t>- - Of a thickness of 3 mm or more :</t>
  </si>
  <si>
    <t>- - Of a thickness exceeding 1 mm but less than</t>
  </si>
  <si>
    <t>3 mm:</t>
  </si>
  <si>
    <t>steel, of a width of 600 mm or more, clad,</t>
  </si>
  <si>
    <t>plated or coated.</t>
  </si>
  <si>
    <t>- Plated or coated with tin:</t>
  </si>
  <si>
    <t>- - Of a thickness of 0.5 mm or more:</t>
  </si>
  <si>
    <t>- Plated or coated with lead, including terne-</t>
  </si>
  <si>
    <t>plate:</t>
  </si>
  <si>
    <t>- Electrolytically plated or coated with zinc:</t>
  </si>
  <si>
    <t>- Otherwise plated or coated with zinc:</t>
  </si>
  <si>
    <t>- - Corrugated:</t>
  </si>
  <si>
    <t>- Plated or coated with chromium oxides or with</t>
  </si>
  <si>
    <t>chromium and chromium oxides:</t>
  </si>
  <si>
    <t>- Plated or coated with aluminium:</t>
  </si>
  <si>
    <t>341</t>
  </si>
  <si>
    <t>- - Plated or coated with aluminium-zinc alloys:</t>
  </si>
  <si>
    <t>- Painted, varnished or coated with plastics:</t>
  </si>
  <si>
    <t>- - - VCM or PCM coated sheets of a</t>
  </si>
  <si>
    <t>thickness(excluding any coating) not exceeding</t>
  </si>
  <si>
    <t>0.5 mm</t>
  </si>
  <si>
    <t>steel, of a width of less than 600 mm, not</t>
  </si>
  <si>
    <t>clad, plated or coated.</t>
  </si>
  <si>
    <t>- Not further worked than hot- rolled:</t>
  </si>
  <si>
    <t>- - Rolled on four faces or in a closed box pass,</t>
  </si>
  <si>
    <t>of a width exceeding 150mm and a thickness of</t>
  </si>
  <si>
    <t>not less than 4 mm, not in coils and without</t>
  </si>
  <si>
    <t>patterns in relief :</t>
  </si>
  <si>
    <t>- - Other, of a thickness of 4.75 mm or more:</t>
  </si>
  <si>
    <t>- - - Cold rolled steel strips of thickness below</t>
  </si>
  <si>
    <t>0.5 mm and upto 100 mm wide</t>
  </si>
  <si>
    <t>- Not further worked than cold- rolled (cold-</t>
  </si>
  <si>
    <t>reduced):</t>
  </si>
  <si>
    <t>- - Containing by weight less than 0.25  % of</t>
  </si>
  <si>
    <t>steel, of a width of less than 600 mm, clad,</t>
  </si>
  <si>
    <t>- Plated or coated with tin</t>
  </si>
  <si>
    <t>- Otherwise plated or coated:</t>
  </si>
  <si>
    <t>- Clad:</t>
  </si>
  <si>
    <t>Bars and rods, hot- rolled, in irregularly</t>
  </si>
  <si>
    <t>wound coils, of iron or non- alloy steel.</t>
  </si>
  <si>
    <t>- Containing indentations, ribs, grooves or other</t>
  </si>
  <si>
    <t>deformations produced during the rolling</t>
  </si>
  <si>
    <t>process:</t>
  </si>
  <si>
    <t>- Other, of free- cutting steel:</t>
  </si>
  <si>
    <t>- - Of circular cross-section measuring less than</t>
  </si>
  <si>
    <t>14 mm in diameter:</t>
  </si>
  <si>
    <t>Other bars and rods of iron or non- alloy</t>
  </si>
  <si>
    <t>steel, not further worked than forged, hot-</t>
  </si>
  <si>
    <t>rolled, hot- drawn or hot- extruded, but</t>
  </si>
  <si>
    <t>including those twisted after rolling.</t>
  </si>
  <si>
    <t>- Forged:</t>
  </si>
  <si>
    <t>deformations produced during the rolling process</t>
  </si>
  <si>
    <t>or twisted after rolling:</t>
  </si>
  <si>
    <t>- - Of rectangular (other than square) cross-</t>
  </si>
  <si>
    <t>section:</t>
  </si>
  <si>
    <t>- Of free- cutting steel, not further worked than</t>
  </si>
  <si>
    <t>cold- formed or cold- finished:</t>
  </si>
  <si>
    <t>- Other, not further worked than cold- formed or</t>
  </si>
  <si>
    <t>cold- finished:</t>
  </si>
  <si>
    <t>Angles, shapes and sections of iron or non-</t>
  </si>
  <si>
    <t>alloy steel.</t>
  </si>
  <si>
    <t>- U, I or H sections, not further worked than hot-</t>
  </si>
  <si>
    <t>rolled, hot- drawn or extruded, of a height of less</t>
  </si>
  <si>
    <t>than 80 mm</t>
  </si>
  <si>
    <t>- L or T sections, not further worked than hot-</t>
  </si>
  <si>
    <t>than 80 mm:</t>
  </si>
  <si>
    <t>- - L sections</t>
  </si>
  <si>
    <t>- - T sections</t>
  </si>
  <si>
    <t>rolled, hot- drawn or extruded of a height of 80</t>
  </si>
  <si>
    <t>mm or more:</t>
  </si>
  <si>
    <t>- - U sections:</t>
  </si>
  <si>
    <t>344</t>
  </si>
  <si>
    <t>- - - Of a height exceeding 150 mm</t>
  </si>
  <si>
    <t>- - I sections:</t>
  </si>
  <si>
    <t>- - - Of a height exceeding 200 mm</t>
  </si>
  <si>
    <t>- - H sections:</t>
  </si>
  <si>
    <t>- - - Of a height exceeding 250 mm</t>
  </si>
  <si>
    <t>rolled, hot- drawn or extruded, of a height of 80</t>
  </si>
  <si>
    <t>- Other angles, shapes and sections, not further</t>
  </si>
  <si>
    <t>worked than hot- rolled, hot- drawn or extruded</t>
  </si>
  <si>
    <t>- Angles, shapes and sections, not further</t>
  </si>
  <si>
    <t>worked than cold- formed or cold- finished:</t>
  </si>
  <si>
    <t>- - Obtained from flat-rolled products</t>
  </si>
  <si>
    <t>- - Cold-formed or cold-finished from flat-rolled</t>
  </si>
  <si>
    <t>Wire of iron or non- alloy steel.</t>
  </si>
  <si>
    <t>- Not plated or coated, whether or  not polished</t>
  </si>
  <si>
    <t>- Plated or coated with zinc</t>
  </si>
  <si>
    <t>- Plated or coated with other base metals:</t>
  </si>
  <si>
    <t>- - - Of a kind used in manufacture of pneumatic</t>
  </si>
  <si>
    <t>tyres(bead wire)</t>
  </si>
  <si>
    <t>- - - Steel cord wire of specification swg-20 to 34</t>
  </si>
  <si>
    <t>III.-  STAINLESS STEEL</t>
  </si>
  <si>
    <t>Stainless steel in ingots or other primary</t>
  </si>
  <si>
    <t>forms; semi- finished products of stainless</t>
  </si>
  <si>
    <t>- Ingots and other primary forms</t>
  </si>
  <si>
    <t>section</t>
  </si>
  <si>
    <t>Flat- rolled products of stainless steel, of a</t>
  </si>
  <si>
    <t>width of 600 mm or more.</t>
  </si>
  <si>
    <t>- Not further worked than hot- rolled, in coils:</t>
  </si>
  <si>
    <t>- - Of a thickness exceeding 10 mm</t>
  </si>
  <si>
    <t>exceeding 10 mm</t>
  </si>
  <si>
    <t>4.75 mm</t>
  </si>
  <si>
    <t>- - Of a thickness of less than 3 mm</t>
  </si>
  <si>
    <t>- Not further worked than hot- rolled, not in coils:</t>
  </si>
  <si>
    <t>- - - Of a width up to 700 mm, thickness up to</t>
  </si>
  <si>
    <t>4mm of Series 200, 301, 303, 304, 304L, 316,</t>
  </si>
  <si>
    <t>316L, 410, 420 &amp; 430</t>
  </si>
  <si>
    <t>- - - Of a width up to 700 mm, of Series 200, 301,</t>
  </si>
  <si>
    <t>303, 304, 304L, 316, 316L, 410, 420 &amp; 430</t>
  </si>
  <si>
    <t>- - Of a thickness of 4.75 mm or more</t>
  </si>
  <si>
    <t>346</t>
  </si>
  <si>
    <t>- - - Sheets in circular shape of all sizes</t>
  </si>
  <si>
    <t>width of less than 600 mm.</t>
  </si>
  <si>
    <t>- - Of a thickness of less than 4.75 mm:</t>
  </si>
  <si>
    <t>- - - Of a thickness up to 4mm of Series 200,</t>
  </si>
  <si>
    <t>301, 303, 304, 304L, 316, 316L, 410, 420 &amp; 430</t>
  </si>
  <si>
    <t>wound coils, of stainless steel.</t>
  </si>
  <si>
    <t>- - - Of a width 50mm or more, but not exceeding</t>
  </si>
  <si>
    <t>200mm of Series 200, 301, 303, 304, 304L, 316,</t>
  </si>
  <si>
    <t>Other bars and rods of stainless steel;</t>
  </si>
  <si>
    <t>angles, shapes and sections of stainless</t>
  </si>
  <si>
    <t>- Bars and rods, not further worked than hot-</t>
  </si>
  <si>
    <t>rolled, hot- drawn or extruded:</t>
  </si>
  <si>
    <t>- - Of circular cross-section</t>
  </si>
  <si>
    <t>- Bars and rods, not further worked than cold-</t>
  </si>
  <si>
    <t>formed or cold- finished</t>
  </si>
  <si>
    <t>- Other bars and rods</t>
  </si>
  <si>
    <t>- Angles, shapes and sections</t>
  </si>
  <si>
    <t>Wire of stainless steel.</t>
  </si>
  <si>
    <t>IV.- OTHER ALLOY STEEL; HOLLOW DRILL</t>
  </si>
  <si>
    <t>BARS AND RODS, OF ALLOY OR NON-</t>
  </si>
  <si>
    <t>ALLOY STEEL</t>
  </si>
  <si>
    <t>Other alloy steel in ingots or other primary</t>
  </si>
  <si>
    <t>forms; semi- finished products of other alloy</t>
  </si>
  <si>
    <t>Flat- rolled products of other alloy steel, of a</t>
  </si>
  <si>
    <t>- Of silicon- electrical steel:</t>
  </si>
  <si>
    <t>- - Grain-oriented</t>
  </si>
  <si>
    <t>- Other, not further worked than hot- rolled, in</t>
  </si>
  <si>
    <t>coils</t>
  </si>
  <si>
    <t>- Other, not further worked than hot- rolled, not in</t>
  </si>
  <si>
    <t>- Other, not further worked than cold- rolled</t>
  </si>
  <si>
    <t>(cold- reduced)</t>
  </si>
  <si>
    <t>- - Electrolytically plated or coated with zinc</t>
  </si>
  <si>
    <t>- - Otherwise plated or coated with zinc</t>
  </si>
  <si>
    <t>- Of high speed steel</t>
  </si>
  <si>
    <t>- - Not further worked than hot-rolled</t>
  </si>
  <si>
    <t>- - Not further worked than cold-rolled (cold-</t>
  </si>
  <si>
    <t>reduced)</t>
  </si>
  <si>
    <t>wound coils, of other alloy steel.</t>
  </si>
  <si>
    <t>- Of silico-manganese steel</t>
  </si>
  <si>
    <t>Other bars and rods of other alloy steel;</t>
  </si>
  <si>
    <t>angles, shapes and sections, of other alloy</t>
  </si>
  <si>
    <t>steel; hollow drill bars and rods, of alloy or</t>
  </si>
  <si>
    <t>non- alloy steel.</t>
  </si>
  <si>
    <t>- Bars and rods, of high speed steel</t>
  </si>
  <si>
    <t>- Bars and rods, of silico- manganese steel:</t>
  </si>
  <si>
    <t>- - - Spring steel(SUP - 9 and equivalent)</t>
  </si>
  <si>
    <t>- Other bars and rods, not further worked than</t>
  </si>
  <si>
    <t>hot- rolled, hot- drawn or extruded:</t>
  </si>
  <si>
    <t>- - - Case Hardening Steel (conforming to AISI-</t>
  </si>
  <si>
    <t>8620, 20MnCr5, SCM series and equivalent</t>
  </si>
  <si>
    <t>- Other bars rods, not further worked than forged</t>
  </si>
  <si>
    <t>cold- formed or cold- finished</t>
  </si>
  <si>
    <t>- Hollow drill bars and rods</t>
  </si>
  <si>
    <t>Wire of other alloy steel.</t>
  </si>
  <si>
    <t>- Of silico-</t>
  </si>
  <si>
    <t>manganese steel</t>
  </si>
  <si>
    <t>Chapter 73</t>
  </si>
  <si>
    <t>Articles of iron or steel</t>
  </si>
  <si>
    <t>In this Chapter the expression "cast iron" applies to products obtained by casting in which iron predominates by weight over each of the other elements and which do not comply with the chemical composition of steel as defined in Note 1 (d) to Chapter 72.</t>
  </si>
  <si>
    <t>In this Chapter the word "wire" means hot or cold-formed products of any cross-sectional shape, of which no cross- sectional dimension exceeds 16mm.</t>
  </si>
  <si>
    <t>Sheet piling of iron or steel, whether or not</t>
  </si>
  <si>
    <t>drilled, punched or made from assembled</t>
  </si>
  <si>
    <t>elements; welded angles, shapes and</t>
  </si>
  <si>
    <t>sections, of iron or steel.</t>
  </si>
  <si>
    <t>- Sheet piling</t>
  </si>
  <si>
    <t>Railway or tramway track construction</t>
  </si>
  <si>
    <t>material of iron or steel, the following: rails,</t>
  </si>
  <si>
    <t>check- rails and rack rails, switch blades,</t>
  </si>
  <si>
    <t>crossing frogs, point rods and other crossing</t>
  </si>
  <si>
    <t>pieces, sleepers (cross- ties), fish- plates,</t>
  </si>
  <si>
    <t>chairs, chair wedges, sole plates (base</t>
  </si>
  <si>
    <t>plates), rail clips, bedplates, ties and other</t>
  </si>
  <si>
    <t>material specialized for jointing or fixing rails.</t>
  </si>
  <si>
    <t>- Rails</t>
  </si>
  <si>
    <t>- Switch blades, crossing frogs, point rods and</t>
  </si>
  <si>
    <t>other crossing pieces</t>
  </si>
  <si>
    <t>- Fish- plates and sole plates</t>
  </si>
  <si>
    <t>Tubes, pipes and hollow profiles, of cast iron.</t>
  </si>
  <si>
    <t>Tubes, pipes and hollow profiles, seamless,</t>
  </si>
  <si>
    <t>of iron (other than cast iron) or steel.</t>
  </si>
  <si>
    <t>- Line pipe of a kind used for oil or gas pipelines:</t>
  </si>
  <si>
    <t>Of stainless steel</t>
  </si>
  <si>
    <t>- Casing, tubing and drill pipe, of a kind used in</t>
  </si>
  <si>
    <t>drilling for oil or gas :</t>
  </si>
  <si>
    <t>- -  Drill pipe of stainless steel</t>
  </si>
  <si>
    <t>Other drill pipe</t>
  </si>
  <si>
    <t>- -  Other, of stainless steel</t>
  </si>
  <si>
    <t>-  Other, of circular cross-section, of iron or non-</t>
  </si>
  <si>
    <t>alloy steel :</t>
  </si>
  <si>
    <t>- - Cold-drawn or cold-rolled (cold-reduced)</t>
  </si>
  <si>
    <t>- Other, of circular cross- section, of stainless</t>
  </si>
  <si>
    <t>steel:</t>
  </si>
  <si>
    <t>- Other, of circular cross- section, of other alloy</t>
  </si>
  <si>
    <t>Other tubes and pipes (for example, welded,</t>
  </si>
  <si>
    <t>riveted or similarly closed), having circular</t>
  </si>
  <si>
    <t>cross- sections, the external diameter of</t>
  </si>
  <si>
    <t>which exceeds 406.4 mm, of iron or steel.</t>
  </si>
  <si>
    <t>- - Longitudinally submerged arc welded</t>
  </si>
  <si>
    <t>- - Other, longitudinally welded</t>
  </si>
  <si>
    <t>- Casing of a kind used in drilling for oil or gas</t>
  </si>
  <si>
    <t>- Other, welded:</t>
  </si>
  <si>
    <t>- - Longitudinally  welded</t>
  </si>
  <si>
    <t>Other tubes, pipes and hollow profiles (for</t>
  </si>
  <si>
    <t>example, open seam or welded, riveted or</t>
  </si>
  <si>
    <t>similarly closed), of iron or steel.</t>
  </si>
  <si>
    <t>- -  Welded, of stainless steel</t>
  </si>
  <si>
    <t>- -  Other</t>
  </si>
  <si>
    <t>Casing and tubing of a kind used in drilling for</t>
  </si>
  <si>
    <t>oil or gas :</t>
  </si>
  <si>
    <t>Other, welded, of circular cross- section, of iron</t>
  </si>
  <si>
    <t>or non- alloy steel:</t>
  </si>
  <si>
    <t>- - - Copper coated mild steel tubes upto 8.5 mm</t>
  </si>
  <si>
    <t>dia</t>
  </si>
  <si>
    <t>Other, welded, of circular cross- section, of</t>
  </si>
  <si>
    <t>stainless steel</t>
  </si>
  <si>
    <t>other alloy steel</t>
  </si>
  <si>
    <t>Other, welded, of non- circular cross- section :</t>
  </si>
  <si>
    <t>- -  Of square or rectangular cross-section</t>
  </si>
  <si>
    <t>- -  Of other non-circular cross-section</t>
  </si>
  <si>
    <t>- Other.</t>
  </si>
  <si>
    <t>Tube or pipe fittings (for example, couplings,</t>
  </si>
  <si>
    <t>elbows, sleeves), of iron or steel.</t>
  </si>
  <si>
    <t>- Cast fittings:</t>
  </si>
  <si>
    <t>- - Of non-malleable cast iron:</t>
  </si>
  <si>
    <t>351</t>
  </si>
  <si>
    <t>- - - In conformance to NACE certification as per</t>
  </si>
  <si>
    <t>MR-175</t>
  </si>
  <si>
    <t>- - - Semi finished malleable iron pipe fittings</t>
  </si>
  <si>
    <t>- Other, of stainless steel:</t>
  </si>
  <si>
    <t>- - Flanges</t>
  </si>
  <si>
    <t>- - Threaded elbows, bends and sleeves</t>
  </si>
  <si>
    <t>- - Butt welding fittings</t>
  </si>
  <si>
    <t>- - Flanges:</t>
  </si>
  <si>
    <t>Flanges for air intake pipes for agricultural</t>
  </si>
  <si>
    <t>tractors (upto 60 kW) of sub -  headings</t>
  </si>
  <si>
    <t>Structures (excluding prefabricated buildings</t>
  </si>
  <si>
    <t>of heading 94.06) and parts of structures (for</t>
  </si>
  <si>
    <t>example, bridges and bridge- sections, lock-</t>
  </si>
  <si>
    <t>gates, towers, lattice masts, roofs, roofing</t>
  </si>
  <si>
    <t>frame- works, doors and windows and their</t>
  </si>
  <si>
    <t>frames and thresholds for doors, shutters,</t>
  </si>
  <si>
    <t>balustrades, pillars and columns), of iron or</t>
  </si>
  <si>
    <t>steel; plates, rods, angles, shapes, sections,</t>
  </si>
  <si>
    <t>tubes and the like, prepared for use in</t>
  </si>
  <si>
    <t>structures, of iron or steel.</t>
  </si>
  <si>
    <t>- Bridges and bridge sections</t>
  </si>
  <si>
    <t>- Towers and lattice masts</t>
  </si>
  <si>
    <t>- Equipment for scaffolding, shuttering, propping</t>
  </si>
  <si>
    <t>or pitpropping</t>
  </si>
  <si>
    <t>- - - Pillars, Columns, Plates, Rods, angles and</t>
  </si>
  <si>
    <t>Sections prepared for use in structures.</t>
  </si>
  <si>
    <t>- - - Gangways, girders, hangars, masts, hoists</t>
  </si>
  <si>
    <t>Reservoirs, tanks, vats and similar containers</t>
  </si>
  <si>
    <t>for any material (other than compressed or</t>
  </si>
  <si>
    <t>liquefied gas), of iron or steel, of a capacity</t>
  </si>
  <si>
    <t>exceeding 300 l, whether or not lined or heat-</t>
  </si>
  <si>
    <t>insulated, but not fitted with mechanical or</t>
  </si>
  <si>
    <t>thermal equipment.</t>
  </si>
  <si>
    <t>Tanks, casks, drums, cans, boxes and similar</t>
  </si>
  <si>
    <t>containers, for any material (other than</t>
  </si>
  <si>
    <t>compressed or liquefied gas), of iron or steel,</t>
  </si>
  <si>
    <t>of a capacity not exceeding 300 l, whether or</t>
  </si>
  <si>
    <t>not lined or heat- insulated, but not fitted with</t>
  </si>
  <si>
    <t>mechanical or thermal equipment.</t>
  </si>
  <si>
    <t>- Of a capacity of 50 l or more</t>
  </si>
  <si>
    <t>- Of a capacity of less than 50 l:</t>
  </si>
  <si>
    <t>- - Cans which are to be closed by soldering or</t>
  </si>
  <si>
    <t>crimping</t>
  </si>
  <si>
    <t>Containers for compressed or liquefied gas,</t>
  </si>
  <si>
    <t>of iron or steel.</t>
  </si>
  <si>
    <t>- - - For CNG</t>
  </si>
  <si>
    <t>- - - For LPG</t>
  </si>
  <si>
    <t>- - - For cryogenic</t>
  </si>
  <si>
    <t>- - - For aerosol products</t>
  </si>
  <si>
    <t>Stranded wire, ropes, cables, plaited bands,</t>
  </si>
  <si>
    <t>slings and the like, of iron or steel, not</t>
  </si>
  <si>
    <t>electrically insulated.</t>
  </si>
  <si>
    <t>- Stranded wire, ropes and cables:</t>
  </si>
  <si>
    <t>- - - Wire</t>
  </si>
  <si>
    <t>- - - Rope</t>
  </si>
  <si>
    <t>- - - Steel cord (2+2x0.28 mm brass plated steel</t>
  </si>
  <si>
    <t>cord, 3x0.2+6x0.35 &amp; 3x0.2+6x0.35) of a kind</t>
  </si>
  <si>
    <t>used in manufacture of tyres</t>
  </si>
  <si>
    <t>Barbed wire of iron or steel; twisted hoop or</t>
  </si>
  <si>
    <t>single flat wire, barbed or not, and loosely</t>
  </si>
  <si>
    <t>twisted double wire, of a kind used for</t>
  </si>
  <si>
    <t>fencing, of iron or steel.</t>
  </si>
  <si>
    <t>Cloth (including endless bands), grill, netting</t>
  </si>
  <si>
    <t>and fencing, of iron or steel wire; expanded</t>
  </si>
  <si>
    <t>metal of iron or steel.</t>
  </si>
  <si>
    <t>- Woven cloth:</t>
  </si>
  <si>
    <t>- - Endless bands for machinery, of stainless</t>
  </si>
  <si>
    <t>steel</t>
  </si>
  <si>
    <t>- - Other woven cloth, of stainless steel</t>
  </si>
  <si>
    <t>- - - Steel cord fabric of kind used in</t>
  </si>
  <si>
    <t>manaufacture of tyres</t>
  </si>
  <si>
    <t>- - - Other endless bands for machinery</t>
  </si>
  <si>
    <t>- Grill, netting and fencing, welded at the inter-</t>
  </si>
  <si>
    <t>section, of wire with a maximum cross- sectional</t>
  </si>
  <si>
    <t>dimension of 3 mm or more and having a mesh</t>
  </si>
  <si>
    <t>size of 100 cm2 or more</t>
  </si>
  <si>
    <t>- Other grill, netting and fencing, welded at the</t>
  </si>
  <si>
    <t>inter section:</t>
  </si>
  <si>
    <t>- - Plated or coated with zinc</t>
  </si>
  <si>
    <t>- Other cloth, grill, netting and fencing:</t>
  </si>
  <si>
    <t>- - Coated with plastics</t>
  </si>
  <si>
    <t>- Expanded metal</t>
  </si>
  <si>
    <t>Chain and parts thereof, of iron or steel.</t>
  </si>
  <si>
    <t>- Articulated link chain and parts thereof:</t>
  </si>
  <si>
    <t>- - Roller chain:</t>
  </si>
  <si>
    <t>- - - Chain for bicycles of heading 87.12</t>
  </si>
  <si>
    <t>- - Other chain</t>
  </si>
  <si>
    <t>- - Parts:</t>
  </si>
  <si>
    <t>Adjuster for chain for vehicles of heading</t>
  </si>
  <si>
    <t>- Skid chain</t>
  </si>
  <si>
    <t>- Other chain:</t>
  </si>
  <si>
    <t>- - Stud-link</t>
  </si>
  <si>
    <t>- - Other, welded link</t>
  </si>
  <si>
    <t>- Other parts</t>
  </si>
  <si>
    <t>Anchors, grapnels and parts thereof, of iron</t>
  </si>
  <si>
    <t>or steel.</t>
  </si>
  <si>
    <t>Nails, tacks, drawing pins, corrugated nails,</t>
  </si>
  <si>
    <t>staples (other than those of heading 83.05)</t>
  </si>
  <si>
    <t>and similar articles, of iron or steel, whether</t>
  </si>
  <si>
    <t>or not with heads of other material, but</t>
  </si>
  <si>
    <t>excluding such articles with heads of copper.</t>
  </si>
  <si>
    <t>- - - Nails</t>
  </si>
  <si>
    <t>- - - Tacks</t>
  </si>
  <si>
    <t>- - - Drawing pins</t>
  </si>
  <si>
    <t>Screws, bolts, nuts, coach screws, screw</t>
  </si>
  <si>
    <t>hooks, rivets, cotters, cotter- pins, washers</t>
  </si>
  <si>
    <t>(including spring washers) and similar</t>
  </si>
  <si>
    <t>articles, of iron or steel.</t>
  </si>
  <si>
    <t>- Threaded articles:</t>
  </si>
  <si>
    <t>- - Coach screws</t>
  </si>
  <si>
    <t>- - Other wood screws</t>
  </si>
  <si>
    <t>- - Screw hooks and screw rings</t>
  </si>
  <si>
    <t>- - Self-tapping screws</t>
  </si>
  <si>
    <t>- - Other screws and bolts, whether or not with</t>
  </si>
  <si>
    <t>their nuts or washers:</t>
  </si>
  <si>
    <t>- - - High tensile (DIN Grade 8.8. ASTM A325 or</t>
  </si>
  <si>
    <t>ASTM A 193 B7)</t>
  </si>
  <si>
    <t>U Bolts for leaf springs for vehicles of</t>
  </si>
  <si>
    <t>chapter 87</t>
  </si>
  <si>
    <t>- - Nuts:</t>
  </si>
  <si>
    <t>- - -Wheel nuts for vehicles of chapter 87</t>
  </si>
  <si>
    <t>- Non- threaded articles:</t>
  </si>
  <si>
    <t>- - Spring washers and other lock washers:</t>
  </si>
  <si>
    <t>- - Other washers:</t>
  </si>
  <si>
    <t>- - - Thrust washers for vehicles of chapter 87</t>
  </si>
  <si>
    <t>- - - Washer kick starter knuckle for vehicle  of</t>
  </si>
  <si>
    <t>- - Rivets</t>
  </si>
  <si>
    <t>- - Cotters and cotter-pins</t>
  </si>
  <si>
    <t>Sewing needles, knitting needles, bodkins,</t>
  </si>
  <si>
    <t>crochet hooks, embroidery stilettos and</t>
  </si>
  <si>
    <t>similar articles, for use in the hand, of iron or</t>
  </si>
  <si>
    <t>steel; safety pins and other pins of iron or</t>
  </si>
  <si>
    <t>steel, not elsewhere specified or included.</t>
  </si>
  <si>
    <t>-  Safety pins and other pins</t>
  </si>
  <si>
    <t>- - - Sewing, darning or embroidery needles</t>
  </si>
  <si>
    <t>Springs and leaves for springs, of iron or</t>
  </si>
  <si>
    <t>- Leaf- springs and leaves therefor:</t>
  </si>
  <si>
    <t>- - - For motor cars of heading 87.03 and</t>
  </si>
  <si>
    <t>vehicles of sub-headings 8703.2113, 8703.2193,</t>
  </si>
  <si>
    <t>8703.2195, 8703.2240, 8704.2190, 8704.3130</t>
  </si>
  <si>
    <t>and 8704.3190</t>
  </si>
  <si>
    <t>- - - For vehicles of heading 87.02 and sub-</t>
  </si>
  <si>
    <t>headings 8701.2020, 8701.2040, 8701.2090,</t>
  </si>
  <si>
    <t>8704.2219, 8704.2299 and 8704.2390</t>
  </si>
  <si>
    <t>- - - Following components for vehicle of heading</t>
  </si>
  <si>
    <t>87.11:-</t>
  </si>
  <si>
    <t>(A) For front shocks:</t>
  </si>
  <si>
    <t>Spring front fork</t>
  </si>
  <si>
    <t>Spring rebound front fork</t>
  </si>
  <si>
    <t>Ring oil seal stopper</t>
  </si>
  <si>
    <t>Pipe comp front fork</t>
  </si>
  <si>
    <t>(B) For rear shocks:</t>
  </si>
  <si>
    <t>Spring rear cushion</t>
  </si>
  <si>
    <t>Seat spring rear cushion</t>
  </si>
  <si>
    <t>Spring rebound rear cushion</t>
  </si>
  <si>
    <t>(C ) For engine:</t>
  </si>
  <si>
    <t>Spring kick starter double coil</t>
  </si>
  <si>
    <t>Spring kick starter ratchet</t>
  </si>
  <si>
    <t>Spring shift drum stopper</t>
  </si>
  <si>
    <t>Spring clutch</t>
  </si>
  <si>
    <t>Spring clutch damper</t>
  </si>
  <si>
    <t>(D) Other:</t>
  </si>
  <si>
    <t>Spring oil through</t>
  </si>
  <si>
    <t>Spring side cover lock</t>
  </si>
  <si>
    <t>Seat valve spring outer</t>
  </si>
  <si>
    <t>- Helical springs</t>
  </si>
  <si>
    <t>356</t>
  </si>
  <si>
    <t>- - - Of a kind solely and principally used in</t>
  </si>
  <si>
    <t>manufacture of video cassettes</t>
  </si>
  <si>
    <t>Control spring for hydraulic lift for</t>
  </si>
  <si>
    <t>Stoves, ranges, grates, cookers (including</t>
  </si>
  <si>
    <t>those with subsidiary boilers for central</t>
  </si>
  <si>
    <t>heating), barbecues, braziers, gas- rings,</t>
  </si>
  <si>
    <t>plate warmers and similar non- electric</t>
  </si>
  <si>
    <t>domestic appliances, and parts thereof, of</t>
  </si>
  <si>
    <t>iron or steel.</t>
  </si>
  <si>
    <t>- Cooking appliances and plate warmers:</t>
  </si>
  <si>
    <t>- - For gas fuel or for both gas and other fuels:</t>
  </si>
  <si>
    <t>- - - Cooking ranges</t>
  </si>
  <si>
    <t>- - For liquid fuel</t>
  </si>
  <si>
    <t>- -  Other, including appliances for solid fuel</t>
  </si>
  <si>
    <t>- Other appliances:</t>
  </si>
  <si>
    <t>- - For gas fuel or for both  gas and other fuels</t>
  </si>
  <si>
    <t>- - Other, including appliances for solid fuel</t>
  </si>
  <si>
    <t>Radiators for central heating, not electrically</t>
  </si>
  <si>
    <t>heated, and parts thereof, of iron or steel; air</t>
  </si>
  <si>
    <t>heaters and hot air distributors (including</t>
  </si>
  <si>
    <t>distributors which can also distribute fresh or</t>
  </si>
  <si>
    <t>conditioned air), not electrically heated,</t>
  </si>
  <si>
    <t>incorporating a motor- driven fan or blower,</t>
  </si>
  <si>
    <t>and parts thereof, of iron or steel.</t>
  </si>
  <si>
    <t>- Radiators and parts thereof:</t>
  </si>
  <si>
    <t>- - Of cast iron</t>
  </si>
  <si>
    <t>- - - Air heaters and hot air distributors</t>
  </si>
  <si>
    <t>Table, kitchen or other household articles</t>
  </si>
  <si>
    <t>and parts thereof, of iron or steel; iron or</t>
  </si>
  <si>
    <t>steel wool; pot scourers and scouring or</t>
  </si>
  <si>
    <t>polishing pads, gloves and the like, of iron or</t>
  </si>
  <si>
    <t>- Iron or steel wool; pot scourers and scouring or</t>
  </si>
  <si>
    <t>polishing pads, gloves and the like</t>
  </si>
  <si>
    <t>357</t>
  </si>
  <si>
    <t>- - Of cast iron, not enamelled</t>
  </si>
  <si>
    <t>- - Of cast iron, enamelled</t>
  </si>
  <si>
    <t>- - Of iron (other than cast iron) or steel,</t>
  </si>
  <si>
    <t>enamelled</t>
  </si>
  <si>
    <t>Sanitary ware and parts thereof, of iron or</t>
  </si>
  <si>
    <t>- Sinks and wash basins, of stainless steel:</t>
  </si>
  <si>
    <t>- - - Sinks</t>
  </si>
  <si>
    <t>- - - Wash basins</t>
  </si>
  <si>
    <t>- Baths:</t>
  </si>
  <si>
    <t>- - Of cast iron, whether or not enamelled</t>
  </si>
  <si>
    <t>- Other, including parts</t>
  </si>
  <si>
    <t>Other cast articles of iron or steel.</t>
  </si>
  <si>
    <t>- Of non- malleable cast iron</t>
  </si>
  <si>
    <t>- - Grinding balls and similar articles for mills</t>
  </si>
  <si>
    <t>Other articles of iron or steel.</t>
  </si>
  <si>
    <t>- Forged or stamped, but not further worked:</t>
  </si>
  <si>
    <t>- - - Forgings of crank shaft</t>
  </si>
  <si>
    <t>- - - Forgings of surgical &amp; dental instruments</t>
  </si>
  <si>
    <t>- - - Steel forgings exceeding 150kg</t>
  </si>
  <si>
    <t>- Articles of iron or steel wire</t>
  </si>
  <si>
    <t>- - - X-ray film hangers</t>
  </si>
  <si>
    <t>- - - Tool box for agricultural tractors of sub -</t>
  </si>
  <si>
    <t>headings 8701.9220 and 8701.9320</t>
  </si>
  <si>
    <t>- - - Steel balls not exceeding 1mm diameter</t>
  </si>
  <si>
    <t>- - - Clips, brackets, stays and other steel fittings</t>
  </si>
  <si>
    <t>for electrical wiring</t>
  </si>
  <si>
    <t>- - - Clamps, hose clips, hangers other than</t>
  </si>
  <si>
    <t>electrical wiring</t>
  </si>
  <si>
    <t>- - - Cosmetics or powder boxes and cases,</t>
  </si>
  <si>
    <t>cigarette cases and tobacco boxes, waste paper</t>
  </si>
  <si>
    <t>baskets</t>
  </si>
  <si>
    <t>Chapter 74</t>
  </si>
  <si>
    <t>Copper and articles thereof</t>
  </si>
  <si>
    <t>In this Chapter the following expressions have the meanings hereby assigned to them :</t>
  </si>
  <si>
    <t>                    Refined copper</t>
  </si>
  <si>
    <t>Metal containing at least 9985 % by weight of copper; or</t>
  </si>
  <si>
    <t>Metal containing at least 975 % by weight of copper, provided that the content by weight of any other element does not exceed the limit specified in the following table:</t>
  </si>
  <si>
    <t>TABLE – Other elements</t>
  </si>
  <si>
    <t>Element</t>
  </si>
  <si>
    <t>Limiting content% by weight</t>
  </si>
  <si>
    <t>Ag</t>
  </si>
  <si>
    <t>Silver</t>
  </si>
  <si>
    <t>As</t>
  </si>
  <si>
    <t>Arsenic</t>
  </si>
  <si>
    <t>Cd</t>
  </si>
  <si>
    <t>Cadmium</t>
  </si>
  <si>
    <t>Cr</t>
  </si>
  <si>
    <t>Chromium</t>
  </si>
  <si>
    <t>Mg</t>
  </si>
  <si>
    <t>Magnesium</t>
  </si>
  <si>
    <t>Pb</t>
  </si>
  <si>
    <t>Lead</t>
  </si>
  <si>
    <t>S</t>
  </si>
  <si>
    <t>Sulphur</t>
  </si>
  <si>
    <t>Sn</t>
  </si>
  <si>
    <t>Tin</t>
  </si>
  <si>
    <t>Te</t>
  </si>
  <si>
    <t>Tellurium</t>
  </si>
  <si>
    <t>Zn</t>
  </si>
  <si>
    <t>Zinc</t>
  </si>
  <si>
    <t>Zr</t>
  </si>
  <si>
    <t>Zirconium</t>
  </si>
  <si>
    <t>Other elements*, each</t>
  </si>
  <si>
    <t>*Other elements are, for example, Al, Be, Co, Fe, Mn, Ni, Si</t>
  </si>
  <si>
    <t>                    Copper alloys</t>
  </si>
  <si>
    <t>Metallic substances other than unrefined copper in which copper predominates by weight over each of the other elements, provided that:</t>
  </si>
  <si>
    <t>                    the content by weight of at least one of the other elements is greater than the limit specified in the foregoing table; or</t>
  </si>
  <si>
    <t>                    the total content by weight of such other elements exceeds 25%</t>
  </si>
  <si>
    <t>                    Master alloys</t>
  </si>
  <si>
    <t>Alloys containing with other elements more than 10% by weight of copper, not usefully malleable and commonly used as an additive in the manufac-ture of other alloys or as de-oxidants, de-sulphurising agents or for similar uses in the metallurgy of non- ferrous metals However, copper phosphide (phosphor copper) containing more than 15% by weight of phosphorus falls in heading 2853</t>
  </si>
  <si>
    <t>                    Bars and rods</t>
  </si>
  <si>
    <t>Rolled, extruded, drawn or forged products, not in coils, which have a uniform solid cross-section along their whole length in the shape of circles, ovals, rectangles (including squares), equilateral triangles or regular convex polygons (including "flattened circles" and "modified rectangles", of which two opposite sides are convex arcs, the other two sides being straight, of equal length and parallel) Products with a rectangular (including square), triangular or polygonal cross-section may have corners rounded along their whole length The thickness of such products which have a rectangular (including "modified rectangular") cross-section exceeds one-tenth of the width The expression also covers cast or sintered products, of the same forms and dimensions, which have been subsequently worked after production (otherwise than by simple trimming or de-scaling), provided that they have not thereby assumed the character of articles or products of other headings</t>
  </si>
  <si>
    <t>Wire-bars and billets with their ends tapered or otherwise worked simply to facilitate their entry into machines for converting them into, for example, drawing stock (wire-rod) or tubes, are however to be taken to be unwrought copper of heading 7403</t>
  </si>
  <si>
    <t>                    Profiles</t>
  </si>
  <si>
    <t>Rolled, extruded, drawn, forged or formed products, coiled or not, of a uniform cross-section along their whole length, which do not conform to any of the definitions of bars, rods, wire, plates, sheets, strip, foil, tubes or pipes The expression also covers cast or sintered products, of the same forms, which have been subsequently worked after production (otherwise than by simple trimming or de-scaling), provided that they have not thereby assumed the character of articles or products of other headings</t>
  </si>
  <si>
    <t>Rolled, extruded or drawn products, in coils, which have a uniform solid cross-section along their whole length in the shape of circles, ovals, rectangles (including squares), equilateral triangles or regular convex polygons (including "flattened circles" and "modified rectangles", of which two opposite sides are convex arcs, the other two sides being straight, of equal length and parallel) Products with a rectangular (including square), triangular or polygonal cross-section may have corners rounded along their whole length The thickness of such products which have a rectangular (including "modified rectangular") cross-section exceeds one-tenth of the width</t>
  </si>
  <si>
    <t>                    Plates, sheets, strip and foil</t>
  </si>
  <si>
    <t>Flat-surfaced products (other than the unwrought products of heading 7403), coiled or not, of solid rectangular (other than square) cross-section with or without rounded corners (including "modified rectangles" of which two opposite sides are convex arcs, the other two sides being straight, of equal length and parallel) of a uniform thickness, which are:</t>
  </si>
  <si>
    <t>                    of rectangular (including square) shape with a thickness not exceeding one-tenth of the width,</t>
  </si>
  <si>
    <t>                    of a shape other than rectangular or square, of any size, provided that they do not assume the character of articles or products of other headings</t>
  </si>
  <si>
    <t>Headings 7409 and 7410 apply, inter alia, to plates, sheets, strip and foil with patterns (for example, grooves, ribs, chequers, tears, buttons, lozenges) and to such products which have been perforated, corrugated, polished or coated, provided that they do not thereby assume the character of articles or products of other headings</t>
  </si>
  <si>
    <t>                    Tubes and pipes</t>
  </si>
  <si>
    <t>Hollow products, coiled or not, which have a uniform cross-section with only one enclosed void along their whole length in the shape of circles, ovals, rectangles (including squares), equilateral triangles or regular convex polygons, and which have a uniform wall thickness Products with a rectangular (including square), equilateral triangular or regular convex polygonal cross-section, which may have corners rounded along their whole length, are also to be taken to be tubes and pipes provided the inner and outer cross-sections are concentric and have the same form and orientation Tubes and pipes of the foregoing cross-sections may be polished, coated, bent, threaded, drilled, waisted, expanded, cone-shaped or fitted with flanges, collars or rings</t>
  </si>
  <si>
    <t>                    Copper-zinc base alloys (brasses)</t>
  </si>
  <si>
    <t>Alloys of copper and zinc, with or without other elements When other elements are present:</t>
  </si>
  <si>
    <t>                    zinc predominates by weight over each of such other elements;</t>
  </si>
  <si>
    <t>                    any nickel content by weight is less than 5% (see copper-nickel-zinc alloys (nickel silvers)); and</t>
  </si>
  <si>
    <t>                    any tin content by weight is less than 3% (see copper-tin alloys (bronzes))</t>
  </si>
  <si>
    <t>                    Copper-tin base alloys (bronzes)</t>
  </si>
  <si>
    <t>Alloys of copper and tin, with or without other elements  When other</t>
  </si>
  <si>
    <t>elements are present, tin predominates by weight over each of such</t>
  </si>
  <si>
    <t>other elements, except that when the tin content is 3% or more the zinc content by weight may exceed that of tin but must be less than 10%</t>
  </si>
  <si>
    <t>                    Copper-nickel-zinc base alloys (nickel silvers)</t>
  </si>
  <si>
    <t>Alloys of copper, nickel and zinc, with or without other elements The nickel content is 5% or more by weight (see copper-zinc alloys (brasses))</t>
  </si>
  <si>
    <t>                    Copper-nickel base alloys</t>
  </si>
  <si>
    <t>Alloys of copper and nickel, with or without other elements but in any case containing by weight not more than 1% of zinc When other elements are present, nickel predominates by weight over each of such other elements</t>
  </si>
  <si>
    <t>Copper mattes; cement copper (precipitated</t>
  </si>
  <si>
    <t>copper).</t>
  </si>
  <si>
    <t>Unrefined copper; copper anodes for</t>
  </si>
  <si>
    <t>electrolytic refining.</t>
  </si>
  <si>
    <t>Refined copper and copper alloys,</t>
  </si>
  <si>
    <t>unwrought.</t>
  </si>
  <si>
    <t>- Refined copper:</t>
  </si>
  <si>
    <t>- - Cathodes and sections of cathodes</t>
  </si>
  <si>
    <t>- - Wire-bars</t>
  </si>
  <si>
    <t>- - Billets</t>
  </si>
  <si>
    <t>- Copper alloys:</t>
  </si>
  <si>
    <t>- - Copper-zinc base alloys (brass)</t>
  </si>
  <si>
    <t>- - Copper-tin base alloys (bronze)</t>
  </si>
  <si>
    <t>- - Other copper alloys (other than master alloys</t>
  </si>
  <si>
    <t>of heading 74.05)</t>
  </si>
  <si>
    <t>Copper waste and scrap.</t>
  </si>
  <si>
    <t>- - - Brass scrap</t>
  </si>
  <si>
    <t>Master alloys of copper.</t>
  </si>
  <si>
    <t>Copper powders and flakes.</t>
  </si>
  <si>
    <t>- Powders of non- lameller structure</t>
  </si>
  <si>
    <t>- Powders of lameller structure; flakes</t>
  </si>
  <si>
    <t>Copper bars, rods and profiles.</t>
  </si>
  <si>
    <t>- Of refined copper:</t>
  </si>
  <si>
    <t>- - - Bars</t>
  </si>
  <si>
    <t>- - - Rods</t>
  </si>
  <si>
    <t>- - - Twisted copper bars</t>
  </si>
  <si>
    <t>- - - Busbars of electrolytic grade of 99.9 % purity</t>
  </si>
  <si>
    <t>- Of copper alloys:</t>
  </si>
  <si>
    <t>- - Of copper-zinc base alloys (brass)</t>
  </si>
  <si>
    <t>Copper wire.</t>
  </si>
  <si>
    <t>- - Of which the maximum cross-sectional</t>
  </si>
  <si>
    <t>dimension exceeds 6 mm</t>
  </si>
  <si>
    <t>- - Of copper-nickel base alloys (cupro-nickel) or</t>
  </si>
  <si>
    <t>copper-nickel-zinc base alloys (nickel silver)</t>
  </si>
  <si>
    <t>Copper plates, sheets and strip, of a</t>
  </si>
  <si>
    <t>thickness exceeding 0.15 mm.</t>
  </si>
  <si>
    <t>- - In coils</t>
  </si>
  <si>
    <t>- Of copper- zinc base alloys (brass):</t>
  </si>
  <si>
    <t>- Of copper- tin base alloys (bronze):</t>
  </si>
  <si>
    <t>- Of copper- nickel base alloys (cupro- nickel) or</t>
  </si>
  <si>
    <t>copper- nickel- zinc base alloys (nickel silver)</t>
  </si>
  <si>
    <t>- Of other copper alloys</t>
  </si>
  <si>
    <t>Copper foil (whether or not printed or backed</t>
  </si>
  <si>
    <t>with paper, paperboard, plastics or similar</t>
  </si>
  <si>
    <t>backing materials), of a thickness (excluding</t>
  </si>
  <si>
    <t>any backing) not exceeding 0.15 mm.</t>
  </si>
  <si>
    <t>- Not backed:</t>
  </si>
  <si>
    <t>- - Of refined copper</t>
  </si>
  <si>
    <t>- - Of copper alloys</t>
  </si>
  <si>
    <t>- Backed:</t>
  </si>
  <si>
    <t>Copper tubes and pipes.</t>
  </si>
  <si>
    <t>- - - Capillary tube of diameter upto 2.25 mm</t>
  </si>
  <si>
    <t>- - - Internally grooved tubes</t>
  </si>
  <si>
    <t>- - Of copper-zinc base alloys(brass)</t>
  </si>
  <si>
    <t>Copper tube or pipe fittings (for example,</t>
  </si>
  <si>
    <t>couplings, elbows, sleeves).</t>
  </si>
  <si>
    <t>- Of refined copper</t>
  </si>
  <si>
    <t>- Of copper alloys</t>
  </si>
  <si>
    <t>Stranded wire, cables, plaited bands and the</t>
  </si>
  <si>
    <t>like, of copper, not electrically insulated.</t>
  </si>
  <si>
    <t>[7414]</t>
  </si>
  <si>
    <t>Nails, tacks, drawing pins, staples (other than</t>
  </si>
  <si>
    <t>those of heading 83.05) and similar articles,</t>
  </si>
  <si>
    <t>of copper or of iron or steel with heads of</t>
  </si>
  <si>
    <t>copper; screws, bolts, nuts, screw hooks,</t>
  </si>
  <si>
    <t>rivets, cotters, cotter- pins, washers</t>
  </si>
  <si>
    <t>articles, of copper.</t>
  </si>
  <si>
    <t>- Nails and tacks, drawing pins, staples and</t>
  </si>
  <si>
    <t>similar articles</t>
  </si>
  <si>
    <t>- Other articles, not threaded:</t>
  </si>
  <si>
    <t>- - Washers (including spring washers)</t>
  </si>
  <si>
    <t>- Other threaded articles:</t>
  </si>
  <si>
    <t>- - Screws; bolts and nuts</t>
  </si>
  <si>
    <t>[7416]</t>
  </si>
  <si>
    <t>[7417]</t>
  </si>
  <si>
    <t>and parts thereof, of copper; pot scourers</t>
  </si>
  <si>
    <t>and scouring or polishing pads, gloves and</t>
  </si>
  <si>
    <t>the like, of copper; sanitary ware and parts</t>
  </si>
  <si>
    <t>thereof, of copper.</t>
  </si>
  <si>
    <t>- Table, kitchen or other household articles and</t>
  </si>
  <si>
    <t>parts thereof; pot scourers and scouring or</t>
  </si>
  <si>
    <t>- Sanitary ware and parts thereof</t>
  </si>
  <si>
    <t>Other articles of copper.</t>
  </si>
  <si>
    <t>- Chain and parts thereof</t>
  </si>
  <si>
    <t>- - Cast, moulded, stamped or forged, but not</t>
  </si>
  <si>
    <t>further worked</t>
  </si>
  <si>
    <t>- - - Copper springs</t>
  </si>
  <si>
    <t>Chapter 75</t>
  </si>
  <si>
    <t>Nickel and articles thereof</t>
  </si>
  <si>
    <t>Flat-surfaced products (other than the unwrought products of heading 7502), coiled or not, of solid rectangular (other than square) cross-section with or without rounded corners (including "modified rectangles" of which two opposite sides are convex arcs, the other two sides being straight, of equal length and parallel) of a uniform thickness, which are:</t>
  </si>
  <si>
    <t>     of rectangular (including square) shape with a thickness not exceeding one-tenth of the width,</t>
  </si>
  <si>
    <t>     of a shape other than rectangular or square, of any size, provided that they do not assume the character of articles or products of other</t>
  </si>
  <si>
    <t>Heading 7506 applies, inter alia, to plates, sheets, strip and foil with patterns (for example, grooves, ribs, chequers, tears, buttons, lozenges) and to such products which have been perforated, corrugated, polished or coated, provided that they do not thereby assume the character of articles or products of other headings</t>
  </si>
  <si>
    <t>Hollow products, coiled or not, which have a uniform cross-section with only one enclosed void along their whole length in the shape of circles, ovals, rectangles (including squares), equilateral triangles or regular convex polygons, and which have a uniform wall thickness Products with a rectangular (including square), equilateral triangular, or regular convex polygonal cross-section, which may have corners rounded along their whole length, are also to be considered as tubes and pipes provided the inner and outer cross-sections are concentric and have the same form and orientation Tubes and pipes of the foregoing cross-sections may be polished, coated, bent, threaded, drilled, waisted, expanded, cone-shaped or fitted with flanges, collars or rings</t>
  </si>
  <si>
    <t>                    Nickel, not alloyed</t>
  </si>
  <si>
    <t>Metal containing by weight at least 99% of nickel plus cobalt, provided that:</t>
  </si>
  <si>
    <t>                    the cobalt content by weight does not exceed 15%, and</t>
  </si>
  <si>
    <t>                    the content by weight of any other element does not exceed the limit specified in the following table:</t>
  </si>
  <si>
    <t>TABLE - Other elements</t>
  </si>
  <si>
    <t>Limiting content % by</t>
  </si>
  <si>
    <t>weight.</t>
  </si>
  <si>
    <t>Fe</t>
  </si>
  <si>
    <t>Iron</t>
  </si>
  <si>
    <t>O</t>
  </si>
  <si>
    <t>Oxygen</t>
  </si>
  <si>
    <t>Other elements, each</t>
  </si>
  <si>
    <t>                    Nickel alloys:</t>
  </si>
  <si>
    <t>Metallic substances in which nickel predominates by weight over each of the other elements provided that:</t>
  </si>
  <si>
    <t>                    the content by weight of cobalt exceeds 15%,</t>
  </si>
  <si>
    <t>                    the content by weight of at least one of the other elements is greater than the limit specified in the foregoing table, or</t>
  </si>
  <si>
    <t>                    the total content by weight of elements other than nickel plus cobalt exceeds 1%</t>
  </si>
  <si>
    <t>2-     Notwithstanding the provisions of Chapter Note 1 (c), for the purposes of subheading 750810 the term "wire" applies only to products, whether or not</t>
  </si>
  <si>
    <t>in coils, of any cross-sectional shape, of which no cross-sectional dimension exceeds 6 mm</t>
  </si>
  <si>
    <t>Nickel mattes, nickel oxide sinters and other</t>
  </si>
  <si>
    <t>intermediate products of nickel metallurgy.</t>
  </si>
  <si>
    <t>- Nickel mattes</t>
  </si>
  <si>
    <t>- Nickel oxide sinters and other intermediate</t>
  </si>
  <si>
    <t>products of nickel metallurgy</t>
  </si>
  <si>
    <t>Unwrought nickel.</t>
  </si>
  <si>
    <t>- Nickel, not alloyed</t>
  </si>
  <si>
    <t>- Nickel alloys</t>
  </si>
  <si>
    <t>Nickel waste and scrap.</t>
  </si>
  <si>
    <t>Nickel powders and flakes.</t>
  </si>
  <si>
    <t>Nickel bars, rods, profiles and wire.</t>
  </si>
  <si>
    <t>- Bars, rods and profiles:</t>
  </si>
  <si>
    <t>- - Of nickel, not alloyed</t>
  </si>
  <si>
    <t>- - Of nickel alloys</t>
  </si>
  <si>
    <t>- Wire:</t>
  </si>
  <si>
    <t>Nickel plates, sheets, strip and foil.</t>
  </si>
  <si>
    <t>- Of nickel, not alloyed</t>
  </si>
  <si>
    <t>- Of nickel alloys</t>
  </si>
  <si>
    <t>Nickel tubes, pipes and tube or pipe fittings</t>
  </si>
  <si>
    <t>(for example, couplings, elbows, sleeves).</t>
  </si>
  <si>
    <t>- Tubes and pipes:</t>
  </si>
  <si>
    <t>- Tube or pipe fittings</t>
  </si>
  <si>
    <t>Other articles of nickel.</t>
  </si>
  <si>
    <t>- Cloth, grill and netting, of nickel wire</t>
  </si>
  <si>
    <t>- - - Nickel rotary printing screen</t>
  </si>
  <si>
    <t>Chapter 76</t>
  </si>
  <si>
    <t>Aluminium and articles thereof</t>
  </si>
  <si>
    <t>Rolled, extruded, drawn or forged products, not in coils, which have a uniform solid cross-section along their whole length in the shape of circles, ovals, rectangles (includingsquares), equilateral triangles or regular convex polygons (including "flattened circles" and "modified rectangles", of which two opposite sides are convex arcs, the other two sides being straight, of equal length and parallel) Products with a rectangular (including square), triangular or polygonal cross-section may have corners rounded along their whole length The thickness of such products which have a rectangular (including "modified rectangular") cross-section exceeds one-tenth of the width The expression also covers cast or sintered products, of the same forms and dimensions, which have been subsequently worked after production (otherwise than by simple trimming or de-scaling), provided that they have not thereby assumed the character of articles or products of other headings</t>
  </si>
  <si>
    <t>Flat-surfaced products (other than the unwrought products of heading 7601), coiled or not, of solid rectangular (other than square) cross-section with or without rounded corners (including modified rectangles of which two opposite sides are convex arcs, the other two sides being straight, of equal length and parallel) of a uniform thickness, which are:</t>
  </si>
  <si>
    <t>Headings 7606 and 7607 apply, inter alia, to plates, sheets, strip and foil with patterns (for example, grooves, ribs, chequers, tears, buttons, lozenges) and to such products which have been perforated, corrugated, polished or coated, provided that they do not thereby assume the character of articles or products of other headings</t>
  </si>
  <si>
    <t>Hollow products, coiled or not, which have a uniform cross-section with only one enclosed void along their whole length in the shape of circles, ovals, rectangles (including squares), equilateral triangles or regular convex polygons, and which have a uniform wall thickness Products with a rectangular (including square), equilateral triangular or regular convex polygonal cross-section, which may have corners rounded along their whole length, are also to be considered as tubes and pipes provided the inner and outer cross-sections are concentric and have the same form and orientation Tubes and pipes of the foregoing cross-sections may be polished, coated, bent, threaded, drilled, waisted, expanded, cone-shaped or fitted with flanges, collars or rings</t>
  </si>
  <si>
    <t>                    Aluminium, not alloyed</t>
  </si>
  <si>
    <t>Metal containing by weight at least 99% of aluminium, provided that the content by weight of any other element does not exceed the limit specified in the following table:</t>
  </si>
  <si>
    <t>Limiting   content   %   by</t>
  </si>
  <si>
    <t>Fe + Si(Iron plus silicon)</t>
  </si>
  <si>
    <t>Other elements(1) , each</t>
  </si>
  <si>
    <t>0.1(2)</t>
  </si>
  <si>
    <t>(1)Other elements are, for example Cr,Cu, Mg, Mn, Ni, Zn</t>
  </si>
  <si>
    <t>(2)Copper is permitted in a proportion greater than 01% but not more than 02%, provided that neither the chromium nor manganese content exceeds 005%</t>
  </si>
  <si>
    <t>                    Aluminium alloys</t>
  </si>
  <si>
    <t>Metallic substances in which aluminium predominates by weight over each of the other elements, provided that:</t>
  </si>
  <si>
    <t>                    the content by weight of at least one of the other elements or</t>
  </si>
  <si>
    <t>of iron plus silicon taken together is greater than the limit specified in the foregoing table; or</t>
  </si>
  <si>
    <t>                    the total content by weight of such other elements exceeds 1%</t>
  </si>
  <si>
    <t>Notwithstanding the provisions of Chapter Note 1 (c), for the purposes of subheading 7616.91 the term "wire" applies only to products, whether or not in coils, of any cross-sectional shape, of which no cross-sectional dimension exceeds 6 mm.</t>
  </si>
  <si>
    <t>Unwrought aluminium.</t>
  </si>
  <si>
    <t>- Aluminium, not alloyed</t>
  </si>
  <si>
    <t>- Aluminium alloys</t>
  </si>
  <si>
    <t>Aluminium waste or scrap.</t>
  </si>
  <si>
    <t>Of auto parts</t>
  </si>
  <si>
    <t>Aluminium powders and flakes.</t>
  </si>
  <si>
    <t>- Powders of lamellar structure; flakes</t>
  </si>
  <si>
    <t>Aluminium bars, rods and profiles.</t>
  </si>
  <si>
    <t>- Of aluminium, not alloyed:</t>
  </si>
  <si>
    <t>- - - Bars and rods</t>
  </si>
  <si>
    <t>- - - Profiles</t>
  </si>
  <si>
    <t>- Of aluminium alloys:</t>
  </si>
  <si>
    <t>- - Hollow profiles</t>
  </si>
  <si>
    <t>- - - With cladding for noclock brazing</t>
  </si>
  <si>
    <t>Aluminium wire.</t>
  </si>
  <si>
    <t>- - Of which the maximum cross- sectional</t>
  </si>
  <si>
    <t>dimension exceeds 7 mm</t>
  </si>
  <si>
    <t>Aluminium plates, sheets and strip, of a</t>
  </si>
  <si>
    <t>thickness exceeding 0.2 mm.</t>
  </si>
  <si>
    <t>- Rectangular (including square):</t>
  </si>
  <si>
    <t>- - Of aluminium, not alloyed</t>
  </si>
  <si>
    <t>- - Of aluminium alloys</t>
  </si>
  <si>
    <t>- - Of aluminium, not alloyed:</t>
  </si>
  <si>
    <t>- - - Aluminum sheet, anodized/polyurethene</t>
  </si>
  <si>
    <t>coated</t>
  </si>
  <si>
    <t>- - Of aluminium alloys:</t>
  </si>
  <si>
    <t>- - - Aluminium sheet, anodized/polyurethene</t>
  </si>
  <si>
    <t>Aluminium foil (whether or not printed or</t>
  </si>
  <si>
    <t>backed with paper, paperboard, plastics or</t>
  </si>
  <si>
    <t>similar backing materials) of a thickness</t>
  </si>
  <si>
    <t>(excluding any backing) not exceeding 0.2</t>
  </si>
  <si>
    <t>mm.</t>
  </si>
  <si>
    <t>- - Rolled but not further worked</t>
  </si>
  <si>
    <t>- - - Adhesive tape</t>
  </si>
  <si>
    <t>- - - Printed aluminium foil</t>
  </si>
  <si>
    <t>- Backed</t>
  </si>
  <si>
    <t>Aluminium tubes and pipes.</t>
  </si>
  <si>
    <t>- Of aluminium, not alloyed</t>
  </si>
  <si>
    <t>- Of aluminium alloys</t>
  </si>
  <si>
    <t>Aluminium tube or pipe fittings (for example,</t>
  </si>
  <si>
    <t>couplings,elbows, sleeves).</t>
  </si>
  <si>
    <t>Aluminium structures (excluding</t>
  </si>
  <si>
    <t>prefabricated buildings of heading 94.06) and</t>
  </si>
  <si>
    <t>parts of structures (for example, bridges and</t>
  </si>
  <si>
    <t>bridge- sections, towers, lattice masts, roofs,</t>
  </si>
  <si>
    <t>roofing frameworks, doors and windows and</t>
  </si>
  <si>
    <t>their frames and thresholds for doors,</t>
  </si>
  <si>
    <t>balustrades, pillars and columns); aluminium</t>
  </si>
  <si>
    <t>plates, rods, profiles, tubes and the like,</t>
  </si>
  <si>
    <t>prepared for use in structures.</t>
  </si>
  <si>
    <t>Aluminium reservoirs tanks, vats and similar</t>
  </si>
  <si>
    <t>compressed or liquefied gas), of a capacity</t>
  </si>
  <si>
    <t>Aluminium casks, drums, cans, boxes and</t>
  </si>
  <si>
    <t>similar containers (including rigid or</t>
  </si>
  <si>
    <t>collapsible tubular containers), for any</t>
  </si>
  <si>
    <t>material (other than compressed or liquefied</t>
  </si>
  <si>
    <t>gas), of a capacity not exceeding 300 l,</t>
  </si>
  <si>
    <t>whether or not lined or heat- insulated, but</t>
  </si>
  <si>
    <t>not fitted with mechanical or thermal</t>
  </si>
  <si>
    <t>equipment.</t>
  </si>
  <si>
    <t>- Collapsible tubular containers</t>
  </si>
  <si>
    <t>- - - Round cans in diameter exceeding 45 mm</t>
  </si>
  <si>
    <t>- - - Oval cans of all sizes</t>
  </si>
  <si>
    <t>Of a capacity upto 400 ml and bearing brand</t>
  </si>
  <si>
    <t>name and / or logo</t>
  </si>
  <si>
    <t>Aluminium containers for compressed or</t>
  </si>
  <si>
    <t>liquefied gas.</t>
  </si>
  <si>
    <t>- - - Aerosol cans with valves and covers</t>
  </si>
  <si>
    <t>like, of aluminium, not electrically insulated.</t>
  </si>
  <si>
    <t>- With steel core</t>
  </si>
  <si>
    <t>and parts thereof, of aluminium; pot scourers</t>
  </si>
  <si>
    <t>the like, of aluminium; sanitary ware and</t>
  </si>
  <si>
    <t>parts thereof, of aluminium.</t>
  </si>
  <si>
    <t>Other articles of aluminium.</t>
  </si>
  <si>
    <t>- Nails, tacks, staples (other than those of</t>
  </si>
  <si>
    <t>heading 83.05), screws, bolts, nuts, screw hooks,</t>
  </si>
  <si>
    <t>rivets, cotters, cotter- pins, washers and similar</t>
  </si>
  <si>
    <t>- - Cloth, grill, netting and fencing, of aluminium</t>
  </si>
  <si>
    <t>wire</t>
  </si>
  <si>
    <t>- - - Castings and forgings</t>
  </si>
  <si>
    <t>- - - Aluminium slugs</t>
  </si>
  <si>
    <t>- - - Pencil ferrules</t>
  </si>
  <si>
    <t>Chapter 77</t>
  </si>
  <si>
    <t>(Reserved for possible future use in the Harmonized System)</t>
  </si>
  <si>
    <t>_______________________________________</t>
  </si>
  <si>
    <t>Chapter 78</t>
  </si>
  <si>
    <t>Lead and articles thereof</t>
  </si>
  <si>
    <t>Flat-surfaced products (other than the unwrought products of heading 7801), coiled or not, of solid rectangular (other than square) cross-section with or without rounded corners (including modified rectangles of which two opposite sides are convex arcs, the other two sides being straight, of equal length and parallel) of a uniform thickness, which are:</t>
  </si>
  <si>
    <t>                    of a shape other than rectangular or square, of any size, provided that they do not assume the character of articles or</t>
  </si>
  <si>
    <t>products of other headings</t>
  </si>
  <si>
    <t>Heading 7804 applies, inter alia, to plates, sheets, strip and foil with patterns (for example, grooves, ribs, chequers, tears, buttons, lozenges) and to such products which have been perforated, corrugated, polished or coated, provided that they do not thereby assume the character of articles or products of other headings</t>
  </si>
  <si>
    <t>In this Chapter the expression "refined lead" means:</t>
  </si>
  <si>
    <t>Metal containing by weight at least 999% of lead, provided that the content by weight of any other element does not exceed the limit specified in the following table:</t>
  </si>
  <si>
    <t>Limiting  content  %  by</t>
  </si>
  <si>
    <t>Bi</t>
  </si>
  <si>
    <t>Bismuth</t>
  </si>
  <si>
    <t>Ca</t>
  </si>
  <si>
    <t>Calcium</t>
  </si>
  <si>
    <t>Cu</t>
  </si>
  <si>
    <t>Copper</t>
  </si>
  <si>
    <t>Sb</t>
  </si>
  <si>
    <t>Antimony</t>
  </si>
  <si>
    <t>Other (for example Te), each</t>
  </si>
  <si>
    <t>Unwrought lead.</t>
  </si>
  <si>
    <t>- Refined lead</t>
  </si>
  <si>
    <t>- - Containing by weight antimony as the</t>
  </si>
  <si>
    <t>principal other element</t>
  </si>
  <si>
    <t>Lead waste and scrap.</t>
  </si>
  <si>
    <t>[7803]</t>
  </si>
  <si>
    <t>Lead plates, sheets, strip and foil; lead</t>
  </si>
  <si>
    <t>powders and flakes.</t>
  </si>
  <si>
    <t>- Plates, sheets, strip and foil:</t>
  </si>
  <si>
    <t>- - Sheets, strip and foil of a thickness (excluding</t>
  </si>
  <si>
    <t>any backing) not exceeding 0.2 mm</t>
  </si>
  <si>
    <t>- Powders and flakes</t>
  </si>
  <si>
    <t>[7805]</t>
  </si>
  <si>
    <t>Other articles of lead.</t>
  </si>
  <si>
    <t>- - - Lead tubes, pipes and tube or pipe fittings</t>
  </si>
  <si>
    <t>Chapter 79</t>
  </si>
  <si>
    <t>Zinc and articles thereof</t>
  </si>
  <si>
    <t>Rolled, extruded, drawn or forged products, not in coils, which have a uniform solid cross-section along their whole length in the shape of circles, ovals, rectangles (include in squares), equilateral triangles or regular convex polygons (including "flattened circles" and "modified rectangles", of which two opposite sides are convex arcs, the other two sides being straight, of equal length and parallel) Products with a rectangular (including square), triangular or polygonal cross-section may have corners rounded along their whole length The thickness of such products which have a rectangular (including "modified rectangular") cross-section exceeds one-tenth of the width The expression also covers cast or sintered products, of the same forms and dimensions, which have been subsequently worked after production (otherwise than by simple trimming or de-scaling), provided</t>
  </si>
  <si>
    <t>that they have not thereby assumed the character of articles or products of other headings</t>
  </si>
  <si>
    <t>Flat-surfaced products (other than the unwrought products of heading 7901), coiled or not, of solid rectangular (other than square) cross-section with or without rounded corners (including "modified rectangles" of which two opposite sides are convex arcs, the other two sides being straight, of equal length and parallel) of a uniform thickness, which are :</t>
  </si>
  <si>
    <t>Heading 7905 applies, inter alia, to plates, sheets, strip and foil with patterns (for example, grooves, ribs, chequers, tears, buttons, lozenges) and to such products which have been perforated, corrugated, polished or coated, provided that they do not thereby assume the character of articles or products of other headings</t>
  </si>
  <si>
    <t>                    Zinc, not alloyed</t>
  </si>
  <si>
    <t>Metal containing by weight at least 975% of zinc</t>
  </si>
  <si>
    <t>                    Zinc alloys</t>
  </si>
  <si>
    <t>Metallic substances in which zinc predominates by weight over each of the other elements, provided that the total content by weight of such other elements exceeds 25%</t>
  </si>
  <si>
    <t>                    Zinc dust</t>
  </si>
  <si>
    <t>Dust obtained by condensation of zinc vapour, consisting of spherical particles which are finer than zinc powders At least 80% by weight of the particles pass through a sieve with 63 micrometres (microns) mesh It must contain at least 85% by weight of metallic zinc</t>
  </si>
  <si>
    <t>Unwrought zinc.</t>
  </si>
  <si>
    <t>- Zinc, not alloyed:</t>
  </si>
  <si>
    <t>- - Containing by weight 99.99 % or more of zinc</t>
  </si>
  <si>
    <t>- - Containing by weight less than 99.99 % of</t>
  </si>
  <si>
    <t>zinc</t>
  </si>
  <si>
    <t>Zinc alloys</t>
  </si>
  <si>
    <t>Zinc waste and scrap.</t>
  </si>
  <si>
    <t>Zinc dust, powders and flakes.</t>
  </si>
  <si>
    <t>Zinc dust</t>
  </si>
  <si>
    <t>Zinc bars, rods, profiles and wire.</t>
  </si>
  <si>
    <t>Zinc plates, sheets, strip and foil.</t>
  </si>
  <si>
    <t>[7906]</t>
  </si>
  <si>
    <t>Other articles of zinc.</t>
  </si>
  <si>
    <t>- - - Zinc slugs for dry battery cell containers</t>
  </si>
  <si>
    <t>- - - Anodes</t>
  </si>
  <si>
    <t>Chapter 80</t>
  </si>
  <si>
    <t>Tin and articles thereof</t>
  </si>
  <si>
    <t>Flat-surfaced products (other than the unwrought products of heading 8001), coiled or not, of solid rectangular (other than square) cross-section with or without rounded corners (including "modified rectangles" of which two opposite sides are convex arcs, the other two sides being straight, of equal length and parallel) of a uniform thickness, which are:</t>
  </si>
  <si>
    <t>                    Tin, not alloyed</t>
  </si>
  <si>
    <t>Metal containing by weight at least 99% of tin, provided that the content by weight of any bismuth or copper is less than the limit specified in the following table:</t>
  </si>
  <si>
    <t>weight</t>
  </si>
  <si>
    <t>                    Tin alloys</t>
  </si>
  <si>
    <t>Metallic substances in which tin predominates by weight over each of the other elements, provided that:</t>
  </si>
  <si>
    <t>                    the total content by weight of such other elements exceeds 1%; or</t>
  </si>
  <si>
    <t>                    the content by weight of either bismuth or copper is equal to or greater than the limit specified in the foregoing table</t>
  </si>
  <si>
    <t>Unwrought tin.</t>
  </si>
  <si>
    <t>- Tin, not alloyed</t>
  </si>
  <si>
    <t>- Tin alloys</t>
  </si>
  <si>
    <t>Tin waste and scrap.</t>
  </si>
  <si>
    <t>Tin bars, rods, profiles and wire</t>
  </si>
  <si>
    <t>[8004]</t>
  </si>
  <si>
    <t>[8005]</t>
  </si>
  <si>
    <t>[8006]</t>
  </si>
  <si>
    <t>Other articles of tin.</t>
  </si>
  <si>
    <t>- - - Tin plates, sheets and strip, of a thickness</t>
  </si>
  <si>
    <t>exceeding 0.2 mm.</t>
  </si>
  <si>
    <t>- - - Tin foil (whether or not printed or backed</t>
  </si>
  <si>
    <t>backing materials), of a thickness (excluding any</t>
  </si>
  <si>
    <t>backing) not exceeding 0.2 mm; tin powders and</t>
  </si>
  <si>
    <t>flakes.</t>
  </si>
  <si>
    <t>- - - Tin tubes, pipes and tube or pipe fittings (for</t>
  </si>
  <si>
    <t>example, couplings, elbows, sleeves).</t>
  </si>
  <si>
    <t>Chapter 81</t>
  </si>
  <si>
    <t>Other base metals; cermets; articles thereof</t>
  </si>
  <si>
    <t>Note 1 to Chapter 74, defining "bars and rods", "profiles", "wire" and "plates, sheets, strip and foil" applies, mutatis mutandis, to this Chapter.</t>
  </si>
  <si>
    <t>Tungsten (wolfram) and articles thereof,</t>
  </si>
  <si>
    <t>including waste and scrap.</t>
  </si>
  <si>
    <t>- Powders</t>
  </si>
  <si>
    <t>- - Unwrought tungsten, including bars and rods</t>
  </si>
  <si>
    <t>obtained simply by sintering</t>
  </si>
  <si>
    <t>- - Wire</t>
  </si>
  <si>
    <t>- - Waste and scrap</t>
  </si>
  <si>
    <t>380</t>
  </si>
  <si>
    <t>- - - Bars and rods, other than those obtained</t>
  </si>
  <si>
    <t>simply by sintering, profiles, plates, sheets, strip</t>
  </si>
  <si>
    <t>and foil</t>
  </si>
  <si>
    <t>Molybdenum and articles thereof, including</t>
  </si>
  <si>
    <t>waste and scrap.</t>
  </si>
  <si>
    <t>- - Unwrought molybdenum, including bars and</t>
  </si>
  <si>
    <t>rods obtained simply by sintering</t>
  </si>
  <si>
    <t>- - Bars and rods, other than those obtained</t>
  </si>
  <si>
    <t>Tantalum and articles thereof, including</t>
  </si>
  <si>
    <t>- Unwrought tantalum, including bars and rods</t>
  </si>
  <si>
    <t>obtained simply by sintering; powders</t>
  </si>
  <si>
    <t>- Waste and scrap</t>
  </si>
  <si>
    <t>Magnesium and articles thereof, including</t>
  </si>
  <si>
    <t>- Unwrought magnesium:</t>
  </si>
  <si>
    <t>- - Containing at least 99.8 % by weight of</t>
  </si>
  <si>
    <t>magnesium</t>
  </si>
  <si>
    <t>- Raspings, turnings and granules, graded</t>
  </si>
  <si>
    <t>according to size; powders</t>
  </si>
  <si>
    <t>Cobalt mattes and other intermediate</t>
  </si>
  <si>
    <t>products of cobalt metallurgy; cobalt and</t>
  </si>
  <si>
    <t>articles thereof, including waste and scrap.</t>
  </si>
  <si>
    <t>- Cobalt mattes and other intermediate products</t>
  </si>
  <si>
    <t>of cobalt metallurgy; unwrought cobalt; powders</t>
  </si>
  <si>
    <t>Bismuth and articles thereof, including waste</t>
  </si>
  <si>
    <t>and scrap.</t>
  </si>
  <si>
    <t>Cadmium and articles thereof, including</t>
  </si>
  <si>
    <t>- Unwrought cadmium; powders</t>
  </si>
  <si>
    <t>Titanium and articles thereof, including waste</t>
  </si>
  <si>
    <t>- Unwrought titanium; powders</t>
  </si>
  <si>
    <t>Zirconium and articles thereof, including</t>
  </si>
  <si>
    <t>- Unwrought zirconium; powders</t>
  </si>
  <si>
    <t>Antimony and articles thereof, including</t>
  </si>
  <si>
    <t>- Unwrought antimony; powders</t>
  </si>
  <si>
    <t>Manganese and articles thereof, including</t>
  </si>
  <si>
    <t>Beryllium, chromium, germanium, vanadium,</t>
  </si>
  <si>
    <t>gallium, hafnium, indium, niobium</t>
  </si>
  <si>
    <t>(columbium), rhenium and thallium, and</t>
  </si>
  <si>
    <t>articles of these metals, including waste and</t>
  </si>
  <si>
    <t>scrap.</t>
  </si>
  <si>
    <t>- Beryllium:</t>
  </si>
  <si>
    <t>- - Unwrought;  powders</t>
  </si>
  <si>
    <t>- Chromium:</t>
  </si>
  <si>
    <t>- - Unwrought; powders</t>
  </si>
  <si>
    <t>- Thallium:</t>
  </si>
  <si>
    <t>- - Unwrought; waste and scrap; powders</t>
  </si>
  <si>
    <t>Cermets and articles thereof, including waste</t>
  </si>
  <si>
    <t>Chapter 82</t>
  </si>
  <si>
    <t>Tools, implements, cutlery, spoons and forks, of base metal;</t>
  </si>
  <si>
    <t>parts thereof of base metal</t>
  </si>
  <si>
    <t>Apart from blow lamps, portable forges, grinding wheels with frameworks, manicure or pedicure sets, and goods of heading 82.09, this Chapter covers only articles with a blade, working edge, working surface or other working part of:</t>
  </si>
  <si>
    <t>                    Base metal;</t>
  </si>
  <si>
    <t>                    Metal carbides or cermets;</t>
  </si>
  <si>
    <t>Precious or semi-precious stones (natural,synthetic or reconstructed)</t>
  </si>
  <si>
    <t>on a support of  base metal, metal carbide or cermet; or</t>
  </si>
  <si>
    <t>                    Abrasive materials on a support of base metal, provided that the articles have cutting teeth, flutes, grooves, or the like, of base metal, which retain their identity and function after the application of the abrasive</t>
  </si>
  <si>
    <t>Parts of base metal of the articles of this Chapter are to be classified with the articles of which they are parts, except parts separately specified as such and tool-holders for hand tools (heading 84.66). However, parts of general use as defined in Note 2 to Section XV are in all cases excluded from this Chapter.</t>
  </si>
  <si>
    <t>Heads, blades and cutting plates for electric shavers or electric hair clippers are to be classified in heading 8510</t>
  </si>
  <si>
    <t>Sets consisting of one or more knives of heading 82.11 and at least an equal number of articles of heading 82.15 are to be classified in heading 82.15.</t>
  </si>
  <si>
    <t>Hand tools, the following: spades, shovels,</t>
  </si>
  <si>
    <t>mattocks, picks, hoes, forks and rakes; axes,</t>
  </si>
  <si>
    <t>bill hooks and similar hewing tools;</t>
  </si>
  <si>
    <t>secateurs and pruners of any kind; scythes,</t>
  </si>
  <si>
    <t>sickles, hay knives, hedge shears, timber</t>
  </si>
  <si>
    <t>wedges and other tools of a kind used in</t>
  </si>
  <si>
    <t>agriculture, horticulture or forestry.</t>
  </si>
  <si>
    <t>- Spades and shovels</t>
  </si>
  <si>
    <t>- Mattocks, picks, hoes and rakes</t>
  </si>
  <si>
    <t>- Axes, bill hooks and similar hewing tools</t>
  </si>
  <si>
    <t>- Secateurs and similar one- handed pruners and</t>
  </si>
  <si>
    <t>shears (including poultry shears)</t>
  </si>
  <si>
    <t>- Hedge shears, two- handed pruning shears and</t>
  </si>
  <si>
    <t>similar two- handed shears</t>
  </si>
  <si>
    <t>- Other hand tools of a kind used in agriculture,</t>
  </si>
  <si>
    <t>horticulture or forestry</t>
  </si>
  <si>
    <t>Hand saws; blades for saws of all kinds</t>
  </si>
  <si>
    <t>(including slitting, slotting or toothless saw</t>
  </si>
  <si>
    <t>blades).</t>
  </si>
  <si>
    <t>- Hand saws</t>
  </si>
  <si>
    <t>- Band saw blades</t>
  </si>
  <si>
    <t>- Circular saw blades (including slitting or slotting</t>
  </si>
  <si>
    <t>saw blades):</t>
  </si>
  <si>
    <t>- - With working part of steel</t>
  </si>
  <si>
    <t>- - Other, including parts</t>
  </si>
  <si>
    <t>- Chain saw blades</t>
  </si>
  <si>
    <t>- Other saw blades:</t>
  </si>
  <si>
    <t>- - Straight saw blades, for working metal</t>
  </si>
  <si>
    <t>- - - Ginsaw blades</t>
  </si>
  <si>
    <t>Files, rasps, pliers (including cutting pliers),</t>
  </si>
  <si>
    <t>pincers, tweezers, metal cutting shears, pipe-</t>
  </si>
  <si>
    <t>cutters, bolt croppers, perforating punches</t>
  </si>
  <si>
    <t>and similar hand tools.</t>
  </si>
  <si>
    <t>- Files, rasps and similar tools</t>
  </si>
  <si>
    <t>- Pliers (including cutting pliers), pincers,</t>
  </si>
  <si>
    <t>tweezers and similar tools</t>
  </si>
  <si>
    <t>- Metal cutting shears and similar tools</t>
  </si>
  <si>
    <t>- Pipe- cutters, bolt croppers, perforating</t>
  </si>
  <si>
    <t>punches and similar tools</t>
  </si>
  <si>
    <t>Hand- operated spanners and wrenches</t>
  </si>
  <si>
    <t>(including torque meter wrenches but not</t>
  </si>
  <si>
    <t>including tap wrenches); interchangeable</t>
  </si>
  <si>
    <t>spanner sockets, with or without handles.</t>
  </si>
  <si>
    <t>- Hand- operated spanners and wrenches:</t>
  </si>
  <si>
    <t>- - Non-adjustable</t>
  </si>
  <si>
    <t>- - Adjustable</t>
  </si>
  <si>
    <t>- Interchangeable spanner sockets, with or</t>
  </si>
  <si>
    <t>without handles</t>
  </si>
  <si>
    <t>Hand tools (including glaziers' diamonds),</t>
  </si>
  <si>
    <t>not elsewhere specified or included; blow</t>
  </si>
  <si>
    <t>lamps; vices, clamps and the like, other than</t>
  </si>
  <si>
    <t>accessories for and parts of, machine- tools</t>
  </si>
  <si>
    <t>or water-jet cutting machines; anvils;</t>
  </si>
  <si>
    <t>portable forges; hand- or pedal-</t>
  </si>
  <si>
    <t>operated</t>
  </si>
  <si>
    <t>grinding wheels with frameworks.</t>
  </si>
  <si>
    <t>- Drilling, threading or tapping tools</t>
  </si>
  <si>
    <t>- Hammers and sledge hammers</t>
  </si>
  <si>
    <t>- Planes, chisels, guages and similar cutting tools</t>
  </si>
  <si>
    <t>for working wood</t>
  </si>
  <si>
    <t>- Screwdrivers</t>
  </si>
  <si>
    <t>- Other hand tools (including glaziers' diamonds):</t>
  </si>
  <si>
    <t>- - Household tools</t>
  </si>
  <si>
    <t>- Blow lamps</t>
  </si>
  <si>
    <t>- Vices, clamps and the like</t>
  </si>
  <si>
    <t>- Other, including sets of articles of two or more</t>
  </si>
  <si>
    <t>subheadings of this heading</t>
  </si>
  <si>
    <t>Tools of two or more of the headings 82.02 to</t>
  </si>
  <si>
    <t>82.05, put up in sets for retail sale.</t>
  </si>
  <si>
    <t>vehicles of sub-headings 8703.2113, 8703.2115,</t>
  </si>
  <si>
    <t>8703.3223, 8703.3225, 8704.2190, 8704.3130,</t>
  </si>
  <si>
    <t>8704.3150 and 8704.3190</t>
  </si>
  <si>
    <t>For vehicles of heading 87.02 and sub-</t>
  </si>
  <si>
    <t>headings 8701.2020, 8701.2040,8701.2090</t>
  </si>
  <si>
    <t>8701.9220,8701.9320,</t>
  </si>
  <si>
    <t>Interchangeable tools for hand tools, whether</t>
  </si>
  <si>
    <t>or not power- operated, or for machine- tools</t>
  </si>
  <si>
    <t>(for example, for pressing, stamping,</t>
  </si>
  <si>
    <t>punching, tapping, threading, drilling, boring,</t>
  </si>
  <si>
    <t>broaching, milling, turning or screw driving),</t>
  </si>
  <si>
    <t>including dies for drawing or extruding metal,</t>
  </si>
  <si>
    <t>and rock drilling or earth boring tools.</t>
  </si>
  <si>
    <t>- Rock drilling or earth boring tools:</t>
  </si>
  <si>
    <t>- - With working part of cermets</t>
  </si>
  <si>
    <t>- Dies for drawing or extruding metal</t>
  </si>
  <si>
    <t>- Tools for pressing, stamping or punching</t>
  </si>
  <si>
    <t>- Tools for trapping or threading</t>
  </si>
  <si>
    <t>- Tools for drilling, other than for rock drilling:</t>
  </si>
  <si>
    <t>- - - Drills other than parallel or straight shank</t>
  </si>
  <si>
    <t>twist drills</t>
  </si>
  <si>
    <t>- Tools for boring or broaching</t>
  </si>
  <si>
    <t>- Tools for milling</t>
  </si>
  <si>
    <t>- Tools for turning</t>
  </si>
  <si>
    <t>- Other interchangeable tools</t>
  </si>
  <si>
    <t>Knives and cutting blades, for machines or</t>
  </si>
  <si>
    <t>for mechanical appliances.</t>
  </si>
  <si>
    <t>- For metal working</t>
  </si>
  <si>
    <t>- For wood working</t>
  </si>
  <si>
    <t>- For kitchen appliances or for machines used by</t>
  </si>
  <si>
    <t>the food industry</t>
  </si>
  <si>
    <t>- For agricultural, horticultural or forestry</t>
  </si>
  <si>
    <t>machines</t>
  </si>
  <si>
    <t>- - - Knives and cutting blades for paper and</t>
  </si>
  <si>
    <t>paper board</t>
  </si>
  <si>
    <t>- - - Die steel</t>
  </si>
  <si>
    <t>Plates, sticks, tips and the like for tools,</t>
  </si>
  <si>
    <t>unmounted, of cermets.</t>
  </si>
  <si>
    <t>Hand- operated mechanical appliances,</t>
  </si>
  <si>
    <t>weighing 10 kg or less, used in the</t>
  </si>
  <si>
    <t>preparation, conditioning or serving of food</t>
  </si>
  <si>
    <t>or drink.</t>
  </si>
  <si>
    <t>Knives with cutting blades, serrated or not</t>
  </si>
  <si>
    <t>(including pruning knives), other than knives</t>
  </si>
  <si>
    <t>of heading 82.08, and blades therefor.</t>
  </si>
  <si>
    <t>- Sets of assorted articles</t>
  </si>
  <si>
    <t>- - Table knives having fixed blades</t>
  </si>
  <si>
    <t>- - Other knives having fixed blades</t>
  </si>
  <si>
    <t>- - Knives having other than fixed blades</t>
  </si>
  <si>
    <t>- - Blades</t>
  </si>
  <si>
    <t>- - Handles of base metal</t>
  </si>
  <si>
    <t>Razors and razor blades (including razor</t>
  </si>
  <si>
    <t>blade blanks in strips).</t>
  </si>
  <si>
    <t>- Razors</t>
  </si>
  <si>
    <t>- Safety razor blades, including razor blade</t>
  </si>
  <si>
    <t>blanks in strips</t>
  </si>
  <si>
    <t>Scissors, tailors' shears and similar shears,</t>
  </si>
  <si>
    <t>and blades therefor.</t>
  </si>
  <si>
    <t>Other articles of cutlery (for example, hair</t>
  </si>
  <si>
    <t>clippers, butchers' or kitchen cleavers,</t>
  </si>
  <si>
    <t>choppers and mincing knives, paper knives);</t>
  </si>
  <si>
    <t>manicure or pedicure sets and instruments</t>
  </si>
  <si>
    <t>(including nail files).</t>
  </si>
  <si>
    <t>- Paper knives, letter openers, erasing knives,</t>
  </si>
  <si>
    <t>pencil sharpeners and blades therefor</t>
  </si>
  <si>
    <t>- Manicure or pedicure sets and instruments</t>
  </si>
  <si>
    <t>(including nail files)</t>
  </si>
  <si>
    <t>Spoons, forks, ladles, skimmers, cake-</t>
  </si>
  <si>
    <t>servers, fish- knives, butcher- knives, sugar</t>
  </si>
  <si>
    <t>tongs and similar kitchen or tableware.</t>
  </si>
  <si>
    <t>- Sets of assorted articles containing at least one</t>
  </si>
  <si>
    <t>article plated with precious metal</t>
  </si>
  <si>
    <t>- Other sets of assorted articles</t>
  </si>
  <si>
    <t>- - Plated with precious metal</t>
  </si>
  <si>
    <t>- - - Spoons</t>
  </si>
  <si>
    <t>- - - Forks</t>
  </si>
  <si>
    <t>Chapter 83</t>
  </si>
  <si>
    <t>Miscellaneous articles of base metal</t>
  </si>
  <si>
    <t>For the purposes of this Chapter, parts of base metal are to be classified with their parent articles. However, articles of iron or steel of heading 73.12, 73.15, 73.17, 73.18 or 73.20, or similar articles of other base metal (Chapters 74 to 76 and 78 to 81) are not to be taken as parts of articles of this Chapter.</t>
  </si>
  <si>
    <t>For the purposes of heading 83.02, the word "castors" means those having a diameter (including, where appropriate, tyres) not exceeding 75 mm, or those having a diameter (including, where appropriate, tyres) exceeding 75 mm provided that the width of the wheel or tyre fitted thereto is less than 30mm.</t>
  </si>
  <si>
    <t>Padlocks and locks (key, combination or</t>
  </si>
  <si>
    <t>electrically operated), of base metal; clasps</t>
  </si>
  <si>
    <t>and frames with clasps, incorporating locks,</t>
  </si>
  <si>
    <t>of base metal; keys for any of the foregoing</t>
  </si>
  <si>
    <t>articles, of base metal.</t>
  </si>
  <si>
    <t>- Padlocks</t>
  </si>
  <si>
    <t>- Locks of a kind used for motor vehicles:</t>
  </si>
  <si>
    <t>Door locks for vehicles of sub - heading</t>
  </si>
  <si>
    <t>8704.3190; Locks, meant for vehicles of heading</t>
  </si>
  <si>
    <t>- Locks of a kind used for furniture</t>
  </si>
  <si>
    <t>- Other locks</t>
  </si>
  <si>
    <t>- Clasps and frames with clasps, incorporating</t>
  </si>
  <si>
    <t>locks</t>
  </si>
  <si>
    <t>- Keys presented separately</t>
  </si>
  <si>
    <t>Base metal mountings, fittings and similar</t>
  </si>
  <si>
    <t>articles suitable for furniture, doors,</t>
  </si>
  <si>
    <t>staircases, windows, blinds, coachwork,</t>
  </si>
  <si>
    <t>saddlery, trunks, chests, caskets or the like;</t>
  </si>
  <si>
    <t>base metal hat- racks, hat- pegs, brackets</t>
  </si>
  <si>
    <t>and similar fixtures; castors with mountings</t>
  </si>
  <si>
    <t>of base metal; automatic door closers of base</t>
  </si>
  <si>
    <t>metal.</t>
  </si>
  <si>
    <t>- Hinges:</t>
  </si>
  <si>
    <t>(1) Of a kind used in vehicles for doors,</t>
  </si>
  <si>
    <t>luggage compartment lid, seats and bonnet for</t>
  </si>
  <si>
    <t>motor cars of heading 87.03 and vehicles of sub-</t>
  </si>
  <si>
    <t>headings 8703.2113, 8703.2195, 8703.2240,</t>
  </si>
  <si>
    <t>8704.3130 (except die casting type, sliding door</t>
  </si>
  <si>
    <t>hinges and quarter window hinges)</t>
  </si>
  <si>
    <t>(2) Of a kind used in vehicles for doors and seats</t>
  </si>
  <si>
    <t>for vehicles of sub-headings 8703.2193,</t>
  </si>
  <si>
    <t>8703.2323, 8703.3223</t>
  </si>
  <si>
    <t>(3)Of a kind used in vehicles for rear deck for</t>
  </si>
  <si>
    <t>vehicles of sub-  heading 8704.2190</t>
  </si>
  <si>
    <t>(4)Of a kind used for doors and rear deck for</t>
  </si>
  <si>
    <t>Of a kind used in doors of vehicles of</t>
  </si>
  <si>
    <t>heading 8704.2299</t>
  </si>
  <si>
    <t>- Castors</t>
  </si>
  <si>
    <t>- Other mountings, fittings and similar articles</t>
  </si>
  <si>
    <t>suitable for motor vehicles:</t>
  </si>
  <si>
    <t>- - - (1) Latch assembly for hood/doors (manual</t>
  </si>
  <si>
    <t>type) of a kind used in vehicles for doors,</t>
  </si>
  <si>
    <t>luggage compartment lid and bonnet, for motor</t>
  </si>
  <si>
    <t>cars of heading 87.03 (not exceeding 1200cc)</t>
  </si>
  <si>
    <t>and vehicles of sub-heading 8703.2113,</t>
  </si>
  <si>
    <t>8703.2195, 8703.2240 ( except back door</t>
  </si>
  <si>
    <t>latches), 8704.2190, 8704.3130 and 8704.3190</t>
  </si>
  <si>
    <t>(2) Grip bars/ assistants, grab rails and parts</t>
  </si>
  <si>
    <t>thereof for motor cars of heading 87.03 and</t>
  </si>
  <si>
    <t>8703.2195, 8703.2240, 8704.3130 (except</t>
  </si>
  <si>
    <t>foamed type), 8703.2323, 8703.3223,</t>
  </si>
  <si>
    <t>8704.2190 and 8704.3190</t>
  </si>
  <si>
    <t>(3) Strikers for latches for motor cars of heading</t>
  </si>
  <si>
    <t>87.03 and vehicles of sub-heading  8703.2323,</t>
  </si>
  <si>
    <t>8703.3223 and 8704.2190</t>
  </si>
  <si>
    <t>(4) Window opening mechanism, rack and pinion</t>
  </si>
  <si>
    <t>type</t>
  </si>
  <si>
    <t>for motor cars of heading 87.03 and</t>
  </si>
  <si>
    <t>(5) Tail board fittings for vehicles of heading</t>
  </si>
  <si>
    <t>- - - Window opening mechanism, rack and</t>
  </si>
  <si>
    <t>pinion type for vehicles of sub-heading</t>
  </si>
  <si>
    <t>- Other mountings, fittings and similar articles:</t>
  </si>
  <si>
    <t>- - Suitable for buildings</t>
  </si>
  <si>
    <t>- - Other, suitable for furniture</t>
  </si>
  <si>
    <t>- Hat- racks, hat- pegs, brackets and similar</t>
  </si>
  <si>
    <t>fixtures</t>
  </si>
  <si>
    <t>- Automatic door closers</t>
  </si>
  <si>
    <t>Armoured or reinforced safes, strong- boxes</t>
  </si>
  <si>
    <t>and doors and safe deposit lockers for</t>
  </si>
  <si>
    <t>strong- rooms, cash or deed boxes and the</t>
  </si>
  <si>
    <t>like, of base metal.</t>
  </si>
  <si>
    <t>Filing cabinets, card- index cabinets, paper</t>
  </si>
  <si>
    <t>trays, paper rests, pen trays, office- stamp</t>
  </si>
  <si>
    <t>stands and similar office or desk equipment,</t>
  </si>
  <si>
    <t>of base metal, other than office furniture of</t>
  </si>
  <si>
    <t>heading 94.03.</t>
  </si>
  <si>
    <t>Fittings for loose- leaf binders or files, letter</t>
  </si>
  <si>
    <t>clips, letter corners, paper clips, indexing</t>
  </si>
  <si>
    <t>tags</t>
  </si>
  <si>
    <t>and similar office articles, of base</t>
  </si>
  <si>
    <t>metal; staples in strips (for example, for</t>
  </si>
  <si>
    <t>offices, upholstery, packaging), of base</t>
  </si>
  <si>
    <t>- Fittings for loose- leaf binders or files</t>
  </si>
  <si>
    <t>- Staples in strips</t>
  </si>
  <si>
    <t>Bells, gongs and the like, non- electric, of</t>
  </si>
  <si>
    <t>base metal; statuettes and other ornaments,</t>
  </si>
  <si>
    <t>of base metal; photograph, picture or similar</t>
  </si>
  <si>
    <t>frames, of base metal; mirrors of base metal.</t>
  </si>
  <si>
    <t>- Bells, gongs and the like</t>
  </si>
  <si>
    <t>- Statuettes and other ornaments:</t>
  </si>
  <si>
    <t>- Photograph, picture or similar frames; mirrors</t>
  </si>
  <si>
    <t>Flexible tubing of base metal, with or without</t>
  </si>
  <si>
    <t>- Of iron or steel</t>
  </si>
  <si>
    <t>- Of other base metal</t>
  </si>
  <si>
    <t>Clasps, frames with clasps, buckles, buckle-</t>
  </si>
  <si>
    <t>clasps, hooks, eyes, eyelets and the like, of</t>
  </si>
  <si>
    <t>base metal, of a kind used for clothing or</t>
  </si>
  <si>
    <t>clothing accessories, footwear, jewellery,</t>
  </si>
  <si>
    <t>wrist-watches, books, awnings, leather</t>
  </si>
  <si>
    <t>goods, travel goods or saddlery or for other</t>
  </si>
  <si>
    <t>made up articles; tubular or bifurcated rivets,</t>
  </si>
  <si>
    <t>of base metal; beads and spangles, of base</t>
  </si>
  <si>
    <t>- Hooks, eyes and eyelets:</t>
  </si>
  <si>
    <t>- - - Hooks</t>
  </si>
  <si>
    <t>- - - Eyes and elyelets</t>
  </si>
  <si>
    <t>- Tubular or bifurcated rivets</t>
  </si>
  <si>
    <t>- Other, including parts:</t>
  </si>
  <si>
    <t>- - - Clasps</t>
  </si>
  <si>
    <t>- - - Buckle</t>
  </si>
  <si>
    <t>- - - Frames of hand bags and purses</t>
  </si>
  <si>
    <t>Stoppers, caps and lids (including crown</t>
  </si>
  <si>
    <t>corks, screw caps and pouring stoppers),</t>
  </si>
  <si>
    <t>capsules for bottles, threaded bungs, bung</t>
  </si>
  <si>
    <t>covers, seals and other packing accessories,</t>
  </si>
  <si>
    <t>of base metal.</t>
  </si>
  <si>
    <t>- Crown corks</t>
  </si>
  <si>
    <t>- - - Aluminium lids for cans of carbonated soft</t>
  </si>
  <si>
    <t>drinks</t>
  </si>
  <si>
    <t>Sign- plates, name- plates, address- plates</t>
  </si>
  <si>
    <t>and similar plates, numbers, letters and other</t>
  </si>
  <si>
    <t>symbols, of base metal, excluding those of</t>
  </si>
  <si>
    <t>heading 94.05.</t>
  </si>
  <si>
    <t>- - - Number plate assembly and parts thereof for</t>
  </si>
  <si>
    <t>- - - Number plates assembly and parts thereof</t>
  </si>
  <si>
    <t>for other motor cars and vehicles</t>
  </si>
  <si>
    <t>Wire, rods, tubes, plates, electrodes and</t>
  </si>
  <si>
    <t>similar products, of base metal or of metal</t>
  </si>
  <si>
    <t>carbides, coated or cored with flux material,</t>
  </si>
  <si>
    <t>of a kind used for soldering, brazing, welding</t>
  </si>
  <si>
    <t>or deposition of metal or of metal carbides;</t>
  </si>
  <si>
    <t>wire and rods, of agglomerated base metal</t>
  </si>
  <si>
    <t>powder, used for metal spraying.</t>
  </si>
  <si>
    <t>- Coated electrodes of base metal, for electric</t>
  </si>
  <si>
    <t>arc- welding</t>
  </si>
  <si>
    <t>- Cored wired of base metal, for electric arc-</t>
  </si>
  <si>
    <t>welding</t>
  </si>
  <si>
    <t>- Coated rods and cored wire, of base metal, for</t>
  </si>
  <si>
    <t>soldering, brazing or welding by flame</t>
  </si>
  <si>
    <t>Section XVI</t>
  </si>
  <si>
    <t>MACHINERY AND MECHANICAL APPLIANCES; ELECTRICAL EQUIPMENT; PARTS THEREOF; SOUND RECORDERS AND REPRODUCERS, TELEVISION IMAGE AND SOUND RECORDERS AND REPRODUCERS, AND PARTS AND ACCESSORIES OF SUCH ARTICLES</t>
  </si>
  <si>
    <t>          Transmission or conveyor belts or belting, of plastics of Chapter 39, or of vulcanised rubber (heading 4010), or other articles of a kind used in machinery or mechanical or electrical appliances or for other technical uses, of vulcanised rubber other than hard rubber (heading4016);</t>
  </si>
  <si>
    <t>          Articles of leather or of composition leather (heading 4205) or of furskin (heading 4303), of a kind used in machinery or mechanical appliances or for other technical uses;</t>
  </si>
  <si>
    <t>          Bobbins, spools, cops, cones, cores, reels or similar supports, of any material (for example, Chapter 39, 40, 44 or 48 or Section XV);</t>
  </si>
  <si>
    <t>          Perforated cards for Jacquard or similar machines (for example, Chapter 39 or 48 or SectionXV);</t>
  </si>
  <si>
    <t>          Transmission or conveyor belts or belting, of textile material (heading 5910) or other articles of textile material for technical uses (heading</t>
  </si>
  <si>
    <t>5911);</t>
  </si>
  <si>
    <t>          Precious or semi-precious stones (natural, synthetic or reconstructed) of headings 7102 to 7104, or articles wholly of such stones of heading 7116, except unmounted worked sapphires and diamonds for styli (heading 8522);</t>
  </si>
  <si>
    <t>          Parts of general use, as defined in Note 2 to Section XV, of base metal (Section XV), or similar goods of plastics (Chapter 39);</t>
  </si>
  <si>
    <t>          Drill pipe (heading 7304);</t>
  </si>
  <si>
    <t>(ij) Endless belts of metal wire or strip (Section XV);</t>
  </si>
  <si>
    <t>          Articles of Chapter 82 or 83;</t>
  </si>
  <si>
    <t>          Articles of Section XVII;</t>
  </si>
  <si>
    <t>          Articles of Chapter 90;</t>
  </si>
  <si>
    <t>          Clocks, watches or other articles of Chapter 91;</t>
  </si>
  <si>
    <t>          Interchangeable tools of heading 8207 or brushes of a kind used as parts of machines (heading 9603); similar interchangeable tools are to be classified according to the constituent material of their working part (for example, in Chapter 40, 42, 43 or 45 59 or heading 6804 or 6909);</t>
  </si>
  <si>
    <t>          Articles of Chapter 95;or</t>
  </si>
  <si>
    <t>          Typewriter or similar ribbons, whether or not on spools or in cartridges (classified according to their constituent material, or in heading 96 12 if inked or otherwise prepared for giving impressions), or monopods, bipods, tripods and similar articles, of heading 9620</t>
  </si>
  <si>
    <t>Subject to Note 1 to this Section, Note 1 to Chapter 84 and to Note 1 to</t>
  </si>
  <si>
    <t>Chapter 85, parts of machines (not being parts of the articles of heading 8484, 8544, 8545, 8546 or 8547) are to be classified according to the following rules:</t>
  </si>
  <si>
    <t>                    Parts which are goods included in any of the headings of Chapter 84 or 85 (other than headings 8409, 8431, 8448, 8466, 8473, 8487, 8503, 8522, 8529, 8538 and 8548) are in all cases to be classified in their respective headings;</t>
  </si>
  <si>
    <t>                    Other parts, if suitable for use solely or principally with a particular kind of machine, or with a number of machines of the same heading (including a machine of heading 8479 or 8543) are to be classified with the machines of that kind or in headings 8409, 8431, 8448, 8466, 8473, 8503, 8522, 8529 or 8538 as appropriate However, parts which are equally suitable for use principally with the goods of headings 8517 and 8525 to 8528 are to be classified in heading 8517;</t>
  </si>
  <si>
    <t>                    All other parts are to be classified in headings 8409, 8431, 8448, 8466, 8473, 8503, 8522, 8529 or 8538 as appropriate or, failing that, in heading 8487 or 8548</t>
  </si>
  <si>
    <t>Unless the context otherwise requires, composite machines consisting of two or more machines fitted together to form a whole and other machines designed for the purpose of performing two or more complementary or alternative functions are to be classified as if consisting only of that component or as being that machine which performs the principal function.</t>
  </si>
  <si>
    <t>Where a machine (including a combination of machines) consists of individual components (whether separate or interconnected by piping, by transmission devices, by electric cables or by other devices) intended to contribute together to a clearly defined function covered by one of the headings in Chapter 84 or Chapter 85, then the whole falls to be classified in the heading appropriate to that function.</t>
  </si>
  <si>
    <t>For the purposes of these Notes, the expression "machine" means any machine, machinery, plant, equipment, apparatus or appliance cited in the headings of Chapter 84 or 85.</t>
  </si>
  <si>
    <t>Chapter 84</t>
  </si>
  <si>
    <t>Nuclear reactors, boilers, machinery and</t>
  </si>
  <si>
    <t>mechanical appliances; parts thereof</t>
  </si>
  <si>
    <t>                    Millstones, grindstones or other articles of Chapter 68;</t>
  </si>
  <si>
    <t>                    Machinery or appliances (for example, pumps) of ceramic material and ceramic parts of machinery or appliances of any material (Chapter 69);</t>
  </si>
  <si>
    <t>                    Laboratory glassware (heading 7017); machinery, appliances or other articles for technical uses or parts thereof, of glass (heading 7019 or 7020);</t>
  </si>
  <si>
    <t>                    Articles of heading 7321 or 7322 or similar articles of other base metals (Chapters 74 to 76 or 78 to 81);</t>
  </si>
  <si>
    <t>                    Vacuum cleaners of heading 8508;</t>
  </si>
  <si>
    <t>                    Electro- mechanical domestic appliances of heading 85 09; digital cameras of heading 8525;</t>
  </si>
  <si>
    <t>(g)</t>
  </si>
  <si>
    <t>Radiators for the articles of Section XVII; or</t>
  </si>
  <si>
    <t>(h)</t>
  </si>
  <si>
    <t>Hand-operated mechanical floor sweepers, not motorised (heading 96.03).</t>
  </si>
  <si>
    <t>Subject to the operation of Note 3 to Section XVI and subject to Note 9 to this Chapter, a machine or appliance which answers to a description in one or more of the headings 84.01 to 84.24, or heading 84.86 and at the same time to a description in one or other of the headings 84.25 to 84.80 is to be classified under the appropriate heading of the former group or under heading 84.86, as the case may be, and not the latter group.</t>
  </si>
  <si>
    <t>Heading 8419 does not, however, cover:</t>
  </si>
  <si>
    <t>                    Germination plant, incubators or brooders (heading 8436);</t>
  </si>
  <si>
    <t>                    Grain dampening machines (heading 8437);</t>
  </si>
  <si>
    <t>                    Diffusing apparatus for sugar juice extraction (heading 8438);</t>
  </si>
  <si>
    <t>                    Machinery for the heat-treatment of textile yarns, fabrics or made up textile articles (heading 8451); or</t>
  </si>
  <si>
    <t>                    Machinery, plant or laboratory equipment, designed for mechanical operation, in which a change of temperature, even if necessary, is subsidiary</t>
  </si>
  <si>
    <t>Heading 8422 does not cover:</t>
  </si>
  <si>
    <t>                    Sewing machines for closing bags or similar containers (heading 8452); or</t>
  </si>
  <si>
    <t>                    Office machinery of heading 8472</t>
  </si>
  <si>
    <t>Heading 8424 does not cover:</t>
  </si>
  <si>
    <t>                     Ink-jet printing machines (heading 8443); or</t>
  </si>
  <si>
    <t>                     Water-jet cutting machines (heading 8456)</t>
  </si>
  <si>
    <t>A machine-tool for working any material which answers to a description in heading 84.56 and at the same time to a description in heading 84.57, 84.58, 84.59, 84.60, 84.61, 84.64 or 84.65 is to be classified in heading 84.56.</t>
  </si>
  <si>
    <t>Heading 84.57 applies only to machine-tools for working metal, other than lathes (including turning centres), which can carry out different types of machining operations either:</t>
  </si>
  <si>
    <t>                    by automatic tool change from a magazine or the like in conformity with a machining programme (machining centres),</t>
  </si>
  <si>
    <t>                    by the automatic use, simultaneously or sequentially, of different unit heads working on a fixed position workpiece (unit construction machines, single station), or</t>
  </si>
  <si>
    <t>                    by the automatic transfer of the workpiece to different unit heads (multi-station transfer machines)</t>
  </si>
  <si>
    <t>5- (A) For the purposes of heading 8471, the expression “automatic data processing machines” means machines capable of :</t>
  </si>
  <si>
    <t>                    Storing the processing program or programs and at least the data immediately necessary for the execution of the program;</t>
  </si>
  <si>
    <t>                    Being freely programmed in accordance with the requirements of the user;</t>
  </si>
  <si>
    <t>                    Performing arithmetical computations specified by the user; and</t>
  </si>
  <si>
    <t>                    Executing, without human intervention, a processing program which requires them to modify their execution, by</t>
  </si>
  <si>
    <t>logical decision during the processing run</t>
  </si>
  <si>
    <t>                    Automatic data processing machines may be in the form of systems consisting of a variable number of separate units</t>
  </si>
  <si>
    <t>                    Subject to paragraphs (D) and (E) below, a unit is to be regarded as being part of an automatic data processing system if it meets all of the following conditions:</t>
  </si>
  <si>
    <t>                    It is of a kind solely or principally used in an automatic data processing system;</t>
  </si>
  <si>
    <t>                    It is connectable to the central processing unit either directly or through one or more other units; and</t>
  </si>
  <si>
    <t>                    It is able to accept or deliver data in a form (codes or signals) which can be used by the system</t>
  </si>
  <si>
    <t>Separately presented units of an automatic data processing machine are to be classified in heading 8471</t>
  </si>
  <si>
    <t>However, keyboards, X-Y co-ordinate input devices and disk storage units which satisfy the conditions of paragraphs (C) (ii) and (C) (iii) above, are in all cases to be classified as units of heading 8471</t>
  </si>
  <si>
    <t>                    Heading 8471 does not cover the following when presented separately, even if they meet all of the conditions set forth in</t>
  </si>
  <si>
    <t>Note 5 (C) above :</t>
  </si>
  <si>
    <t>                    Printers, copying machines, facsimile machines, whether or not combined;</t>
  </si>
  <si>
    <t>                    Apparatus for the transmission or reception of voice, images or other data, including apparatus for</t>
  </si>
  <si>
    <t>communication in a wired or wireless network (such as a local or wide area network);</t>
  </si>
  <si>
    <t>                    Loudspeakers and microphones;</t>
  </si>
  <si>
    <t>                    Television cameras, digital cameras and video camera recorders;</t>
  </si>
  <si>
    <t>                    Monitors and projectors, not incorporating television reception apparatus</t>
  </si>
  <si>
    <t>                    Machines incorporating or working in conjunction with an automatic data processing machine and performing a specific function other than data processing are to be classified in the headings appropriate to their respective functions or, failing that, in residual headings</t>
  </si>
  <si>
    <t>Heading 84.82 applies, inter alia, to polished steel balls, the maximum and minimum diameters of which do not differ from the nominal diameter by more than 1% or by more than 0.05 mm, whichever is less.</t>
  </si>
  <si>
    <t>Other steel balls are to be classified in heading 7326</t>
  </si>
  <si>
    <t>A machine which is used for more than one purpose is, for the purposes of classification, to be treated as if its principal purpose were its sole purpose.</t>
  </si>
  <si>
    <t>Subject to Note 2 to this Chapter and Note 3 to Section XVI, a machine the principal purpose of which is not described in any heading or for which no one purpose is the principal purpose is, unless the context otherwise requires, to be classified in heading 8479</t>
  </si>
  <si>
    <t>Heading 8479 also covers machines for making rope or cable (for example, stranding, twisting or cabling machines) from metal wire, textile yarn or any other material or from a combination of such materials</t>
  </si>
  <si>
    <t>For the purposes of heading 84.70, the term "pocket-size" applies only to machines the dimensions of which do not exceed 170 mm x 100 mm x 45 mm.</t>
  </si>
  <si>
    <t>Notes 9 (a) and 9(b) to Chapter 85 also apply with respect to the</t>
  </si>
  <si>
    <t>expressions “semiconductor devices” and “electronic integrated circuits”, respectively, as used in this Note and in heading 8486 However, for the purposes of this Note and of heading 8486, the expression “semiconductor devices” also covers photosensitive semiconductor devices and light-emitting diodes(LED)</t>
  </si>
  <si>
    <t>                    For the purposes of this Note and of heading 8486, the expression</t>
  </si>
  <si>
    <t>“manufacture of flat panel displays” covers the fabrication of substrates into a flat panel It does not cover the manufacture of glass or the assembly of printed circuit boards or other electronic components onto the flat panel The expression “flat panel display” does not cover cathode-ray tube technology</t>
  </si>
  <si>
    <t>                    Heading 8486 also includes machines and apparatus solely or principally of a kind used for:</t>
  </si>
  <si>
    <t>                    the manufacture or repair of masks and reticles;</t>
  </si>
  <si>
    <t>                    assembling  semiconductor  devices  or  electronic  integrated</t>
  </si>
  <si>
    <t>circuits;</t>
  </si>
  <si>
    <t>(iii )</t>
  </si>
  <si>
    <t>lifting, handling, loading or unloading of boules, wafers, semiconductor devices, electronic integrated circuits and flat panel displays.</t>
  </si>
  <si>
    <t>                    Subject to Note 1 to Section XVI and Note 1 to Chapter 84, machines and apparatus answering to the description in heading 8486 are to be classified in that heading and in no other heading of the Nomenclature</t>
  </si>
  <si>
    <t>For the purposes of subheading 8465.20, the term .machining centres. applies only to machine-tools for working wood, cork, bone, hard rubber, hard plastics or similar hard materials, which can carry out different types of machining operations by automatic tool change from a magazine or the like in conformity with a machining programme.</t>
  </si>
  <si>
    <t>2 -</t>
  </si>
  <si>
    <t>For the purposes of subheading 8471.49, the term "systems" means automatic data processing machines whose units satisfy the conditions laid down in Note 5(C) to Chapter 84 and which comprise at least a central processing unit, one input unit (for example, a keyboard or a scanner), and one output unit (for example, a visual display unit or a printer).</t>
  </si>
  <si>
    <t>3 -</t>
  </si>
  <si>
    <t>For the purposes of subheading 8481.20, the expression “valves for oleohydraulic or pneumatic transmissions” means valves which are used specifically in the transmission of “fluid power” in a hydraulic or pneumatic system, where the energy source is supplied in the form of pressurised fluids (liquid or gas). These valves may be of any type (for example, pressure-reducing type, check type). Subheading 8481.20 takes precedence over all other subheadings of heading 84.81.</t>
  </si>
  <si>
    <t>Subheading 8482.40 applies only to bearings with cylindrical rollers of a uniform diameter not exceeding 5 mm and having a length which is at least three times the diameter. The ends of the rollers may be rounded.</t>
  </si>
  <si>
    <t>Nuclear reactors; fuel elements (cartridges),</t>
  </si>
  <si>
    <t>non- irradiated, for nuclear reactors;</t>
  </si>
  <si>
    <t>machinery and apparatus for isotopic</t>
  </si>
  <si>
    <t>separation.</t>
  </si>
  <si>
    <t>- Nuclear reactors</t>
  </si>
  <si>
    <t>- Machinery and apparatus for isotopic</t>
  </si>
  <si>
    <t>separation, and parts thereof</t>
  </si>
  <si>
    <t>- Fuel elements (cartridges) non- irradiated</t>
  </si>
  <si>
    <t>- Parts of nuclear reactors</t>
  </si>
  <si>
    <t>Steam or other vapour generating boilers</t>
  </si>
  <si>
    <t>(other than central heating hot water boilers</t>
  </si>
  <si>
    <t>capable also of producing low pressure</t>
  </si>
  <si>
    <t>steam); super- heated water boilers.</t>
  </si>
  <si>
    <t>- Steam or other vapour generating boilers:</t>
  </si>
  <si>
    <t>- - Watertube boilers with a steam production</t>
  </si>
  <si>
    <t>exceeding 45 t per hour:</t>
  </si>
  <si>
    <t>- - - With a steam production exceeding 45 t but</t>
  </si>
  <si>
    <t>not more than 350 t per hour and 80 kg per cm2</t>
  </si>
  <si>
    <t>pressure</t>
  </si>
  <si>
    <t>- - - Waste heat boilers (WHB's)</t>
  </si>
  <si>
    <t>- - - Heat recovery steam generators (HRSG's)</t>
  </si>
  <si>
    <t>- - Watertube boilers with a steam production not</t>
  </si>
  <si>
    <t>exceeding 45 t per hour</t>
  </si>
  <si>
    <t>- - Other vapour generating boilers, including</t>
  </si>
  <si>
    <t>hybrid boilers:</t>
  </si>
  <si>
    <t>- - - Firetube boilers</t>
  </si>
  <si>
    <t>- Super- heated water boilers</t>
  </si>
  <si>
    <t>- Parts:</t>
  </si>
  <si>
    <t>- - - For machines of heading 8402.1190</t>
  </si>
  <si>
    <t>- - - For machines of heading 8402.1990</t>
  </si>
  <si>
    <t>Central heating boilers other than those of</t>
  </si>
  <si>
    <t>heading 84.02.</t>
  </si>
  <si>
    <t>- Boilers</t>
  </si>
  <si>
    <t>Auxiliary plant for use with boilers of heading</t>
  </si>
  <si>
    <t>84.02 or 84.03 (for example, economisers,</t>
  </si>
  <si>
    <t>super- heaters, soot removers, gas</t>
  </si>
  <si>
    <t>recoverers); condensers for steam or other</t>
  </si>
  <si>
    <t>vapour power units.</t>
  </si>
  <si>
    <t>- Auxiliary plants for use with boilers of heading</t>
  </si>
  <si>
    <t>84.02 or 84.03</t>
  </si>
  <si>
    <t>- Condensers for steam or other vapour power</t>
  </si>
  <si>
    <t>units</t>
  </si>
  <si>
    <t>- - - For machines of heading 8404.1000</t>
  </si>
  <si>
    <t>Producer gas or water gas generators, with</t>
  </si>
  <si>
    <t>or without their purifiers; acetylene gas</t>
  </si>
  <si>
    <t>generators and similar water process gas</t>
  </si>
  <si>
    <t>generators, with or without their purifiers.</t>
  </si>
  <si>
    <t>- Producer gas or water gas generators, with or</t>
  </si>
  <si>
    <t>without their purifiers; acetylene gas generators</t>
  </si>
  <si>
    <t>and similar water process gas generators, with or</t>
  </si>
  <si>
    <t>without their purifiers</t>
  </si>
  <si>
    <t>Steam turbines and other vapour turbines.</t>
  </si>
  <si>
    <t>- Turbines for marine propulsion</t>
  </si>
  <si>
    <t>- Other turbines:</t>
  </si>
  <si>
    <t>- - Of an output exceeding 40 MW</t>
  </si>
  <si>
    <t>- - Of an output not exceeding 40 MW</t>
  </si>
  <si>
    <t>Spark- ignition reciprocating or rotary</t>
  </si>
  <si>
    <t>internal combustion piston engines.</t>
  </si>
  <si>
    <t>- Aircraft engines</t>
  </si>
  <si>
    <t>- Marine propulsion engines:</t>
  </si>
  <si>
    <t>- - Outboard motors</t>
  </si>
  <si>
    <t>- Reciprocating piston engines of a kind used for</t>
  </si>
  <si>
    <t>the propulsion of vehicles of chapter 87:</t>
  </si>
  <si>
    <t>- - Of a cylinder capacity not exceeding 50 cc:</t>
  </si>
  <si>
    <t>- - Of a cylinder capacity exceeding 50 cc but not</t>
  </si>
  <si>
    <t>exceeding 250 cc:</t>
  </si>
  <si>
    <t>- - Of a cylinder capacity exceeding 250 cc but</t>
  </si>
  <si>
    <t>not exceeding 1,000 cc:</t>
  </si>
  <si>
    <t>For vehicles of sub-headings 8703.2113,</t>
  </si>
  <si>
    <t>8703.2195, 8703.2240, 8704.3130 and</t>
  </si>
  <si>
    <t>- - Of a cylinder capacity exceeding 1,000 cc</t>
  </si>
  <si>
    <t>- Other engines:</t>
  </si>
  <si>
    <t>- - - Gas engines</t>
  </si>
  <si>
    <t>- - - Of a kind used for the propulsion of vehicles</t>
  </si>
  <si>
    <t>of chapter 87</t>
  </si>
  <si>
    <t>Compression- ignition internal combustion</t>
  </si>
  <si>
    <t>piston engines (diesel or semi- diesel</t>
  </si>
  <si>
    <t>engines).</t>
  </si>
  <si>
    <t>- Marine propulsion engines</t>
  </si>
  <si>
    <t>- Engines of a kind used for the propulsion of</t>
  </si>
  <si>
    <t>vehicles of chapter 87:</t>
  </si>
  <si>
    <t>For agricultural tractors of sub - headings</t>
  </si>
  <si>
    <t>- Other engines</t>
  </si>
  <si>
    <t>Parts suitable for use solely or principally</t>
  </si>
  <si>
    <t>with the engines of heading 84.07 or 84.08.</t>
  </si>
  <si>
    <t>- For aircraft engines</t>
  </si>
  <si>
    <t>- - suitable for use solely or principally with</t>
  </si>
  <si>
    <t>spark-ignition internal combustion piston</t>
  </si>
  <si>
    <t>engines:</t>
  </si>
  <si>
    <t>- - - Following components for engines as well as</t>
  </si>
  <si>
    <t>of vehicles of heading 87.11;</t>
  </si>
  <si>
    <t>Cylinders</t>
  </si>
  <si>
    <t>Cylinder Blocks</t>
  </si>
  <si>
    <t>Cylinder Liners</t>
  </si>
  <si>
    <t>Crank case and crank case covers</t>
  </si>
  <si>
    <t>Cylinder head covers</t>
  </si>
  <si>
    <t>Piston</t>
  </si>
  <si>
    <t>Sprocket Cam</t>
  </si>
  <si>
    <t>Cylinder head upto 70 cc</t>
  </si>
  <si>
    <t>- - - Following parts of engines for vehicles of</t>
  </si>
  <si>
    <t>Chapter 87:</t>
  </si>
  <si>
    <t>Intake manifold for automotive engines as</t>
  </si>
  <si>
    <t>well as of motor cars of heading 87.03 (not</t>
  </si>
  <si>
    <t>exceeding 800cc) and vehicles of sub-headings</t>
  </si>
  <si>
    <t>8703.2113, 8703.2195, 8703.2240, 8704.3130</t>
  </si>
  <si>
    <t>Cover cylinder head for automotive engines</t>
  </si>
  <si>
    <t>as well as of motor cars of heading 87.03 (not</t>
  </si>
  <si>
    <t>exceeding 800cc) and vehicles of sub-heading</t>
  </si>
  <si>
    <t>Oil pan, for automotive engines as well as for</t>
  </si>
  <si>
    <t>motor cars of heading 87.03 (not exceeding</t>
  </si>
  <si>
    <t>1200cc) and vehicles of sub-heading 8703.2113,</t>
  </si>
  <si>
    <t>Timing belt cover (Steel Sheet / Plastic) for</t>
  </si>
  <si>
    <t>automotive engines as well as of motor cars of</t>
  </si>
  <si>
    <t>heading 87.03 and vehicles of sub-headings</t>
  </si>
  <si>
    <t>8703.2113, 8703.2193, 8703.2195, 8703.2240,</t>
  </si>
  <si>
    <t>8704.3130 and 8704.3190</t>
  </si>
  <si>
    <t>Exhaust manifold (Iron Casting Type) for</t>
  </si>
  <si>
    <t>heading 87.03 and vehicles of sub-heading</t>
  </si>
  <si>
    <t>Oil strainer for automotive engines as well as</t>
  </si>
  <si>
    <t>of motor cars of heading 87.03 (not exceeding</t>
  </si>
  <si>
    <t>1200cc) and vehicles of sub-headings</t>
  </si>
  <si>
    <t>(7) Cover exhaust manifold for engines as well</t>
  </si>
  <si>
    <t>as of motor cars of heading 87.03 (not exceeding</t>
  </si>
  <si>
    <t>800cc) and vehicles of sub-headings 8703.2113,</t>
  </si>
  <si>
    <t>8703.2193, 8703.2195, 8703.2240, 8704.3130</t>
  </si>
  <si>
    <t>(8) Pipe water outlet / inlet for engines as well as</t>
  </si>
  <si>
    <t>1200cc)</t>
  </si>
  <si>
    <t>- - -Following components for vehicles of Chapter</t>
  </si>
  <si>
    <t>(1) Rings and pistons</t>
  </si>
  <si>
    <t>(2) Cylinder Heads</t>
  </si>
  <si>
    <t>(3) Inlet or exhaust valves</t>
  </si>
  <si>
    <t>- - - Other parts of engines for vehicles of</t>
  </si>
  <si>
    <t>Chapter 87</t>
  </si>
  <si>
    <t>- - - Parts for marine engines</t>
  </si>
  <si>
    <t>- - - -CNG kits for vehicles of Chapter 87</t>
  </si>
  <si>
    <t>- - - -Parts for gas engine of heading 8407.9010</t>
  </si>
  <si>
    <t>chapter 87;</t>
  </si>
  <si>
    <t>(1) Rings &amp; Pistons</t>
  </si>
  <si>
    <t>(2) Cylinders</t>
  </si>
  <si>
    <t>(3) Cylinder Blocks</t>
  </si>
  <si>
    <t>(4) Cylinder Heads</t>
  </si>
  <si>
    <t>(5) Cylinder Liners</t>
  </si>
  <si>
    <t>- - - Following other parts of engines for vehicles</t>
  </si>
  <si>
    <t>of Chapter 87:</t>
  </si>
  <si>
    <t>(1) Inlet or exhaust valves for agricultural tractors</t>
  </si>
  <si>
    <t>of sub -  headings 8701.9220 and 8701.9320</t>
  </si>
  <si>
    <t>(2) Exhaust manifold, inlet manifold, blanking</t>
  </si>
  <si>
    <t>plate/ cover, scoop / lube oil reservoir, oil pan /</t>
  </si>
  <si>
    <t>sump with base, bracket rocker shaft, with or</t>
  </si>
  <si>
    <t>without support, tappet cover, timing case, Hub</t>
  </si>
  <si>
    <t>for idler gear and timing cover for agricultural</t>
  </si>
  <si>
    <t>tractors of sub -</t>
  </si>
  <si>
    <t>8701.9320 (excluding 4x4 tractors)</t>
  </si>
  <si>
    <t>(3) Connecting rod cap, tappets / push rods and</t>
  </si>
  <si>
    <t>rocker arm for agricultural tractors (upto 60 kW)</t>
  </si>
  <si>
    <t>(4) Piston assembly and parts thereof and</t>
  </si>
  <si>
    <t>connecting rod for agricultural tractors (upto 41</t>
  </si>
  <si>
    <t>kW)of sub -  headings 8701.9220 and 8701.9320</t>
  </si>
  <si>
    <t>(5) Rear end housing for agricultural tractors</t>
  </si>
  <si>
    <t>(upto 41kW) of sub -  headings 8701.9220 and</t>
  </si>
  <si>
    <t>- - - Other for engine of motor cars and vehicles</t>
  </si>
  <si>
    <t>Hydraulic turbines, water wheels, and</t>
  </si>
  <si>
    <t>regulators therefor.</t>
  </si>
  <si>
    <t>- Hydraulic turbines and water wheels:</t>
  </si>
  <si>
    <t>- - Of a power not exceeding 1,000 kW</t>
  </si>
  <si>
    <t>- - Of a power exceeding 1,000 kW but not</t>
  </si>
  <si>
    <t>exceeding 10,000 kW</t>
  </si>
  <si>
    <t>- - Of a power exceeding 10,000 kW</t>
  </si>
  <si>
    <t>- Parts, including regulators:</t>
  </si>
  <si>
    <t>- - - For machines of heading 8410.1100</t>
  </si>
  <si>
    <t>Turbo- jets, turbo- propellers and other gas</t>
  </si>
  <si>
    <t>turbines.</t>
  </si>
  <si>
    <t>- Turbo- jets:</t>
  </si>
  <si>
    <t>- - Of a thrust not exceeding 25 kN</t>
  </si>
  <si>
    <t>- - Of a thrust exceeding 25 kN</t>
  </si>
  <si>
    <t>- Turbo- propellers:</t>
  </si>
  <si>
    <t>- - Of a power not exceeding 1,100 kW</t>
  </si>
  <si>
    <t>- - Of a power exceeding 1,100 kW</t>
  </si>
  <si>
    <t>- Other gas turbines:</t>
  </si>
  <si>
    <t>- - Of a power not exceeding 5,000 kW</t>
  </si>
  <si>
    <t>- - Of a power exceeding 5,000 kW</t>
  </si>
  <si>
    <t>- - Of turbo-jets or turbo-propellers</t>
  </si>
  <si>
    <t>Other engines and motors.</t>
  </si>
  <si>
    <t>- Reaction engines other than turbo- jets</t>
  </si>
  <si>
    <t>- Hydraulic power engines and motors:</t>
  </si>
  <si>
    <t>- - Linear acting (cylinders)</t>
  </si>
  <si>
    <t>- Pneumatic power engines and motors:</t>
  </si>
  <si>
    <t>- - - Wind engines (wind mills)</t>
  </si>
  <si>
    <t>- - - For machines of heading 8412.3900 and</t>
  </si>
  <si>
    <t>- - - For machines of heading 8412.1000,</t>
  </si>
  <si>
    <t>8412.2100, 8412.2900 &amp; 8412.3100</t>
  </si>
  <si>
    <t>- - - Of wind wheels</t>
  </si>
  <si>
    <t>- - - Of wind engines</t>
  </si>
  <si>
    <t>- - - Of hot air engines</t>
  </si>
  <si>
    <t>- - - Of compressed air engines</t>
  </si>
  <si>
    <t>Pumps for liquids, whether or not fitted with a</t>
  </si>
  <si>
    <t>measuring device; liquid elevators.</t>
  </si>
  <si>
    <t>- Pumps fitted or designed to be fitted with a</t>
  </si>
  <si>
    <t>measuring device:</t>
  </si>
  <si>
    <t>- - Pumps for dispensing fuel or lubricants, of the</t>
  </si>
  <si>
    <t>type used in filling-stations or in garages</t>
  </si>
  <si>
    <t>- - - Pumps for dispensing chemicals, fitted with</t>
  </si>
  <si>
    <t>sensor</t>
  </si>
  <si>
    <t>- Hand pumps, other than those of subheading</t>
  </si>
  <si>
    <t>8413.11 or</t>
  </si>
  <si>
    <t>- Fuel, lubricating or cooling medium pumps for</t>
  </si>
  <si>
    <t>internal combustion piston engines:</t>
  </si>
  <si>
    <t>- - - Diesel fuel injection pumps for vehicles of</t>
  </si>
  <si>
    <t>- - - Following parts for Vehicles of sub -</t>
  </si>
  <si>
    <t>headings 8701.9220 and 8701.9320:</t>
  </si>
  <si>
    <t>(1) Oil pump assembly(2) Water pump for</t>
  </si>
  <si>
    <t>internal combustion piston engines</t>
  </si>
  <si>
    <t>- - - Following parts of vehicles of Chapter 87;</t>
  </si>
  <si>
    <t>(1) Oil pump assembly for motor cars of heading</t>
  </si>
  <si>
    <t>87.03 (not exceeding 800cc) and vehicles of sub-</t>
  </si>
  <si>
    <t>8704.3130 and 8704.3190  (2) Water pump for</t>
  </si>
  <si>
    <t>internal combustion piston engines for motor</t>
  </si>
  <si>
    <t>cars of heading 87.03 and vehicles of sub-</t>
  </si>
  <si>
    <t>heading 8703.2113, 8703.2195, 8703.2240,</t>
  </si>
  <si>
    <t>- - - Oil pump for vehicles of heading 87.11</t>
  </si>
  <si>
    <t>- - - Other for the vehicles of chapter 87</t>
  </si>
  <si>
    <t>- Concrete pumps</t>
  </si>
  <si>
    <t>- Other reciprocating positive displacement</t>
  </si>
  <si>
    <t>pumps</t>
  </si>
  <si>
    <t>- Other rotary positive displacement pumps:</t>
  </si>
  <si>
    <t>- - - Geared pumps</t>
  </si>
  <si>
    <t>- Other centrifugal pumps:</t>
  </si>
  <si>
    <t>- - - Submersible pums</t>
  </si>
  <si>
    <t>- Other pumps; liquid elevators:</t>
  </si>
  <si>
    <t>- - Pumps</t>
  </si>
  <si>
    <t>- - Liquid elevators</t>
  </si>
  <si>
    <t>- - Of pumps:</t>
  </si>
  <si>
    <t>- - - Stainless steel impellers</t>
  </si>
  <si>
    <t>- - - Stainless steel fabricated laser welded</t>
  </si>
  <si>
    <t>chamber for pump bowl assembly</t>
  </si>
  <si>
    <t>- - - Other parts for machines of headings</t>
  </si>
  <si>
    <t>8413.1910, 8413.4000, 8413.6010 and</t>
  </si>
  <si>
    <t>- - - Other parts for machines of heading</t>
  </si>
  <si>
    <t>- - - Plunger and other pumps parts for the</t>
  </si>
  <si>
    <t>vehicles of chapter 87</t>
  </si>
  <si>
    <t>- - Of liquid elevators</t>
  </si>
  <si>
    <t>Air or vacuum pumps, air or other gas</t>
  </si>
  <si>
    <t>compressors and fans; ventilating or</t>
  </si>
  <si>
    <t>recycling hoods incorporating a fan, whether</t>
  </si>
  <si>
    <t>or not fitted with filters.</t>
  </si>
  <si>
    <t>- Vacuum pumps</t>
  </si>
  <si>
    <t>- Hand-</t>
  </si>
  <si>
    <t>or foot- operated air pumps</t>
  </si>
  <si>
    <t>- Compressors of a kind used in refrigerating</t>
  </si>
  <si>
    <t>equipment:</t>
  </si>
  <si>
    <t>- - - Used with HCFC and non-CFC gases</t>
  </si>
  <si>
    <t>- Air compressors mounted on a wheeled</t>
  </si>
  <si>
    <t>chassis for towing</t>
  </si>
  <si>
    <t>- Fans:</t>
  </si>
  <si>
    <t>404</t>
  </si>
  <si>
    <t>- - Table, floor, wall, window, ceiling or roof fans,</t>
  </si>
  <si>
    <t>with a self-contained electric motor of an output</t>
  </si>
  <si>
    <t>not exceeding 125 W:</t>
  </si>
  <si>
    <t>- - - Ceiling fan</t>
  </si>
  <si>
    <t>- - - Pedestal fan</t>
  </si>
  <si>
    <t>- - - Table fan</t>
  </si>
  <si>
    <t>- - - Exhaust fan</t>
  </si>
  <si>
    <t>- - - Blowers including portable type with self</t>
  </si>
  <si>
    <t>contained electric motor</t>
  </si>
  <si>
    <t>- Hoods having a maximum horizontal side not</t>
  </si>
  <si>
    <t>exceeding 120 cm</t>
  </si>
  <si>
    <t>- - - Piston type air compressors</t>
  </si>
  <si>
    <t>- - - Screw compressors</t>
  </si>
  <si>
    <t>- - - CNG compressors</t>
  </si>
  <si>
    <t>- - - Air curtains</t>
  </si>
  <si>
    <t>- - - Turbo chargers</t>
  </si>
  <si>
    <t>- - - Of machines of heading 8414.1000 and</t>
  </si>
  <si>
    <t>- - - Of machines of heading 8414.3090</t>
  </si>
  <si>
    <t>Air conditioning machines, comprising a</t>
  </si>
  <si>
    <t>motor- driven fan and elements for changing</t>
  </si>
  <si>
    <t>the temperature and humidity, including</t>
  </si>
  <si>
    <t>those machines in which the humidity cannot</t>
  </si>
  <si>
    <t>be separately regulated.</t>
  </si>
  <si>
    <t>- Of a kind designed to be fixed to a window,</t>
  </si>
  <si>
    <t>wall, ceiling or floor, self-contained or “"split-</t>
  </si>
  <si>
    <t>system”":</t>
  </si>
  <si>
    <t>- - - Window or wall type</t>
  </si>
  <si>
    <t>- - - Self contained or split type comprising of</t>
  </si>
  <si>
    <t>inner and outer unit whether or not imported</t>
  </si>
  <si>
    <t>separately</t>
  </si>
  <si>
    <t>- - - Tropical MPS multi system unit 5 tonnes</t>
  </si>
  <si>
    <t>capacity and above</t>
  </si>
  <si>
    <t>- Of a kind used for persons, in motor vehicles:</t>
  </si>
  <si>
    <t>405</t>
  </si>
  <si>
    <t>For motor cars of heading 87.03 and</t>
  </si>
  <si>
    <t>8703.2195, 8703.2240 and 8704.3130</t>
  </si>
  <si>
    <t>- - Incorporating a refrigerating unit and a valve</t>
  </si>
  <si>
    <t>for reversal of the cooling/heat cycle (reversible</t>
  </si>
  <si>
    <t>heat pumps)</t>
  </si>
  <si>
    <t>- - Other, incorporating a refrigerating unit</t>
  </si>
  <si>
    <t>- - Not incorporating a refrigerating unit</t>
  </si>
  <si>
    <t>- - - Evaporators:</t>
  </si>
  <si>
    <t>- - - - Enamelled and coated for antirust purposes</t>
  </si>
  <si>
    <t>- - - - for vehicles of chapter 87</t>
  </si>
  <si>
    <t>- - - Condensors:</t>
  </si>
  <si>
    <t>- - - - For vehicles of chapter 87</t>
  </si>
  <si>
    <t>- - - Covers for inner body.</t>
  </si>
  <si>
    <t>- - - - For use with air conditioning machines of</t>
  </si>
  <si>
    <t>PCT headings 8415.2010, 8415.2020,</t>
  </si>
  <si>
    <t>8415.2030 and 8415.2090</t>
  </si>
  <si>
    <t>Furnace burners for liquid fuel, for pulverised</t>
  </si>
  <si>
    <t>solid fuel or for gas; mechanical stokers,</t>
  </si>
  <si>
    <t>including their mechanical grates,</t>
  </si>
  <si>
    <t>mechanical ash dischargers and similar</t>
  </si>
  <si>
    <t>appliances.</t>
  </si>
  <si>
    <t>- Furnace burners for liquid fuel</t>
  </si>
  <si>
    <t>- Other furnace burners, including combination</t>
  </si>
  <si>
    <t>burners</t>
  </si>
  <si>
    <t>- Mechanical stokers, including their mechanical</t>
  </si>
  <si>
    <t>grates, mechanical ash dischargers and similar</t>
  </si>
  <si>
    <t>appliances</t>
  </si>
  <si>
    <t>Industrial or laboratory furnaces and ovens,</t>
  </si>
  <si>
    <t>including incinerators, non- electric.</t>
  </si>
  <si>
    <t>- Furnaces and ovens for the roasting, melting or</t>
  </si>
  <si>
    <t>other heat- treatment of ores, pyrites or of</t>
  </si>
  <si>
    <t>- - - Kilns</t>
  </si>
  <si>
    <t>- Bakery ovens, including biscuit ovens</t>
  </si>
  <si>
    <t>Refrigerators, freezers and other refrigerating</t>
  </si>
  <si>
    <t>or freezing equipment, electric or other; heat</t>
  </si>
  <si>
    <t>pumps other than air conditioning machines</t>
  </si>
  <si>
    <t>of heading 84.15.</t>
  </si>
  <si>
    <t>- Combined refrigerator- freezers, fitted with</t>
  </si>
  <si>
    <t>separate external doors</t>
  </si>
  <si>
    <t>Refrigerators, household type:</t>
  </si>
  <si>
    <t>- - Compression-type</t>
  </si>
  <si>
    <t>- Freezers of the chest type, not exceeding 800 l</t>
  </si>
  <si>
    <t>capacity</t>
  </si>
  <si>
    <t>- Freezers of the upright type, not exceeding 900</t>
  </si>
  <si>
    <t>l capacity</t>
  </si>
  <si>
    <t>Other furniture (chests, cabinets, display</t>
  </si>
  <si>
    <t>counters, show- cases and the like) for storage</t>
  </si>
  <si>
    <t>and display, incorporating refrigerating or</t>
  </si>
  <si>
    <t>freezing equipment.</t>
  </si>
  <si>
    <t>- Other refrigerating or freezing equipment; heat</t>
  </si>
  <si>
    <t>pumps:</t>
  </si>
  <si>
    <t>- - Heat pumps other than air conditioning</t>
  </si>
  <si>
    <t>machines of heading 84.15.</t>
  </si>
  <si>
    <t>- - - Milk chillers above 3000 litre capacity</t>
  </si>
  <si>
    <t>- - - Refrigerating machines with engine fitted on</t>
  </si>
  <si>
    <t>a common base for refrigerator containers</t>
  </si>
  <si>
    <t>- - - Water dispenser</t>
  </si>
  <si>
    <t>- - Furniture designed to receive refrigerating or</t>
  </si>
  <si>
    <t>freezing equipment</t>
  </si>
  <si>
    <t>- - - Evaporators (roll bond / fin / tube on plate</t>
  </si>
  <si>
    <t>types)</t>
  </si>
  <si>
    <t>- - - Wire condensers</t>
  </si>
  <si>
    <t>- - - Of machine of heading 8418.6910</t>
  </si>
  <si>
    <t>Machinery, plant or laboratory equipment,</t>
  </si>
  <si>
    <t>whether or not</t>
  </si>
  <si>
    <t>electrically heated (excluding</t>
  </si>
  <si>
    <t>furnaces, ovens and other equipment of</t>
  </si>
  <si>
    <t>heading 85.14), for the treatment of materials</t>
  </si>
  <si>
    <t>by a process involving a change of</t>
  </si>
  <si>
    <t>temperature such as heating, cooking,</t>
  </si>
  <si>
    <t>roasting, distilling, rectifying, sterilising,</t>
  </si>
  <si>
    <t>pasteurising, steaming, drying, evaporating,</t>
  </si>
  <si>
    <t>vaporising, condensing or cooling, other than</t>
  </si>
  <si>
    <t>machinery or plant of a kind used for</t>
  </si>
  <si>
    <t>domestic purposes; instantaneous or storage</t>
  </si>
  <si>
    <t>water heaters, non- electric.</t>
  </si>
  <si>
    <t>- Instantaneous or storage water heaters, non-</t>
  </si>
  <si>
    <t>electric:</t>
  </si>
  <si>
    <t>- - Instantaneous gas water heaters</t>
  </si>
  <si>
    <t>- Medical, surgical or laboratory sterilisers</t>
  </si>
  <si>
    <t>- Dryers:</t>
  </si>
  <si>
    <t>- - For agricultural products</t>
  </si>
  <si>
    <t>- - For wood, paper pulp, paper or paperboard</t>
  </si>
  <si>
    <t>- Distilling or rectifying plant</t>
  </si>
  <si>
    <t>- Heat exchange units</t>
  </si>
  <si>
    <t>- Machinery for liquifying air or other gases:</t>
  </si>
  <si>
    <t>- - - Mist eliminator</t>
  </si>
  <si>
    <t>- Other machinery, plant and equipment:</t>
  </si>
  <si>
    <t>- - For making hot drinks or for cooking or</t>
  </si>
  <si>
    <t>heating food</t>
  </si>
  <si>
    <t>- - - Cooling tower</t>
  </si>
  <si>
    <t>- - - Of machines of heading  8419.2000,</t>
  </si>
  <si>
    <t>8419.3100, 8419.3200, 8419.3900 &amp; 8419.6000</t>
  </si>
  <si>
    <t>- - - Of machine of heading  8419.4000</t>
  </si>
  <si>
    <t>Calendering or other rolling machines, other</t>
  </si>
  <si>
    <t>than for metals or glass, and cylinders</t>
  </si>
  <si>
    <t>therefor.</t>
  </si>
  <si>
    <t>- Calendering or other rolling machines</t>
  </si>
  <si>
    <t>- - Cylinders</t>
  </si>
  <si>
    <t>Centrifuges, including centrifugal dryers;</t>
  </si>
  <si>
    <t>filtering or purifying machinery and</t>
  </si>
  <si>
    <t>apparatus, for liquids or gases.</t>
  </si>
  <si>
    <t>- Centrifuges, including centrifugal dryers:</t>
  </si>
  <si>
    <t>- - Cream separators</t>
  </si>
  <si>
    <t>- - Clothes-dryers</t>
  </si>
  <si>
    <t>- Filtering or purifying machinery and apparatus</t>
  </si>
  <si>
    <t>for liquids:</t>
  </si>
  <si>
    <t>- - For filtering or purifying water</t>
  </si>
  <si>
    <t>- - For filtering or purifying beverages other than</t>
  </si>
  <si>
    <t>water</t>
  </si>
  <si>
    <t>- - Oil or petrol-filters for internal combustion</t>
  </si>
  <si>
    <t>- - - For motor cars of heading 87.03, and</t>
  </si>
  <si>
    <t>vehicles of sub-headings 8703.2113, 8703.2195,</t>
  </si>
  <si>
    <t>8703.2240, 8704.3130, 8704.3190, 8703.3225</t>
  </si>
  <si>
    <t>and vehicles of heading 87.11 (other than foam</t>
  </si>
  <si>
    <t>type)</t>
  </si>
  <si>
    <t>- - - For vehicles of sub -  headings 8701.9220</t>
  </si>
  <si>
    <t>- Filtering or purifying mahcinery and apparatus</t>
  </si>
  <si>
    <t>for gases:</t>
  </si>
  <si>
    <t>- - Intake air filters for internal combustion</t>
  </si>
  <si>
    <t>For motor cars of heading 87.03 ( not</t>
  </si>
  <si>
    <t>exceeding 800cc), vehicles of sub-headings</t>
  </si>
  <si>
    <t>8703.2113, 8703.2115, 8703.2193, 8703.2195,</t>
  </si>
  <si>
    <t>8703.2240, 8703.3225, 8704.2190, 8704.3130,</t>
  </si>
  <si>
    <t>8704.3150, 8704.3190 and vehicles of heading</t>
  </si>
  <si>
    <t>87.11 (other than foam type)</t>
  </si>
  <si>
    <t>- - - Filter driers used with non-CFC refrigerant</t>
  </si>
  <si>
    <t>gases</t>
  </si>
  <si>
    <t>- - - Filter driers used with CFC refrigerant gases</t>
  </si>
  <si>
    <t>- - - Mist eleminator</t>
  </si>
  <si>
    <t>- - - Air filters</t>
  </si>
  <si>
    <t>- - - Filter bags</t>
  </si>
  <si>
    <t>- - Of centrifuges, including centrifugal dryers:</t>
  </si>
  <si>
    <t>- - - Of machines of heading 8421.1100 &amp;</t>
  </si>
  <si>
    <t>- - - Of machine of heading 8421.3910,</t>
  </si>
  <si>
    <t>8421.3920 &amp; 8421.3930</t>
  </si>
  <si>
    <t>Dish washing machines; machinery for</t>
  </si>
  <si>
    <t>cleaning or drying bottles or other</t>
  </si>
  <si>
    <t>containers; machinery for filling, closing,</t>
  </si>
  <si>
    <t>sealing or labelling bottles, cans, boxes, bags</t>
  </si>
  <si>
    <t>or other containers; machinery for capsuling</t>
  </si>
  <si>
    <t>bottles, jars, tubes and similar containers;</t>
  </si>
  <si>
    <t>other packing or wrapping machinery</t>
  </si>
  <si>
    <t>(including heat- shrink wrapping machinery);</t>
  </si>
  <si>
    <t>machinery for aerating beverages.</t>
  </si>
  <si>
    <t>- Dish washing machines:</t>
  </si>
  <si>
    <t>- - Of the household type</t>
  </si>
  <si>
    <t>- Machinery for cleaning or drying bottles or other</t>
  </si>
  <si>
    <t>containers</t>
  </si>
  <si>
    <t>- Machinery for filling, closing, sealing, or</t>
  </si>
  <si>
    <t>labelling bottles, cans, boxes, bags or other</t>
  </si>
  <si>
    <t>containers; machinery for capsuling bottles, jars,</t>
  </si>
  <si>
    <t>tubes and similar containers; machinery for</t>
  </si>
  <si>
    <t>aerating beverages</t>
  </si>
  <si>
    <t>- Other packing or wrapping machinery (including</t>
  </si>
  <si>
    <t>heat- shrink wrapping machinery)</t>
  </si>
  <si>
    <t>- - - Of dish washing machines</t>
  </si>
  <si>
    <t>Weighing machinery (excluding balances of a</t>
  </si>
  <si>
    <t>sensitivity of 5 cg or better), including weight</t>
  </si>
  <si>
    <t>operated counting or checking machines;</t>
  </si>
  <si>
    <t>weighing machine weights of all kinds.</t>
  </si>
  <si>
    <t>- Personal weighing machines, including baby</t>
  </si>
  <si>
    <t>scales; household scales</t>
  </si>
  <si>
    <t>- Scales for continuous weighing of goods on</t>
  </si>
  <si>
    <t>conveyors</t>
  </si>
  <si>
    <t>- Constant weight scales and scales for</t>
  </si>
  <si>
    <t>discharging a predetermined weight of material</t>
  </si>
  <si>
    <t>into a bag or container, including hopper scales</t>
  </si>
  <si>
    <t>- Other weighing machinery:</t>
  </si>
  <si>
    <t>- - Having a maximum weighing capacity not</t>
  </si>
  <si>
    <t>exceeding 30 kg</t>
  </si>
  <si>
    <t>- - Having a maximum weighing capacity</t>
  </si>
  <si>
    <t>exceeding 30 kg but not exceeding 5,000 kg</t>
  </si>
  <si>
    <t>- Weighing machine weights of all kinds; parts of</t>
  </si>
  <si>
    <t>weighing machinery</t>
  </si>
  <si>
    <t>Mechanical appliances (whether or not hand-</t>
  </si>
  <si>
    <t>operated) for projecting, dispersing or</t>
  </si>
  <si>
    <t>spraying liquids or powders; fire</t>
  </si>
  <si>
    <t>extinguishers, whether or not charged; spray</t>
  </si>
  <si>
    <t>guns and similar appliances; steam or sand</t>
  </si>
  <si>
    <t>blasting machines and similar jet projecting</t>
  </si>
  <si>
    <t>machines.</t>
  </si>
  <si>
    <t>- Fire extinguishers, whether or not charged</t>
  </si>
  <si>
    <t>- Spray guns and similar appliances:</t>
  </si>
  <si>
    <t>For agriculture</t>
  </si>
  <si>
    <t>For industry</t>
  </si>
  <si>
    <t>- Steam or sand blasting  machines and similar</t>
  </si>
  <si>
    <t>jet projecting machines</t>
  </si>
  <si>
    <t>- Agricultural or horticultural sprayers :</t>
  </si>
  <si>
    <t>- - Portable sprayers</t>
  </si>
  <si>
    <t>- - Agricultural or horticultural</t>
  </si>
  <si>
    <t>- - - Of machines of heading 8424.2010,</t>
  </si>
  <si>
    <t>8424.3000, 8424.4100, 8424.4900 &amp; 8424.8200</t>
  </si>
  <si>
    <t>Pulley tackle and hoists other than skip</t>
  </si>
  <si>
    <t>hoists; winches and capstans; jacks.</t>
  </si>
  <si>
    <t>- Pulley tackle and hoists other than skip hoists</t>
  </si>
  <si>
    <t>or hoists of a kind used for raising vehicles:</t>
  </si>
  <si>
    <t>- - Powered by electric motor</t>
  </si>
  <si>
    <t>- Winches; capstans:</t>
  </si>
  <si>
    <t>- Jacks; hoists of a kind used for raising vehicles:</t>
  </si>
  <si>
    <t>- - Built-in jacking systems of a type used in</t>
  </si>
  <si>
    <t>garages</t>
  </si>
  <si>
    <t>- - Other jacks and hoists, hydraulic</t>
  </si>
  <si>
    <t>Ships' derricks; cranes, including cable</t>
  </si>
  <si>
    <t>cranes; mobile lifting frames, straddle</t>
  </si>
  <si>
    <t>carriers and works trucks fitted with a crane.</t>
  </si>
  <si>
    <t>- Overhead travelling cranes, transporter cranes,</t>
  </si>
  <si>
    <t>gantry cranes, bridge cranes, mobile lifting</t>
  </si>
  <si>
    <t>frames and straddle carriers:</t>
  </si>
  <si>
    <t>- - Overhead travelling cranes on fixed support:</t>
  </si>
  <si>
    <t>- - - Not exceeding 400 metric ton</t>
  </si>
  <si>
    <t>- - Mobile lifting frames on tyres and straddle</t>
  </si>
  <si>
    <t>carriers:</t>
  </si>
  <si>
    <t>- - - Not exceeding 20 t</t>
  </si>
  <si>
    <t>- - - Upto 400 metric ton</t>
  </si>
  <si>
    <t>- Tower cranes</t>
  </si>
  <si>
    <t>- Portal or pedestal jib cranes</t>
  </si>
  <si>
    <t>- Other machinery, self- propelled:</t>
  </si>
  <si>
    <t>- - On tyres</t>
  </si>
  <si>
    <t>- Other machinery:</t>
  </si>
  <si>
    <t>- - Designed for mounting on road vehicles</t>
  </si>
  <si>
    <t>Fork- lift trucks; other works trucks fitted</t>
  </si>
  <si>
    <t>with lifting or handling equipment.</t>
  </si>
  <si>
    <t>- Self- propelled trucks powered by an electric</t>
  </si>
  <si>
    <t>motor</t>
  </si>
  <si>
    <t>- Other self- propelled trucks:</t>
  </si>
  <si>
    <t>- - - Of a capacity not exceeding 3 ton</t>
  </si>
  <si>
    <t>- Other trucks</t>
  </si>
  <si>
    <t>Other lifting, handling, loading or unloading</t>
  </si>
  <si>
    <t>machinery (for example, lifts, escalators,</t>
  </si>
  <si>
    <t>conveyors, teleferics).</t>
  </si>
  <si>
    <t>- Lifts and skip hoists:</t>
  </si>
  <si>
    <t>412</t>
  </si>
  <si>
    <t>- - - Passenger lifts</t>
  </si>
  <si>
    <t>- - - Skip hoists</t>
  </si>
  <si>
    <t>- Pneumatic elevators and conveyors</t>
  </si>
  <si>
    <t>- Other continuous- action elevators and</t>
  </si>
  <si>
    <t>conveyors, for goods or materials:</t>
  </si>
  <si>
    <t>- - Specially designed for underground use</t>
  </si>
  <si>
    <t>- - Other, bucket type</t>
  </si>
  <si>
    <t>- - Other, belt type</t>
  </si>
  <si>
    <t>- - - For cement plants</t>
  </si>
  <si>
    <t>- Escalators and moving walkways</t>
  </si>
  <si>
    <t>- Teleferics, chair- lifts, ski- draglines; traction</t>
  </si>
  <si>
    <t>mechanisms for funiculars</t>
  </si>
  <si>
    <t>Hydraulic lift assembly / lift body (other than</t>
  </si>
  <si>
    <t>electronically controlled) for agricultural tractors</t>
  </si>
  <si>
    <t>electronically controlled)for other vehicles</t>
  </si>
  <si>
    <t>Self- propelled bulldozers, angledozers,</t>
  </si>
  <si>
    <t>graders, levellers, scrapers, mechanical</t>
  </si>
  <si>
    <t>shovels, excavators, shovel loaders, tamping</t>
  </si>
  <si>
    <t>machines and road rollers.</t>
  </si>
  <si>
    <t>- Bulldozers and angledozers:</t>
  </si>
  <si>
    <t>- - Track laying</t>
  </si>
  <si>
    <t>- Graders and levellers</t>
  </si>
  <si>
    <t>- Scrapers</t>
  </si>
  <si>
    <t>- Tamping machines and road rollers</t>
  </si>
  <si>
    <t>- Mechanical shovels, excavators and shovel</t>
  </si>
  <si>
    <t>loaders:</t>
  </si>
  <si>
    <t>- - Front-end shovel loaders</t>
  </si>
  <si>
    <t>- - Machinery with a 360o revolving</t>
  </si>
  <si>
    <t>superstructure</t>
  </si>
  <si>
    <t>Other moving, grading, levelling, scraping,</t>
  </si>
  <si>
    <t>excavating, tamping, compacting, extracting</t>
  </si>
  <si>
    <t>or boring machinery, for earth, minerals or</t>
  </si>
  <si>
    <t>ores; pile- drivers and pile- extractors; snow-</t>
  </si>
  <si>
    <t>ploughs and snow- blowers.</t>
  </si>
  <si>
    <t>- Pile- drivers and pile extractors</t>
  </si>
  <si>
    <t>- Snow- ploughs and snow- blowers</t>
  </si>
  <si>
    <t>- Coal or rock cutters and tunnelling machinery:</t>
  </si>
  <si>
    <t>- - Self propelled</t>
  </si>
  <si>
    <t>- Other boring or sinking machinery:</t>
  </si>
  <si>
    <t>- - Self-propelled</t>
  </si>
  <si>
    <t>- Other machinery, self- propelled</t>
  </si>
  <si>
    <t>- Other machinery, not self- propelled:</t>
  </si>
  <si>
    <t>- - Tamping or compacting machinery</t>
  </si>
  <si>
    <t>with the machinery of headings 84.25 to</t>
  </si>
  <si>
    <t>84.30.</t>
  </si>
  <si>
    <t>- Of machinery of heading 84.25</t>
  </si>
  <si>
    <t>- Of machinery of heading 84.27</t>
  </si>
  <si>
    <t>- Of machinery of heading 84.28:</t>
  </si>
  <si>
    <t>- - Of lifts, skip hoists or escalators</t>
  </si>
  <si>
    <t>- Of machinery of heading 84.26, 84.29 or 84.30:</t>
  </si>
  <si>
    <t>- - Buckets, shovels, grabs and grips</t>
  </si>
  <si>
    <t>- - Bulldozer or angledozer blades</t>
  </si>
  <si>
    <t>- - Parts for boring or sinking machinery of</t>
  </si>
  <si>
    <t>subheading 8430.41 or 8430.49</t>
  </si>
  <si>
    <t>Agricultural, horticultural or forestry</t>
  </si>
  <si>
    <t>machinery for soil preparation or cultivation;</t>
  </si>
  <si>
    <t>lawn or sports- ground rollers.</t>
  </si>
  <si>
    <t>- Ploughs:</t>
  </si>
  <si>
    <t>- - - Chisel ploughs</t>
  </si>
  <si>
    <t>- Harrows, scarifiers, cultivators, weeders and</t>
  </si>
  <si>
    <t>hoes:</t>
  </si>
  <si>
    <t>- - Disc harrows</t>
  </si>
  <si>
    <t>- - - Cultivators</t>
  </si>
  <si>
    <t>- Seeders, planters and transplanters:</t>
  </si>
  <si>
    <t>- - No-till direct seeders, planters and</t>
  </si>
  <si>
    <t>transplanters</t>
  </si>
  <si>
    <t>- Manure spreaders and fertiliser distributors :</t>
  </si>
  <si>
    <t>414</t>
  </si>
  <si>
    <t>- - Manure spreaders</t>
  </si>
  <si>
    <t>- - Fertiliser distributors</t>
  </si>
  <si>
    <t>- - - Rotavators</t>
  </si>
  <si>
    <t>Harvesting or threshing machinery, including</t>
  </si>
  <si>
    <t>straw or fodder balers; grass or hay mowers;</t>
  </si>
  <si>
    <t>machines for cleaning, sorting or grading</t>
  </si>
  <si>
    <t>eggs, fruit or other agricultural produce,</t>
  </si>
  <si>
    <t>other than machinery of heading 84.37.</t>
  </si>
  <si>
    <t>- Mowers for lawns, parks or sports- grounds:</t>
  </si>
  <si>
    <t>- - Powered, with the cutting device rotating in a</t>
  </si>
  <si>
    <t>horizontal plane</t>
  </si>
  <si>
    <t>- Other mowers, including cutters bars for tractor</t>
  </si>
  <si>
    <t>mounting</t>
  </si>
  <si>
    <t>- Other haymaking machinery</t>
  </si>
  <si>
    <t>- Straw or fodder balers, including pick- up balers</t>
  </si>
  <si>
    <t>- Other harvesting machinery; threshing</t>
  </si>
  <si>
    <t>machinery:</t>
  </si>
  <si>
    <t>- - Combine harvestor-threshers</t>
  </si>
  <si>
    <t>- - Other threshing machinery</t>
  </si>
  <si>
    <t>- - Root or tuber harvesting machines</t>
  </si>
  <si>
    <t>- Machines for cleaning, sorting or grading eggs,</t>
  </si>
  <si>
    <t>fruit or other agricultural produce</t>
  </si>
  <si>
    <t>Milking machines and dairy machinery.</t>
  </si>
  <si>
    <t>- Milking machines</t>
  </si>
  <si>
    <t>- Dairy machinery</t>
  </si>
  <si>
    <t>Presses, crushers and similar machinery</t>
  </si>
  <si>
    <t>used in the manufacture of wine, cider, fruit</t>
  </si>
  <si>
    <t>juices or similar beverages.</t>
  </si>
  <si>
    <t>- Machinery:</t>
  </si>
  <si>
    <t>- - - For beverage manufacturing</t>
  </si>
  <si>
    <t>Other agricultural, horticultural, forestry,</t>
  </si>
  <si>
    <t>poultry- keeping or bee- keeping machinery,</t>
  </si>
  <si>
    <t>including germination plant fitted with</t>
  </si>
  <si>
    <t>mechanical or thermal equipment; poultry</t>
  </si>
  <si>
    <t>incubators and brooders.</t>
  </si>
  <si>
    <t>- Machinery for preparing animal feeding stuffs</t>
  </si>
  <si>
    <t>- Poultry- keeping machinery; poultry incubators</t>
  </si>
  <si>
    <t>and brooders:</t>
  </si>
  <si>
    <t>- - Poultry incubators and brooders</t>
  </si>
  <si>
    <t>- Other machinery</t>
  </si>
  <si>
    <t>- - Of poultry-keeping machinery or poultry</t>
  </si>
  <si>
    <t>incubators and brooders</t>
  </si>
  <si>
    <t>Machines for cleaning, sorting or grading</t>
  </si>
  <si>
    <t>seed, grain or dried leguminous vegetables;</t>
  </si>
  <si>
    <t>machinery used in the milling industry or for</t>
  </si>
  <si>
    <t>the working of cereals or dried leguminous</t>
  </si>
  <si>
    <t>vegetables, other than farm- type machinery.</t>
  </si>
  <si>
    <t>- Machines for cleaning, sorting or grading seed,</t>
  </si>
  <si>
    <t>grain or dried leguminous vegetables</t>
  </si>
  <si>
    <t>Machinery, not specified or included</t>
  </si>
  <si>
    <t>elsewhere in this Chapter, for the industrial</t>
  </si>
  <si>
    <t>preparation or manufacture of food or drink,</t>
  </si>
  <si>
    <t>other than machinery for the extraction or</t>
  </si>
  <si>
    <t>preparation of animal or fixed vegetable fats</t>
  </si>
  <si>
    <t>or oils.</t>
  </si>
  <si>
    <t>- Bakery machinery and machinery for the</t>
  </si>
  <si>
    <t>manufacture of macaroni, spaghetti or similar</t>
  </si>
  <si>
    <t>- Machinery for the manufacture of confectionery,</t>
  </si>
  <si>
    <t>cocoa or chocolate</t>
  </si>
  <si>
    <t>- Machinery for sugar manufacture:</t>
  </si>
  <si>
    <t>- - - For sugarcane crushers</t>
  </si>
  <si>
    <t>- Brewery machinery</t>
  </si>
  <si>
    <t>- Machinery for the preparation of meat or poultry</t>
  </si>
  <si>
    <t>- Machinery for the preparation of fruits, nuts or</t>
  </si>
  <si>
    <t>vegetables</t>
  </si>
  <si>
    <t>416</t>
  </si>
  <si>
    <t>- - - For cereal food manufacture</t>
  </si>
  <si>
    <t>- - - For fish preparation</t>
  </si>
  <si>
    <t>- - - Of machines of heading 8438.3000 and</t>
  </si>
  <si>
    <t>Machinery for making pulp of fibrous</t>
  </si>
  <si>
    <t>cellulosic material or for making or finishing</t>
  </si>
  <si>
    <t>paper or paperboard.</t>
  </si>
  <si>
    <t>- Machinery for making pulp of fibrous cellulosic</t>
  </si>
  <si>
    <t>- Machinery for making paper or paperboard</t>
  </si>
  <si>
    <t>- Machinery for finishing paper or paperboard</t>
  </si>
  <si>
    <t>- - Of machinery for making pulp of fibrous</t>
  </si>
  <si>
    <t>cellulosic material</t>
  </si>
  <si>
    <t>Book- binding machinery, including book-</t>
  </si>
  <si>
    <t>sewing machines.</t>
  </si>
  <si>
    <t>- Machinery</t>
  </si>
  <si>
    <t>Other machinery for making up paper pulp,</t>
  </si>
  <si>
    <t>paper or paperboard, including cutting</t>
  </si>
  <si>
    <t>machines of all kinds.</t>
  </si>
  <si>
    <t>- Cutting machines</t>
  </si>
  <si>
    <t>- Machines for making bags, sacks or envelopes</t>
  </si>
  <si>
    <t>- Machines for making cartons, boxes, cases,</t>
  </si>
  <si>
    <t>tubes, drums or similar containers, other than by</t>
  </si>
  <si>
    <t>moulding</t>
  </si>
  <si>
    <t>- Machines for moulding articles in paper  pulp,</t>
  </si>
  <si>
    <t>paper or paperboard</t>
  </si>
  <si>
    <t>- - - Of machines of heading 8441.1000 &amp;</t>
  </si>
  <si>
    <t>Machinery, apparatus and equipment (other</t>
  </si>
  <si>
    <t>than the machines of headings 84.56 to</t>
  </si>
  <si>
    <t>84.65), for preparing or making plates,</t>
  </si>
  <si>
    <t>cylinders or other printing components;</t>
  </si>
  <si>
    <t>plates, cylinders and other printing</t>
  </si>
  <si>
    <t>components; plates, cylinders and</t>
  </si>
  <si>
    <t>lithographic stones, prepared for printing</t>
  </si>
  <si>
    <t>purposes (for example, planed, grained or</t>
  </si>
  <si>
    <t>polished).</t>
  </si>
  <si>
    <t>- Machinery, apparatus and equipment</t>
  </si>
  <si>
    <t>- Parts of the foregoing machinery, apparatus or</t>
  </si>
  <si>
    <t>equipment</t>
  </si>
  <si>
    <t>-  Plates, cylinders and other printing</t>
  </si>
  <si>
    <t>components; plates, cylinders and lithographic</t>
  </si>
  <si>
    <t>stones, prepared for printing purposes (for</t>
  </si>
  <si>
    <t>example, planed, grained or polished).</t>
  </si>
  <si>
    <t>Printing machinery used for printing by</t>
  </si>
  <si>
    <t>means of plates, cylinders and other printing</t>
  </si>
  <si>
    <t>components of heading 84.42; other printers,</t>
  </si>
  <si>
    <t>copying machines and facsimile machines,</t>
  </si>
  <si>
    <t>whether or not combined; parts and</t>
  </si>
  <si>
    <t>accessories thereof.</t>
  </si>
  <si>
    <t>-  Printing machinery used for printing by means</t>
  </si>
  <si>
    <t>of plates, cylinders and other printing</t>
  </si>
  <si>
    <t>components of heading 84.42 :</t>
  </si>
  <si>
    <t>- -  Offset printing machinery, reel-fed</t>
  </si>
  <si>
    <t>- -  Offset printing machinery, sheet-fed, office</t>
  </si>
  <si>
    <t>type (using sheets with one side not exceeding</t>
  </si>
  <si>
    <t>22 cm and the other side not exceeding 36 cm in</t>
  </si>
  <si>
    <t>the unfolded state)</t>
  </si>
  <si>
    <t>- -   Other offset printing machinery</t>
  </si>
  <si>
    <t>Letterpress printing machinery, reel fed,</t>
  </si>
  <si>
    <t>excluding flexographic printing</t>
  </si>
  <si>
    <t>- -   Letterpress printing machinery, other than</t>
  </si>
  <si>
    <t>reel fed, excluding flexographic printing</t>
  </si>
  <si>
    <t>Flexographic printing machinery</t>
  </si>
  <si>
    <t>Gravure printing machinery</t>
  </si>
  <si>
    <t>- - - Hot stamping machines</t>
  </si>
  <si>
    <t>- - - Label printing/embossing machines</t>
  </si>
  <si>
    <t>- - - Flat bed printing presses</t>
  </si>
  <si>
    <t>- - - Proof presses</t>
  </si>
  <si>
    <t>- - - Machinery for printing repetitive word or</t>
  </si>
  <si>
    <t>design or colour:</t>
  </si>
  <si>
    <t>- - - -On cotton textile</t>
  </si>
  <si>
    <t>-  Other printers, copying machines and facsimile</t>
  </si>
  <si>
    <t>machines, whether or not combined :</t>
  </si>
  <si>
    <t>- -   Machines which perform two or more of the</t>
  </si>
  <si>
    <t>functions of printing, copying or facsimile</t>
  </si>
  <si>
    <t>transmission, capable of connecting to an</t>
  </si>
  <si>
    <t>automatic data processing machine or to a</t>
  </si>
  <si>
    <t>network</t>
  </si>
  <si>
    <t>- - Other, capable of connecting to an automatic</t>
  </si>
  <si>
    <t>data processing machine or to a network:</t>
  </si>
  <si>
    <t>Dot matrix printers</t>
  </si>
  <si>
    <t>Ink jet printers</t>
  </si>
  <si>
    <t>Laser jet printers</t>
  </si>
  <si>
    <t>Line printer</t>
  </si>
  <si>
    <t>Letter quality daisy wheel printer</t>
  </si>
  <si>
    <t>Facsimile machine</t>
  </si>
  <si>
    <t>- - -Photocopying apparatus</t>
  </si>
  <si>
    <t>-  Parts and accessories :</t>
  </si>
  <si>
    <t>- -   Parts and accessories of printing machinery</t>
  </si>
  <si>
    <t>used for printing by means of plates, cylinders</t>
  </si>
  <si>
    <t>and other printing components of heading 84.42</t>
  </si>
  <si>
    <t>- - - Automatic documents feeders of copying</t>
  </si>
  <si>
    <t>- - - Paper feeders of copying machines</t>
  </si>
  <si>
    <t>- - - Sorters of copying machines</t>
  </si>
  <si>
    <t>- - - Other parts of copying machines</t>
  </si>
  <si>
    <t>- - - Toner and ink cartridges for computer</t>
  </si>
  <si>
    <t>printers excluding disposable type</t>
  </si>
  <si>
    <t>Machines for extruding, drawing, texturing or</t>
  </si>
  <si>
    <t>cutting man- made textile materials.</t>
  </si>
  <si>
    <t>Machines for preparing textile fibres;</t>
  </si>
  <si>
    <t>spinning, doubling or twisting machines and</t>
  </si>
  <si>
    <t>other machinery for producing textile yarns;</t>
  </si>
  <si>
    <t>textile reeling or winding (including weft-</t>
  </si>
  <si>
    <t>winding) machines and machines for</t>
  </si>
  <si>
    <t>preparing textile yarns for use on the</t>
  </si>
  <si>
    <t>machines of heading 84.46 or 84.47.</t>
  </si>
  <si>
    <t>- Machines for preparing textile fibres:</t>
  </si>
  <si>
    <t>- - Carding machines</t>
  </si>
  <si>
    <t>- - Combing machines</t>
  </si>
  <si>
    <t>- - Drawing or roving machines</t>
  </si>
  <si>
    <t>- - - Blow room machinery</t>
  </si>
  <si>
    <t>- Textile spinning machines</t>
  </si>
  <si>
    <t>- Textile doubling or twisting machines</t>
  </si>
  <si>
    <t>- Textile winding (including weft- winding) or</t>
  </si>
  <si>
    <t>reeling machines:</t>
  </si>
  <si>
    <t>- - - Weft winding machines</t>
  </si>
  <si>
    <t>- - - Cone/bobbin winding machines</t>
  </si>
  <si>
    <t>- - - Reeling machines</t>
  </si>
  <si>
    <t>Weaving machines (looms).</t>
  </si>
  <si>
    <t>- For weaving fabrics of a width not exceeding</t>
  </si>
  <si>
    <t>30cm</t>
  </si>
  <si>
    <t>- For weaving fabrics of a width exceeding 30</t>
  </si>
  <si>
    <t>cm, shuttle type:</t>
  </si>
  <si>
    <t>- - Power looms</t>
  </si>
  <si>
    <t>cm, shuttleless type</t>
  </si>
  <si>
    <t>Knitting machines, stitch- bonding machines</t>
  </si>
  <si>
    <t>and machines for making gimped yarn, tulle,</t>
  </si>
  <si>
    <t>lace, embroidery, trimmings, braid or net and</t>
  </si>
  <si>
    <t>machines for tufting.</t>
  </si>
  <si>
    <t>- Circular knitting machines:</t>
  </si>
  <si>
    <t>- - With cylinder diameter not exceeding 165 mm</t>
  </si>
  <si>
    <t>- - With cylinder diameter exceeding 165 mm</t>
  </si>
  <si>
    <t>- Flat knitting machines; stitch- bonding</t>
  </si>
  <si>
    <t>420</t>
  </si>
  <si>
    <t>- - - Multi head embroidery machines</t>
  </si>
  <si>
    <t>Auxiliary machinery for use with machines of</t>
  </si>
  <si>
    <t>heading 84.44, 84.45, 84.46 or 84.47 (for</t>
  </si>
  <si>
    <t>example, dobbies, Jacquards, automatic stop</t>
  </si>
  <si>
    <t>motions, shuttle changing mechanisms);</t>
  </si>
  <si>
    <t>parts and accessories suitable for use solely</t>
  </si>
  <si>
    <t>or principally with the machines of this</t>
  </si>
  <si>
    <t>heading or of heading 84.44, 84.45, 84.46 or</t>
  </si>
  <si>
    <t>84.47 (for example, spindles and spindle</t>
  </si>
  <si>
    <t>flyers, card clothing, combs, extruding</t>
  </si>
  <si>
    <t>nipples, shuttles, healds and heald- frames,</t>
  </si>
  <si>
    <t>hosiery needles).</t>
  </si>
  <si>
    <t>- Auxiliary machinery for machines of heading</t>
  </si>
  <si>
    <t>84.44, 84.45, 84.46 or 84.47:</t>
  </si>
  <si>
    <t>- - Dobbies and Jacquards; card reducing,</t>
  </si>
  <si>
    <t>copying, punching or assembling machines for</t>
  </si>
  <si>
    <t>use therewith</t>
  </si>
  <si>
    <t>- Parts and accessories of machines of heading</t>
  </si>
  <si>
    <t>84.44 or of their auxiliary machinery</t>
  </si>
  <si>
    <t>84.45 or of their auxiliary machinery:</t>
  </si>
  <si>
    <t>- - Card clothing:</t>
  </si>
  <si>
    <t>- - - Tops and flats</t>
  </si>
  <si>
    <t>- - Of machines for preparing textile fibres, other</t>
  </si>
  <si>
    <t>than card clothing</t>
  </si>
  <si>
    <t>- - Spindles, spindle flyers, spinning rings and</t>
  </si>
  <si>
    <t>ring travellers:</t>
  </si>
  <si>
    <t>- - - Spindle flyers and ring travellers</t>
  </si>
  <si>
    <t>- - - Spindles</t>
  </si>
  <si>
    <t>- - - Spinning rings</t>
  </si>
  <si>
    <t>- Parts and accessories of weaving machines</t>
  </si>
  <si>
    <t>(looms) or of their auxiliary machinery:</t>
  </si>
  <si>
    <t>- - Reeds for looms, healds and heald-frames:</t>
  </si>
  <si>
    <t>- - - Reeds</t>
  </si>
  <si>
    <t>- - - Shuttles</t>
  </si>
  <si>
    <t>84.47 or of their auxiliary machinery:</t>
  </si>
  <si>
    <t>- - Sinkers, needles and other articles used in</t>
  </si>
  <si>
    <t>forming stitches</t>
  </si>
  <si>
    <t>Machinery for the manufacture or finishing of</t>
  </si>
  <si>
    <t>felt or nonwovens in the piece or in shapes,</t>
  </si>
  <si>
    <t>including machinery for making felt hats;</t>
  </si>
  <si>
    <t>blocks for making hats.</t>
  </si>
  <si>
    <t>Household or laundry- type washing</t>
  </si>
  <si>
    <t>machines, including machines which both</t>
  </si>
  <si>
    <t>wash and dry.</t>
  </si>
  <si>
    <t>- Machines, each of a dry linen capacity not</t>
  </si>
  <si>
    <t>exceeding 10 kg:</t>
  </si>
  <si>
    <t>- - Fully-automatic machines</t>
  </si>
  <si>
    <t>- - Other machines, with built-in centrifugal drier</t>
  </si>
  <si>
    <t>- Machines, each of a dry linen capacity</t>
  </si>
  <si>
    <t>exceeding 10 kg</t>
  </si>
  <si>
    <t>Machinery (other than machines of heading</t>
  </si>
  <si>
    <t>84.50) for washing, cleaning, wringing,</t>
  </si>
  <si>
    <t>drying, ironing, pressing (including fusing</t>
  </si>
  <si>
    <t>presses), bleaching, dyeing, dressing,</t>
  </si>
  <si>
    <t>finishing, coating or impregnating textile</t>
  </si>
  <si>
    <t>yarns, fabrics or made up textile articles and</t>
  </si>
  <si>
    <t>machines for applying the paste to the base</t>
  </si>
  <si>
    <t>fabric or other support used in the</t>
  </si>
  <si>
    <t>manufacture of floor coverings such as</t>
  </si>
  <si>
    <t>linoleum; machines for reeling, unreeling,</t>
  </si>
  <si>
    <t>folding, cutting or pinking textile fabrics.</t>
  </si>
  <si>
    <t>- Dry- cleaning machines</t>
  </si>
  <si>
    <t>- Drying machines</t>
  </si>
  <si>
    <t>- - Each of a dry linen capacity not exceeding 10</t>
  </si>
  <si>
    <t>kg</t>
  </si>
  <si>
    <t>- Ironing machines and presses (including fusing</t>
  </si>
  <si>
    <t>presses)</t>
  </si>
  <si>
    <t>- Washing, bleaching or dyeing machines:</t>
  </si>
  <si>
    <t>- - - Washing machine</t>
  </si>
  <si>
    <t>- - - Bleaching machine</t>
  </si>
  <si>
    <t>- - - Dyeing machine</t>
  </si>
  <si>
    <t>- Machines for reeling, unreeling, folding, cutting</t>
  </si>
  <si>
    <t>or pinking textile fabrics</t>
  </si>
  <si>
    <t>- - - Coating or laminating machine</t>
  </si>
  <si>
    <t>- - - Machinery for pressing</t>
  </si>
  <si>
    <t>- - - Dressing and finishing machine</t>
  </si>
  <si>
    <t>- - - Mercerizing machine</t>
  </si>
  <si>
    <t>- - - Sanforizing machines</t>
  </si>
  <si>
    <t>- - - Stentering machines</t>
  </si>
  <si>
    <t>- - - Shrinking machines</t>
  </si>
  <si>
    <t>Sewing machines, other than book- sewing</t>
  </si>
  <si>
    <t>machines of heading 84.40; Furniture, bases</t>
  </si>
  <si>
    <t>and covers specially designed for sewing</t>
  </si>
  <si>
    <t>machines; sewing machine needles.</t>
  </si>
  <si>
    <t>- Sewing machines of the household type:</t>
  </si>
  <si>
    <t>- - - In ckd/skd condition</t>
  </si>
  <si>
    <t>- Other sewing machines:</t>
  </si>
  <si>
    <t>- - Automatic units</t>
  </si>
  <si>
    <t>- Sewing machine needles</t>
  </si>
  <si>
    <t>- Furniture, bases and covers for sewing</t>
  </si>
  <si>
    <t>machines and parts thereof; other parts of</t>
  </si>
  <si>
    <t>sewing machines:</t>
  </si>
  <si>
    <t>- - - Furniture, bases and covers for sewing</t>
  </si>
  <si>
    <t>machines and parts thereof</t>
  </si>
  <si>
    <t>- - - Parts of machine of heading 8452.1090</t>
  </si>
  <si>
    <t>Machinery for preparing, tanning or working</t>
  </si>
  <si>
    <t>hides, skins or leather or for making or</t>
  </si>
  <si>
    <t>repairing footwear or other articles of hides,</t>
  </si>
  <si>
    <t>skins or leather, other than sewing machines.</t>
  </si>
  <si>
    <t>- Machinery for preparing, tanning or working</t>
  </si>
  <si>
    <t>hides, skins or leather</t>
  </si>
  <si>
    <t>- Machinery for making or repairing footwear</t>
  </si>
  <si>
    <t>Converters, ladles, ingot moulds and casting</t>
  </si>
  <si>
    <t>machines, of a kind used in metallurgy or in</t>
  </si>
  <si>
    <t>metal foundries.</t>
  </si>
  <si>
    <t>- Converters</t>
  </si>
  <si>
    <t>- Ingot moulds and ladles</t>
  </si>
  <si>
    <t>- Casting machines</t>
  </si>
  <si>
    <t>Metal- rolling mills and rolls therefor.</t>
  </si>
  <si>
    <t>- Tube mills</t>
  </si>
  <si>
    <t>- Other rolling mills:</t>
  </si>
  <si>
    <t>- - Hot or combination hot and cold</t>
  </si>
  <si>
    <t>- - Cold</t>
  </si>
  <si>
    <t>- Rolls for rolling mills:</t>
  </si>
  <si>
    <t>- - - Cast iron rolls of a diameter not exceeding</t>
  </si>
  <si>
    <t>91.44 cm (36")</t>
  </si>
  <si>
    <t>Machine- tools for working any material by</t>
  </si>
  <si>
    <t>removal of material, by laser or other light or</t>
  </si>
  <si>
    <t>photon beam, ultrasonic, electro- discharge,</t>
  </si>
  <si>
    <t>electro- chemical, electron beam, ionic- beam</t>
  </si>
  <si>
    <t>or plasma arc processes; water- jet cutting</t>
  </si>
  <si>
    <t>- Operated by laser or other light or photon beam</t>
  </si>
  <si>
    <t>- - Operated by laser:</t>
  </si>
  <si>
    <t>- - - Machines for working any material by</t>
  </si>
  <si>
    <t>removal of material, by laser in the production of</t>
  </si>
  <si>
    <t>semiconductor wafers</t>
  </si>
  <si>
    <t>- - Operated by other light or photon beam</t>
  </si>
  <si>
    <t>removal of material, by other light or photon</t>
  </si>
  <si>
    <t>beam in the production of semiconductor wafers</t>
  </si>
  <si>
    <t>- Operated by ultrasonic processes:</t>
  </si>
  <si>
    <t>- - - Machines for dry-etching patterns on</t>
  </si>
  <si>
    <t>semiconductor materials</t>
  </si>
  <si>
    <t>- - - Apparatus for stripping or cleaning</t>
  </si>
  <si>
    <t>- Operated by electro- discharge processes</t>
  </si>
  <si>
    <t>- Operated by plasma arc processess</t>
  </si>
  <si>
    <t>- Water-jet cutting machines</t>
  </si>
  <si>
    <t>Machining centres, unit construction</t>
  </si>
  <si>
    <t>machines (single station) and multi- station</t>
  </si>
  <si>
    <t>transfer machines, for working metal.</t>
  </si>
  <si>
    <t>- Machining centres</t>
  </si>
  <si>
    <t>- Unit construction machines (single station)</t>
  </si>
  <si>
    <t>- Multi- station transfer machines</t>
  </si>
  <si>
    <t>Lathes (including turning centres) for</t>
  </si>
  <si>
    <t>removing metal.</t>
  </si>
  <si>
    <t>- Horizontal lathes:</t>
  </si>
  <si>
    <t>- - Numerically controlled</t>
  </si>
  <si>
    <t>- Other lathes:</t>
  </si>
  <si>
    <t>Machine- tools (including way- type unit head</t>
  </si>
  <si>
    <t>machines) for drilling, boring, milling,</t>
  </si>
  <si>
    <t>threading or tapping by removing metal,</t>
  </si>
  <si>
    <t>other than lathes (including turning centres)</t>
  </si>
  <si>
    <t>of heading 84.58.</t>
  </si>
  <si>
    <t>- Way- type unit head machines</t>
  </si>
  <si>
    <t>- Other drilling machines:</t>
  </si>
  <si>
    <t>- - - Drilling machines with drilling capacity upto</t>
  </si>
  <si>
    <t>62 mm in cast iron and 50 mm in steel</t>
  </si>
  <si>
    <t>- Other boring- milling machines:</t>
  </si>
  <si>
    <t>- - - Vertical copy boring and milling machine with</t>
  </si>
  <si>
    <t>drilling capacity in steel upto 25 mm</t>
  </si>
  <si>
    <t>- Other boring machines:</t>
  </si>
  <si>
    <t>- Milling machines, knee- type:</t>
  </si>
  <si>
    <t>- - - Horizontal,vertical or universal versions with</t>
  </si>
  <si>
    <t>longitudnal traverser upto 810 mm and table size</t>
  </si>
  <si>
    <t>upto 1300 x 300 mm</t>
  </si>
  <si>
    <t>- Other milling machines:</t>
  </si>
  <si>
    <t>425</t>
  </si>
  <si>
    <t>- - - Vertical turret(Bridgeport type) milling</t>
  </si>
  <si>
    <t>machine with long travel 750 mm, vertical travel</t>
  </si>
  <si>
    <t>400 mm and cross travel 300 mm</t>
  </si>
  <si>
    <t>- - - Universal engraving machine with clamping</t>
  </si>
  <si>
    <t>area 500 x 200 mm with pantograph ratio from</t>
  </si>
  <si>
    <t>1:1 to 1:50</t>
  </si>
  <si>
    <t>- Other threading or tapping machines:</t>
  </si>
  <si>
    <t>- - - Numerically controlled</t>
  </si>
  <si>
    <t>Machine- tools for deburring, sharpening,</t>
  </si>
  <si>
    <t>grinding, honing, lapping, polishing or</t>
  </si>
  <si>
    <t>otherwise finishing metal or cermets by</t>
  </si>
  <si>
    <t>means of grinding stones, abrasives or</t>
  </si>
  <si>
    <t>polishing products, other than gear cutting,</t>
  </si>
  <si>
    <t>gear grinding or gear finishing machines of</t>
  </si>
  <si>
    <t>heading 84.61.</t>
  </si>
  <si>
    <t>- Flat- surface grinding machines:</t>
  </si>
  <si>
    <t>- Other grinding machines :</t>
  </si>
  <si>
    <t>- -Centreless grinding machines, numerically</t>
  </si>
  <si>
    <t>controlled</t>
  </si>
  <si>
    <t>- - Other cylindrical grinding machines,</t>
  </si>
  <si>
    <t>numerically controlled</t>
  </si>
  <si>
    <t>- - Other, numerically controlled</t>
  </si>
  <si>
    <t>- Sharpening (tool or cutter grinding) machines:</t>
  </si>
  <si>
    <t>- Honing or lapping machines</t>
  </si>
  <si>
    <t>- - - Bench-type grinding machines</t>
  </si>
  <si>
    <t>Machine- tools for planing, shaping, slotting,</t>
  </si>
  <si>
    <t>broaching, gear cutting, gear grinding or gear</t>
  </si>
  <si>
    <t>finishing, sawing, cutting- off and other</t>
  </si>
  <si>
    <t>machine- tools working by removing metal or</t>
  </si>
  <si>
    <t>cermets, not elsewhere specified or included.</t>
  </si>
  <si>
    <t>- Shaping or slotting machines:</t>
  </si>
  <si>
    <t>426</t>
  </si>
  <si>
    <t>- - - Shaping machines having stroke not</t>
  </si>
  <si>
    <t>exceeding 45 cm</t>
  </si>
  <si>
    <t>- Broaching machines</t>
  </si>
  <si>
    <t>- Gear cutting, gear grinding or gear finishing</t>
  </si>
  <si>
    <t>- Sawing or cutting- off machines:</t>
  </si>
  <si>
    <t>- - - High speed hacksaw machines of cutting</t>
  </si>
  <si>
    <t>diameter not exceeding 17.5cm or with blades of</t>
  </si>
  <si>
    <t>length not exceeding 45 cm</t>
  </si>
  <si>
    <t>Machine- tools (including presses) for</t>
  </si>
  <si>
    <t>working metal by forging, hammering or die-</t>
  </si>
  <si>
    <t>stamping; machine- tools (including presses)</t>
  </si>
  <si>
    <t>for working metal by bending, folding,</t>
  </si>
  <si>
    <t>straightening, flattening, shearing, punching</t>
  </si>
  <si>
    <t>or notching; presses for working metal or</t>
  </si>
  <si>
    <t>metal carbides, not specified above.</t>
  </si>
  <si>
    <t>- Forging or die- stamping machines (including</t>
  </si>
  <si>
    <t>presses) and hammers</t>
  </si>
  <si>
    <t>- Bending, folding, straightening or flattening</t>
  </si>
  <si>
    <t>machines (including presses):</t>
  </si>
  <si>
    <t>- Shearing machines (including presses), other</t>
  </si>
  <si>
    <t>than combined punching and shearing machines:</t>
  </si>
  <si>
    <t>- Punching or notching machines (including</t>
  </si>
  <si>
    <t>presses), including combined punching and</t>
  </si>
  <si>
    <t>shearing machines:</t>
  </si>
  <si>
    <t>- - Hydraulic presses:</t>
  </si>
  <si>
    <t>- - - Of pressure not exceeding 60.963 metric</t>
  </si>
  <si>
    <t>tons</t>
  </si>
  <si>
    <t>Other machine- tools for working metal or</t>
  </si>
  <si>
    <t>cermets, without removing material.</t>
  </si>
  <si>
    <t>- Draw- benches for bars, tubes profiles, wire or</t>
  </si>
  <si>
    <t>the like</t>
  </si>
  <si>
    <t>- Thread rolling machines</t>
  </si>
  <si>
    <t>- Machines for working wire</t>
  </si>
  <si>
    <t>Machine- tools for working stone, ceramics,</t>
  </si>
  <si>
    <t>concrete, asbestos- cement or like mineral</t>
  </si>
  <si>
    <t>materials or for cold working glass.</t>
  </si>
  <si>
    <t>- Sawing machines</t>
  </si>
  <si>
    <t>- Grinding or polishing machines:</t>
  </si>
  <si>
    <t>- - - Grinding machines</t>
  </si>
  <si>
    <t>- - - Polishing machines</t>
  </si>
  <si>
    <t>Machine- tools (including machines for</t>
  </si>
  <si>
    <t>nailing, stapling, glueing or otherwise</t>
  </si>
  <si>
    <t>assembling) for working wood, cork, bone,</t>
  </si>
  <si>
    <t>hard rubber, hard plastics or similar hard</t>
  </si>
  <si>
    <t>- Machines which can carry out different types of</t>
  </si>
  <si>
    <t>machining operations without tool change</t>
  </si>
  <si>
    <t>between such operations</t>
  </si>
  <si>
    <t>- - Sawing machines:</t>
  </si>
  <si>
    <t>- - - Hacksaw machines with blades of length not</t>
  </si>
  <si>
    <t>exceeding 45.7cm</t>
  </si>
  <si>
    <t>- - Planing, milling or moulding (by cutting)</t>
  </si>
  <si>
    <t>- - Grinding, sanding or polishing machines</t>
  </si>
  <si>
    <t>- - Bending or assembling machines</t>
  </si>
  <si>
    <t>- - Drilling or morticing machines</t>
  </si>
  <si>
    <t>- - Splitting, slicing or paring machines</t>
  </si>
  <si>
    <t>Parts and accessories suitable for use solely</t>
  </si>
  <si>
    <t>or principally with the machines of headings</t>
  </si>
  <si>
    <t>84.56 to 84.65, including work or tool holders,</t>
  </si>
  <si>
    <t>self- opening dieheads, dividing heads and</t>
  </si>
  <si>
    <t>other special attachments for the machines;</t>
  </si>
  <si>
    <t>tool holders for any type of tool for working</t>
  </si>
  <si>
    <t>in the hand.</t>
  </si>
  <si>
    <t>- Tool holders and self - opening dieheads</t>
  </si>
  <si>
    <t>- Work holders</t>
  </si>
  <si>
    <t>- Dividing heads and other special attachments</t>
  </si>
  <si>
    <t>for machines</t>
  </si>
  <si>
    <t>- - For machines of heading 84.64</t>
  </si>
  <si>
    <t>- - For machines of heading 84.65</t>
  </si>
  <si>
    <t>- For machines of headings 84.56 to 84.61:</t>
  </si>
  <si>
    <t>- - - Of machine of heading 8458.1900,</t>
  </si>
  <si>
    <t>8458.9900, 8459.2910, 8459.3910, 8459.5910,</t>
  </si>
  <si>
    <t>8459.6910, 8459.7090, 8460.9010,</t>
  </si>
  <si>
    <t>8461.2010,</t>
  </si>
  <si>
    <t>8459.6920 &amp; 8461.5010</t>
  </si>
  <si>
    <t>- - For machines of heading 84.62 or 84.63:</t>
  </si>
  <si>
    <t>- - - Of machine of heading 8462.1090,</t>
  </si>
  <si>
    <t>8462.9110 &amp; 8465.9110</t>
  </si>
  <si>
    <t>Tools for working in the hand, pneumatic,</t>
  </si>
  <si>
    <t>hydraulic or with self- contained electric or</t>
  </si>
  <si>
    <t>non- electric motor.</t>
  </si>
  <si>
    <t>- Pneumatic:</t>
  </si>
  <si>
    <t>- - Rotary type (including combined rotary-</t>
  </si>
  <si>
    <t>percussion)</t>
  </si>
  <si>
    <t>- With self-</t>
  </si>
  <si>
    <t>contained electric motor:</t>
  </si>
  <si>
    <t>- - Drills of all kinds</t>
  </si>
  <si>
    <t>- - Saws</t>
  </si>
  <si>
    <t>- Other tools:</t>
  </si>
  <si>
    <t>- - Chain saws</t>
  </si>
  <si>
    <t>- - Of chain saws</t>
  </si>
  <si>
    <t>- - Of pneumatic tools</t>
  </si>
  <si>
    <t>Machinery and apparatus for soldering,</t>
  </si>
  <si>
    <t>brazing or welding, whether or not capable of</t>
  </si>
  <si>
    <t>cutting, other than those of heading 85.15;</t>
  </si>
  <si>
    <t>gas- operated surface tempering machines</t>
  </si>
  <si>
    <t>and appliances.</t>
  </si>
  <si>
    <t>- Hand- held blow pipes</t>
  </si>
  <si>
    <t>- Other gas- operated machinery and apparatus</t>
  </si>
  <si>
    <t>- Other machinery and appratus</t>
  </si>
  <si>
    <t>[8469]</t>
  </si>
  <si>
    <t>Calculating machines and pocket- size data</t>
  </si>
  <si>
    <t>recording, reproducing and displaying</t>
  </si>
  <si>
    <t>machines with calculating functions;</t>
  </si>
  <si>
    <t>accounting machines, postage- franking</t>
  </si>
  <si>
    <t>machines, ticket- issuing machines and</t>
  </si>
  <si>
    <t>similar machines, incorporating a calculating</t>
  </si>
  <si>
    <t>device; cash registers.</t>
  </si>
  <si>
    <t>- Electronic calculators capable of operation</t>
  </si>
  <si>
    <t>without an external source of electric power and</t>
  </si>
  <si>
    <t>pocket- size data recording, reproducing and</t>
  </si>
  <si>
    <t>displaying machines with calculating functions</t>
  </si>
  <si>
    <t>- Other electronic calculating machines:</t>
  </si>
  <si>
    <t>- - Incorporating a printing device</t>
  </si>
  <si>
    <t>- Other calculating machines</t>
  </si>
  <si>
    <t>- Cash registers</t>
  </si>
  <si>
    <t>Automatic data processing machines and</t>
  </si>
  <si>
    <t>units thereof; magnetic or optical readers,</t>
  </si>
  <si>
    <t>machines for transcribing data onto data</t>
  </si>
  <si>
    <t>media in coded form and machines for</t>
  </si>
  <si>
    <t>processing such data, not elsewhere</t>
  </si>
  <si>
    <t>- Portable</t>
  </si>
  <si>
    <t>automatic data processing machines,</t>
  </si>
  <si>
    <t>weighing not more than 10 kg, consisting of at</t>
  </si>
  <si>
    <t>least a central processing unit, a keyboard and a</t>
  </si>
  <si>
    <t>display:</t>
  </si>
  <si>
    <t>- - - Laptop computers, notebooks whether or not</t>
  </si>
  <si>
    <t>incorporating multi media kit</t>
  </si>
  <si>
    <t>- - - Personal computers</t>
  </si>
  <si>
    <t>- Other  automatic data processing machines:</t>
  </si>
  <si>
    <t>- - Comprising in the same housing at least a</t>
  </si>
  <si>
    <t>central processing unit and an input and output</t>
  </si>
  <si>
    <t>unit, whether or not combined:</t>
  </si>
  <si>
    <t>- - - Micro computer</t>
  </si>
  <si>
    <t>- - - Large or Main frame</t>
  </si>
  <si>
    <t>- - Other, presented in the form of systems</t>
  </si>
  <si>
    <t>- Processing units other than those of sub-</t>
  </si>
  <si>
    <t>heading 8471.41 or 8471.49, whether or not</t>
  </si>
  <si>
    <t>containing in the same housing one or two of the</t>
  </si>
  <si>
    <t>following types of unit: storage units, input units,</t>
  </si>
  <si>
    <t>output units</t>
  </si>
  <si>
    <t>- Input or output units, whether or not containing</t>
  </si>
  <si>
    <t>storage units in the same housing:</t>
  </si>
  <si>
    <t>- - - Key boards</t>
  </si>
  <si>
    <t>- - - Mouse and other pointing devices</t>
  </si>
  <si>
    <t>- - - Scanner</t>
  </si>
  <si>
    <t>- Storage units:</t>
  </si>
  <si>
    <t>- - - Floppy disk drives</t>
  </si>
  <si>
    <t>- - - Hard disk drive</t>
  </si>
  <si>
    <t>- - - Tape drive</t>
  </si>
  <si>
    <t>- - - CD-ROM drive</t>
  </si>
  <si>
    <t>- - - Digital video disc drive</t>
  </si>
  <si>
    <t>- - - Removable or exchangeable disc drives</t>
  </si>
  <si>
    <t>- Other units of automatic data processing</t>
  </si>
  <si>
    <t>machines:</t>
  </si>
  <si>
    <t>- - - C.D.ROM writer</t>
  </si>
  <si>
    <t>- - - Control units</t>
  </si>
  <si>
    <t>- - - Multi media kits for PCs</t>
  </si>
  <si>
    <t>Other office machines (for example,</t>
  </si>
  <si>
    <t>hectograph or stencil duplicating machines,</t>
  </si>
  <si>
    <t>addressing machines, automatic banknote</t>
  </si>
  <si>
    <t>dispensers, coin- sorting machines, coin-</t>
  </si>
  <si>
    <t>counting or wrapping machines, pencil-</t>
  </si>
  <si>
    <t>sharpening machines, perforating or stapling</t>
  </si>
  <si>
    <t>machines).</t>
  </si>
  <si>
    <t>- Duplicating machines</t>
  </si>
  <si>
    <t>- Machines for sorting or folding mail or for</t>
  </si>
  <si>
    <t>inserting mail in envelopes or  bands, machines</t>
  </si>
  <si>
    <t>for opening, closing or sealing mail and</t>
  </si>
  <si>
    <t>machines for affixing or cancelling postage</t>
  </si>
  <si>
    <t>stamps</t>
  </si>
  <si>
    <t>- - - Automated Teller Machines (ATM)</t>
  </si>
  <si>
    <t>Parts and accessories (other than covers,</t>
  </si>
  <si>
    <t>carrying cases and the like) suitable for use</t>
  </si>
  <si>
    <t>solely or principally with machines of</t>
  </si>
  <si>
    <t>headings 84.70 to 84.72.</t>
  </si>
  <si>
    <t>- Parts and accessories of the machines of</t>
  </si>
  <si>
    <t>heading 84.70:</t>
  </si>
  <si>
    <t>- - Of the electronic calculating machines of</t>
  </si>
  <si>
    <t>subheading 8470.10, 8470.21 or 8470.29</t>
  </si>
  <si>
    <t>heading 84.71:</t>
  </si>
  <si>
    <t>- - - Casings (with power supply) for computers</t>
  </si>
  <si>
    <t>- - - Cleaning discs for computer drives</t>
  </si>
  <si>
    <t>heading 84.72</t>
  </si>
  <si>
    <t>- Parts and accessories equally suitable for use</t>
  </si>
  <si>
    <t>with the machines of two or more of the headings</t>
  </si>
  <si>
    <t>84.70 to 84.72</t>
  </si>
  <si>
    <t>Machinery for sorting, screening, separating,</t>
  </si>
  <si>
    <t>washing, crushing, grinding, mixing or</t>
  </si>
  <si>
    <t>kneading earth, stone, ores or other mineral</t>
  </si>
  <si>
    <t>substances, in solid (including powder or</t>
  </si>
  <si>
    <t>paste) form; machinery for agglomerating,</t>
  </si>
  <si>
    <t>shaping or moulding solid mineral fuels,</t>
  </si>
  <si>
    <t>ceramic paste, unhardened cements,</t>
  </si>
  <si>
    <t>plastering materials or other mineral</t>
  </si>
  <si>
    <t>products in powder or paste form; machines</t>
  </si>
  <si>
    <t>for forming foundry moulds of sand.</t>
  </si>
  <si>
    <t>- Sorting, screening, separating or washing</t>
  </si>
  <si>
    <t>- - - For cement industry</t>
  </si>
  <si>
    <t>- - - screening plant</t>
  </si>
  <si>
    <t>- Crushing or grinding machines:</t>
  </si>
  <si>
    <t>- Mixing or kneading machines:</t>
  </si>
  <si>
    <t>- - Concrete or mortar mixers:</t>
  </si>
  <si>
    <t>- - - Concrete batching plant</t>
  </si>
  <si>
    <t>- - - Concrete transit mixer drum</t>
  </si>
  <si>
    <t>- - Machines for mixing mineral substances with</t>
  </si>
  <si>
    <t>bitumen:</t>
  </si>
  <si>
    <t>- - - Not exceeding 150 t/h</t>
  </si>
  <si>
    <t>- - - Hydraulic press for ceramic industry of</t>
  </si>
  <si>
    <t>capacity exceeding 80 tons</t>
  </si>
  <si>
    <t>- - - Of machine of heading 8474.1020,</t>
  </si>
  <si>
    <t>8474.3120, 8474.3210, 8474.3290, 8474.3910 &amp;</t>
  </si>
  <si>
    <t>- - - Of machine of heading 8474.2010,</t>
  </si>
  <si>
    <t>8474.2090, 8474.3110, 8474.3130, 8474.3190 &amp;</t>
  </si>
  <si>
    <t>Machines for assembling electric or</t>
  </si>
  <si>
    <t>electronic lamps, tubes or valves or</t>
  </si>
  <si>
    <t>flashbulbs, in glass envelopes; machines for</t>
  </si>
  <si>
    <t>manufacturing or hot working glass or</t>
  </si>
  <si>
    <t>glassware.</t>
  </si>
  <si>
    <t>- Machines for assembling electric or electronic</t>
  </si>
  <si>
    <t>lamps, tubes or valves or  flashbulbs, in glass</t>
  </si>
  <si>
    <t>envelopes</t>
  </si>
  <si>
    <t>- Machines for manufacturing or hot working</t>
  </si>
  <si>
    <t>glass or glassware:</t>
  </si>
  <si>
    <t>- - Machines for making optical fibres and</t>
  </si>
  <si>
    <t>preforms thereof</t>
  </si>
  <si>
    <t>Automatic goods- vending machines (for</t>
  </si>
  <si>
    <t>example, postage stamp, cigarette, food or</t>
  </si>
  <si>
    <t>beverage machines), including money-</t>
  </si>
  <si>
    <t>changing machines.</t>
  </si>
  <si>
    <t>- Automatic beverage- vending machines:</t>
  </si>
  <si>
    <t>- - Incorporating heating or refrigerating devices</t>
  </si>
  <si>
    <t>- Other machines:</t>
  </si>
  <si>
    <t>Machinery for working rubber or plastics or</t>
  </si>
  <si>
    <t>for the manufacture of products from these</t>
  </si>
  <si>
    <t>materials, not specified or included</t>
  </si>
  <si>
    <t>elsewhere in this Chapter.</t>
  </si>
  <si>
    <t>- Injection- moulding machines</t>
  </si>
  <si>
    <t>- Extruders</t>
  </si>
  <si>
    <t>- Blow moulding machines:</t>
  </si>
  <si>
    <t>- - - Of capacity not exceeding 0.22 litres</t>
  </si>
  <si>
    <t>- Vaccum moulding machines and other</t>
  </si>
  <si>
    <t>thermoforming machines:</t>
  </si>
  <si>
    <t>- - - Of capacity not exceeding 0.228 litres</t>
  </si>
  <si>
    <t>- Other machinery for moulding or otherwise</t>
  </si>
  <si>
    <t>forming:</t>
  </si>
  <si>
    <t>- - For moulding or retreading pneumatic tyres or</t>
  </si>
  <si>
    <t>for moulding or otherwise forming inner tubes</t>
  </si>
  <si>
    <t>Machinery for preparing or making up</t>
  </si>
  <si>
    <t>tobacco, not specified or included elsewhere</t>
  </si>
  <si>
    <t>in this Chapter.</t>
  </si>
  <si>
    <t>Machines and mechanical appliances having</t>
  </si>
  <si>
    <t>individual functions, not specified or</t>
  </si>
  <si>
    <t>included elsewhere in this Chapter.</t>
  </si>
  <si>
    <t>- Machinery for public works, building or the like:</t>
  </si>
  <si>
    <t>- - - Asphalt pavers</t>
  </si>
  <si>
    <t>- Machinery for the extraction or preparation of</t>
  </si>
  <si>
    <t>animal or fixed vegetable fats or oils</t>
  </si>
  <si>
    <t>- Presses for the manufacture of particle board or</t>
  </si>
  <si>
    <t>fibre building board of wood or other ligneous</t>
  </si>
  <si>
    <t>materials and other machinery for treating wood</t>
  </si>
  <si>
    <t>or cork</t>
  </si>
  <si>
    <t>- Rope or cable making machines</t>
  </si>
  <si>
    <t>- Industrial robots, not elsewhere specified or</t>
  </si>
  <si>
    <t>included</t>
  </si>
  <si>
    <t>- Evaporative air coolers</t>
  </si>
  <si>
    <t>- - Passenger boarding bridges:</t>
  </si>
  <si>
    <t>434</t>
  </si>
  <si>
    <t>- - Of a kind used in airports</t>
  </si>
  <si>
    <t>- Other machines and mechanical appliances:</t>
  </si>
  <si>
    <t>- - For treating metal, including electric wire coil-</t>
  </si>
  <si>
    <t>winders:</t>
  </si>
  <si>
    <t>- - Mixing, kneading, crushing, grinding,</t>
  </si>
  <si>
    <t>screening, sifting, homogenising, emulsifying or</t>
  </si>
  <si>
    <t>stirring machines:</t>
  </si>
  <si>
    <t>- - - Match making machines</t>
  </si>
  <si>
    <t>- - - Soap making machines</t>
  </si>
  <si>
    <t>- - - Oil refining machines</t>
  </si>
  <si>
    <t>- - - Eyeleting, fastening and thread sucking</t>
  </si>
  <si>
    <t>- - - Automatic machines for attaching rivets,</t>
  </si>
  <si>
    <t>metal buttons, eyelets etc on garments.</t>
  </si>
  <si>
    <t>- - - Tableting machines</t>
  </si>
  <si>
    <t>- - - Capsule polishers</t>
  </si>
  <si>
    <t>- - - Tyre changers</t>
  </si>
  <si>
    <t>- - - 3D printer</t>
  </si>
  <si>
    <t>- - - Of machines of heading 8479.2000,</t>
  </si>
  <si>
    <t>8479.6000, 8479.8210, 8479.8230 &amp; 8479. 8290</t>
  </si>
  <si>
    <t>Moulding boxes for metal foundry; mould</t>
  </si>
  <si>
    <t>bases; moulding patterns; moulds for metal</t>
  </si>
  <si>
    <t>(other than ingot moulds), metal carbides,</t>
  </si>
  <si>
    <t>glass, mineral materials, rubber or plastics.</t>
  </si>
  <si>
    <t>- Moulding boxes for metal foundry</t>
  </si>
  <si>
    <t>- Mould bases</t>
  </si>
  <si>
    <t>- Moulding patterns</t>
  </si>
  <si>
    <t>- Moulds for metal or metal carbides:</t>
  </si>
  <si>
    <t>- - Injection or compression types</t>
  </si>
  <si>
    <t>- Moulds for glass</t>
  </si>
  <si>
    <t>- Moulds for mineral materials</t>
  </si>
  <si>
    <t>- Moulds for rubber or plastics:</t>
  </si>
  <si>
    <t>Taps, cocks, valves and similar appliances</t>
  </si>
  <si>
    <t>for pipes, boiler shells, tanks, vats or the like,</t>
  </si>
  <si>
    <t>including pressure- reducing valves and</t>
  </si>
  <si>
    <t>thermostatically controlled valves.</t>
  </si>
  <si>
    <t>- Pressure- reducing  valves</t>
  </si>
  <si>
    <t>- Valves for oleohydraulic or pneumatic</t>
  </si>
  <si>
    <t>transmissions</t>
  </si>
  <si>
    <t>- Check (nonreturn) valves</t>
  </si>
  <si>
    <t>- Safety or relief valves</t>
  </si>
  <si>
    <t>Cock for fuel tank for agricultural tractors of</t>
  </si>
  <si>
    <t>sub -  headings 8701.9220 and 8701.9320</t>
  </si>
  <si>
    <t>Cock for fuel tank for vehicles of heading</t>
  </si>
  <si>
    <t>Other cocks for motor cars and vehicles</t>
  </si>
  <si>
    <t>Ball or roller bearings.</t>
  </si>
  <si>
    <t>- Ball bearings</t>
  </si>
  <si>
    <t>- Tapered roller bearings, including cone and</t>
  </si>
  <si>
    <t>tapered roller assemblies</t>
  </si>
  <si>
    <t>- Spherical roller bearings</t>
  </si>
  <si>
    <t>- Needle roller bearings</t>
  </si>
  <si>
    <t>- Other cylinderical roller bearings</t>
  </si>
  <si>
    <t>- Other, including combined ball/ roller bearings</t>
  </si>
  <si>
    <t>- - Balls, needles and rollers</t>
  </si>
  <si>
    <t>- - - Rings for bearings</t>
  </si>
  <si>
    <t>Transmission shafts (including cam shafts</t>
  </si>
  <si>
    <t>and crank shafts) and cranks; bearing</t>
  </si>
  <si>
    <t>housings and plain shaft bearings; gears and</t>
  </si>
  <si>
    <t>gearing; ball or roller screws; gear boxes and</t>
  </si>
  <si>
    <t>other speed changers, including torque</t>
  </si>
  <si>
    <t>converters; flywheels and pulleys, including</t>
  </si>
  <si>
    <t>pulley blocks; clutches and shaft couplings</t>
  </si>
  <si>
    <t>(including universal joints).</t>
  </si>
  <si>
    <t>- Transmission shafts (including cam shafts and</t>
  </si>
  <si>
    <t>crank shafts) and cranks:</t>
  </si>
  <si>
    <t>- - - For vehicles of Chapter 87:</t>
  </si>
  <si>
    <t>436</t>
  </si>
  <si>
    <t>- - - - Following components for agricultural</t>
  </si>
  <si>
    <t>8701.9320:</t>
  </si>
  <si>
    <t>(1) Cam shafts (for three cylinder engines only)</t>
  </si>
  <si>
    <t>(2) Counter shaft</t>
  </si>
  <si>
    <t>(3) Crown wheel and pinion</t>
  </si>
  <si>
    <t>(4) Main shaft</t>
  </si>
  <si>
    <t>(5) Pinion constant mesh</t>
  </si>
  <si>
    <t>(6) Pinion counter shaft (3rd)</t>
  </si>
  <si>
    <t>(7) Pinion counter shaft (high)</t>
  </si>
  <si>
    <t>(8) Pinion differential</t>
  </si>
  <si>
    <t>(9) Pinion intermediate</t>
  </si>
  <si>
    <t>(10) Pinion main drive shaft (upto 60 kW)</t>
  </si>
  <si>
    <t>(11) Pinion main shaft inter</t>
  </si>
  <si>
    <t>(12) Pinion PTO ground speed / PTO input</t>
  </si>
  <si>
    <t>(13) PTO shaft assembly</t>
  </si>
  <si>
    <t>(14)Shaft for driven gear</t>
  </si>
  <si>
    <t>(15) Shaft for driving wheel</t>
  </si>
  <si>
    <t>(16) Shaft for hydraulic lift machinism</t>
  </si>
  <si>
    <t>(17) Shaft for PTO Clutch</t>
  </si>
  <si>
    <t>(18) Shaft for PTO drive</t>
  </si>
  <si>
    <t>(19)Shaft for PTO drive gear</t>
  </si>
  <si>
    <t>(20) Shaft for rear drive (upto 60 kW)</t>
  </si>
  <si>
    <t>- - - - Shaft for rocker arm, shaft worm, spindle</t>
  </si>
  <si>
    <t>shaft complete gear, spindle for cam guide</t>
  </si>
  <si>
    <t>sprocket and crank shaft for vehicles of heading</t>
  </si>
  <si>
    <t>- - - - Gear shift assembly complete, shaft</t>
  </si>
  <si>
    <t>assembly kick starter for vehicle of heading</t>
  </si>
  <si>
    <t>- Bearing housings, incorporating ball or roller</t>
  </si>
  <si>
    <t>bearings</t>
  </si>
  <si>
    <t>- Bearing housings, not incorporating ball or</t>
  </si>
  <si>
    <t>roller bearings; plain shaft bearings:</t>
  </si>
  <si>
    <t>- - - Plain shaft bearing and bushing for the</t>
  </si>
  <si>
    <t>- - - Other plain shaft bearings and bushings</t>
  </si>
  <si>
    <t>- - - Fabric bearings</t>
  </si>
  <si>
    <t>- Gears and gearing, other than toothed wheels,</t>
  </si>
  <si>
    <t>chain sprockets and other transmission elements</t>
  </si>
  <si>
    <t>presented separately; ball or roller screws; gear</t>
  </si>
  <si>
    <t>boxes and other speed changers, including</t>
  </si>
  <si>
    <t>torque converters:</t>
  </si>
  <si>
    <t>tractors of sub -  headings 8701.9220 and</t>
  </si>
  <si>
    <t>(1) Carrier assembly planetary gears and parts</t>
  </si>
  <si>
    <t>(2) Carrier, rear axle assembly and parts thereof</t>
  </si>
  <si>
    <t>(3) Drive gears PTO</t>
  </si>
  <si>
    <t>(4) Fly wheel rings</t>
  </si>
  <si>
    <t>(5) Gear 3rd / Gear drive 3rd and reverse</t>
  </si>
  <si>
    <t>(6) Gear assembly and gears driven 3rd</t>
  </si>
  <si>
    <t>(7) Gear assembly and gears driven 4th</t>
  </si>
  <si>
    <t>(8) Gear constant mesh / Gear drive 4th</t>
  </si>
  <si>
    <t>(9) Gear drive 1st and 2nd</t>
  </si>
  <si>
    <t>Gear drive Reverse, 1st and 2nd</t>
  </si>
  <si>
    <t>Gear driven 2nd</t>
  </si>
  <si>
    <t>Gear for hydraulic pump drive (for tractors</t>
  </si>
  <si>
    <t>upto 41 kW)</t>
  </si>
  <si>
    <t>Gear ground speed for PTO / Driven Gear</t>
  </si>
  <si>
    <t>for PTO</t>
  </si>
  <si>
    <t>Gear lubricating oil, (for tractors upto 60 kW)</t>
  </si>
  <si>
    <t>Gear main shaft inter and high</t>
  </si>
  <si>
    <t>(16)Gear main shaft low / Gear driven 1st</t>
  </si>
  <si>
    <t>Gear PTO constant mesh / Drive gear PTO</t>
  </si>
  <si>
    <t>Gear PTO driven (for tractors upto 41kW)</t>
  </si>
  <si>
    <t>Gears reverse cluster / gear driven reverse</t>
  </si>
  <si>
    <t>Intermediate gear (for tractors upto 41 kW)</t>
  </si>
  <si>
    <t>Planetary gear (for tractors upto 41kW)</t>
  </si>
  <si>
    <t>Side gears / differential gears</t>
  </si>
  <si>
    <t>(23) Timing gears ( for three cylinder engines</t>
  </si>
  <si>
    <t>only)</t>
  </si>
  <si>
    <t>- - - - Gears (C1, C2, C3, C4, M2, M3, M4) for</t>
  </si>
  <si>
    <t>vehicles of heading 87.11</t>
  </si>
  <si>
    <t>- Flywheels and pulleys, including pulley blocks:</t>
  </si>
  <si>
    <t>438</t>
  </si>
  <si>
    <t>- - - (1) Flywheels (without built-in gear ring) for</t>
  </si>
  <si>
    <t>headings 8703.2113, 8703.2193, 8703.2195,</t>
  </si>
  <si>
    <t>8703.2240, 8704.3130 and 8704.3190; Fly</t>
  </si>
  <si>
    <t>wheels for vehicles of heading 87.11</t>
  </si>
  <si>
    <t>(2) Pulley for crank shaft for motor cars of</t>
  </si>
  <si>
    <t>heading 8703 (not exceeding 1200cc) and</t>
  </si>
  <si>
    <t>8704.3190; Fly wheels for vehicles of heading</t>
  </si>
  <si>
    <t>(3) Pullys and pulley blocks for vehicles of</t>
  </si>
  <si>
    <t>- - - (1) Fly wheels (without built-in gear ring) for</t>
  </si>
  <si>
    <t>vehicles of heading 87.02 and sub-headings</t>
  </si>
  <si>
    <t>8701.2020, 8701.2040,</t>
  </si>
  <si>
    <t>8701.2090, 8701.9220,</t>
  </si>
  <si>
    <t>8701.9320,  8704.2219, 8704.2299 and</t>
  </si>
  <si>
    <t>(2) Fan pulley for vehicles of  heading 87.02 and</t>
  </si>
  <si>
    <t>sub-heading 8701.2020, 8701.2040, 8701.2090,</t>
  </si>
  <si>
    <t>(3) Pulleys for crank shaft, alternator and water</t>
  </si>
  <si>
    <t>pump for agricultural tractors of sub -  headings</t>
  </si>
  <si>
    <t>- Clutches and shaft couplings (including</t>
  </si>
  <si>
    <t>universal joints):</t>
  </si>
  <si>
    <t>- - - Clutches</t>
  </si>
  <si>
    <t>- - - -Shaft coupling (including Universal Joints)</t>
  </si>
  <si>
    <t>- - - -Other for motor cars and vehicles</t>
  </si>
  <si>
    <t>- Toothed wheels, chain sprockets and other</t>
  </si>
  <si>
    <t>transmission elements presented separately;</t>
  </si>
  <si>
    <t>parts:</t>
  </si>
  <si>
    <t>- - - Following components for agricultural</t>
  </si>
  <si>
    <t>(1) Coupler differential lock/actuating collar</t>
  </si>
  <si>
    <t>(2) Coupler PTO</t>
  </si>
  <si>
    <t>(3) Coupler rear drive (for tractors upto 60 kW)</t>
  </si>
  <si>
    <t>(4) Dog splitter</t>
  </si>
  <si>
    <t>(5) Fork for clutch / lever fork for clutch</t>
  </si>
  <si>
    <t>(6) Fork shifter planetary / Fork splitter</t>
  </si>
  <si>
    <t>(7) Parts for carrier assembly planetary gears</t>
  </si>
  <si>
    <t>(8) Parts for rear axle carrier assembly</t>
  </si>
  <si>
    <t>(9) Planetary coupler / sleeve sliding gear</t>
  </si>
  <si>
    <t>(10) Shifter fork</t>
  </si>
  <si>
    <t>Gaskets and similar joints of metal sheeting</t>
  </si>
  <si>
    <t>combined with other material or of two or</t>
  </si>
  <si>
    <t>more layers of metal; sets or assortments of</t>
  </si>
  <si>
    <t>gaskets and similar joints, dissimilar in</t>
  </si>
  <si>
    <t>composition, put up in pouches, envelopes</t>
  </si>
  <si>
    <t>or similar packings; mechanical seals.</t>
  </si>
  <si>
    <t>- Gaskets and similar joints of metal sheeting</t>
  </si>
  <si>
    <t>combined with other material or of two or more</t>
  </si>
  <si>
    <t>layers of metal:</t>
  </si>
  <si>
    <t>- - - Spiral wound</t>
  </si>
  <si>
    <t>- - - - Gaskets and joints for agricultural tractors</t>
  </si>
  <si>
    <t>(excluding 4x4 tractors)</t>
  </si>
  <si>
    <t>- - - - Gaskets for water pump, inlet pipe and</t>
  </si>
  <si>
    <t>cylinder block plate for vehicles of heading</t>
  </si>
  <si>
    <t>- Mechanical seals:</t>
  </si>
  <si>
    <t>- - - For use with the machines/ components of</t>
  </si>
  <si>
    <t>- - - Metal Jacketed gaskets</t>
  </si>
  <si>
    <t>[8485]</t>
  </si>
  <si>
    <t>Machines and apparatus of a kind used solely</t>
  </si>
  <si>
    <t>or principally for the manufacture of</t>
  </si>
  <si>
    <t>semiconductor boules or wafers,</t>
  </si>
  <si>
    <t>semiconductor devices, electronic integrated</t>
  </si>
  <si>
    <t>circuits or flat panel displays; machines and</t>
  </si>
  <si>
    <t>apparatus specified in Note 9 (c) to this</t>
  </si>
  <si>
    <t>Chapter; parts and accessories.</t>
  </si>
  <si>
    <t>-  Machines and apparatus for the manufacture</t>
  </si>
  <si>
    <t>of boules or wafers</t>
  </si>
  <si>
    <t>Machines and apparatus for the manufacture</t>
  </si>
  <si>
    <t>of semiconductor devices or of electronic</t>
  </si>
  <si>
    <t>integrated circuits</t>
  </si>
  <si>
    <t>of flat panel displays</t>
  </si>
  <si>
    <t>Machines and apparatus specified in Note 9</t>
  </si>
  <si>
    <t>(C) to this Chapter</t>
  </si>
  <si>
    <t>Parts and accessories.</t>
  </si>
  <si>
    <t>Machinery parts, not containing electrical</t>
  </si>
  <si>
    <t>connectors, insulators, coils, contacts or</t>
  </si>
  <si>
    <t>other electrical features, not specified or</t>
  </si>
  <si>
    <t>- Ships' or boats' propellers and blades therefor</t>
  </si>
  <si>
    <t>- - - Oil seals for vehicles of chapter 87</t>
  </si>
  <si>
    <t>Chapter 85</t>
  </si>
  <si>
    <t>Electrical machinery and equipment and parts thereof; sound recorders and reproducers, television image and sound recorders and reproducers, and parts and accessories of such articles</t>
  </si>
  <si>
    <t>                    Electrically warmed blankets, bed pads, foot-muffs or the like; electrically warmed clothing, footwear or ear pads or other electrically warmed articles worn on or about the person;</t>
  </si>
  <si>
    <t>                    Articles of glass of heading 7011;</t>
  </si>
  <si>
    <t>                    Machines and apparatus of heading 8486;</t>
  </si>
  <si>
    <t>                    Vacuum apparatus of a kind used in medical, surgical, dental or veterinary sciences (heading 9018); or</t>
  </si>
  <si>
    <t>                    Electrically heated furniture of Chapter 94</t>
  </si>
  <si>
    <t>Headings 85.01 to 85.04 do not apply to goods described in heading 85.11,</t>
  </si>
  <si>
    <t>8512, 8540, 8541 or 8542</t>
  </si>
  <si>
    <t>However, metal tank mercury arc rectifiers remain classified in heading 8504</t>
  </si>
  <si>
    <t>For the purposes of heading 85.07, the expression “electric accumulators” includes those presented with ancillary components which contribute to the accumulator’s function of storing and supplying energy or protect it from damage, such as electrical connectors, temperature control devices (for example, thermistors) and circuit protection devices. They may also include a portion of the protective housing of the goods in which they are to be used.</t>
  </si>
  <si>
    <t>Heading 85.09 covers only the following electro-mechanical machines of the kind commonly used for domestic purposes:</t>
  </si>
  <si>
    <t>                    Floor polishers, food grinders and mixers, and fruit or vegetable juice extractors, of any weight;</t>
  </si>
  <si>
    <t>                    Other machines provided the weight of such machines does not exceed 20 kg</t>
  </si>
  <si>
    <t>The heading does not, however, apply to fans or ventilating or</t>
  </si>
  <si>
    <t>recycling hoods incorporating a fan, whether or not fitted with filters</t>
  </si>
  <si>
    <t>(heading</t>
  </si>
  <si>
    <t>84.14),</t>
  </si>
  <si>
    <t>centrifugal</t>
  </si>
  <si>
    <t>clothes-dryers</t>
  </si>
  <si>
    <t>84.21),</t>
  </si>
  <si>
    <t>dish</t>
  </si>
  <si>
    <t>washing  machines  (heading  8422),  household  washing  machines</t>
  </si>
  <si>
    <t>(heading 8450), roller or other ironing machines (heading 8420 or</t>
  </si>
  <si>
    <t>8451), sewing machines (heading 8452), electric scissors (heading</t>
  </si>
  <si>
    <t>8467) or to electro-thermic appliances (heading 8516)</t>
  </si>
  <si>
    <t>For the purposes of heading 85.23 :</t>
  </si>
  <si>
    <t>                    “Solid-state non-volatile storage devices” (for example, “flash memory cards” or “flash electronic storage cards”) are storage devices with a connecting socket, comprising in the same housing one or more flash memories (for example, “FLASH E²PROM”) in the form of integrated circuits mounted on a printed circuit board They may include a controller in the form of an integrated circuit and discrete passive components, such as capacitors and resistors;</t>
  </si>
  <si>
    <t>                    The term “smart cards” means cards which have embedded in them one or more electronic integrated circuits (a microprocessor, random access memory (RAM) or read-only memory (ROM)) in the form of chips These cards may contain contacts, a magnetic stripe or an embedded antenna but do not contain any other active or passive circuit elements</t>
  </si>
  <si>
    <t>For the purposes of heading 85.34 "printed circuits" are circuits obtained by forming on an insulating base, by any printing process (for example, embossing, plating-up, etching) or by the "film circuit" technique, conductor elements, contacts or other printed components (for example, inductances, resistors, capacitors) alone or interconnected according to a pre-established pattern, other than elements which can produce, rectify, modulate or amplify an electrical signal (for example, semiconductor elements).</t>
  </si>
  <si>
    <t>The expression "printed circuits" does not cover circuits combined with elements other than those obtained during the printing process, nor does it cover individual, discrete resistors, capacitors or inductances Printed circuits may, however, be fitted with non-printed connecting elements</t>
  </si>
  <si>
    <t>Thin- or thick-film circuits comprising passive and active elements obtained during the same technological process are to be classified in heading 8542</t>
  </si>
  <si>
    <t>For the purpose of heading 85.36, “connectors for optical fibres, optical fibre bundles or cables” means connectors that simply mechanically align optical fibres end to end in a digital line system. They perform no other function, such as the amplification, regeneration or modification of a signal.</t>
  </si>
  <si>
    <t>Heading 85.37 does not include cordless infrared devices for the remote control of television receivers or other electrical equipment (heading 85.43).</t>
  </si>
  <si>
    <t>For the purposes of headings 85.41 and 85.42 :</t>
  </si>
  <si>
    <t>                    “Diodes, transistors and similar semiconductor devices” are semiconductor devices the operation of which depends on variations in resistivity on the application of an electric field;</t>
  </si>
  <si>
    <t>                    “Electronic integrated circuits” are :</t>
  </si>
  <si>
    <t>                    Monolithic integrated circuits in which the circuit elements (diodes, transistors, resistors, capacitors, inductances, etc) are created in the mass (essentially) and on the surface of a semiconductor or compound semiconductor material (for example, doped silicon, gallium arsenide, silicon germanium, indium phosphide) and are inseparably associated;</t>
  </si>
  <si>
    <t>                    Hybrid integrated circuits in which passive elements (resistors, capacitors, inductances, etc), obtained by thin- or thick-film technology, and active elements (diodes, transistors, monolithic integrated circuits, etc), obtained by semiconductor technology, are combined to all intents and purposes indivisibly, by interconnections or interconnecting cables, on a</t>
  </si>
  <si>
    <t>single insulating substrate (glass, ceramic, etc) These circuits may also include discrete components;</t>
  </si>
  <si>
    <t>Multichip integrated circuits consisting of two or more interconnected monolithic integrated circuits combined to all intents and purposes indivisibly, whether or not on one or more insulating substrates, with or without leadframes, but with no other active or passive circuit elements</t>
  </si>
  <si>
    <t>                    Multi-component integrated circuits (MCOs) : a combination of one or more monolithic, hybrid, or multi-chip integrated circuits with at least one of the following components :silicon-based sensors, actuators, oscillators, resonators or combinations thereof, or components performing the functions of articles classifiable under heading 8532, 8533,8541, or inductors classifiable under heading 8504, formed to all intents and purposes indivisibly into a single body like an integrated circuit, as a component of a kind used for assembly onto a printed circuit board (PCB) or other carrier, through the connecting of pins, leads, balls, lands, bumps, or pads</t>
  </si>
  <si>
    <t>For the purpose of this definition :</t>
  </si>
  <si>
    <t>       “Components” may be discrete, manufactured independently then assembled onto the rest of the MCO, or integrated into other components</t>
  </si>
  <si>
    <t>        “Silicon based” means built on a silicon substrate, or made of silicon materials, or manufactured onto integrated circuit die</t>
  </si>
  <si>
    <t>       (a)  ”Siliconbased     sensors”     consist     of microelectronic  or  mechanical  structures  that are created in the mass or on the surface of a semiconductor  and  that  have  the  function  of</t>
  </si>
  <si>
    <t>detecting physical or chemical quantities and transducing these into electric signals, caused by resulting variations in electric properties or displacement of a mechanical structure “Physical or chemical quantities” relates to real world phenomena, such as pressure, acoustic waves, acceleration, vibration, movement, orientation, strain, magnetic field strength, electric field strength, light, radioactivity, humidity, flow, chemicals concentration, etc</t>
  </si>
  <si>
    <t>“Silicon based actuators” consist of microelectronic and mechanical structures that are created in the mass or on the surface of a semiconductor and that have the function of converting electrical signals into physical movement.</t>
  </si>
  <si>
    <t>                    “Silicon based resonators” are components that consist of microelectronic or mechanical structures that are created in the mass or on the surface of a semiconductor and have the function of generating a mechanical or electrical oscillation of a predefined frequency that depends on the physical geometry of these structures in response to an external input</t>
  </si>
  <si>
    <t>                    “Silicon based oscillators” are active components that consist of microelectronic or mechanical structures that are created in the mass or on the surface of a semiconductor and that have the function of generating a mechanical or electrical oscillation of a predefined frequency that depends on the physical geometry of these structures</t>
  </si>
  <si>
    <t>For the classification of the articles defined in this Note, headings 8541 and 8542 shall take precedence over any other heading in the Nomenclature, except in the case of heading 8523, which might cover them by reference to, in particular, their function</t>
  </si>
  <si>
    <t>For the purposes of heading 85.48, "spent primary cells, spent primary batteries and spent electric accumulators" are those which are neither usable as such because of breakage, cutting-up, wear or other reasons, nor capable of being recharged.</t>
  </si>
  <si>
    <t>Subheadings 8527.12 covers only cassette-players with built-in amplifier, without built-in loudspeaker, capable of operating without an external source of electric power and the dimensions of which do not exceed 170 mm x 100 mm x 45 mm.</t>
  </si>
  <si>
    <t>Electric motors and generators (excluding</t>
  </si>
  <si>
    <t>generating sets).</t>
  </si>
  <si>
    <t>- Motors of an output not exceeding 37.5 W</t>
  </si>
  <si>
    <t>- Universal AC/DC motors of an output</t>
  </si>
  <si>
    <t>exceeding 37.5 W</t>
  </si>
  <si>
    <t>- Other DC motors; DC generators:</t>
  </si>
  <si>
    <t>- - Of an output not exceeding 750 W:</t>
  </si>
  <si>
    <t>- - - Photovoltaic generators consisting of panels</t>
  </si>
  <si>
    <t>of photocells combined with other apparatus</t>
  </si>
  <si>
    <t>- - Of an output exceeding 750 W but not</t>
  </si>
  <si>
    <t>exceeding 75 kW:</t>
  </si>
  <si>
    <t>- - Of an output exceeding 75 kW but not</t>
  </si>
  <si>
    <t>exceeding 375 kW</t>
  </si>
  <si>
    <t>- - Of an output exceeding 375 kW</t>
  </si>
  <si>
    <t>- Other AC motors, single phase:</t>
  </si>
  <si>
    <t>- - - Of an output not exceeding 60 watts</t>
  </si>
  <si>
    <t>- Other AC motors, multi- phase:</t>
  </si>
  <si>
    <t>- - - Submersible motors of stainless steel</t>
  </si>
  <si>
    <t>- - - AC clutch motors for industrial sewing</t>
  </si>
  <si>
    <t>machine</t>
  </si>
  <si>
    <t>- - - Geared motors</t>
  </si>
  <si>
    <t>- - Of an output exceeding 75 kW:</t>
  </si>
  <si>
    <t>- - - Of an output exceeding 75 kW but not</t>
  </si>
  <si>
    <t>exceeding 375 kW (500 HP)</t>
  </si>
  <si>
    <t>- - - H.T Motors with operating input voltage</t>
  </si>
  <si>
    <t>above 1 kV</t>
  </si>
  <si>
    <t>- AC generators (alternators):</t>
  </si>
  <si>
    <t>- - Of an output not exceeding 75 kVA</t>
  </si>
  <si>
    <t>- - Of an output exceeding 75 kVA but not</t>
  </si>
  <si>
    <t>exceeding 375 kVA</t>
  </si>
  <si>
    <t>- - Of an output exceeding 375 kVA but not</t>
  </si>
  <si>
    <t>exceeding 750 kVA</t>
  </si>
  <si>
    <t>- - Of an output exceeding 750 kVA:</t>
  </si>
  <si>
    <t>- - - Of an output exceeding 750 kVA but not</t>
  </si>
  <si>
    <t>exceeding 1100 kVA</t>
  </si>
  <si>
    <t>Electric generating sets and rotary</t>
  </si>
  <si>
    <t>converters.</t>
  </si>
  <si>
    <t>- Generating sets with compression- ignition</t>
  </si>
  <si>
    <t>internal combustion piston engines (diesel or</t>
  </si>
  <si>
    <t>semi- diesel engines):</t>
  </si>
  <si>
    <t>- - Of an output not exceeding 75 kVA:</t>
  </si>
  <si>
    <t>- - - Of an output not exceeding 5 kVA</t>
  </si>
  <si>
    <t>- - - Exceeding 5 KVA but not exceeding 20 KVA</t>
  </si>
  <si>
    <t>- - - Exceeding 20 KVA but not exceeding 50</t>
  </si>
  <si>
    <t>KVA</t>
  </si>
  <si>
    <t>- - Of an output exceeding 375 kVA:</t>
  </si>
  <si>
    <t>- - - Of an output exceeding 375 kVA but not</t>
  </si>
  <si>
    <t>- Generating sets with spark- ignition internal</t>
  </si>
  <si>
    <t>combustion piston engines</t>
  </si>
  <si>
    <t>- Other generating sets:</t>
  </si>
  <si>
    <t>- - Wind-powered</t>
  </si>
  <si>
    <t>- Electric rotary converters</t>
  </si>
  <si>
    <t>with the machines of heading 85.01 or 85.02.</t>
  </si>
  <si>
    <t>- - - Of machine of heading 8501.1000,</t>
  </si>
  <si>
    <t>8501.2000, 8501.3100, 8501.3200, 8501.3300,</t>
  </si>
  <si>
    <t>8501.3400, 8501.4010, 8501.5110, 8501.5210,</t>
  </si>
  <si>
    <t>8501.5320, 8501.5330, 8502.3100 &amp; 8502.3900</t>
  </si>
  <si>
    <t>- - - Of machine of heading 8501.5340,</t>
  </si>
  <si>
    <t>8501.5390, 8502.1110, 8502.1390 &amp; 8502.2000</t>
  </si>
  <si>
    <t>Electrical transformers, static converters (for</t>
  </si>
  <si>
    <t>example, rectifiers) and inductors.</t>
  </si>
  <si>
    <t>- Ballasts for discharge lamps or tubes</t>
  </si>
  <si>
    <t>- Liquid dielectric transformers:</t>
  </si>
  <si>
    <t>- - Having a power handling capacity not</t>
  </si>
  <si>
    <t>exceeding 650 kVA</t>
  </si>
  <si>
    <t>- - Having a power handling capacity exceeding</t>
  </si>
  <si>
    <t>650 kVA but not exceeding 10,000 kVA</t>
  </si>
  <si>
    <t>10,000 kVA</t>
  </si>
  <si>
    <t>- Other transformers:</t>
  </si>
  <si>
    <t>exceeding 1 kVA</t>
  </si>
  <si>
    <t>- - Having a power handling capacity exceeding 1</t>
  </si>
  <si>
    <t>kVA but not exceeding 16 kVA</t>
  </si>
  <si>
    <t>16 kVA but not exceeding 500 kVA</t>
  </si>
  <si>
    <t>500 kVA</t>
  </si>
  <si>
    <t>- Static converters:</t>
  </si>
  <si>
    <t>- - - Un-interrupted power supply (UPS) of power</t>
  </si>
  <si>
    <t>rating upto 1.5 kVA</t>
  </si>
  <si>
    <t>- - - Battery chargers</t>
  </si>
  <si>
    <t>- Other inductors</t>
  </si>
  <si>
    <t>- - - On load-tape changer for power transformers</t>
  </si>
  <si>
    <t>Bushings for power transformers</t>
  </si>
  <si>
    <t>- - - Of machines of heading 8504.4090</t>
  </si>
  <si>
    <t>- - - Toroidal cores and strips</t>
  </si>
  <si>
    <t>Electro- magnets; permanent magnets and</t>
  </si>
  <si>
    <t>articles intended to become permanent</t>
  </si>
  <si>
    <t>magnets after magnetisation; electro-</t>
  </si>
  <si>
    <t>magnetic or permanent magnet chucks,</t>
  </si>
  <si>
    <t>clamps and similar holding devices; electro-</t>
  </si>
  <si>
    <t>magnetic couplings, clutches and brakes;</t>
  </si>
  <si>
    <t>electro- magnetic lifting heads.</t>
  </si>
  <si>
    <t>- Permanent magnets and articles intended to</t>
  </si>
  <si>
    <t>become permanent magnets after magnetisation:</t>
  </si>
  <si>
    <t>- - Of metal</t>
  </si>
  <si>
    <t>- Electro-</t>
  </si>
  <si>
    <t>magnetic couplings, clutches and</t>
  </si>
  <si>
    <t>brakes</t>
  </si>
  <si>
    <t>Primary cells and primary batteries.</t>
  </si>
  <si>
    <t>- Manganese dioxide</t>
  </si>
  <si>
    <t>- Mercuric oxide</t>
  </si>
  <si>
    <t>- Silver oxide</t>
  </si>
  <si>
    <t>- Lithium</t>
  </si>
  <si>
    <t>- Air- zinc</t>
  </si>
  <si>
    <t>- Other primary cells and primary batteries</t>
  </si>
  <si>
    <t>- - - Brass caps for dry battery cell</t>
  </si>
  <si>
    <t>Electric accumulators, including separators</t>
  </si>
  <si>
    <t>therefor, whether or not rectangular</t>
  </si>
  <si>
    <t>(including square).</t>
  </si>
  <si>
    <t>- Lead- acid, of a kind used for starting piston</t>
  </si>
  <si>
    <t>- - - Meant for motor cars of heading 87.03,</t>
  </si>
  <si>
    <t>8703.3223, 8704.2190, 8704.3130, 8704.3150,</t>
  </si>
  <si>
    <t>8704.3190, 8703.3225 and vehicles of heading</t>
  </si>
  <si>
    <t>- - - Meant for vehicles of heading 87.02 and sub-</t>
  </si>
  <si>
    <t>headings 8701.2020, 8701.2090, 8701.9220,</t>
  </si>
  <si>
    <t>8701.9320, 8701.2040,</t>
  </si>
  <si>
    <t>- Other lead- acid accumulators:</t>
  </si>
  <si>
    <t>- - - Sealed lead-acid battries used in telephone</t>
  </si>
  <si>
    <t>exchanges</t>
  </si>
  <si>
    <t>- Nickel- cadmium</t>
  </si>
  <si>
    <t>- Nickel- iron</t>
  </si>
  <si>
    <t>- Nickel-metal hydride</t>
  </si>
  <si>
    <t>- Lithium-ion</t>
  </si>
  <si>
    <t>Vacuum cleaners.</t>
  </si>
  <si>
    <t>- With self- contained electric motor :</t>
  </si>
  <si>
    <t>448</t>
  </si>
  <si>
    <t>- - Of a power not exceeding 1,500 W and</t>
  </si>
  <si>
    <t>having a dust bag or other receptacle capacity</t>
  </si>
  <si>
    <t>not exceeding 20 l</t>
  </si>
  <si>
    <t>Other vacuum cleaners:</t>
  </si>
  <si>
    <t>- - - Industrial vacuum cleaner</t>
  </si>
  <si>
    <t>Parts</t>
  </si>
  <si>
    <t>Electro- mechanical domestic appliances,</t>
  </si>
  <si>
    <t>with self- contained electric motor, other than</t>
  </si>
  <si>
    <t>vacuum cleaners of heading 85.08.</t>
  </si>
  <si>
    <t>- Food grinders and mixers; fruit or vegetable</t>
  </si>
  <si>
    <t>juice extractors:</t>
  </si>
  <si>
    <t>- - - Food grinders</t>
  </si>
  <si>
    <t>- - - Fruit mixers</t>
  </si>
  <si>
    <t>- - - Fruit or vegetable juice extractors</t>
  </si>
  <si>
    <t>- Other appliances</t>
  </si>
  <si>
    <t>Shavers, hair clippers and hair- removing</t>
  </si>
  <si>
    <t>appliances, with self- contained electric</t>
  </si>
  <si>
    <t>motor.</t>
  </si>
  <si>
    <t>- Shavers</t>
  </si>
  <si>
    <t>- Hair clippers</t>
  </si>
  <si>
    <t>- Hair- removing appliances</t>
  </si>
  <si>
    <t>Electrical ignition or starting equipment of a</t>
  </si>
  <si>
    <t>kind used for spark- ignition or compression-</t>
  </si>
  <si>
    <t>ignition internal combustion engines (for</t>
  </si>
  <si>
    <t>example, ignition magnetos, magneto-</t>
  </si>
  <si>
    <t>dynamos, ignition coils, sparking plugs and</t>
  </si>
  <si>
    <t>glow plugs, starter motors); generators (for</t>
  </si>
  <si>
    <t>example, dynamos, alternators) and cut- outs</t>
  </si>
  <si>
    <t>of a kind used in conjunction with such</t>
  </si>
  <si>
    <t>engines.</t>
  </si>
  <si>
    <t>- Sparking plugs</t>
  </si>
  <si>
    <t>- Ignition magnetos; magneto- dynamos;</t>
  </si>
  <si>
    <t>magnetic flywheels:</t>
  </si>
  <si>
    <t>- - -Magneto for vehicles of heading 87.11</t>
  </si>
  <si>
    <t>- Distributors; ignition coils:</t>
  </si>
  <si>
    <t>- - - Ignition coils for vehicles of heading 87.11</t>
  </si>
  <si>
    <t>- - - Other for motor cars and vehicles</t>
  </si>
  <si>
    <t>- Starter motors and dual purpose starter-</t>
  </si>
  <si>
    <t>generators:</t>
  </si>
  <si>
    <t>- - - Starter motors:</t>
  </si>
  <si>
    <t>- - - -For agricultural tractors of sub - headings</t>
  </si>
  <si>
    <t>- Other generators:</t>
  </si>
  <si>
    <t>Alternator assembly for agricultural tractors</t>
  </si>
  <si>
    <t>Alternator assembly for other motor cars</t>
  </si>
  <si>
    <t>and vehicles</t>
  </si>
  <si>
    <t>- Other equipment:</t>
  </si>
  <si>
    <t>- - - Heater/glow plugs for agricultural tractors of</t>
  </si>
  <si>
    <t>- - - Heater/glow plugs for other motor cars and</t>
  </si>
  <si>
    <t>vehicles</t>
  </si>
  <si>
    <t>Capacitor Discharge Ignition (CDI) unit for</t>
  </si>
  <si>
    <t>other motor cars and vehicles</t>
  </si>
  <si>
    <t>Aluminium casted distributor case for motor</t>
  </si>
  <si>
    <t>cars of heading 8703 (not exceeding 800cc) and</t>
  </si>
  <si>
    <t>vehicles of sub - heading 8704.3190</t>
  </si>
  <si>
    <t>Electrical lighting or signalling equipment</t>
  </si>
  <si>
    <t>(excluding articles of heading 85.39),</t>
  </si>
  <si>
    <t>windscreen wipers, defrosters and demisters,</t>
  </si>
  <si>
    <t>of a kind used for cycles or motor vehicles.</t>
  </si>
  <si>
    <t>- Lighting or visual signalling equipment of a kind</t>
  </si>
  <si>
    <t>used on bicycles</t>
  </si>
  <si>
    <t>- Other lighting or visual signalling equipment:</t>
  </si>
  <si>
    <t>- - - Following parts of motorvehicles; (1) Head</t>
  </si>
  <si>
    <t>light for vehicles of sub-headings 8703.2115,</t>
  </si>
  <si>
    <t>8703.2323, 8703.3223, 8703.3225, 8704.3150</t>
  </si>
  <si>
    <t>and vehicles of heading 87.11</t>
  </si>
  <si>
    <t>(2) Lamp assembly, front turn signal for motor</t>
  </si>
  <si>
    <t>cars of heading 87.03 (not exceeding 1200cc),</t>
  </si>
  <si>
    <t>8703.2193, 8703.2195, 8703.2240, 8703.3225,</t>
  </si>
  <si>
    <t>8704.3130, 8704.3150, 8704.3190 and vehicles</t>
  </si>
  <si>
    <t>of heading 87.11</t>
  </si>
  <si>
    <t>(3) Lamp assembly for luggage compartment for</t>
  </si>
  <si>
    <t>vehicles of heading 87.03.</t>
  </si>
  <si>
    <t>(4) Lamp assembly for illuminating license plate</t>
  </si>
  <si>
    <t>for motor cars of heading 87.03 and vehicles of</t>
  </si>
  <si>
    <t>sub-headings 8703.2113, 8703.2193, 8703.2195,</t>
  </si>
  <si>
    <t>8703.2240, 8703.2323, 8703.3223, 8704.2190,</t>
  </si>
  <si>
    <t>(5) Rear combination lamp / back up lamp / rear</t>
  </si>
  <si>
    <t>turning indicator / plough lamps / reverse light /</t>
  </si>
  <si>
    <t>parking light for motor cars of heading 87.03 (not</t>
  </si>
  <si>
    <t>8703.2113, 8703.2115, 8703.2195, 8703.2240,</t>
  </si>
  <si>
    <t>8703.3225, 8703.3130, 8704.3150, 8704.3190</t>
  </si>
  <si>
    <t>and 87.11</t>
  </si>
  <si>
    <t>(6) Lamp assembly, side body turning indicator</t>
  </si>
  <si>
    <t>sub-headings 8703.2113, 8703.2115, 8703.2193,</t>
  </si>
  <si>
    <t>8703.2195, 8703.2240, 8703.2323, 8703.3223,</t>
  </si>
  <si>
    <t>8703.3225, 8704.3130, 8704.3150 and</t>
  </si>
  <si>
    <t>(7) Turn flasher assembly for motor cars of</t>
  </si>
  <si>
    <t>heading 87.03 (not exceeding 1200 cc) and</t>
  </si>
  <si>
    <t>vehicles of sub-heading 8703.2115 and</t>
  </si>
  <si>
    <t>8704.3150 winking devices for vehicles of</t>
  </si>
  <si>
    <t>(8) Car ceiling lamp/room lamp for motor cars of</t>
  </si>
  <si>
    <t>heading 87.03 not exceeding 1200cc and</t>
  </si>
  <si>
    <t>8703.2195, 8703.2240,</t>
  </si>
  <si>
    <t>8703.2323, 8703.3223,</t>
  </si>
  <si>
    <t>8704.2190, 8704.3130, 8704.3190 and</t>
  </si>
  <si>
    <t>- - - Following components of motor vehicles;</t>
  </si>
  <si>
    <t>(1) Head light for vehicles of  sub - headings</t>
  </si>
  <si>
    <t>(2) Lamp assembly, front turn signal for vehicles</t>
  </si>
  <si>
    <t>of</t>
  </si>
  <si>
    <t>sub -  headings 8701.9220, 8701.9320 and</t>
  </si>
  <si>
    <t>(3) Lamp assembly for illuminating license plate</t>
  </si>
  <si>
    <t>for vehicles of  sub -  headings 8701.9220 and</t>
  </si>
  <si>
    <t>(4) Rear combination lamp / back up lamp / rear</t>
  </si>
  <si>
    <t>parking light for vehicles of heading 87.02 and</t>
  </si>
  <si>
    <t>sub-headings 8701.2020, 8701.2090,</t>
  </si>
  <si>
    <t>8701.9220, 8701.9320, 8701.2040,</t>
  </si>
  <si>
    <t>8704.2219,</t>
  </si>
  <si>
    <t>(5) Lamp assembly, side body turning indicator</t>
  </si>
  <si>
    <t>for vehicles of  sub- headings 8701.9220 and</t>
  </si>
  <si>
    <t>(6) Car ceiling lamp/room lamp for vehicles of</t>
  </si>
  <si>
    <t>sub- heading 8704.2219</t>
  </si>
  <si>
    <t>- Sound signalling equipment:</t>
  </si>
  <si>
    <t>8703.2115, 8703.2193, 8703.2195, 8703.2240,</t>
  </si>
  <si>
    <t>8703.3225, 8704.2190, 8704.3130, 8704.3150,</t>
  </si>
  <si>
    <t>8704.3190 and heading 87.11</t>
  </si>
  <si>
    <t>For vehicles of heading  87.02</t>
  </si>
  <si>
    <t>and sub-</t>
  </si>
  <si>
    <t>headings  8701.9220 and 8701.9320</t>
  </si>
  <si>
    <t>Anti-theft alarm system for vehicles of</t>
  </si>
  <si>
    <t>- Windscreen wipers, defrosters and demisters:</t>
  </si>
  <si>
    <t>- - - (1) Wiper arm and blade assembly for motor</t>
  </si>
  <si>
    <t>heading  8703.2323, 8703.3223, 8703.3225 and</t>
  </si>
  <si>
    <t>(2) Link assembly for wiper arm and blade for</t>
  </si>
  <si>
    <t>8703.2113, 8703.2195, 8703.2240,</t>
  </si>
  <si>
    <t>8703.3223, 8704.3130 and 8704.3190</t>
  </si>
  <si>
    <t>- - - Wiper arm and blade assembly for vehicles</t>
  </si>
  <si>
    <t>of sub-heading 8704.2219</t>
  </si>
  <si>
    <t>Parts of the products of sub-headings</t>
  </si>
  <si>
    <t>Knobs for light switches for agricultural</t>
  </si>
  <si>
    <t>tractors of  sub -  headings 8701.9220 and</t>
  </si>
  <si>
    <t>Knobs for light switches for motor cars and</t>
  </si>
  <si>
    <t>Portable electric lamps designed to function</t>
  </si>
  <si>
    <t>by their own source of energy (for example,</t>
  </si>
  <si>
    <t>dry batteries, accumulators, magnetos), other</t>
  </si>
  <si>
    <t>than lighting equipment of heading 85.12.</t>
  </si>
  <si>
    <t>- Lamps:</t>
  </si>
  <si>
    <t>- - - Miners' safety lamps</t>
  </si>
  <si>
    <t>- - - Other safety lamps; Morse signalling lamps;</t>
  </si>
  <si>
    <t>examination lamps</t>
  </si>
  <si>
    <t>- - - Rechargeable emergency light</t>
  </si>
  <si>
    <t>- - - Torches</t>
  </si>
  <si>
    <t>- - - Huricane lanterns</t>
  </si>
  <si>
    <t>- - - Of Miners' safety lamps</t>
  </si>
  <si>
    <t>Industrial or laboratory electric furnaces and</t>
  </si>
  <si>
    <t>ovens (including those functioning by</t>
  </si>
  <si>
    <t>induction or dielectric loss); other industrial</t>
  </si>
  <si>
    <t>or laboratory equipment for the heat</t>
  </si>
  <si>
    <t>treatment of materials by induction or</t>
  </si>
  <si>
    <t>dielectric loss.</t>
  </si>
  <si>
    <t>- Resistance heated furnaces and ovens</t>
  </si>
  <si>
    <t>- Furnaces and ovens functioning by induction or</t>
  </si>
  <si>
    <t>dielectric loss</t>
  </si>
  <si>
    <t>- Other Furnaces and ovens</t>
  </si>
  <si>
    <t>- Other equipment for the heat treatment of</t>
  </si>
  <si>
    <t>materials by induction or dielectric loss</t>
  </si>
  <si>
    <t>Electric (including electrically heated gas),</t>
  </si>
  <si>
    <t>laser or other light or photon beam,</t>
  </si>
  <si>
    <t>ultrasonic, electron beam, magnetic pulse or</t>
  </si>
  <si>
    <t>plasma arc soldering, brazing or welding</t>
  </si>
  <si>
    <t>machines and apparatus, whether or not</t>
  </si>
  <si>
    <t>capable of cutting; electric machines and</t>
  </si>
  <si>
    <t>apparatus for hot spraying of metals or</t>
  </si>
  <si>
    <t>cermets.</t>
  </si>
  <si>
    <t>- Brazing or soldering machines and apparatus:</t>
  </si>
  <si>
    <t>- - Soldering iron and guns</t>
  </si>
  <si>
    <t>- Machines and apparatus for resistance welding</t>
  </si>
  <si>
    <t>of metal:</t>
  </si>
  <si>
    <t>- - Fully or partly automatic</t>
  </si>
  <si>
    <t>- Machines and apparatus for arc (including</t>
  </si>
  <si>
    <t>plasma arc) welding of metals:</t>
  </si>
  <si>
    <t>- Other machines and apparatus</t>
  </si>
  <si>
    <t>Electric instantaneous or storage water</t>
  </si>
  <si>
    <t>heaters and immersion heaters; electric</t>
  </si>
  <si>
    <t>space heating apparatus and soil heating</t>
  </si>
  <si>
    <t>apparatus; electro- thermic hair- dressing</t>
  </si>
  <si>
    <t>apparatus (for example, hair dryers, hair</t>
  </si>
  <si>
    <t>curlers, curling tong heaters) and hand</t>
  </si>
  <si>
    <t>dryers; electric smoothing irons; other</t>
  </si>
  <si>
    <t>electro- thermic appliances of a kind used for</t>
  </si>
  <si>
    <t>domestic purposes; electric heating</t>
  </si>
  <si>
    <t>resistors, other than those of heading 85.45.</t>
  </si>
  <si>
    <t>- Electric instantaneous or storage water heaters</t>
  </si>
  <si>
    <t>and immersion heaters</t>
  </si>
  <si>
    <t>- Electric space heating apparatus and electric</t>
  </si>
  <si>
    <t>soil heating apparatus:</t>
  </si>
  <si>
    <t>- - Storage heating radiators</t>
  </si>
  <si>
    <t>- Electro- thermic hair- dressing or hand-  drying</t>
  </si>
  <si>
    <t>apparatus:</t>
  </si>
  <si>
    <t>- - Hair dryers</t>
  </si>
  <si>
    <t>- - Other hair-dressing apparatus</t>
  </si>
  <si>
    <t>- - Hand-drying apparatus</t>
  </si>
  <si>
    <t>- Electric smoothing irons</t>
  </si>
  <si>
    <t>- Microwave ovens</t>
  </si>
  <si>
    <t>- Other ovens; cookers, cooking plates, boiling</t>
  </si>
  <si>
    <t>rings, grillers and roasters:</t>
  </si>
  <si>
    <t>- - - Electric oven</t>
  </si>
  <si>
    <t>- - - Electric ranges</t>
  </si>
  <si>
    <t>- - - Electric roasters/grillers</t>
  </si>
  <si>
    <t>- Other electro- thermic appliances:</t>
  </si>
  <si>
    <t>- - Coffee or tea makers</t>
  </si>
  <si>
    <t>- - Toasters</t>
  </si>
  <si>
    <t>454</t>
  </si>
  <si>
    <t>- - - Insect killers</t>
  </si>
  <si>
    <t>- Electric heating resistors:</t>
  </si>
  <si>
    <t>- - - Electric Heating Element for</t>
  </si>
  <si>
    <t>Refrigerators/Power condensation heater for</t>
  </si>
  <si>
    <t>motors</t>
  </si>
  <si>
    <t>Telephone sets, including telephones for</t>
  </si>
  <si>
    <t>cellular networks or for other wireless</t>
  </si>
  <si>
    <t>networks; other apparatus for the</t>
  </si>
  <si>
    <t>transmission or reception of voice, images or</t>
  </si>
  <si>
    <t>other data, including apparatus for</t>
  </si>
  <si>
    <t>communication in a wired or wireless</t>
  </si>
  <si>
    <t>network (such as a local or wide area</t>
  </si>
  <si>
    <t>network), other than transmission or</t>
  </si>
  <si>
    <t>reception apparatus of heading 84.43, 85.25,</t>
  </si>
  <si>
    <t>85.27 or 85.28.</t>
  </si>
  <si>
    <t>- Telephone sets, including telephones for</t>
  </si>
  <si>
    <t>cellular networks or for other wireless networks:</t>
  </si>
  <si>
    <t>- - Line telephone sets with cordless handsets</t>
  </si>
  <si>
    <t>- - Telephones for cellular networks or for other</t>
  </si>
  <si>
    <t>wireless networks:</t>
  </si>
  <si>
    <t>Cellular mobile phone</t>
  </si>
  <si>
    <t>Rs.250/set</t>
  </si>
  <si>
    <t>- - - Fixed wireless terminal and CDMA</t>
  </si>
  <si>
    <t>Satellite mobile phone, whether or not</t>
  </si>
  <si>
    <t>functional on cellular networks</t>
  </si>
  <si>
    <t>- - - Video phones</t>
  </si>
  <si>
    <t>-  Other apparatus for transmission or reception</t>
  </si>
  <si>
    <t>of voice, images or other data, including</t>
  </si>
  <si>
    <t>apparatus for communication in a wired or</t>
  </si>
  <si>
    <t>wireless network (such as a local or wide area</t>
  </si>
  <si>
    <t>network) :</t>
  </si>
  <si>
    <t>- - Base stations</t>
  </si>
  <si>
    <t>- -  Machines for the reception, conversion and</t>
  </si>
  <si>
    <t>transmission or regeneration of voice, images or</t>
  </si>
  <si>
    <t>other data, including switching and routing</t>
  </si>
  <si>
    <t>apparatus</t>
  </si>
  <si>
    <t>Voice fequency telegraphy</t>
  </si>
  <si>
    <t>- - - Modems</t>
  </si>
  <si>
    <t>High bit rate digital hierarchy system (SDH)</t>
  </si>
  <si>
    <t>Digital loop carrier system (DLC)</t>
  </si>
  <si>
    <t>Synchronous digital hierarchy system (SDH)</t>
  </si>
  <si>
    <t>Multiplexers, statistical multiplexers</t>
  </si>
  <si>
    <t>Routers</t>
  </si>
  <si>
    <t>- - - ISDN system</t>
  </si>
  <si>
    <t>ISDN terminal adapters</t>
  </si>
  <si>
    <t>- - - Subscriber end equiment</t>
  </si>
  <si>
    <t>- - - Set top boxes for gaining access to internet</t>
  </si>
  <si>
    <t>- - - Attachements for telephones</t>
  </si>
  <si>
    <t>- - - Networking equipments like LAN bridges,</t>
  </si>
  <si>
    <t>hubs, switches and repeaters</t>
  </si>
  <si>
    <t>- - - Multi-station access units</t>
  </si>
  <si>
    <t>-  Parts</t>
  </si>
  <si>
    <t>Microphones and stands therefor;</t>
  </si>
  <si>
    <t>loudspeakers, whether or not mounted in</t>
  </si>
  <si>
    <t>their enclosures; headphones and</t>
  </si>
  <si>
    <t>earphones, whether or not combined with a</t>
  </si>
  <si>
    <t>microphone, and sets consisting of a</t>
  </si>
  <si>
    <t>microphone and one or more loudspeakers;</t>
  </si>
  <si>
    <t>audio- frequency electric amplifiers; electric</t>
  </si>
  <si>
    <t>sound amplifier sets.</t>
  </si>
  <si>
    <t>- Microphones and stands therefor:</t>
  </si>
  <si>
    <t>- - - Microphones having a frequency range of</t>
  </si>
  <si>
    <t>300 Hz to 3.4 KHz with a diameter not exceeding</t>
  </si>
  <si>
    <t>10 mm and a height not exceeding 3 mm, for</t>
  </si>
  <si>
    <t>telecommunication use</t>
  </si>
  <si>
    <t>- Loudspeakers, whether or not mounted in their</t>
  </si>
  <si>
    <t>enclosures:</t>
  </si>
  <si>
    <t>- - Single loudspeakers, mounted in their</t>
  </si>
  <si>
    <t>enclosure</t>
  </si>
  <si>
    <t>- - Multiple loudspeakers, mounted in the same</t>
  </si>
  <si>
    <t>456</t>
  </si>
  <si>
    <t>- - - Loudspeakers, without housing, having a</t>
  </si>
  <si>
    <t>frequency range of 300 Hz to 3.4 KHz with a</t>
  </si>
  <si>
    <t>diameter of not exceeding 50mm, for</t>
  </si>
  <si>
    <t>- Headphones and earphones, whether or not</t>
  </si>
  <si>
    <t>combined with a microphone, and sets consisting</t>
  </si>
  <si>
    <t>of a microphone and one or more loudspeakers</t>
  </si>
  <si>
    <t>- Audio- frequency electric amplifiers</t>
  </si>
  <si>
    <t>- Electric sound amplifier sets</t>
  </si>
  <si>
    <t>Sound recording or reproducing apparatus.</t>
  </si>
  <si>
    <t>- Apparatus operated by coins, banknotes, bank</t>
  </si>
  <si>
    <t>Cards, tokens or by other means of payment</t>
  </si>
  <si>
    <t>Turntables (record- decks)</t>
  </si>
  <si>
    <t>- Telephone answering machines</t>
  </si>
  <si>
    <t>Other apparatus:</t>
  </si>
  <si>
    <t>- - Using magnetic, optical or semiconductor</t>
  </si>
  <si>
    <t>media:</t>
  </si>
  <si>
    <t>- - - Dubbing system of a kind used in film studios</t>
  </si>
  <si>
    <t>and production houses</t>
  </si>
  <si>
    <t>- - - Compact disc players</t>
  </si>
  <si>
    <t>- - - MP-3 player</t>
  </si>
  <si>
    <t>[8520]</t>
  </si>
  <si>
    <t>Video recording or reproducing apparatus,</t>
  </si>
  <si>
    <t>whether or not incorporating a video tuner.</t>
  </si>
  <si>
    <t>- Magnetic tape- type:</t>
  </si>
  <si>
    <t>- - - V.C.R.</t>
  </si>
  <si>
    <t>- - - V.C.P.</t>
  </si>
  <si>
    <t>- - - Laser video Disc Player</t>
  </si>
  <si>
    <t>or principally with the apparatus of headings</t>
  </si>
  <si>
    <t>85.19 or 85.21.</t>
  </si>
  <si>
    <t>- Pick- up cartridges</t>
  </si>
  <si>
    <t>Discs, tapes, solid- state non- volatile storage</t>
  </si>
  <si>
    <t>devices, "smart cards" and other media for</t>
  </si>
  <si>
    <t>the recording of sound or of other</t>
  </si>
  <si>
    <t>phenomena, whether or not recorded,</t>
  </si>
  <si>
    <t>including matrices and masters for the</t>
  </si>
  <si>
    <t>production of discs, but excluding products</t>
  </si>
  <si>
    <t>of Chapter 37.</t>
  </si>
  <si>
    <t>- Magnetic media :</t>
  </si>
  <si>
    <t>- - Cards incorporating a magnetic stripe</t>
  </si>
  <si>
    <t>- - - Magnetic discs</t>
  </si>
  <si>
    <t>- - - Video magnetic tapes including those in</t>
  </si>
  <si>
    <t>hubs and reels, rools, pancakes and jumbo rolls</t>
  </si>
  <si>
    <t>- - - Audio cassettes</t>
  </si>
  <si>
    <t>- - - Video cassettes</t>
  </si>
  <si>
    <t>-  Optical media:</t>
  </si>
  <si>
    <t>- - Unrecorded:</t>
  </si>
  <si>
    <t>- - - Compact disc (CD)</t>
  </si>
  <si>
    <t>- - - Digital versatile discs (DVD)</t>
  </si>
  <si>
    <t>containing software</t>
  </si>
  <si>
    <t>Discs for laser reading system containing</t>
  </si>
  <si>
    <t>audio material</t>
  </si>
  <si>
    <t>images or video material</t>
  </si>
  <si>
    <t>-  Semiconductor media :</t>
  </si>
  <si>
    <t>- -  Solid-state non-volatile storage devices:</t>
  </si>
  <si>
    <t>- - - Multimedia memory cards (MMC), SD cards</t>
  </si>
  <si>
    <t>Other multimedia storage devices capable</t>
  </si>
  <si>
    <t>of connecting to an automatic data processing</t>
  </si>
  <si>
    <t>Containing software</t>
  </si>
  <si>
    <t>- - “Smart cards”:</t>
  </si>
  <si>
    <t>- - - SIM cards</t>
  </si>
  <si>
    <t>- - - Memoray cards</t>
  </si>
  <si>
    <t>Proximity cards and tags</t>
  </si>
  <si>
    <t>- - - Other, for reproducing representations of</t>
  </si>
  <si>
    <t>instructions, data sound and image, recorded in</t>
  </si>
  <si>
    <t>a machine readable binary form, and capable of</t>
  </si>
  <si>
    <t>being manipulated or providing interactivity to a</t>
  </si>
  <si>
    <t>user, by means of an automatic data processing</t>
  </si>
  <si>
    <t>- - - Gramophone records</t>
  </si>
  <si>
    <t>- - - Information technology software</t>
  </si>
  <si>
    <t>- - - Video tapes of education nature</t>
  </si>
  <si>
    <t>- - - Digital Quran</t>
  </si>
  <si>
    <t>[8524]</t>
  </si>
  <si>
    <t>Transmission apparatus for radio-</t>
  </si>
  <si>
    <t>broadcasting or television, whether or not</t>
  </si>
  <si>
    <t>incorporating reception apparatus or sound</t>
  </si>
  <si>
    <t>recording or reproducing apparatus;</t>
  </si>
  <si>
    <t>television cameras, digital cameras and video</t>
  </si>
  <si>
    <t>camera recorders.</t>
  </si>
  <si>
    <t>Transmission apparatus</t>
  </si>
  <si>
    <t>- - - Radio broadcast transmitter</t>
  </si>
  <si>
    <t>- - - TV broadcast transmitter</t>
  </si>
  <si>
    <t>- - - Communication jamming equipment</t>
  </si>
  <si>
    <t>- - - Wireless microphone</t>
  </si>
  <si>
    <t>Transmission apparatus incorporating</t>
  </si>
  <si>
    <t>reception apparatus:</t>
  </si>
  <si>
    <t>- - - Blue tooth whether or not capable Of</t>
  </si>
  <si>
    <t>connecting to an automatic data processing</t>
  </si>
  <si>
    <t>- - - Radio paging apparatus</t>
  </si>
  <si>
    <t>- - - Walkie talkie set</t>
  </si>
  <si>
    <t>- - - VSAT terminals</t>
  </si>
  <si>
    <t>- - - Other satellite communication equipment</t>
  </si>
  <si>
    <t>- - - Vehicle tracking system</t>
  </si>
  <si>
    <t>Television cameras, digital cameras and video</t>
  </si>
  <si>
    <t>camera recorders:</t>
  </si>
  <si>
    <t>- - - Close circuit TV cameras</t>
  </si>
  <si>
    <t>- - - Multimedia still/video camera</t>
  </si>
  <si>
    <t>- - - Television cameras</t>
  </si>
  <si>
    <t>- - - Digital cameras</t>
  </si>
  <si>
    <t>- - - Video cameras recorders</t>
  </si>
  <si>
    <t>Radar apparatus, radio navigational aid</t>
  </si>
  <si>
    <t>apparatus and radio remote control</t>
  </si>
  <si>
    <t>apparatus.</t>
  </si>
  <si>
    <t>- Radar apparatus</t>
  </si>
  <si>
    <t>- - Radio navigational aid apparatus</t>
  </si>
  <si>
    <t>- - Radio remote control apparatus</t>
  </si>
  <si>
    <t>Reception apparatus for radio- broadcasting,</t>
  </si>
  <si>
    <t>whether or not combined, in the same</t>
  </si>
  <si>
    <t>housing, with sound recording or</t>
  </si>
  <si>
    <t>reproducing apparatus or a clock.</t>
  </si>
  <si>
    <t>-  Radio-broadcast receivers capable of</t>
  </si>
  <si>
    <t>operating without an external source of power :</t>
  </si>
  <si>
    <t>- - Pocket-size radio cassette-players</t>
  </si>
  <si>
    <t>- - Other Apparatus combined with sound</t>
  </si>
  <si>
    <t>recording or reproducing Apparatus</t>
  </si>
  <si>
    <t>-  Radio-broadcast receivers not capable of</t>
  </si>
  <si>
    <t>operating without an external source of power, of</t>
  </si>
  <si>
    <t>a kind used in motor vehicles :</t>
  </si>
  <si>
    <t>- - Combined with sound recording or</t>
  </si>
  <si>
    <t>reproducing apparatus:</t>
  </si>
  <si>
    <t>For vehicles of chapter 87</t>
  </si>
  <si>
    <t>reproducing apparatus</t>
  </si>
  <si>
    <t>- - not combined with sound recording or</t>
  </si>
  <si>
    <t>reproducing apparatus but combined with a clock</t>
  </si>
  <si>
    <t>Monitors and projectors, not incorporating</t>
  </si>
  <si>
    <t>television reception apparatus; reception</t>
  </si>
  <si>
    <t>apparatus for television, whether or not</t>
  </si>
  <si>
    <t>incorporating radio- broadcast receivers or</t>
  </si>
  <si>
    <t>sound or video recording or reproducing</t>
  </si>
  <si>
    <t>-  Cathode-ray tube monitors :</t>
  </si>
  <si>
    <t>Capable of directly connecting to and</t>
  </si>
  <si>
    <t>designed for use with an automatic data</t>
  </si>
  <si>
    <t>processing machine of heading 84.71</t>
  </si>
  <si>
    <t>-  Other monitors :</t>
  </si>
  <si>
    <t>- - Capable of directly connecting to and</t>
  </si>
  <si>
    <t>-  Projectors :</t>
  </si>
  <si>
    <t>processing machine of heading 84.71:</t>
  </si>
  <si>
    <t>- - - Multimedia projector</t>
  </si>
  <si>
    <t>-  Reception apparatus for television, whether or</t>
  </si>
  <si>
    <t>not incorporating radio-broadcast receivers or</t>
  </si>
  <si>
    <t>- -  Not designed to incorporate a video display</t>
  </si>
  <si>
    <t>or screen:</t>
  </si>
  <si>
    <t>- - - Reception apparatus for receiving satellite</t>
  </si>
  <si>
    <t>signals of a kind used with TV (satellite dish</t>
  </si>
  <si>
    <t>receivers)</t>
  </si>
  <si>
    <t>Other, colour:</t>
  </si>
  <si>
    <t>- - - Television set:</t>
  </si>
  <si>
    <t>- - - - LCD and LED</t>
  </si>
  <si>
    <t>Other, monochrome</t>
  </si>
  <si>
    <t>with the apparatus of headings  85.25 to</t>
  </si>
  <si>
    <t>85.28.</t>
  </si>
  <si>
    <t>- Aerials and aerial reflectors of all kinds; parts</t>
  </si>
  <si>
    <t>suitable for use therewith:</t>
  </si>
  <si>
    <t>- - - Parts and accessories for cable TV/Satellite</t>
  </si>
  <si>
    <t>receiver i.e, (spliter, channel combiners, signal</t>
  </si>
  <si>
    <t>amplifiers etc)</t>
  </si>
  <si>
    <t>- - - LNB, actuators</t>
  </si>
  <si>
    <t>- - - T.V tuners</t>
  </si>
  <si>
    <t>- - - T.V. converter box</t>
  </si>
  <si>
    <t>Electrical signalling, safety or traffic control</t>
  </si>
  <si>
    <t>equipment for railways, tramways, roads,</t>
  </si>
  <si>
    <t>inland waterways, parking facilities, port</t>
  </si>
  <si>
    <t>installations or airfields (other than those of</t>
  </si>
  <si>
    <t>heading 86.08).</t>
  </si>
  <si>
    <t>- Equipment for railways or tramways</t>
  </si>
  <si>
    <t>- Other equipment</t>
  </si>
  <si>
    <t>Electric sound or visual signalling apparatus</t>
  </si>
  <si>
    <t>(for example, bells, sirens, indicator panels,</t>
  </si>
  <si>
    <t>burglar or fire alarms), other than those of</t>
  </si>
  <si>
    <t>heading 85.12 or 85.30.</t>
  </si>
  <si>
    <t>- Burglar or fire alarms and similar apparatus</t>
  </si>
  <si>
    <t>- Indicator panels incorporating liquid crystal</t>
  </si>
  <si>
    <t>devices (LCD) or light-emitting diodes (LED)</t>
  </si>
  <si>
    <t>- Other apparatus</t>
  </si>
  <si>
    <t>- - - Panic button</t>
  </si>
  <si>
    <t>- - - Parts of apparatus of sub-heading</t>
  </si>
  <si>
    <t>Electrical capacitors, fixed, variable or</t>
  </si>
  <si>
    <t>adjustable (pre- set).</t>
  </si>
  <si>
    <t>- Fixed capacitors designed for use in 50/60 Hz</t>
  </si>
  <si>
    <t>circuits and having a reactive power handling</t>
  </si>
  <si>
    <t>capacity of not less than 0.5 kvar (power</t>
  </si>
  <si>
    <t>capacitors)</t>
  </si>
  <si>
    <t>- Other fixed capacitors:</t>
  </si>
  <si>
    <t>- - Tantalum</t>
  </si>
  <si>
    <t>- - Aluminium electroylic</t>
  </si>
  <si>
    <t>- - Ceramic dielectric, single layer</t>
  </si>
  <si>
    <t>- - Ceramic dielectric, multilayer</t>
  </si>
  <si>
    <t>- - Dielectric of paper or plastics</t>
  </si>
  <si>
    <t>- Variable or adjustable (pre- set) capacitors:</t>
  </si>
  <si>
    <t>- - - Capaciters decks of metal or plastic with</t>
  </si>
  <si>
    <t>terminals or connectors</t>
  </si>
  <si>
    <t>- - - Capaciters terminals</t>
  </si>
  <si>
    <t>Electrical resistors (including rheostats and</t>
  </si>
  <si>
    <t>potentiometers), other than heating resistors.</t>
  </si>
  <si>
    <t>- Fixed carbon resistors, composition or film</t>
  </si>
  <si>
    <t>types</t>
  </si>
  <si>
    <t>- Other fixed resistors:</t>
  </si>
  <si>
    <t>- - For a power handling capacity not exceeding</t>
  </si>
  <si>
    <t>20 W</t>
  </si>
  <si>
    <t>- Wirewound variable resistors, including</t>
  </si>
  <si>
    <t>rheostats and potentiometers:</t>
  </si>
  <si>
    <t>- Other variable resistors, including rheostats and</t>
  </si>
  <si>
    <t>potentiometers</t>
  </si>
  <si>
    <t>Printed circuits.</t>
  </si>
  <si>
    <t>Electrical apparatus for switching or</t>
  </si>
  <si>
    <t>protecting electrical circuits, or for making</t>
  </si>
  <si>
    <t>connections to or in electrical circuits (for</t>
  </si>
  <si>
    <t>example, switches, fuses, lightning arresters,</t>
  </si>
  <si>
    <t>voltage limiters, surge suppressors, plugs</t>
  </si>
  <si>
    <t>and other connectors, junction boxes), for a</t>
  </si>
  <si>
    <t>voltage exceeding 1,000 volts.</t>
  </si>
  <si>
    <t>- Fuses</t>
  </si>
  <si>
    <t>- Automatic circuit breakers:</t>
  </si>
  <si>
    <t>- - For a voltage of less than 72.5 kV:</t>
  </si>
  <si>
    <t>- - - Upto 17.5 kV</t>
  </si>
  <si>
    <t>- Isolating switches and make- and-  break</t>
  </si>
  <si>
    <t>switches:</t>
  </si>
  <si>
    <t>- - - For a voltage upto 145 kV</t>
  </si>
  <si>
    <t>- Lightening arrestors, voltage limiters and surge</t>
  </si>
  <si>
    <t>suppressors:</t>
  </si>
  <si>
    <t>- - - For a voltage upto 245 kV</t>
  </si>
  <si>
    <t>example, switches, relays, fuses, surge</t>
  </si>
  <si>
    <t>suppressors, plugs, sockets, lamp- holders</t>
  </si>
  <si>
    <t>voltage not exceeding 1,000 volts;</t>
  </si>
  <si>
    <t>connectors for optical fibres, optical fibre</t>
  </si>
  <si>
    <t>bundles or cables.</t>
  </si>
  <si>
    <t>- - - Circuit breakers above 10 amp</t>
  </si>
  <si>
    <t>- - - Air Circuit breakers, multi phase</t>
  </si>
  <si>
    <t>- Other apparatus for protecting electrical circuits</t>
  </si>
  <si>
    <t>- Relays:</t>
  </si>
  <si>
    <t>- - For a voltage not exceeding 60 V</t>
  </si>
  <si>
    <t>- Other switches:</t>
  </si>
  <si>
    <t>- - - Pressure switches</t>
  </si>
  <si>
    <t>- - - Switches for vehicles of chapter 87</t>
  </si>
  <si>
    <t>- - - - (1) Ignition switches without combination</t>
  </si>
  <si>
    <t>steering lock for motor cars of heading 8703 (not</t>
  </si>
  <si>
    <t>exceeding 800 cc) (2)</t>
  </si>
  <si>
    <t>Ignition switches (with or</t>
  </si>
  <si>
    <t>without combination lock) and handle switch</t>
  </si>
  <si>
    <t>assembly for vehicles of heading 87.11 (3)</t>
  </si>
  <si>
    <t>Switch assembly combination and ignition switch</t>
  </si>
  <si>
    <t>assembly for vehicles of heading 8703.2113,</t>
  </si>
  <si>
    <t>8703.2195, 8703.2240, 8704.3130, 8704.3190</t>
  </si>
  <si>
    <t>(4) Door switches for interior lamp for motor cars</t>
  </si>
  <si>
    <t>of heading 8703, (not exceeding 1200cc) and</t>
  </si>
  <si>
    <t>- - - - Neutral safety switch, push button, ignition</t>
  </si>
  <si>
    <t>switch, light switch, stop light switch, and horn</t>
  </si>
  <si>
    <t>switch for vehicles of</t>
  </si>
  <si>
    <t>sub -  headings 8701.9220</t>
  </si>
  <si>
    <t>- Lamp- holders, plugs and sockets:</t>
  </si>
  <si>
    <t>- - Lamp-holders</t>
  </si>
  <si>
    <t>- - - Plugs and Sockets with pins 16 and above</t>
  </si>
  <si>
    <t>- Connectors for optical fibres, optical fibre</t>
  </si>
  <si>
    <t>bundles or cables</t>
  </si>
  <si>
    <t>- Other apparatus:</t>
  </si>
  <si>
    <t>- - - Wafer probers</t>
  </si>
  <si>
    <t>- - - Mangetic contactors/thermal protectors for</t>
  </si>
  <si>
    <t>Boards, panels, consoles, desks, cabinets</t>
  </si>
  <si>
    <t>and other bases, equipped with two or more</t>
  </si>
  <si>
    <t>apparatus of heading 85.35 or 85.36, for</t>
  </si>
  <si>
    <t>electric control or the distribution of</t>
  </si>
  <si>
    <t>electricity, including those incorporating</t>
  </si>
  <si>
    <t>instruments or apparatus of Chapter 90, and</t>
  </si>
  <si>
    <t>numerical control apparatus, other than</t>
  </si>
  <si>
    <t>switching apparatus of heading 85.17.</t>
  </si>
  <si>
    <t>- For a voltage not exceeding 1,000 V:</t>
  </si>
  <si>
    <t>Fuse boxes with fuses for vehicles of</t>
  </si>
  <si>
    <t>Fuse boxes for other motor cars and</t>
  </si>
  <si>
    <t>- For a voltage exceeding 1,000 V</t>
  </si>
  <si>
    <t>with the apparatus of heading 85.35, 85.36 or</t>
  </si>
  <si>
    <t>85.37.</t>
  </si>
  <si>
    <t>- Boards, panels, consoles, desks, cabinets and</t>
  </si>
  <si>
    <t>other bases for the goods of heading 85.37, not</t>
  </si>
  <si>
    <t>equipped with their apparatus</t>
  </si>
  <si>
    <t>- - - Vacuum Interrupters for  vacuum circuit</t>
  </si>
  <si>
    <t>breakers</t>
  </si>
  <si>
    <t>Electric filament or discharge lamps,</t>
  </si>
  <si>
    <t>including sealed beam lamp units and ultra-</t>
  </si>
  <si>
    <t>violet or infra- red lamps; arc- lamps; light-</t>
  </si>
  <si>
    <t>emitting diode (LED) lamps.</t>
  </si>
  <si>
    <t>- Sealed beam lamp units</t>
  </si>
  <si>
    <t>- Other filament lamps, excluding ultra- violet or</t>
  </si>
  <si>
    <t>infra- red lamps:</t>
  </si>
  <si>
    <t>- - Tungsten halogen:</t>
  </si>
  <si>
    <t>- - - Bulbs for automotive vehicles</t>
  </si>
  <si>
    <t>- - Other, of a power not exceeding 200 W and</t>
  </si>
  <si>
    <t>for a voltage exceeding 100V</t>
  </si>
  <si>
    <t>- - - For automotive vehicles</t>
  </si>
  <si>
    <t>- - - For flash light</t>
  </si>
  <si>
    <t>- Discharge lamps, other than ultra- violet lamps:</t>
  </si>
  <si>
    <t>- - Fluorescent, hot cathode:</t>
  </si>
  <si>
    <t>- - - Energy saving lamp</t>
  </si>
  <si>
    <t>- - - Energy saving tube</t>
  </si>
  <si>
    <t>- - Mercury or sodium vapour lamps; metal halide</t>
  </si>
  <si>
    <t>lamps:</t>
  </si>
  <si>
    <t>- Ultra- violet or infra- red lamps; arc- lamps:</t>
  </si>
  <si>
    <t>- - Arc-lamps</t>
  </si>
  <si>
    <t>- - - Infra-red lamp</t>
  </si>
  <si>
    <t>- - - Ultra-violet lamps</t>
  </si>
  <si>
    <t>- Light-emitting diode (LED) lamps:</t>
  </si>
  <si>
    <t>Bulb</t>
  </si>
  <si>
    <t>- - - Tube</t>
  </si>
  <si>
    <t>- - - Tungsten filament and lead in wire for bulbs</t>
  </si>
  <si>
    <t>and tube lights</t>
  </si>
  <si>
    <t>- - - Base cap for bulb</t>
  </si>
  <si>
    <t>- - - Base cap for tube light</t>
  </si>
  <si>
    <t>- - - Parts for energy saving lamps</t>
  </si>
  <si>
    <t>Thermionic, cold cathode or photo- cathode</t>
  </si>
  <si>
    <t>valves and tubes (for example, vacuum or</t>
  </si>
  <si>
    <t>vapour or gas filled valves and tubes,</t>
  </si>
  <si>
    <t>mercury arc rectifying valves and tubes,</t>
  </si>
  <si>
    <t>cathode- ray tubes, television camera tubes).</t>
  </si>
  <si>
    <t>- Cathode- ray television picture tubes, including</t>
  </si>
  <si>
    <t>video monitor cathode- ray tubes:</t>
  </si>
  <si>
    <t>- - Colour</t>
  </si>
  <si>
    <t>- - Monochrome</t>
  </si>
  <si>
    <t>- Television camera tubes; image converters and</t>
  </si>
  <si>
    <t>intensifiers; other photo- cathode tubes</t>
  </si>
  <si>
    <t>- Data/graphic display tubes, monochrome;</t>
  </si>
  <si>
    <t>data/graphic display tubes, colour, with a</t>
  </si>
  <si>
    <t>phosphor dot screen pitch smaller than 0.4 mm</t>
  </si>
  <si>
    <t>- Other cathode- ray tubes</t>
  </si>
  <si>
    <t>- Microwave tubes (for example, magnetrons,</t>
  </si>
  <si>
    <t>klystrons, travelling wave tubes, carcinotrons),</t>
  </si>
  <si>
    <t>excluding grid- controlled tubes:</t>
  </si>
  <si>
    <t>- - Magnetrons</t>
  </si>
  <si>
    <t>- Other valves and tubes:</t>
  </si>
  <si>
    <t>- - Receiver or amplifier valves and tubes</t>
  </si>
  <si>
    <t>- - Of cathode-ray tubes</t>
  </si>
  <si>
    <t>Diodes, transistors and similar semi-</t>
  </si>
  <si>
    <t>conductor devices; photosensitive</t>
  </si>
  <si>
    <t>semiconductor devices, including</t>
  </si>
  <si>
    <t>photovoltaic cells whether or not assembled</t>
  </si>
  <si>
    <t>in modules or made up into panels; light-</t>
  </si>
  <si>
    <t>emitting diodes(LED); mounted piezo- electric</t>
  </si>
  <si>
    <t>crystals.</t>
  </si>
  <si>
    <t>- diodes, other than photosensitive of light-</t>
  </si>
  <si>
    <t>emitting diodes(LED)</t>
  </si>
  <si>
    <t>- Transistors, other than photosensitive</t>
  </si>
  <si>
    <t>transistors:</t>
  </si>
  <si>
    <t>- - With a dissipation rate of less than 1 W</t>
  </si>
  <si>
    <t>- Thyristors, diacs and triacs, other than</t>
  </si>
  <si>
    <t>photosensitive devices</t>
  </si>
  <si>
    <t>- Photosensitive semicondutctor devices,</t>
  </si>
  <si>
    <t>including photovoltaic cells whether or not</t>
  </si>
  <si>
    <t>assembled in modules or made up into panels;</t>
  </si>
  <si>
    <t>light-emitting diodes(LED)</t>
  </si>
  <si>
    <t>- Other semiconductor devices</t>
  </si>
  <si>
    <t>- Mounted piezo- electric crystals</t>
  </si>
  <si>
    <t>Electronic integrated circuits.</t>
  </si>
  <si>
    <t>-  Electronic integrated circuits :</t>
  </si>
  <si>
    <t>- -  Processors and controllers, whether or not</t>
  </si>
  <si>
    <t>combined with memories, converters, logic</t>
  </si>
  <si>
    <t>circuits, amplifiers, clock and timing circuits, or</t>
  </si>
  <si>
    <t>other circuits</t>
  </si>
  <si>
    <t>Memories</t>
  </si>
  <si>
    <t>Amplifiers</t>
  </si>
  <si>
    <t>Electrical machines and apparatus, having</t>
  </si>
  <si>
    <t>individual functions, not specified or included</t>
  </si>
  <si>
    <t>- Particle accelerators</t>
  </si>
  <si>
    <t>- Signal generators</t>
  </si>
  <si>
    <t>- Machines and apparatus for electroplating,</t>
  </si>
  <si>
    <t>electrolysis or electrophoresis</t>
  </si>
  <si>
    <t>-  Other machines and apparatus:</t>
  </si>
  <si>
    <t>Remote control</t>
  </si>
  <si>
    <t>Insect killer</t>
  </si>
  <si>
    <t>Machine for electric cigarettes</t>
  </si>
  <si>
    <t>- - - Of machines of heading 8543.1000 &amp;</t>
  </si>
  <si>
    <t>Insulated (including enamelled or anodised)</t>
  </si>
  <si>
    <t>wire, cable (including co- axial cable) and</t>
  </si>
  <si>
    <t>other insulated electric conductors, whether</t>
  </si>
  <si>
    <t>or not fitted with connectors; optical fibre</t>
  </si>
  <si>
    <t>cables, made up of individually sheathed</t>
  </si>
  <si>
    <t>fibres, whether or not assembled with electric</t>
  </si>
  <si>
    <t>conductors or fitted with connectors.</t>
  </si>
  <si>
    <t>- Winding wire:</t>
  </si>
  <si>
    <t>- - Of copper:</t>
  </si>
  <si>
    <t>468</t>
  </si>
  <si>
    <t>- - - Enamelled wire with nylon cover</t>
  </si>
  <si>
    <t>- Co- axial cable and other co- axial electric</t>
  </si>
  <si>
    <t>conductors</t>
  </si>
  <si>
    <t>- Ignition wiring sets and other wiring sets of a</t>
  </si>
  <si>
    <t>kind used in vehicles,  aircraft or ships:</t>
  </si>
  <si>
    <t>- - - Of a kind used in vehicles of chapter 87:</t>
  </si>
  <si>
    <t>- - - - Wiring sets and cable sets for motor cars of</t>
  </si>
  <si>
    <t>heading 87.03, and vehicles of sub-headings</t>
  </si>
  <si>
    <t>8703.2240,</t>
  </si>
  <si>
    <t>8703.2323, 8703.3223, 8704.2190,</t>
  </si>
  <si>
    <t>8704.3130, 8704.3150, 8704.3190, 8703.3225</t>
  </si>
  <si>
    <t>- - - - Wiring sets and cable sets for vehicles of</t>
  </si>
  <si>
    <t>heading 87.02 and sub-headings 8701.2020,</t>
  </si>
  <si>
    <t>8701.2090, 8701.2040, 8701.9220, 8701.9320,</t>
  </si>
  <si>
    <t>-  Other electric conductors, for a voltage not</t>
  </si>
  <si>
    <t>exceeding 1,000 V :</t>
  </si>
  <si>
    <t>- -   Fitted with connectors:</t>
  </si>
  <si>
    <t>- - - Computer leads</t>
  </si>
  <si>
    <t>8703.2113,8703.2115, 8703.2193, 8703.2195,</t>
  </si>
  <si>
    <t>- - - Telephone cables</t>
  </si>
  <si>
    <t>- - - Multi core, flexible, flat type copper, insulated</t>
  </si>
  <si>
    <t>(all features together)</t>
  </si>
  <si>
    <t>- Other electric conductors, for a voltage</t>
  </si>
  <si>
    <t>exceeding 1,000 V</t>
  </si>
  <si>
    <t>- Optical fibre cables</t>
  </si>
  <si>
    <t>Carbon electrodes, carbon brushes, lamp</t>
  </si>
  <si>
    <t>carbons, battery carbons and other articles of</t>
  </si>
  <si>
    <t>graphite or other carbon, with or without</t>
  </si>
  <si>
    <t>metal, of a kind used for electrical purposes.</t>
  </si>
  <si>
    <t>- Electrodes:</t>
  </si>
  <si>
    <t>- - Of a kind used for furnaces</t>
  </si>
  <si>
    <t>- Brushes</t>
  </si>
  <si>
    <t>- - - For motor vehicles including tractors</t>
  </si>
  <si>
    <t>- - - For dry battery cells</t>
  </si>
  <si>
    <t>Electrical insulators of any material.</t>
  </si>
  <si>
    <t>- Of glass</t>
  </si>
  <si>
    <t>- Of ceramics</t>
  </si>
  <si>
    <t>Insulating fittings for electrical machines,</t>
  </si>
  <si>
    <t>appliances or equipment, being fittings</t>
  </si>
  <si>
    <t>wholly of insulating material apart from any</t>
  </si>
  <si>
    <t>minor components of metal (for example,</t>
  </si>
  <si>
    <t>threaded sockets) incorporated during</t>
  </si>
  <si>
    <t>moulding solely for purposes of assembly,</t>
  </si>
  <si>
    <t>other than insulators of heading 85.46;</t>
  </si>
  <si>
    <t>electrical conduit tubing and joints therefor,</t>
  </si>
  <si>
    <t>of base metal lined with insulating material.</t>
  </si>
  <si>
    <t>- Insulating fittings of cermics</t>
  </si>
  <si>
    <t>- Insulating fittings of plastics</t>
  </si>
  <si>
    <t>Waste and scrap of primary cells, primary</t>
  </si>
  <si>
    <t>batteries and electric accumulators; spent</t>
  </si>
  <si>
    <t>primary cells, spent primary batteries and</t>
  </si>
  <si>
    <t>spent electric accumulators; electrical parts</t>
  </si>
  <si>
    <t>of machinery or apparatus, not specified or</t>
  </si>
  <si>
    <t>- Waste and scrap of primary cells, primary</t>
  </si>
  <si>
    <t>primary cells, spent primary batteries and spent</t>
  </si>
  <si>
    <t>electric accumulators:</t>
  </si>
  <si>
    <t>- - - Batteries plates</t>
  </si>
  <si>
    <t>Section XVII</t>
  </si>
  <si>
    <t>VEHICLES, AIRCRAFT, VESSELS AND ASSOCIATED</t>
  </si>
  <si>
    <t>TRANSPORT EQUIPMENT</t>
  </si>
  <si>
    <t>This</t>
  </si>
  <si>
    <t>Section  does  not  cover  articles  of</t>
  </si>
  <si>
    <t>heading    95.03  or  95.08,  or</t>
  </si>
  <si>
    <t>bobsleighs, toboggans or the like of heading</t>
  </si>
  <si>
    <t>95.06.</t>
  </si>
  <si>
    <t>The expressions "parts" and "parts and accessories" do not apply to the</t>
  </si>
  <si>
    <t>following articles, whether or not they are identifiable as for the goods of this</t>
  </si>
  <si>
    <t>Section:</t>
  </si>
  <si>
    <t>Joints, washers or the like of any material (classified according to their</t>
  </si>
  <si>
    <t>constituent material or in heading 84.84) or other articles of vulcanised</t>
  </si>
  <si>
    <t>rubber other than hard rubber (heading 40.16);</t>
  </si>
  <si>
    <t>Parts of general use, as defined in Note 2 to Section XV, of base</t>
  </si>
  <si>
    <t>metal (Section XV), or similar goods of plastics (Chapter 39);</t>
  </si>
  <si>
    <t>Articles of Chapter 82 (tools);</t>
  </si>
  <si>
    <t>(d)</t>
  </si>
  <si>
    <t>Articles of heading 83.06;</t>
  </si>
  <si>
    <t>(e)</t>
  </si>
  <si>
    <t>Machines or apparatus of headings 84.01 to 84.79, or parts thereof,</t>
  </si>
  <si>
    <t>other than the radiators for the articles of this Section; articles of</t>
  </si>
  <si>
    <t>heading 84.81 or 84.82 or, provided they constitute integral parts of</t>
  </si>
  <si>
    <t>engines or motors, articles of heading 84.83;</t>
  </si>
  <si>
    <t>(f)</t>
  </si>
  <si>
    <t>Electrical machinery or equipment (Chapter 85);</t>
  </si>
  <si>
    <t>Articles of Chapter 90;</t>
  </si>
  <si>
    <t>Articles of Chapter 91;</t>
  </si>
  <si>
    <t>Arms (Chapter 93);</t>
  </si>
  <si>
    <t>                    Lamps or lighting fittings of heading 9405; or</t>
  </si>
  <si>
    <t>                    Brushes of a kind used as parts of vehicles (heading 9603)</t>
  </si>
  <si>
    <t>References in Chapters 86 to 88 to "parts" or "accessories" do not apply to parts or accessories which are not suitable for use solely or principally with the articles of those Chapters. A part or accessory which answers to a description in two or more of the headings of those Chapters is to be classified under that heading which corresponds to the principal use of that part or accessory.</t>
  </si>
  <si>
    <t>For the purposes of this Section:</t>
  </si>
  <si>
    <t>                    Vehicles specially constructed to travel on both road and rail are classified under the appropriate heading of Chapter 87;</t>
  </si>
  <si>
    <t>                    Amphibious motor vehicles are classified under the appropriate heading of Chapter 87;</t>
  </si>
  <si>
    <t>                    Aircraft specially constructed so that they can also be used as road vehicles are classified under the appropriate heading of Chapter 88</t>
  </si>
  <si>
    <t>Air-cushion vehicles are to be classified within this Section with the vehicles to which they are most akin as follows:</t>
  </si>
  <si>
    <t>                    In Chapter 86 if designed to travel on a guide-track (hovertrains);</t>
  </si>
  <si>
    <t>                    In Chapter 87 if designed to travel over land or over both land and water;</t>
  </si>
  <si>
    <t>                    In Chapter 89 if designed to travel over water, whether or not able to land on beaches or landing-stages or also able to travel over ice</t>
  </si>
  <si>
    <t>Parts and accessories of air-cushion vehicles are to be classified in the same way as those of vehicles of the heading in which the air-cushion vehicles are classified under the above provisions</t>
  </si>
  <si>
    <t>Hovertrain track fixtures and fittings are to be classified as railway track fixtures and fittings, and signalling, safety or traffic control equipment for hovertrain transport systems as signalling, safety or traffic control equipment for railways</t>
  </si>
  <si>
    <t>Chapter 86</t>
  </si>
  <si>
    <t>Railway or tramway locomotives, rolling-stock and parts thereof; railway or tramway track fixtures and fittings and parts thereof; mechanical (including electro-mechanical) traffic signaling equipment of all kinds</t>
  </si>
  <si>
    <t>                    Railway or tramway sleepers of wood or of concrete, or concrete guide-track sections for hovertrains (heading 4406 or 6810);</t>
  </si>
  <si>
    <t>                    Railway or tramway track construction material of iron or steel of heading 7302; or</t>
  </si>
  <si>
    <t>                    Electrical signalling, safety or traffic control equipment of heading 8530</t>
  </si>
  <si>
    <t>Heading  86.07 applies, inter alia, to:</t>
  </si>
  <si>
    <t>                    Axles, wheels, wheel sets (running gear), metal tyres, hoops and hubs and other parts of wheels;</t>
  </si>
  <si>
    <t>                    Frames, underframes, bogies and bissel-bogies;</t>
  </si>
  <si>
    <t>                    Axle boxes; brake gear;</t>
  </si>
  <si>
    <t>                    Buffers for rolling-stock; hooks and other coupling gear and corridor connections;</t>
  </si>
  <si>
    <t>                    Coachwork</t>
  </si>
  <si>
    <t>Subject to the provisions of Note 1 above, heading 86.08 applies, inter alia, to:</t>
  </si>
  <si>
    <t>                    Assembled track, turntables, platform buffers, loading gauges;</t>
  </si>
  <si>
    <t>                    Semaphores, mechanical signal discs, level crossing control gear, signal and point controls, and other mechanical (including electro-mechanical) signalling, safety or traffic control equipment, whether or</t>
  </si>
  <si>
    <t>not fitted for electric lighting, for railways, tramways, roads, inland waterways, parking facilities, port installations or airfields</t>
  </si>
  <si>
    <t>Rail locomotives powered from an external</t>
  </si>
  <si>
    <t>source of electricity or by electric</t>
  </si>
  <si>
    <t>accumulators.</t>
  </si>
  <si>
    <t>- Powered from an external source of electricity</t>
  </si>
  <si>
    <t>- Powered by electric accumulators</t>
  </si>
  <si>
    <t>Other rail locomotives; locomotive tenders.</t>
  </si>
  <si>
    <t>- Diesel- electric locomotives</t>
  </si>
  <si>
    <t>Self- propelled railway or tramway coaches,</t>
  </si>
  <si>
    <t>vans and trucks, other than those of heading</t>
  </si>
  <si>
    <t>86.04.</t>
  </si>
  <si>
    <t>Railway or tramway maintenance or service</t>
  </si>
  <si>
    <t>vehicles, whether or not self- propelled (for</t>
  </si>
  <si>
    <t>example, workshops, cranes, ballast tampers,</t>
  </si>
  <si>
    <t>trackliners, testing coaches and track</t>
  </si>
  <si>
    <t>inspection vehicles).</t>
  </si>
  <si>
    <t>Railway or tramway passenger coaches, not</t>
  </si>
  <si>
    <t>self- propelled; luggage vans, post office</t>
  </si>
  <si>
    <t>coaches and other special purpose railway or</t>
  </si>
  <si>
    <t>tramway coaches, not self- propelled</t>
  </si>
  <si>
    <t>(excluding those of heading 86.04).</t>
  </si>
  <si>
    <t>Railway or tramway goods vans and wagons,</t>
  </si>
  <si>
    <t>not self- propelled.</t>
  </si>
  <si>
    <t>- Tank wagons and the like</t>
  </si>
  <si>
    <t>- Self- discharging vans and wagons, other than</t>
  </si>
  <si>
    <t>those of</t>
  </si>
  <si>
    <t>subheading  8606.10</t>
  </si>
  <si>
    <t>- - Covered and closed</t>
  </si>
  <si>
    <t>- - Open, with non-removable sides of a height</t>
  </si>
  <si>
    <t>exceeding 60 cm</t>
  </si>
  <si>
    <t>Parts of railway or tramway locomotives or</t>
  </si>
  <si>
    <t>rolling- stock.</t>
  </si>
  <si>
    <t>- Bogies, bissel- bogies, axles and wheels, and</t>
  </si>
  <si>
    <t>parts thereof:</t>
  </si>
  <si>
    <t>- - Driving bogies and bissel-bogies</t>
  </si>
  <si>
    <t>- - Other bogies and bissel bogies</t>
  </si>
  <si>
    <t>- Brakes and parts thereof:</t>
  </si>
  <si>
    <t>- - Air brakes and parts thereof</t>
  </si>
  <si>
    <t>- Hooks and other coupling devices, buffers, and</t>
  </si>
  <si>
    <t>parts thereof</t>
  </si>
  <si>
    <t>- - Of locomotives</t>
  </si>
  <si>
    <t>Railway or tramway track fixtures and</t>
  </si>
  <si>
    <t>fittings; mechanical (including electro-</t>
  </si>
  <si>
    <t>mechanical) signalling, safety or traffic</t>
  </si>
  <si>
    <t>control equipment for railways, tramways,</t>
  </si>
  <si>
    <t>roads, inland waterways, parking facilities,</t>
  </si>
  <si>
    <t>port installations or airfields; parts of the</t>
  </si>
  <si>
    <t>foregoing.</t>
  </si>
  <si>
    <t>Containers (including containers for the</t>
  </si>
  <si>
    <t>transport of fluids) specially designed and</t>
  </si>
  <si>
    <t>equipped for carriage by one or more modes</t>
  </si>
  <si>
    <t>Vehicles other than railway or tramway rolling-stock,</t>
  </si>
  <si>
    <t>and parts and accessories thereof</t>
  </si>
  <si>
    <t>This Chapter does not cover railway or tramway rolling-stock designed solely for running on rails.</t>
  </si>
  <si>
    <t>For the purposes of this Chapter, "tractors" means vehicles constructed essentially for hauling or pushing another vehicle, appliance or load, whether or not they contain subsidiary provision for the transport, in connection with the main use of the tractor, of tools, seeds, fertilisers or other goods.</t>
  </si>
  <si>
    <t>Machines and working tools designed for fitting to tractors of heading 8701 as interchangeable equipment remain classified in their respective headings even if presented with the tractor, and whether or not mounted on it</t>
  </si>
  <si>
    <t>Motor chassis fitted with cabs fall in headings 87.02 to 87.04, and not in heading 87.06.</t>
  </si>
  <si>
    <t>Heading 87.12 includes all children's bicycles. Other children's cycles fall in heading 95.03.</t>
  </si>
  <si>
    <t>Additional Note:</t>
  </si>
  <si>
    <t>All motor cars for transport of persons (e.g. limousines, taxis, sports cars and racing cars) are classifiable under PCT code 87.03.</t>
  </si>
  <si>
    <t>Tractors (other than tractors of heading</t>
  </si>
  <si>
    <t>87.09).</t>
  </si>
  <si>
    <t>- Single axle tractors:</t>
  </si>
  <si>
    <t>- - - Components for the assembly/ manufacture,</t>
  </si>
  <si>
    <t>30</t>
  </si>
  <si>
    <t>in any kit form</t>
  </si>
  <si>
    <t>- Road tractors for semi- trailers:</t>
  </si>
  <si>
    <t>- - - Components for the assembly / manufacture</t>
  </si>
  <si>
    <t>of road tractors for semi-trailers (prime movers),</t>
  </si>
  <si>
    <t>in any kit form, of less than 280 HP</t>
  </si>
  <si>
    <t>- - - Road tractors for semi-trailers (prime</t>
  </si>
  <si>
    <t>movers) less than 280 HP</t>
  </si>
  <si>
    <t>in any kit form, of 280 HP and above</t>
  </si>
  <si>
    <t>movers) of 280 HP and above</t>
  </si>
  <si>
    <t>- Track- laying tractors:</t>
  </si>
  <si>
    <t>- - - Components for the assembly/manufacture,</t>
  </si>
  <si>
    <t>- Other of an engine power:</t>
  </si>
  <si>
    <t>- - Not exceeding 18 kW</t>
  </si>
  <si>
    <t>- - Exceeding 18 kW but not exceeding 37 kW:</t>
  </si>
  <si>
    <t>of agricultural tractors, in any kit form</t>
  </si>
  <si>
    <t>- - - Agricultural Tractors, having an engine</t>
  </si>
  <si>
    <t>capacity exceeding 26 kW but not exceeding 37</t>
  </si>
  <si>
    <t>kW</t>
  </si>
  <si>
    <t>- - Exceeding 37 kW but not exceeding 75 kW:</t>
  </si>
  <si>
    <t>capacity exceeding 37 kW but not exceeding 75</t>
  </si>
  <si>
    <t>- - Exceeding 75 kW but not exceeding 130 kW</t>
  </si>
  <si>
    <t>- - Exceeding 130 kW</t>
  </si>
  <si>
    <t>Motor vehicles for the transport of ten or</t>
  </si>
  <si>
    <t>more persons, including the driver.</t>
  </si>
  <si>
    <t>- With only compression- ignition internal</t>
  </si>
  <si>
    <t>combustion piston engine (diesel or semi-</t>
  </si>
  <si>
    <t>diesel):</t>
  </si>
  <si>
    <t>- - - Components for  assembly / manufacture of</t>
  </si>
  <si>
    <t>vehicles, in any kit form</t>
  </si>
  <si>
    <t>- With both compression-ignition internal</t>
  </si>
  <si>
    <t>combustion piston engine (diesel or semi-diesel)</t>
  </si>
  <si>
    <t>and electric motor as motors for propulsion:</t>
  </si>
  <si>
    <t>- With both spark-ignition internal combustion</t>
  </si>
  <si>
    <t>reciprocating piston engine and electric motor as</t>
  </si>
  <si>
    <t>motors for propulsion:</t>
  </si>
  <si>
    <t>- With only electric motor for propulsion:</t>
  </si>
  <si>
    <t>Fully dedicated LNG/ LPG or CNG buses, in any</t>
  </si>
  <si>
    <t>kit form</t>
  </si>
  <si>
    <t>- - - Fully dedicated LNG buses (CBU)</t>
  </si>
  <si>
    <t>- - - Fully dedicated LPG buses (CBU)</t>
  </si>
  <si>
    <t>- - - Fully dedicated CNG buses (CBU)</t>
  </si>
  <si>
    <t>Motor cars and other motor vehicles</t>
  </si>
  <si>
    <t>principally designed for the transport of</t>
  </si>
  <si>
    <t>persons (other than those of heading 87.02),</t>
  </si>
  <si>
    <t>including station wagons and racing cars.</t>
  </si>
  <si>
    <t>-  Vehicles specially designed for traveling on</t>
  </si>
  <si>
    <t>snow, golf cars and similar vehicles.</t>
  </si>
  <si>
    <t>- Other vehicles, with only spark-ignition internal</t>
  </si>
  <si>
    <t>combustion reciprocating piston engine:</t>
  </si>
  <si>
    <t>- - Of a cylinder capacity not exceeding 1,000cc:</t>
  </si>
  <si>
    <t>- - - Of a cylinder capacity not exceeding 800cc:</t>
  </si>
  <si>
    <t>- - - -Components for the assembly/ manufacture</t>
  </si>
  <si>
    <t>of vehicles, in any kit form excluding those of</t>
  </si>
  <si>
    <t>headings 8703.2113 and 8703.2115</t>
  </si>
  <si>
    <t>- - - -Components for the assembly /</t>
  </si>
  <si>
    <t>manufacture of mini van type vehicles, in any kit</t>
  </si>
  <si>
    <t>- - - -Mini Vans (CBU)</t>
  </si>
  <si>
    <t>of auto rickshaws, in any kit form</t>
  </si>
  <si>
    <t>- - - - Auto rickshaws (CBU)</t>
  </si>
  <si>
    <t>- - - Of a cylinder capacity exceeding 800cc but</t>
  </si>
  <si>
    <t>not exceeding 1000cc:</t>
  </si>
  <si>
    <t>55</t>
  </si>
  <si>
    <t>manufacture of vehicles, in any kit form excluding</t>
  </si>
  <si>
    <t>those of heading 8703.2193 and 8703.2195</t>
  </si>
  <si>
    <t>- - - - Components for the  assembly /</t>
  </si>
  <si>
    <t>manufacture of 4x4 vehicles, in any kit form</t>
  </si>
  <si>
    <t>- - - - 4x4 vehicles (CBU)</t>
  </si>
  <si>
    <t>manufacture of Mini Van, in any kit form</t>
  </si>
  <si>
    <t>- - - - Mini vans (CBU)</t>
  </si>
  <si>
    <t>- - Of a cylinder capacity exceeding 1,000cc but</t>
  </si>
  <si>
    <t>not exceeding 1,500 cc:</t>
  </si>
  <si>
    <t>heading 8703.2240</t>
  </si>
  <si>
    <t>- - - Vehicles of a cylinder capacity exceeding</t>
  </si>
  <si>
    <t>1000cc but not exceeding 1300cc</t>
  </si>
  <si>
    <t>of mini van, in any kit form</t>
  </si>
  <si>
    <t>- - - Mini vans (CBU)</t>
  </si>
  <si>
    <t>- - Of a cylinder capacity exceeding 1,500cc but</t>
  </si>
  <si>
    <t>not exceeding 3,000cc:</t>
  </si>
  <si>
    <t>- - - Of a capacity exceeding 1,500cc but not</t>
  </si>
  <si>
    <t>exceeding 1,800cc:</t>
  </si>
  <si>
    <t>75</t>
  </si>
  <si>
    <t>manufacture of vehicles, in any kit form</t>
  </si>
  <si>
    <t>- - - Other, of a capacity exceeding 1,800cc but</t>
  </si>
  <si>
    <t>100</t>
  </si>
  <si>
    <t>excluding of heading 8703.2323</t>
  </si>
  <si>
    <t>manufacture of sport utility vehicles 4X4, in any</t>
  </si>
  <si>
    <t>- - - - Sport utility vehicles (SUVs 4x4)</t>
  </si>
  <si>
    <t>- - Of a cylinder capacity exceeding 3,000cc:</t>
  </si>
  <si>
    <t>- - - Components for the assembly /</t>
  </si>
  <si>
    <t>- Other vehicles, with only compression- ignition</t>
  </si>
  <si>
    <t>internal combustion piston engine (diesel or</t>
  </si>
  <si>
    <t>semi- diesel):</t>
  </si>
  <si>
    <t>- - Of a cylinder capacity not exceeding 1,500cc:</t>
  </si>
  <si>
    <t>- - - - Of a cylinder capacity exceeding 800cc but</t>
  </si>
  <si>
    <t>not exceeding 1,000cc:</t>
  </si>
  <si>
    <t>- - - Of a cylinder capacity exceeding 1,000cc</t>
  </si>
  <si>
    <t>but not exceeding 1,500cc:</t>
  </si>
  <si>
    <t>60</t>
  </si>
  <si>
    <t>not exceeding 2,500 cc:</t>
  </si>
  <si>
    <t>- - - Of a capacity exceeding 1,500 cc but not</t>
  </si>
  <si>
    <t>exceeding 1,800 cc:</t>
  </si>
  <si>
    <t>- - - Other, of a capacity exceeding 1,800 cc but</t>
  </si>
  <si>
    <t>headings 8703.3223, 8703.3225 and 8703.3227</t>
  </si>
  <si>
    <t>- - - - Components for the</t>
  </si>
  <si>
    <t>assembly /</t>
  </si>
  <si>
    <t>manufacture of sport utility</t>
  </si>
  <si>
    <t>vehicles, in any kit</t>
  </si>
  <si>
    <t>- - - - Components for  assembly / manufacture of</t>
  </si>
  <si>
    <t>all terrain vehicles (4x4), in any kit form</t>
  </si>
  <si>
    <t>- - - - All terrain vehicles (4x4)</t>
  </si>
  <si>
    <t>- - - -Components for assembly/manufacture of</t>
  </si>
  <si>
    <t>specially designed twin  cabin type taxi of sub-</t>
  </si>
  <si>
    <t>heading 8703.3227.</t>
  </si>
  <si>
    <t>- - - -Specially designed twin cabin type taxi in</t>
  </si>
  <si>
    <t>CBU, build on girder chassis with the following</t>
  </si>
  <si>
    <t>features:</t>
  </si>
  <si>
    <t>(1) Attack resistance central division along with</t>
  </si>
  <si>
    <t>payment tray.</t>
  </si>
  <si>
    <t>(2) Wheel chair compartment with folding ramp</t>
  </si>
  <si>
    <t>(3) Taxi meter and two way radio system</t>
  </si>
  <si>
    <t>(4) Other standard accessories</t>
  </si>
  <si>
    <t>- - Of a cylinder capacity exceeding 2500cc:</t>
  </si>
  <si>
    <t>- - - Components for the industrial assembly/</t>
  </si>
  <si>
    <t>- Other vehicles, with both spark-ignition internal</t>
  </si>
  <si>
    <t>combustion reciprocating piston engine and</t>
  </si>
  <si>
    <t>electric motor as motors for propulsion, other</t>
  </si>
  <si>
    <t>than those capable of being charged by plugging</t>
  </si>
  <si>
    <t>to external source of electric power:</t>
  </si>
  <si>
    <t>- - - - Vehicles of a cylinder capacity exceeding</t>
  </si>
  <si>
    <t>- - - Of a cylinder capacity exceeding 1800cc but</t>
  </si>
  <si>
    <t>not exceeding 3000 cc:</t>
  </si>
  <si>
    <t>- - - Of a cylinder capacity exceeding 3000cc :</t>
  </si>
  <si>
    <t>- Other vehicles, with both compression-ignition</t>
  </si>
  <si>
    <t>semi-diesel) and electric motor as motors for</t>
  </si>
  <si>
    <t>propulsion, other than those capable of being</t>
  </si>
  <si>
    <t>charged by plugging to external source of electric</t>
  </si>
  <si>
    <t>power:</t>
  </si>
  <si>
    <t>not exceeding 2500 cc:</t>
  </si>
  <si>
    <t>- - - Of a cylinder capacity exceeding exceeding</t>
  </si>
  <si>
    <t>2500 cc:</t>
  </si>
  <si>
    <t>electric motor as motors for propulsion, capable</t>
  </si>
  <si>
    <t>of being charged by plugging to external source</t>
  </si>
  <si>
    <t>of electric power:</t>
  </si>
  <si>
    <t>- - - Of a cylinder capacity exceeding  3000 cc:</t>
  </si>
  <si>
    <t>propulsion, capable of being charged by plugging</t>
  </si>
  <si>
    <t>481</t>
  </si>
  <si>
    <t>- Other vehicles, with only electric motor for</t>
  </si>
  <si>
    <t>propulsion:</t>
  </si>
  <si>
    <t>- - - Components for the  assembly /</t>
  </si>
  <si>
    <t>Motor vehicles for the transport of goods.</t>
  </si>
  <si>
    <t>- Dumpers designed for off- highway use:</t>
  </si>
  <si>
    <t>- - - Components for assembly/ manufacture of</t>
  </si>
  <si>
    <t>Dump trucks designed for off-highway use</t>
  </si>
  <si>
    <t>- Other, with compression- ignition internal</t>
  </si>
  <si>
    <t>- - g.v.w. not exceeding 5 tonnes:</t>
  </si>
  <si>
    <t>- - g.v.w. exceeding 5 tonnes but not exceeding</t>
  </si>
  <si>
    <t>20 tonnes:</t>
  </si>
  <si>
    <t>- - - g.v.w.exceeding 5 tonnes but not exceeding</t>
  </si>
  <si>
    <t>8 tonnes:</t>
  </si>
  <si>
    <t>- - - - CBU  2 axle</t>
  </si>
  <si>
    <t>- - - - CBU above 2 axle</t>
  </si>
  <si>
    <t>- - - - Hybrid Electric Vehicle (HEV) CBU</t>
  </si>
  <si>
    <t>- - - g.v.w.exceeding 8 tonnes but not exceeding</t>
  </si>
  <si>
    <t>- - - - CBU 2 axle</t>
  </si>
  <si>
    <t>-  - - - Hybrid Electric Vehicle (HEV) CBU</t>
  </si>
  <si>
    <t>- - g.v.w. exceeding 20 tonnes:</t>
  </si>
  <si>
    <t>- - - CBU  2 axle</t>
  </si>
  <si>
    <t>- - - CBU above 2 axle</t>
  </si>
  <si>
    <t>- - - Hybrid Electric Vehicle (HEV) CBU</t>
  </si>
  <si>
    <t>- Other, with spark- ignition internal combustion</t>
  </si>
  <si>
    <t>piston engine:</t>
  </si>
  <si>
    <t>manufacture, in any kit form excluding those of</t>
  </si>
  <si>
    <t>heading 8704.3130 and 8704.3150</t>
  </si>
  <si>
    <t>manufacture of mini cargo van, in any kit form</t>
  </si>
  <si>
    <t>- - - Mini cargo van (CBU)</t>
  </si>
  <si>
    <t>manufacture of 3-wheeler cargo loader, in any kit</t>
  </si>
  <si>
    <t>- - - 3-Wheeler cargo loader (CBU)</t>
  </si>
  <si>
    <t>- - g.v.w. exceeding 5 tonnes:</t>
  </si>
  <si>
    <t>vehicles in any kit form</t>
  </si>
  <si>
    <t>- - - CBU 2 axle</t>
  </si>
  <si>
    <t>Special purpose motor vehicles, other than</t>
  </si>
  <si>
    <t>those principally designed for the transport of</t>
  </si>
  <si>
    <t>persons or goods (for example, breakdown</t>
  </si>
  <si>
    <t>lorries, crane lorries, fire fighting vehicles,</t>
  </si>
  <si>
    <t>concrete- mixer lorries, road sweeper lorries,</t>
  </si>
  <si>
    <t>spraying lorries, mobile workshops, mobile</t>
  </si>
  <si>
    <t>radiological units).</t>
  </si>
  <si>
    <t>- Crane lorries</t>
  </si>
  <si>
    <t>- Mobile drilling derricks</t>
  </si>
  <si>
    <t>- Fire fighting vehicles</t>
  </si>
  <si>
    <t>- Concrete- mixer lorries</t>
  </si>
  <si>
    <t>Chassis fitted with engines, for the motor</t>
  </si>
  <si>
    <t>vehicles of headings</t>
  </si>
  <si>
    <t>87.01 to 87.05.</t>
  </si>
  <si>
    <t>Bodies (including cabs), for the motor</t>
  </si>
  <si>
    <t>vehicles of headings 87.01 to 87.05.</t>
  </si>
  <si>
    <t>- For vehicles of heading 87.03</t>
  </si>
  <si>
    <t>- - - For vehicles of headings 8704.2190 and</t>
  </si>
  <si>
    <t>Parts and accessories of the motor vehicles</t>
  </si>
  <si>
    <t>of headings 87.01 to 87.05.</t>
  </si>
  <si>
    <t>- Bumpers and parts thereof:</t>
  </si>
  <si>
    <t>- - - (1) Bumpers (sheet metal) for vehicles of</t>
  </si>
  <si>
    <t>sub - heading 8701.2020, 8701.2090,  and</t>
  </si>
  <si>
    <t>(2) Bumper (sheet metal type) and parts thereof</t>
  </si>
  <si>
    <t>for vehicles of sub - headings 8704.2219,</t>
  </si>
  <si>
    <t>- - - (1) Following components for vehicles of</t>
  </si>
  <si>
    <t>(i) Front and Rear</t>
  </si>
  <si>
    <t>Bumper (cover) (ii) Member/ reinforcement for</t>
  </si>
  <si>
    <t>bumpers (iii) S2ide supports for bumpers</t>
  </si>
  <si>
    <t>Following components for vehicles of heading</t>
  </si>
  <si>
    <t>8703.2113, 8703.2195, 8703.2240, 8704.3130 (i)</t>
  </si>
  <si>
    <t>Front and rear bumper (covers) (ii) Stays/ bracket</t>
  </si>
  <si>
    <t>for covers</t>
  </si>
  <si>
    <t>Front bumper ( sheet metal part) for vehicles</t>
  </si>
  <si>
    <t>of sub-heading 8703.2323 and 8703.3223</t>
  </si>
  <si>
    <t>(4)Front bumper and parts thereof for vehicles of</t>
  </si>
  <si>
    <t>sub -  headings 8704.2190 and 8704.3190</t>
  </si>
  <si>
    <t>Bumpers and parts thereof for vehicles of</t>
  </si>
  <si>
    <t>sub -heading 8703.2115 and 8704.3150</t>
  </si>
  <si>
    <t>Front bumpers for vehicles of sub -  heading</t>
  </si>
  <si>
    <t>- Other parts and accessories of bodies</t>
  </si>
  <si>
    <t>(including cabs):</t>
  </si>
  <si>
    <t>- - Safety seat belts:</t>
  </si>
  <si>
    <t>8703.3225, 8704.2190, 8704.3130 and</t>
  </si>
  <si>
    <t>headings 8701.2020, 8701.2090, 8701.2040,</t>
  </si>
  <si>
    <t>- - - For vehicles of heading 87.01:</t>
  </si>
  <si>
    <t>- - - - (A) Following components for vehicles of</t>
  </si>
  <si>
    <t>sub-heading 8701.2020, 8701.2090 and</t>
  </si>
  <si>
    <t>Battery carrier assembly and parts thereof</t>
  </si>
  <si>
    <t>Cabin tilt stay stopper assembly</t>
  </si>
  <si>
    <t>Cross members for frame</t>
  </si>
  <si>
    <t>Floor mat assembly set</t>
  </si>
  <si>
    <t>Foot steps for cabin entry</t>
  </si>
  <si>
    <t>For 4x2 vehicles: Brackets for shock absorber</t>
  </si>
  <si>
    <t>mounting; Brackets for mounting engine (casting</t>
  </si>
  <si>
    <t>and sheet metal type) ; Brackets for exhaust</t>
  </si>
  <si>
    <t>pipe; Brackets / support for air and vacuum tank ;</t>
  </si>
  <si>
    <t>Brackets for mounting pedal set ; Brackets</t>
  </si>
  <si>
    <t>assembly for leaf spring assembly (casting) ;</t>
  </si>
  <si>
    <t>Brackets for air  cleaner</t>
  </si>
  <si>
    <t>Frame assembly</t>
  </si>
  <si>
    <t>Gussets / stiffeners for frame</t>
  </si>
  <si>
    <t>Licence plate assembly and parts thereof</t>
  </si>
  <si>
    <t>(10) Long members for frame (4x2 vehicles only)</t>
  </si>
  <si>
    <t>Mounting support for spare wheel carrier</t>
  </si>
  <si>
    <t>Rear body trim</t>
  </si>
  <si>
    <t>Rear member assembly for cabin mounting</t>
  </si>
  <si>
    <t>Shroud for fan</t>
  </si>
  <si>
    <t>Sun visor</t>
  </si>
  <si>
    <t>(B) Following components for agricultural tractors</t>
  </si>
  <si>
    <t>sub-headings 8701.9220 and 8701.9320</t>
  </si>
  <si>
    <t>Battery box assembly and parts thereof</t>
  </si>
  <si>
    <t>Body shield / guard PTO</t>
  </si>
  <si>
    <t>Cowl radiator assembly and parts thereof</t>
  </si>
  <si>
    <t>Fan shroud assembly and parts thereof</t>
  </si>
  <si>
    <t>Fender assemblies and parts thereof</t>
  </si>
  <si>
    <t>Filler neck for lubricating oil</t>
  </si>
  <si>
    <t>Flaps for front hood</t>
  </si>
  <si>
    <t>Foot rest</t>
  </si>
  <si>
    <t>Foot step / foot board assemblies and parts</t>
  </si>
  <si>
    <t>there of</t>
  </si>
  <si>
    <t>Grill assembly / hood cowling assembly and</t>
  </si>
  <si>
    <t>Guard / protector for PTO</t>
  </si>
  <si>
    <t>Heat shields</t>
  </si>
  <si>
    <t>Hood assembly and parts thereof</t>
  </si>
  <si>
    <t>Instrument panels</t>
  </si>
  <si>
    <t>Seat support assembly and parts thereof</t>
  </si>
  <si>
    <t>(16)Side channels</t>
  </si>
  <si>
    <t>Side grill</t>
  </si>
  <si>
    <t>Support for front throttle</t>
  </si>
  <si>
    <t>(19) Warning indicator housing</t>
  </si>
  <si>
    <t>Following components for  vehicles of</t>
  </si>
  <si>
    <t>heading 87.02 :</t>
  </si>
  <si>
    <t>(1)Battery carrier assembly and parts thereof</t>
  </si>
  <si>
    <t>Engine hood and parts thereof</t>
  </si>
  <si>
    <t>Floor assembly and parts thereof</t>
  </si>
  <si>
    <t>Licence plate assembly</t>
  </si>
  <si>
    <t>Long members for frame (for buses</t>
  </si>
  <si>
    <t>exceeding seating capacity for 35 persons)</t>
  </si>
  <si>
    <t>Outrigger and meter penal for installing</t>
  </si>
  <si>
    <t>instruments (sheet metal)</t>
  </si>
  <si>
    <t>Roof assembly and parts thereof</t>
  </si>
  <si>
    <t>Side body assembly and parts thereof</t>
  </si>
  <si>
    <t>- - - For vehicels of heading 87.03:</t>
  </si>
  <si>
    <t>- - - - (A) Following components for motor cars of</t>
  </si>
  <si>
    <t>heading 87.03</t>
  </si>
  <si>
    <t>Air outlet assembly</t>
  </si>
  <si>
    <t>Anchor for spare tyre and parts thereof</t>
  </si>
  <si>
    <t>Apron assembly for front fender  and parts</t>
  </si>
  <si>
    <t>Arm rest for door trims</t>
  </si>
  <si>
    <t>Ash trays and parts thereof</t>
  </si>
  <si>
    <t>Battery trays, clamps, bands and parts</t>
  </si>
  <si>
    <t>Bezels for inside door handles</t>
  </si>
  <si>
    <t>Bottom channel for holding window glass</t>
  </si>
  <si>
    <t>Bracket rear suspension</t>
  </si>
  <si>
    <t>Compartments for floor, rear floor sides,</t>
  </si>
  <si>
    <t>plates side sills for floor, side lockers for floor</t>
  </si>
  <si>
    <t>Console box assembly and parts thereof</t>
  </si>
  <si>
    <t>Cover assembly for spare wheel and parts</t>
  </si>
  <si>
    <t>thereof (hard board type)</t>
  </si>
  <si>
    <t>Cover Fuel pipe (for vehicles upto 1200cc)</t>
  </si>
  <si>
    <t>Cross member assemblies for floors and</t>
  </si>
  <si>
    <t>Cross member for roof</t>
  </si>
  <si>
    <t>Cross member/ member front lower (for</t>
  </si>
  <si>
    <t>vehicles up to  1200cc) ( front hood)</t>
  </si>
  <si>
    <t>Door assemblies (for vehicles not exceeding</t>
  </si>
  <si>
    <t>800cc) ( complete)</t>
  </si>
  <si>
    <t>Door checker/ stopper assemblies and parts</t>
  </si>
  <si>
    <t>Door gussets (for vehicles upto 800cc)</t>
  </si>
  <si>
    <t>Door handles inside and parts thereof</t>
  </si>
  <si>
    <t>Door handles outside and parts thereof</t>
  </si>
  <si>
    <t>Door seals for service holes (PE Sheet type)</t>
  </si>
  <si>
    <t>Engine compartment assembly (complete)</t>
  </si>
  <si>
    <t>Engine under covers (dust/ mud/ splash</t>
  </si>
  <si>
    <t>protectors)</t>
  </si>
  <si>
    <t>Extensions for rear floor cross members</t>
  </si>
  <si>
    <t>Floor assemblies ( complete)</t>
  </si>
  <si>
    <t>Fresh air control assembly (for vehicles not</t>
  </si>
  <si>
    <t>Front floor panels (for vehicles not</t>
  </si>
  <si>
    <t>exceeding1200cc)</t>
  </si>
  <si>
    <t>             Front hood assembly (complete)</t>
  </si>
  <si>
    <t>             Front radiator grill (non plated) and parts thereof</t>
  </si>
  <si>
    <t>             Garnishes and trims (inner/ outer) other than chrome plated</t>
  </si>
  <si>
    <t>             Handles window regulator and parts thereof</t>
  </si>
  <si>
    <t>             Heat insulators/ baffles for floor insulation from exhaust pipe</t>
  </si>
  <si>
    <t>             Heating/demisting/ventilation/ defrosting air ducts and nozzels</t>
  </si>
  <si>
    <t>             Housing/ box fuel Inlet</t>
  </si>
  <si>
    <t>             Inner panel for windshield header/ rail roof / frame roof assembly (front/ rear) and parts thereof</t>
  </si>
  <si>
    <t>             Inner Panels for quarter window (for vehicles exceeding 800cc but not exceeding 1200cc)</t>
  </si>
  <si>
    <t>             Inner pillars/ reinforcements for side body</t>
  </si>
  <si>
    <t>             Instrument panel complete excluding foamed</t>
  </si>
  <si>
    <t>             Linings/ guards for fender and wheel housing</t>
  </si>
  <si>
    <t>             Link rods for activating door latches</t>
  </si>
  <si>
    <t>             Lower cross member for dash panel and parts thereof (for vehicles not exceeding 1200cc)</t>
  </si>
  <si>
    <t>             Luggage door and parts thereof (hatch back type) (for vehicles not exceeding 800cc)</t>
  </si>
  <si>
    <t>             Member assembly front side with or without apron and parts thereof (for vehicles not exceeding 800cc)</t>
  </si>
  <si>
    <t>             Member cowl and parts thereof</t>
  </si>
  <si>
    <t>             Member for engine mounting (for vehicles not exceeding 800cc)</t>
  </si>
  <si>
    <t>             Member steering support and parts thereof</t>
  </si>
  <si>
    <t>             Member tail end (for vehicles not exceeding 800cc)</t>
  </si>
  <si>
    <t>             Package tray trim/ trim partition</t>
  </si>
  <si>
    <t>             Pan rear floor and parts thereof (for vehicles not exceeding 1200cc)</t>
  </si>
  <si>
    <t>             Panel assembly for head lamp support/ mounting and parts thereof</t>
  </si>
  <si>
    <t>             Panel assembly for rear combination lamp mounting and parts thereof</t>
  </si>
  <si>
    <t>             Panel complete rear skirt and parts thereof</t>
  </si>
  <si>
    <t>             Panel dash ( sheet metal) (for vehicles not exceeding 1200cc)</t>
  </si>
  <si>
    <t>             Panel dash side (for vehicles not exceeding 1200cc)</t>
  </si>
  <si>
    <t>             Panel front fenders (for vehicles not exceeding 1200cc)</t>
  </si>
  <si>
    <t>             Panel grill lower (for vehicles not exceeding 800cc)</t>
  </si>
  <si>
    <t>             Panel hood assembly and parts thereof (for vehicles not exceeding 1200cc)</t>
  </si>
  <si>
    <t>             Panel/ Trim assembly for doors and parts thereof except retainers/ clips</t>
  </si>
  <si>
    <t>             Panels rear wheel housing inner) and parts thereof (for vehicles not exceeding 1200cc)</t>
  </si>
  <si>
    <t>             Panels door Inner and outer (sheet Metal) front, rear and back (for vehicles not exceeding 800cc)</t>
  </si>
  <si>
    <t>             Panels for cowl and parts thereof, (for vehicles not exceeding 1200cc)</t>
  </si>
  <si>
    <t>             Panels for partition and support to package tray trim / and parts thereof</t>
  </si>
  <si>
    <t>             Panels rear wheel housing inner and outer) and parts thereof (for vehicles not exceeding 800cc)</t>
  </si>
  <si>
    <t>             Panels side body (for vehicles not exceeding 800cc)</t>
  </si>
  <si>
    <t>             Parts of instrument panel other than those classifiable under chapter 90 (excluding foamed parts and registers/ louvers)</t>
  </si>
  <si>
    <t>             Protective moldings for doors</t>
  </si>
  <si>
    <t>             Rails for center roof and reinforcements, assemblies and parts thereof</t>
  </si>
  <si>
    <t>             Rails for roof side and reinforcements, assemblies and parts thereof (for vehicles upto 1200cc)</t>
  </si>
  <si>
    <t>             Reinforcement radiator grill (for vehicles not exceeding 1200cc)</t>
  </si>
  <si>
    <t>             Reinforcements for center floor cross members</t>
  </si>
  <si>
    <t>             Reinforcements for strikers and hinges</t>
  </si>
  <si>
    <t>             Rod/stay/prop for hood support assembly and parts thereof</t>
  </si>
  <si>
    <t>             Roof head lining (except those meant for sunroof)</t>
  </si>
  <si>
    <t>             Roof panel (for vehicles not exceeding 800cc) ( complete)</t>
  </si>
  <si>
    <t>             Shroud for fan</t>
  </si>
  <si>
    <t>             Side body assembly ( complete)</t>
  </si>
  <si>
    <t>             Side member assemblies for rear floors and parts thereof</t>
  </si>
  <si>
    <t>             Side members/ reinforcement for main floor and parts thereof</t>
  </si>
  <si>
    <t>             Side sill panel assemblies for main floor, and parts thereof</t>
  </si>
  <si>
    <t>             Silencer/ insulation sheets inner) for dash panel</t>
  </si>
  <si>
    <t>             Sound deadening/ insulation/ silencer sheets for floor</t>
  </si>
  <si>
    <t>             Strikers for rear seat holding</t>
  </si>
  <si>
    <t>             Sun Visor</t>
  </si>
  <si>
    <t>             Torsion bars for hinges of luggage compartment</t>
  </si>
  <si>
    <t>             Trim door opening</t>
  </si>
  <si>
    <t>             Upper front member for hood latch (for vehicles not exceeding 1200cc)</t>
  </si>
  <si>
    <t>             Upper rail/member/frame for back window assembly and parts thereof</t>
  </si>
  <si>
    <t>             Wheel housing mudguards/ mud flaps</t>
  </si>
  <si>
    <t>(B)Following components for vehicles of sub-</t>
  </si>
  <si>
    <t>heading 87032113, 87032195, 87032240</t>
  </si>
  <si>
    <t>          Anchor for spare tyre and parts thereof</t>
  </si>
  <si>
    <t>          Ash trays and parts thereof</t>
  </si>
  <si>
    <t>         Battery trays, clamps, bands, box and parts thereof</t>
  </si>
  <si>
    <t>          Bottom channel for holding window glass</t>
  </si>
  <si>
    <t>         Bracket/ reinforcement/ hangers for suspension</t>
  </si>
  <si>
    <t>          Brackets for seat belts</t>
  </si>
  <si>
    <t>          Case/ bazel for inside door handles</t>
  </si>
  <si>
    <t>          Chassis and parts thereof</t>
  </si>
  <si>
    <t>         Cross member assemblies for floor and parts thereof</t>
  </si>
  <si>
    <t>             Door assemblies (except front door)</t>
  </si>
  <si>
    <t>             Door seals for service holes(PE sheet type)</t>
  </si>
  <si>
    <t>             Emblems</t>
  </si>
  <si>
    <t>             Engine under cover(dust, mud, splash protectors)</t>
  </si>
  <si>
    <t>             Floor assemblies</t>
  </si>
  <si>
    <t>             Floor mats</t>
  </si>
  <si>
    <t>             Frame floor side</t>
  </si>
  <si>
    <t>             Frame for front suspension</t>
  </si>
  <si>
    <t>             Frame roof front/ plate side and parts thereof</t>
  </si>
  <si>
    <t>             Front body</t>
  </si>
  <si>
    <t>             Front floor panels and parts thereof</t>
  </si>
  <si>
    <t>             Garnish head lamp and centre</t>
  </si>
  <si>
    <t>             Garnish, side defroster cover, Control lever</t>
  </si>
  <si>
    <t>             Handles, inside pull and parts thereof, except sliding door handles</t>
  </si>
  <si>
    <t>             Handles, outside and parts thereof, except sliding door handles</t>
  </si>
  <si>
    <t>             Handles, window regulator and parts thereof</t>
  </si>
  <si>
    <t>             Inner/ outer panel for rear quarter</t>
  </si>
  <si>
    <t>             Instrument panel complete, excluding foamed</t>
  </si>
  <si>
    <t>             Knob door inside lock</t>
  </si>
  <si>
    <t>             Member floor side</t>
  </si>
  <si>
    <t>             Member for engine room</t>
  </si>
  <si>
    <t>             Pan rear floor and parts thereof</t>
  </si>
  <si>
    <t>             Panel engine room</t>
  </si>
  <si>
    <t>             Panel/ trim assembly for doors and parts thereof except retainers/ clips</t>
  </si>
  <si>
    <t>             Panels for rear wheel housing (inner) and parts thereof</t>
  </si>
  <si>
    <t>             Parts of instrument panel other than those classifiable under Chapter 90( excluding foamed parts and lid glove box)</t>
  </si>
  <si>
    <t>             Pillar front outer</t>
  </si>
  <si>
    <t>             Reinforcements floor side</t>
  </si>
  <si>
    <t>             Retainer licence plate</t>
  </si>
  <si>
    <t>             Service lid, rear floor</t>
  </si>
  <si>
    <t>             Shut stop for center door</t>
  </si>
  <si>
    <t>             Side body assembly</t>
  </si>
  <si>
    <t>             Side member assemblies for floor and parts thereof</t>
  </si>
  <si>
    <t>             Side sills, front and centre (inner)</t>
  </si>
  <si>
    <t>             Sill rear side inner</t>
  </si>
  <si>
    <t>             Splash plate for radiator</t>
  </si>
  <si>
    <t>             Sun visor</t>
  </si>
  <si>
    <t>             Trim rail roof</t>
  </si>
  <si>
    <t>             Wheel housing mud guards/ mud flaps</t>
  </si>
  <si>
    <t>          Following components for vehicles of sub-heading 87032193</t>
  </si>
  <si>
    <t>(1) Bar for side window</t>
  </si>
  <si>
    <t>         Battery trays, clamps, bands and parts thereof</t>
  </si>
  <si>
    <t>          Bezels for inside door handles</t>
  </si>
  <si>
    <t>          Bracket rear licence plate</t>
  </si>
  <si>
    <t>          Carrier for spare tyre and parts thereof</t>
  </si>
  <si>
    <t>          Cover assembly for spare wheel</t>
  </si>
  <si>
    <t>          Door handles inside/pull and parts thereof</t>
  </si>
  <si>
    <t>          Door handles outside and parts thereof</t>
  </si>
  <si>
    <t>          Door seals for service holes (PE Sheet type)</t>
  </si>
  <si>
    <t>             Duct ventilator/hose defroster</t>
  </si>
  <si>
    <t>             Emblems/Stickers</t>
  </si>
  <si>
    <t>             Floor mat (plastic)</t>
  </si>
  <si>
    <t>             Garnish head lamp</t>
  </si>
  <si>
    <t>             Head lamp support</t>
  </si>
  <si>
    <t>             Knob for door lock</t>
  </si>
  <si>
    <t>             Mud flaps</t>
  </si>
  <si>
    <t>             Rod/stay/prop hood support assembly and parts thereof</t>
  </si>
  <si>
    <t>             Service lid rear floor</t>
  </si>
  <si>
    <t>             Sound deadning/ insulation/ silencer sheets for floor</t>
  </si>
  <si>
    <t>             Stay for radiator support</t>
  </si>
  <si>
    <t>             Stay hood lock opener</t>
  </si>
  <si>
    <t>          Following components for vehicles of sub-heading 87032323, 87033223</t>
  </si>
  <si>
    <t>          Battery tray assembly and parts thereof</t>
  </si>
  <si>
    <t>          Cross member (rear)</t>
  </si>
  <si>
    <t>          Door checkers</t>
  </si>
  <si>
    <t>          Door handle outside</t>
  </si>
  <si>
    <t>          Door handles (inner / outer)</t>
  </si>
  <si>
    <t>          Door seals (PE sheet type)</t>
  </si>
  <si>
    <t>         Dust cover assembly and parts thereof, for gear change / control lever</t>
  </si>
  <si>
    <t>          End plate</t>
  </si>
  <si>
    <t>          Filler neck assembly</t>
  </si>
  <si>
    <t>             Floor mat assemblies</t>
  </si>
  <si>
    <t>             Front grill / radiator grill</t>
  </si>
  <si>
    <t>             Gear box cover assembly for dust / mud protection</t>
  </si>
  <si>
    <t>             Gusset plates for engine comportment</t>
  </si>
  <si>
    <t>             Heat insulators</t>
  </si>
  <si>
    <t>             Heat protector for exhaust manifold</t>
  </si>
  <si>
    <t>             Hood cover / soft top</t>
  </si>
  <si>
    <t>             Hood sticks</t>
  </si>
  <si>
    <t>             Lining for roof</t>
  </si>
  <si>
    <t>             Mud covers for engine</t>
  </si>
  <si>
    <t>             Mudguard / mud flaps</t>
  </si>
  <si>
    <t>             Opener filler lid</t>
  </si>
  <si>
    <t>             Pad for Roof Headlining</t>
  </si>
  <si>
    <t>             Plastic linings for wheel housing / fender</t>
  </si>
  <si>
    <t>             Plate assembly for hand brake mounting</t>
  </si>
  <si>
    <t>             Plate holder set for mounting cable for hood opening</t>
  </si>
  <si>
    <t>             Reinforcement for bumpers</t>
  </si>
  <si>
    <t>             Reinforcements for front floor</t>
  </si>
  <si>
    <t>             Reinforcements for roof (sheet metal)</t>
  </si>
  <si>
    <t>             Reinforcements for seat belts</t>
  </si>
  <si>
    <t>             Reinforcements for storage box / jack box</t>
  </si>
  <si>
    <t>             Rod/prop for hood support and parts thereof</t>
  </si>
  <si>
    <t>             Side body gussets</t>
  </si>
  <si>
    <t>             Side plates for floor</t>
  </si>
  <si>
    <t>             Side sills for floor</t>
  </si>
  <si>
    <t>             Sound deadening / silencer sheet</t>
  </si>
  <si>
    <t>             Stay for fan shroud</t>
  </si>
  <si>
    <t>             Stay for radiator</t>
  </si>
  <si>
    <t>             Step assembly rear and mounting brackets</t>
  </si>
  <si>
    <t>             Windshield header panel / Rail</t>
  </si>
  <si>
    <t>          Parts and accessories of bodies (including cabs) for vehicles of sub - heading 87032115</t>
  </si>
  <si>
    <t>          Following components for vehicles of sub - heading 87033225</t>
  </si>
  <si>
    <t>          Air intake grills for fenders / side grill</t>
  </si>
  <si>
    <t>          Bonnet buffer and wind screen staples</t>
  </si>
  <si>
    <t>         Centre facia consol assembly (central part of instrument panel) and parts thereof</t>
  </si>
  <si>
    <t>          Channels for body drain</t>
  </si>
  <si>
    <t>         Check link cover (strap) for internal door hinge</t>
  </si>
  <si>
    <t>          Cubby box (Console Tunnel base)</t>
  </si>
  <si>
    <t>          Door glass holding channel</t>
  </si>
  <si>
    <t>          Door Trim (Casing)</t>
  </si>
  <si>
    <t>(9) Emblems</t>
  </si>
  <si>
    <t>Escutcheon (Bazel) for window regulator</t>
  </si>
  <si>
    <t>Escutcheon for sill for lock control</t>
  </si>
  <si>
    <t>Floor mats</t>
  </si>
  <si>
    <t>Gear box tunnel pad (insulation)</t>
  </si>
  <si>
    <t>Handles for tail doors</t>
  </si>
  <si>
    <t>Handles for window regulators</t>
  </si>
  <si>
    <t>Header rails and parts thereof</t>
  </si>
  <si>
    <t>Hood cover (soft top tarpauline)</t>
  </si>
  <si>
    <t>Hood sticks and parts thereof for soft top</t>
  </si>
  <si>
    <t>Inside handles for doors</t>
  </si>
  <si>
    <t>Lamp guards</t>
  </si>
  <si>
    <t>Lid assembly for locker / storage and parts</t>
  </si>
  <si>
    <t>Locking angle for locker / storage lids</t>
  </si>
  <si>
    <t>Plate assembly for hand brake mounting</t>
  </si>
  <si>
    <t>Radiator grill assembly and parts thereof</t>
  </si>
  <si>
    <t>Rear curtain rod and clamp</t>
  </si>
  <si>
    <t>Rear mud flaps</t>
  </si>
  <si>
    <t>Roll over bar assembly and parts thereof</t>
  </si>
  <si>
    <t>Shedder assembly (PE plastic sheet type)</t>
  </si>
  <si>
    <t>for door insulation</t>
  </si>
  <si>
    <t>Side running board</t>
  </si>
  <si>
    <t>Step assemblies and parts thereof</t>
  </si>
  <si>
    <t>Sunvisors</t>
  </si>
  <si>
    <t>sub-heading 8703.2119 and 8703.3112:</t>
  </si>
  <si>
    <t>(1) Sash front door rear R/L (excl. door windows)</t>
  </si>
  <si>
    <t>(2) Sash rear door center (excl. door windows)</t>
  </si>
  <si>
    <t>(B) Following components for motor cars:</t>
  </si>
  <si>
    <t>(1) Knuckle steering</t>
  </si>
  <si>
    <t>(2) Water pump</t>
  </si>
  <si>
    <t>(3) Fuel filter</t>
  </si>
  <si>
    <t>(4) Seat recliner</t>
  </si>
  <si>
    <t>(5) Air cleaner assembly</t>
  </si>
  <si>
    <t>(6)Steering (Manual)</t>
  </si>
  <si>
    <t>(7) Engines</t>
  </si>
  <si>
    <t>(8) Transmissions (Manual)</t>
  </si>
  <si>
    <t>- - - For vehicles of heading 87.04:</t>
  </si>
  <si>
    <t>sub - heading 8704.2190</t>
  </si>
  <si>
    <t>          Ash tray and parts thereof</t>
  </si>
  <si>
    <t>          Battery tray and parts thereof</t>
  </si>
  <si>
    <t>          Box for tuner</t>
  </si>
  <si>
    <t>          Brace for instrument panel</t>
  </si>
  <si>
    <t>          Braces for apron</t>
  </si>
  <si>
    <t>          Channel assay roof drip</t>
  </si>
  <si>
    <t>          Cross members for front floors</t>
  </si>
  <si>
    <t>          Deck assembly and parts thereof</t>
  </si>
  <si>
    <t>             Door seals (PE sheet type)</t>
  </si>
  <si>
    <t>             Door trims (Board type only)</t>
  </si>
  <si>
    <t>             Ducts for heater / defroster / ventilation</t>
  </si>
  <si>
    <t>             Dust covers</t>
  </si>
  <si>
    <t>             Emblems for vehicles</t>
  </si>
  <si>
    <t>             Front grill</t>
  </si>
  <si>
    <t>             Garnishes</t>
  </si>
  <si>
    <t>             Handle for door window mechanism</t>
  </si>
  <si>
    <t>             Heat insulators for floor</t>
  </si>
  <si>
    <t>             Inner panel for upper back window</t>
  </si>
  <si>
    <t>             Inner side members for front floor</t>
  </si>
  <si>
    <t>             Louvers for cowl top</t>
  </si>
  <si>
    <t>             Louvers for quarter ventilation</t>
  </si>
  <si>
    <t>             Mudguard</t>
  </si>
  <si>
    <t>             Plate for rear wheel housing</t>
  </si>
  <si>
    <t>             Reinforcement for floor panel / member floor side (cab)</t>
  </si>
  <si>
    <t>             Reinforcement for instrument panel or member steering support</t>
  </si>
  <si>
    <t>             Rod / prop for hood support</t>
  </si>
  <si>
    <t>             Scuff Plates</t>
  </si>
  <si>
    <t>             Side panel for cowl top</t>
  </si>
  <si>
    <t>             Sills for floors</t>
  </si>
  <si>
    <t>             Sound deadening / Silencer sheet</t>
  </si>
  <si>
    <t>             Trims for seaming welts</t>
  </si>
  <si>
    <t>          Following components for vehicles of sub - heading 87043190</t>
  </si>
  <si>
    <t>          Bars for protection rear glass</t>
  </si>
  <si>
    <t>          Cases / Bezels for inside handles</t>
  </si>
  <si>
    <t>         Channel for glass door support and rubber thereof</t>
  </si>
  <si>
    <t>         Chassis and parts thereof excluding frame rear for floor</t>
  </si>
  <si>
    <t>          Cover Frame Floor</t>
  </si>
  <si>
    <t>         Cross member assemblies and parts thereof (sheet metal)</t>
  </si>
  <si>
    <t>          Door handles (inside / Outside)</t>
  </si>
  <si>
    <t>          Door trims and parts thereof</t>
  </si>
  <si>
    <t>             Frame for front floor</t>
  </si>
  <si>
    <t>             Frame roof front and parts thereof</t>
  </si>
  <si>
    <t>             Front  / radiator grill and parts thereof</t>
  </si>
  <si>
    <t>             Front pillars (inner / outer) and parts thereof</t>
  </si>
  <si>
    <t>             Front show and parts thereof</t>
  </si>
  <si>
    <t>             Garnishes / Covers / Ventilators and parts thereof</t>
  </si>
  <si>
    <t>             Handle for closing deck gate</t>
  </si>
  <si>
    <t>             Holder Jack</t>
  </si>
  <si>
    <t>             Instrument panel and parts thereof excluding foamed</t>
  </si>
  <si>
    <t>             Insulator for deck floor (sheet metal)</t>
  </si>
  <si>
    <t>             Licence plate, brackets and parts thereof</t>
  </si>
  <si>
    <t>             Mat for floor (plastic)</t>
  </si>
  <si>
    <t>             Member assemblies for floor and parts thereof (sheet metal)</t>
  </si>
  <si>
    <t>             Members, brackets and panels for service lid</t>
  </si>
  <si>
    <t>           Mud flaps / mud guards (plastic)</t>
  </si>
  <si>
    <t>             Panel / member engine room</t>
  </si>
  <si>
    <t>             Panel Cab Back and parts thereof</t>
  </si>
  <si>
    <t>             Panel floor front ; floors assemblies and parts thereof (sheet metal)</t>
  </si>
  <si>
    <t>             Rear deck and parts thereof</t>
  </si>
  <si>
    <t>             Rear Gate and parts thereof</t>
  </si>
  <si>
    <t>             Reinforcements for suspension</t>
  </si>
  <si>
    <t>             Roof head lining</t>
  </si>
  <si>
    <t>             Roof, roof assemblies and parts thereof</t>
  </si>
  <si>
    <t>             Seat locks and parts thereof</t>
  </si>
  <si>
    <t>(38)Side sill</t>
  </si>
  <si>
    <t>             Splash panel for engine</t>
  </si>
  <si>
    <t>             Wheel housing inner and parts thereof</t>
  </si>
  <si>
    <t>          Following components for vehicles of sub-heading 87043130</t>
  </si>
  <si>
    <t>Instrument panel complete, excluding</t>
  </si>
  <si>
    <t>foamed</t>
  </si>
  <si>
    <t>Knob door inside lock</t>
  </si>
  <si>
    <t>Link rods for activating door latches</t>
  </si>
  <si>
    <t>Member floor side</t>
  </si>
  <si>
    <t>Member for engine room</t>
  </si>
  <si>
    <t>Pan rear floor and parts thereof</t>
  </si>
  <si>
    <t>Panel engine room</t>
  </si>
  <si>
    <t>Panel/ trim assembly for doors and parts</t>
  </si>
  <si>
    <t>thereof except retainers/ clips</t>
  </si>
  <si>
    <t>Panels for rear wheel housing (inner) and</t>
  </si>
  <si>
    <t>Parts of instrument panel other than those</t>
  </si>
  <si>
    <t>classifiable under Chapter 90( excluding foamed</t>
  </si>
  <si>
    <t>parts and lid glove box)</t>
  </si>
  <si>
    <t>Pillar front outer</t>
  </si>
  <si>
    <t>Reinforcements floor side</t>
  </si>
  <si>
    <t>Retainer licence plate</t>
  </si>
  <si>
    <t>Service lid, rear floor</t>
  </si>
  <si>
    <t>Shut stop for center door</t>
  </si>
  <si>
    <t>Side body assembly</t>
  </si>
  <si>
    <t>Side member assemblies for floor and parts</t>
  </si>
  <si>
    <t>Side sills, front and centre (inner)</t>
  </si>
  <si>
    <t>Sill rear side inner</t>
  </si>
  <si>
    <t>Splash plate for radiator</t>
  </si>
  <si>
    <t>(50) Trim rail roof</t>
  </si>
  <si>
    <t>(51) Wheel housing mud guards/ mud flaps</t>
  </si>
  <si>
    <t>(D) Parts and accessories of bodies (including</t>
  </si>
  <si>
    <t>cabs) for vehicles of sub - heading 8704.3150</t>
  </si>
  <si>
    <t>sub - heading 8704.2219</t>
  </si>
  <si>
    <t>Battery Carrier assembly and parts thereof</t>
  </si>
  <si>
    <t>Cabin tilt stay stopper assembly and parts</t>
  </si>
  <si>
    <t>Cargo body / deck and parts thereof</t>
  </si>
  <si>
    <t>Cross member for frame</t>
  </si>
  <si>
    <t>Cushion for engine mounting</t>
  </si>
  <si>
    <t>Door trim assembly (Board / PVC type)</t>
  </si>
  <si>
    <t>Emblems</t>
  </si>
  <si>
    <t>Floor mat</t>
  </si>
  <si>
    <t>             Front brackets for cabin mounting</t>
  </si>
  <si>
    <t>             Front radiator grill</t>
  </si>
  <si>
    <t>             Gussets / stiffeners for frame</t>
  </si>
  <si>
    <t>             Licence plate assembly</t>
  </si>
  <si>
    <t>             Panel for front corner assembly (sheet metal)</t>
  </si>
  <si>
    <t>             Rear member assembly for cabin mounting and parts thereof</t>
  </si>
  <si>
    <t>             Splash boards for mud flap mounting</t>
  </si>
  <si>
    <t>             Splash covers for engine</t>
  </si>
  <si>
    <t>             Sun visors</t>
  </si>
  <si>
    <t>          Following components for vehicles of sub - heading 87042299</t>
  </si>
  <si>
    <t>          Battery Carrier assembly and parts thereof</t>
  </si>
  <si>
    <t>         Cabin tilt stay stopper assembly and parts thereof</t>
  </si>
  <si>
    <t>          Cargo body / deck and parts thereof</t>
  </si>
  <si>
    <t>          Cross members for frame</t>
  </si>
  <si>
    <t>          Door trim assembly (Board / PVC type)</t>
  </si>
  <si>
    <t>          Dust protection seal for doors (PE sheet type)</t>
  </si>
  <si>
    <t>          Entry steps for cabin</t>
  </si>
  <si>
    <t>          Floor mat</t>
  </si>
  <si>
    <t>          Frame assembly</t>
  </si>
  <si>
    <t>             Licence plate assembly and parts thereof</t>
  </si>
  <si>
    <t>             Long members for frame</t>
  </si>
  <si>
    <t>             Rod / Prop / support for bonnet</t>
  </si>
  <si>
    <t>             Scuff plates</t>
  </si>
  <si>
    <t>             Trim for front pillar</t>
  </si>
  <si>
    <t>          Following components for vehicles of sub - heading 87042390</t>
  </si>
  <si>
    <t>          Bracket assembly front for cabin mounting</t>
  </si>
  <si>
    <t>(8) Frame assembly</t>
  </si>
  <si>
    <t>(9) Gussets / stiffeners for frame</t>
  </si>
  <si>
    <t>(10) Licence plate assembly and parts thereof</t>
  </si>
  <si>
    <t>(11) Long members for frame (6x2 vehicles only)</t>
  </si>
  <si>
    <t>(12) Member assembly for mounting engine and</t>
  </si>
  <si>
    <t>(13) Rear body trim (other than injection</t>
  </si>
  <si>
    <t>monlded)</t>
  </si>
  <si>
    <t>(14) Rod / prop / support for bonnet</t>
  </si>
  <si>
    <t>(15) Scuff plates</t>
  </si>
  <si>
    <t>(16) Sun visor</t>
  </si>
  <si>
    <t>(17) Trim for front pillar</t>
  </si>
  <si>
    <t>-  Brakes and servo-brakes; parts thereof:</t>
  </si>
  <si>
    <t>- - - (A) Following components for vehicles of</t>
  </si>
  <si>
    <t>heading 87.01</t>
  </si>
  <si>
    <t>(1) Axle shaft assembly for brakes and parts</t>
  </si>
  <si>
    <t>thereof (other than those for disc brakes) for</t>
  </si>
  <si>
    <t>tractors of sub-headings 8701.9220 and</t>
  </si>
  <si>
    <t>(2) Brake assembly for tractors of sub-headings</t>
  </si>
  <si>
    <t>(3) Brake bands for tractors of sub-headings</t>
  </si>
  <si>
    <t>(4) Brake drums and air / vacuum tanks for</t>
  </si>
  <si>
    <t>vehicles of sub-heading 8701.2020, 8701.2090</t>
  </si>
  <si>
    <t>and 8701.2040</t>
  </si>
  <si>
    <t>(5) Brake drums and mounted brake linings for</t>
  </si>
  <si>
    <t>(6) Brake pedal assemblies and parts thereof for</t>
  </si>
  <si>
    <t>(7) Cam shafts for brake for tractors of sub-</t>
  </si>
  <si>
    <t>(8) Cross shaft assembly and parts thereof for</t>
  </si>
  <si>
    <t>(9) Brake levers, Brake Pedals, Lever for brake</t>
  </si>
  <si>
    <t>band, Lever for hand brake, Lock combined</t>
  </si>
  <si>
    <t>brakes, Shaft for brake pedals and support for</t>
  </si>
  <si>
    <t>brake lever for tractors of sub-headings</t>
  </si>
  <si>
    <t>(10) Lever assembly for parking brake / hand</t>
  </si>
  <si>
    <t>brake (4x2 vehicles only) for vehicles of sub -</t>
  </si>
  <si>
    <t>heading 8701.2020, 8701.2090 and 8701.2040</t>
  </si>
  <si>
    <t>             Rod and yoke assembly and parts thereof for tractors of sub-headings 87019220 and 87019320</t>
  </si>
  <si>
    <t>          Following components for vehicles of heading 8702</t>
  </si>
  <si>
    <t>Air tanks and vacuum tanks for brakes</t>
  </si>
  <si>
    <t>Lever assembly for parking brake / hand</t>
  </si>
  <si>
    <t>brake ( for vehicles of seating capacity less than</t>
  </si>
  <si>
    <t>35 persons)</t>
  </si>
  <si>
    <t>Oil/air pipes and brake drums,</t>
  </si>
  <si>
    <t>Brake pedal assembly and parts thereof</t>
  </si>
  <si>
    <t>heading 8703</t>
  </si>
  <si>
    <t>Brake pedal box assembly and parts, top</t>
  </si>
  <si>
    <t>cover for brake pedal (sheet metal), hand brake</t>
  </si>
  <si>
    <t>lever assembly and parts and brake pipes of</t>
  </si>
  <si>
    <t>vehicles of sub -  heading 8703.3225</t>
  </si>
  <si>
    <t>(2)Brake tubes, pipes and their covers of motor</t>
  </si>
  <si>
    <t>Brakes and parts thereof (excluding brake</t>
  </si>
  <si>
    <t>master cylinder / pump, actuator and strut), of</t>
  </si>
  <si>
    <t>vehicles of sub -  heading 8703.2115; Mounted</t>
  </si>
  <si>
    <t>brake linings for vehicles of sub heading</t>
  </si>
  <si>
    <t>8703.2115.</t>
  </si>
  <si>
    <t>Cable parking brake and parts thereof, of</t>
  </si>
  <si>
    <t>heading 8703.2113, 8703.2195 and 8703.2240</t>
  </si>
  <si>
    <t>Disc/ drum brake of motor cars of heading</t>
  </si>
  <si>
    <t>8703.2193, 8703.2195 and 8703.2240</t>
  </si>
  <si>
    <t>Dust Cover for brake disc of motor cars of</t>
  </si>
  <si>
    <t>Lever parking brake assembly and parts</t>
  </si>
  <si>
    <t>thereof, of motor cars of heading 87.03 and</t>
  </si>
  <si>
    <t>8703.2195, 8703.2240, 8703.2323 and</t>
  </si>
  <si>
    <t>Brake Pedal and housing assembly and parts</t>
  </si>
  <si>
    <t>thereof for motorcars of subheadings 8703 and</t>
  </si>
  <si>
    <t>Brake Pedal assembly and parts thereof;</t>
  </si>
  <si>
    <t>Parking brake cable and parts thereof for</t>
  </si>
  <si>
    <t>vehicles of sub-headings  8703.2323, 8703.3223</t>
  </si>
  <si>
    <t>501</t>
  </si>
  <si>
    <t>(A) Following components, of vehicles of</t>
  </si>
  <si>
    <t>Brake Drum</t>
  </si>
  <si>
    <t>Brake tubes</t>
  </si>
  <si>
    <t>Front brake Disc</t>
  </si>
  <si>
    <t>Parking brake cable</t>
  </si>
  <si>
    <t>(B) Following components, of vehicles of sub -</t>
  </si>
  <si>
    <t>Brakes</t>
  </si>
  <si>
    <t>Brake tubes/ pipes</t>
  </si>
  <si>
    <t>Brake drums</t>
  </si>
  <si>
    <t>Lever assembly for parking brake and parts</t>
  </si>
  <si>
    <t>Mounted brake linings</t>
  </si>
  <si>
    <t>Cable assembly for parking brakes, Pedal</t>
  </si>
  <si>
    <t>brake assembly and parts thereof</t>
  </si>
  <si>
    <t>(C) Following components, of vehicles of sub -</t>
  </si>
  <si>
    <t>heading 8704.3130</t>
  </si>
  <si>
    <t>Brake tubes, pipes and their covers</t>
  </si>
  <si>
    <t>Cable parking brake and parts thereof</t>
  </si>
  <si>
    <t>Disc/ drum brake</t>
  </si>
  <si>
    <t>thereof,</t>
  </si>
  <si>
    <t>(D) Following components, of vehicles of sub -</t>
  </si>
  <si>
    <t>heading 8704.3150</t>
  </si>
  <si>
    <t>master cylinder / pump, actuator and strut),</t>
  </si>
  <si>
    <t>sub -  heading 8704.2219</t>
  </si>
  <si>
    <t>Air tanks / vacuum tanks</t>
  </si>
  <si>
    <t>brake</t>
  </si>
  <si>
    <t>Oil and air pipes / tubes</t>
  </si>
  <si>
    <t>heading 8704.2390</t>
  </si>
  <si>
    <t>- - - -  Other</t>
  </si>
  <si>
    <t>- Gear boxes and parts thereof:</t>
  </si>
  <si>
    <t>Following components for agricultural</t>
  </si>
  <si>
    <t>Gear boxes</t>
  </si>
  <si>
    <t>Bottom cover plate for gear box housing</t>
  </si>
  <si>
    <t>Cover / Cup for gear shift lever</t>
  </si>
  <si>
    <t>Cover assembly for drive shift bearing for use</t>
  </si>
  <si>
    <t>in gear box</t>
  </si>
  <si>
    <t>Cover plates for gear box</t>
  </si>
  <si>
    <t>Cover shift tower for gear box</t>
  </si>
  <si>
    <t>Gear box housing</t>
  </si>
  <si>
    <t>(8)Housing for gear shift lever</t>
  </si>
  <si>
    <t>Knob for gear shift lever</t>
  </si>
  <si>
    <t>Lever 3rd and 4th / Fork Third (for gear box)</t>
  </si>
  <si>
    <t>Lever assembly transmission / gear shift</t>
  </si>
  <si>
    <t>lever and parts  thereof</t>
  </si>
  <si>
    <t>Lever for 1st and 2nd gate / gear</t>
  </si>
  <si>
    <t>(13)Lever for reverse gear</t>
  </si>
  <si>
    <t>Lever planetary / lever assembly splitter and</t>
  </si>
  <si>
    <t>Plate for mounting gear shift lever</t>
  </si>
  <si>
    <t>Plunger</t>
  </si>
  <si>
    <t>Plunger / dog for gear box</t>
  </si>
  <si>
    <t>Retainer for main drive shaft for use in gear</t>
  </si>
  <si>
    <t>box</t>
  </si>
  <si>
    <t>Rod splitter for gear box</t>
  </si>
  <si>
    <t>Seat for spring for use in gear box</t>
  </si>
  <si>
    <t>Selector 3rd / Gate 3rd and 4th for gear box</t>
  </si>
  <si>
    <t>Selector for planetary shaft / support for</t>
  </si>
  <si>
    <t>splitter for gear box</t>
  </si>
  <si>
    <t>Shaft / fork for clutch release</t>
  </si>
  <si>
    <t>Shift tower for gear box</t>
  </si>
  <si>
    <t>Shifter rails / rods</t>
  </si>
  <si>
    <t>Shifter rails / rods for gear box</t>
  </si>
  <si>
    <t>Supports for splitters</t>
  </si>
  <si>
    <t>(29) Top cover assembly for gear box and parts</t>
  </si>
  <si>
    <t>(30) Shaft for differential lock</t>
  </si>
  <si>
    <t>(31) Shaft reverse/shaft reverse cluster</t>
  </si>
  <si>
    <t>- Drive- axles with differential, whether or not</t>
  </si>
  <si>
    <t>provided with other transmission components</t>
  </si>
  <si>
    <t>and non driving axles; parts thereof</t>
  </si>
  <si>
    <t>- - - (1) Built up drive axles with hub and brake</t>
  </si>
  <si>
    <t>drum for vehicles of heading 87.02 and sub -</t>
  </si>
  <si>
    <t>headings 8701.2090,  8704.2219, 8704.2299 and</t>
  </si>
  <si>
    <t>(2) Wheel hubs for axles</t>
  </si>
  <si>
    <t>for vehicles of heading 87.02 and sub headings</t>
  </si>
  <si>
    <t>8701.2020, 8701.2090,</t>
  </si>
  <si>
    <t>8701.2040,</t>
  </si>
  <si>
    <t>         Built up drive axles for argicultural tractors of sub-headings 87019220 and 87019320 (excluding 4x4 tractors); Bushing PTO sleeve spacer, Cap for differential, Cap for driven axle (for Tractors upto 60 kW), Cap for PTO / end cover for PTO, collar for differential lock, collar for PTO, coupler differential lock / actuating collar, coupler rear drive, cover PTO shaft / cover upper axle casing, cover rear axle / side final drive, cover rear axle housing, differential cam lock assembly and parts thereof, differential housing/differential casing/ axle casing, differential lock levers, end assemblies of for axles and parts thereof, end assembly for PTO lever, fork for differential locks, fork for PTO clutch, fork PTO and fork PTO clutch, hand lever for PTO clutch, housing for PTO bearings, joint differential cross/journal pinion carrier, internal lever assembly/ lever relay for PTO control and parts thereof, lever for clutch release / shaft for lever clutch, link rocker, pedal assembly for differential lock (for tractors upto 60 kW), pedal for differential control, plate for differential, PTO lever, rear Axle Housing/ casing side final drive and parts thereof, Rear cover for PTO, Rear Wheel Hub (for Tractors upto 41 kW), Retainer for PTO Bearing, Selector for PTO Control Lever, Shaft assembly for fork lever and parts thereof, Shaft Lock Fork for differential for Agricultural Tractors of sub-headings 87019220 and 87019320</t>
  </si>
  <si>
    <t>(4) Built up Non driving axles with hub and brake</t>
  </si>
  <si>
    <t>drums for vehicles of heading 87.02 and sub -</t>
  </si>
  <si>
    <t>headings 8701.2020, 8701.2090,</t>
  </si>
  <si>
    <t>8704.2219, 8704.2299 and 8704.2390; Dust</t>
  </si>
  <si>
    <t>protection caps for wheel hubs and Wheel hubs</t>
  </si>
  <si>
    <t>for axles for vehicles of heading 87.02 and sub</t>
  </si>
  <si>
    <t>heading 8701.2020, 8701.2090,</t>
  </si>
  <si>
    <t>8704.2219, 8704.2299, 8704.2390</t>
  </si>
  <si>
    <t>(5) Built up non driving axles, housing rear axel</t>
  </si>
  <si>
    <t>and propeler shaft for vehicles of sub-headings</t>
  </si>
  <si>
    <t>8701.9220 and 8701.9320; Axle arm for Front</t>
  </si>
  <si>
    <t>Axle, Block pivot for front axle, Block thrust for</t>
  </si>
  <si>
    <t>axle casing, Cap for front hub/ cover hub, center</t>
  </si>
  <si>
    <t>beam assembly/ body front axle, Drag link</t>
  </si>
  <si>
    <t>assembly/ Tie rods, Hub for front wheel, Pivot</t>
  </si>
  <si>
    <t>pin, Spacer for steering knuckle, Spindle front</t>
  </si>
  <si>
    <t>axle/ Steering knuckle for Agricultural Tractors of</t>
  </si>
  <si>
    <t>- - - (1) Built up drive axles for vehicles of sub –</t>
  </si>
  <si>
    <t>heading 8703.2115 and 8704.3150</t>
  </si>
  <si>
    <t>(2) Drive shafts for axle, drive shaft housing and</t>
  </si>
  <si>
    <t>breathing pipe for vehicles of sub heading</t>
  </si>
  <si>
    <t>(3) Built up Non driving axles for motor cars of</t>
  </si>
  <si>
    <t>heading 87.03 (of engine capacity upto 1200cc)</t>
  </si>
  <si>
    <t>(4) Cap spindle for grease , Hub front wheel and</t>
  </si>
  <si>
    <t>trailing / suspension rear arm and parts thereof</t>
  </si>
  <si>
    <t>(for vehicles not exceeding 1200cc) for motor</t>
  </si>
  <si>
    <t>cars of heading 87.03;</t>
  </si>
  <si>
    <t>(5) Cap spindle for grease for vehicles of heading</t>
  </si>
  <si>
    <t>and 8704.3130; Hub for front axle for vehicle of</t>
  </si>
  <si>
    <t>sub heading 8704.2190</t>
  </si>
  <si>
    <t>(6) Cap spindle for grease for vehicles of sub</t>
  </si>
  <si>
    <t>heading 8704.3190 (7) Propeller shaft for</t>
  </si>
  <si>
    <t>vehicles of sub heading 8703.2193 (8) Housing</t>
  </si>
  <si>
    <t>rear axle and propeller shaft for vehicles of sub-</t>
  </si>
  <si>
    <t>- Road wheels and parts and accessories</t>
  </si>
  <si>
    <t>- - - Road wheels (excluding casted), rims discs,</t>
  </si>
  <si>
    <t>caps, ornaments and weights for motor cars of</t>
  </si>
  <si>
    <t>8703.2323, 8703.3223, 8704.2190, 8704.3130,</t>
  </si>
  <si>
    <t>8704.3150, 8704.3190 and 8703.2115</t>
  </si>
  <si>
    <t>- - - Road wheels (excluding casted), rims, discs,</t>
  </si>
  <si>
    <t>caps, ornaments and weights for vehicles of</t>
  </si>
  <si>
    <t>heading 87.02 and sub- headings 8701.9220,</t>
  </si>
  <si>
    <t>- Suspension System and parts thereof (including</t>
  </si>
  <si>
    <t>Shock absorbers)</t>
  </si>
  <si>
    <t>(1) Suspension Shock absorbers for motor</t>
  </si>
  <si>
    <t>headings 8703.2113, 8703.2115, 8703.2193,</t>
  </si>
  <si>
    <t>8703.2195, 8703.2240, 8704.2190, 8704.3130,</t>
  </si>
  <si>
    <t>(2) Parts of shock absorber for the vehicle of sub</t>
  </si>
  <si>
    <t>- - - Pin for shock absorbers (4x2 vehicles only)</t>
  </si>
  <si>
    <t>for vehicles of sub headings 8701.2020,</t>
  </si>
  <si>
    <t>8701.2090,  and 8701.9060</t>
  </si>
  <si>
    <t>- Other parts and accessories:</t>
  </si>
  <si>
    <t>- - Radiators and parts thereof:</t>
  </si>
  <si>
    <t>Radiator of a kind with aluminum core</t>
  </si>
  <si>
    <t>Radiator other than aluminum core, for</t>
  </si>
  <si>
    <t>8704.2190, 8704.3130, 8704.3150, 8704.3190</t>
  </si>
  <si>
    <t>and 8703.3225</t>
  </si>
  <si>
    <t>vehicles of heading 87.02 and sub- headings</t>
  </si>
  <si>
    <t>8701.2020 (4x2 vehicles only), 8701.2090,,</t>
  </si>
  <si>
    <t>8701.9060,</t>
  </si>
  <si>
    <t>(2) Radiator Cap assembly and parts thereof for</t>
  </si>
  <si>
    <t>Agricultural Tractors of sub-headings 8701.9220</t>
  </si>
  <si>
    <t>- - Silencers (Mufflers) and exhaust pipes; parts</t>
  </si>
  <si>
    <t>Silencers, mufflers and exhaust pipes for</t>
  </si>
  <si>
    <t>Silencers, mufflers and exhaust pipesfor</t>
  </si>
  <si>
    <t>8701.2020 (4x2 vehicles only), 8701.2090,</t>
  </si>
  <si>
    <t>8701.2040, 8701.9220, 8701.9320,</t>
  </si>
  <si>
    <t>- - Clutches and parts thereof:</t>
  </si>
  <si>
    <t>(1) Upper and lower plates for clutch</t>
  </si>
  <si>
    <t>housing (other than clutch plate) of a kind used</t>
  </si>
  <si>
    <t>with engines not exceeding 1200cc for motor</t>
  </si>
  <si>
    <t>(2) Lower plate for clutch housing (other than</t>
  </si>
  <si>
    <t>clutch plate) for vehicles of sub- heading</t>
  </si>
  <si>
    <t>(3)Arm clutch release for motor cars of heading</t>
  </si>
  <si>
    <t>87.03 exceeding 1200cc</t>
  </si>
  <si>
    <t>Following parts for agricultural tractors of</t>
  </si>
  <si>
    <t>sub- headings 8701.9220 and 8701.9320 :</t>
  </si>
  <si>
    <t>(1) Clutches (with or without driven plates)</t>
  </si>
  <si>
    <t>(2) Fork for clutches</t>
  </si>
  <si>
    <t>- - Steering wheels, steering columns and</t>
  </si>
  <si>
    <t>steering boxes; and parts thereof:</t>
  </si>
  <si>
    <t>(1) Steering wheels (non air bag/ non PU</t>
  </si>
  <si>
    <t>foamed type) for motor cars of heading 87.03 not</t>
  </si>
  <si>
    <t>exceeding 1200cc and</t>
  </si>
  <si>
    <t>vehicles of sub-headings</t>
  </si>
  <si>
    <t>8704.3130 and 8704.3190; steering knuckle arm</t>
  </si>
  <si>
    <t>left and steering drag link for vehicles of sub</t>
  </si>
  <si>
    <t>Steering gears and links for motor cars of</t>
  </si>
  <si>
    <t>heading 87.03, not exceeding 800 cc</t>
  </si>
  <si>
    <t>(3) Covers for steering column for motor cars of</t>
  </si>
  <si>
    <t>(4) Steering column for vehicles of sub-heading</t>
  </si>
  <si>
    <t>Bracket steering gear box for vehicles of sub-</t>
  </si>
  <si>
    <t>Steering wheels, steering columns, steering</t>
  </si>
  <si>
    <t>boxes and Steering stem for vehicles of sub -</t>
  </si>
  <si>
    <t>(1) Steering wheels (non foamed) and</t>
  </si>
  <si>
    <t>covers steering shafts for  vehicles of sub -</t>
  </si>
  <si>
    <t>heading 8704.2219</t>
  </si>
  <si>
    <t>Steering wheels, stearing columns (fixed),</t>
  </si>
  <si>
    <t>steering boxes (manual),  Cover for steering</t>
  </si>
  <si>
    <t>column, Cover relay steering box and steering</t>
  </si>
  <si>
    <t>shaft for agricultural tractors of sub-headings</t>
  </si>
  <si>
    <t>- - Safety Air bags with inflator system; parts</t>
  </si>
  <si>
    <t>heading 87.01:</t>
  </si>
  <si>
    <t>(A) For vehicles of heading 8701.2020,</t>
  </si>
  <si>
    <t>8701.2090 and 8701.2040</t>
  </si>
  <si>
    <t>Battery cover</t>
  </si>
  <si>
    <t>Fuel tank</t>
  </si>
  <si>
    <t>Fuel tank bands / supports / brackets / stripes</t>
  </si>
  <si>
    <t>Out side mirror stay assembly</t>
  </si>
  <si>
    <t>(5)Pin for mounting leaf springs (4x2 vehicles</t>
  </si>
  <si>
    <t>Retainer / holder for center hearing (4x2</t>
  </si>
  <si>
    <t>vehicles only)</t>
  </si>
  <si>
    <t>Shackles for leaf spring assembly</t>
  </si>
  <si>
    <t>Stiffener for fly wheel housing (4x2 vehicles</t>
  </si>
  <si>
    <t>Towing hooks</t>
  </si>
  <si>
    <t>(10) Upper pad for front leaf assembly (4x2</t>
  </si>
  <si>
    <t>(B) Following components,of agricultural tractors</t>
  </si>
  <si>
    <t>of sub-headings 8701.9220 and 8701.9320</t>
  </si>
  <si>
    <t>Adapter plate / engine mounting bracket</t>
  </si>
  <si>
    <t>Adaptor for techo meter drive (for tractors</t>
  </si>
  <si>
    <t>upto 60 kW )</t>
  </si>
  <si>
    <t>Air cleaner housing assembly and parts</t>
  </si>
  <si>
    <t>Air intake pipes / tubes (for tractorsupto 60</t>
  </si>
  <si>
    <t>kw)</t>
  </si>
  <si>
    <t>Anchor for check chain</t>
  </si>
  <si>
    <t>(6)Anchor plate</t>
  </si>
  <si>
    <t>          Angle drive</t>
  </si>
  <si>
    <t>          Arm for hydraulic lift</t>
  </si>
  <si>
    <t>          Arm lift ram for hydraulic mechanism</t>
  </si>
  <si>
    <t>             Balls (Cat I and II)</t>
  </si>
  <si>
    <t>             Battery retainer assembly and parts thereof</t>
  </si>
  <si>
    <t>             Brackets excluding those for throttle control, consol panel and stop light switch</t>
  </si>
  <si>
    <t>             Cable for tractors meter / hour meter</t>
  </si>
  <si>
    <t>             Cam position assembly for hydraulic lift mechanism</t>
  </si>
  <si>
    <t>             Cap for lift cover</t>
  </si>
  <si>
    <t>             Chain assembly / adjuster lower link and parts thereof</t>
  </si>
  <si>
    <t>             Check chain assembly and parts thereof</t>
  </si>
  <si>
    <t>             Clutch pedal</t>
  </si>
  <si>
    <t>             Collar pre - cleaner / shield air cleaner (for tractorsupto 60 kW)</t>
  </si>
  <si>
    <t>             Connecting rod for hydraulic mechanism</t>
  </si>
  <si>
    <t>             Control Beam</t>
  </si>
  <si>
    <t>             Cooling fan blade</t>
  </si>
  <si>
    <t>             Cover lift pump for hydraulics</t>
  </si>
  <si>
    <t>             Cover starter motor</t>
  </si>
  <si>
    <t>             Deck for fuel tank support</t>
  </si>
  <si>
    <t>             Deck for mounting seats</t>
  </si>
  <si>
    <t>             Drip tray</t>
  </si>
  <si>
    <t>             End implement</t>
  </si>
  <si>
    <t>             Exhaust elbow</t>
  </si>
  <si>
    <t>             Fork for levelling</t>
  </si>
  <si>
    <t>             Front moulding (rubber / plastic)</t>
  </si>
  <si>
    <t>             Front tube assembly</t>
  </si>
  <si>
    <t>             Fuel cut off cable (for tractors upto 60 kW)</t>
  </si>
  <si>
    <t>             Fuel pipes</t>
  </si>
  <si>
    <t>             Fuel tank assembly and parts thereof</t>
  </si>
  <si>
    <t>             Guard / protection for alternator</t>
  </si>
  <si>
    <t>             Head for lubricating oil filter</t>
  </si>
  <si>
    <t>             High pressure hydraulic pipe</t>
  </si>
  <si>
    <t>             Hook support for top link</t>
  </si>
  <si>
    <t>             Hose breather / breather assembly</t>
  </si>
  <si>
    <t>             Hub / spacer for fan</t>
  </si>
  <si>
    <t>             Knuckle for hydraulic mechanism</t>
  </si>
  <si>
    <t>             Leveling assembly shaft and parts thereof</t>
  </si>
  <si>
    <t>             Lever and cam assembly for hydraulic lift and parts thereof</t>
  </si>
  <si>
    <t>             Lever for alternator / brace stretcher</t>
  </si>
  <si>
    <t>             Lever for hand throttle</t>
  </si>
  <si>
    <t>             Lever for lift control for hydraulic lift</t>
  </si>
  <si>
    <t>(48)Lever for plough lifting mechanics</t>
  </si>
  <si>
    <t>             Lever for relay steering control</t>
  </si>
  <si>
    <t>             Lever for response control for hydraulic lift</t>
  </si>
  <si>
    <t>             Lever for steering control</t>
  </si>
  <si>
    <t>             Lever inner selector for hydraulic lift</t>
  </si>
  <si>
    <t>             Lever quadrant cross shaft hydraulic mechanism</t>
  </si>
  <si>
    <t>             Lift rod assembly and parts thereof</t>
  </si>
  <si>
    <t>             Link assembly control for hydraulic machinism</t>
  </si>
  <si>
    <t>             Link assembly for hydraulic lift</t>
  </si>
  <si>
    <t>             Link for pivot pedal</t>
  </si>
  <si>
    <t>             Link for PTO clutch</t>
  </si>
  <si>
    <t>             Lower link assembly</t>
  </si>
  <si>
    <t>             Packing for fuel tank</t>
  </si>
  <si>
    <t>             Pad for PTO relay</t>
  </si>
  <si>
    <t>             Pads for pedals</t>
  </si>
  <si>
    <t>             Parts of fuel sedimentary assembly</t>
  </si>
  <si>
    <t>             Pin for beam control</t>
  </si>
  <si>
    <t>             Pin for supporting hydraulic mechanism</t>
  </si>
  <si>
    <t>             Piston assembly for hydraulic mechanism and parts thereof</t>
  </si>
  <si>
    <t>             Pivot shaft for hydraulic lift</t>
  </si>
  <si>
    <t>             Plate cover for rear axle</t>
  </si>
  <si>
    <t>             Plate draft response for hydraulic lift</t>
  </si>
  <si>
    <t>             Plate engine lifting / eye engine lifting</t>
  </si>
  <si>
    <t>             Pre cleaner assembly and parts thereof</t>
  </si>
  <si>
    <t>             Protection sheet for starter motor</t>
  </si>
  <si>
    <t>             Pull rod for stopping engin</t>
  </si>
  <si>
    <t>             Quadrant assembly and parts thereof</t>
  </si>
  <si>
    <t>             Radiator elbow</t>
  </si>
  <si>
    <t>             Response cover assembly for hydraulic lift and parts thereo</t>
  </si>
  <si>
    <t>             Retainer for ball</t>
  </si>
  <si>
    <t>             Rocker cove</t>
  </si>
  <si>
    <t>             Rod / shaft for throttle pedal</t>
  </si>
  <si>
    <t>             Sector for draft control</t>
  </si>
  <si>
    <t>             Selective assembly and parts thereo</t>
  </si>
  <si>
    <t>Shaft / pin for lower lin</t>
  </si>
  <si>
    <t>Shaft for fuel pump activation</t>
  </si>
  <si>
    <t>Shaft for ram extension</t>
  </si>
  <si>
    <t>Shield for bearing set</t>
  </si>
  <si>
    <t>Shim for fuel tank support</t>
  </si>
  <si>
    <t>Sleeve for lift control</t>
  </si>
  <si>
    <t>Spacer for fuel injection pump</t>
  </si>
  <si>
    <t>Spacer for transmission</t>
  </si>
  <si>
    <t>Spacer rings for fan blades</t>
  </si>
  <si>
    <t>Stand pipe for hydraulic lift mechanism</t>
  </si>
  <si>
    <t>Steering arms</t>
  </si>
  <si>
    <t>Stop reverse shaft</t>
  </si>
  <si>
    <t>Strap for fuel tank (for tractorsupto 60 kW)</t>
  </si>
  <si>
    <t>Suction pipe for hydraulic oil</t>
  </si>
  <si>
    <t>Support / bracket for fuel tank (for taractors</t>
  </si>
  <si>
    <t>upto 60 kW)</t>
  </si>
  <si>
    <t>Support for foot steps</t>
  </si>
  <si>
    <t>Support for front axle</t>
  </si>
  <si>
    <t>Support for lift pump</t>
  </si>
  <si>
    <t>Support for throttle</t>
  </si>
  <si>
    <t>Support for vacuum pump drive</t>
  </si>
  <si>
    <t>Support for water pump</t>
  </si>
  <si>
    <t>Throttle control</t>
  </si>
  <si>
    <t>(104)Throttle control assembly and parts thereof</t>
  </si>
  <si>
    <t>(for tractorsupto 60 kW)</t>
  </si>
  <si>
    <t>Throttle pedal</t>
  </si>
  <si>
    <t>Top link assembly and parts thereof</t>
  </si>
  <si>
    <t>Track rod adjustor</t>
  </si>
  <si>
    <t>Tube assembly for rear axle and parts</t>
  </si>
  <si>
    <t>(110) Water body / elbow water pump</t>
  </si>
  <si>
    <t>Water inlet / water connection</t>
  </si>
  <si>
    <t>Water outlet / pipe outlet</t>
  </si>
  <si>
    <t>Weight for frame</t>
  </si>
  <si>
    <t>Wrapper assembly and parts thereof</t>
  </si>
  <si>
    <t>(1) Accelerator / Brake / Clutch pedal assemblies</t>
  </si>
  <si>
    <t>and parts thereof</t>
  </si>
  <si>
    <t>(2) Air cleaner housing</t>
  </si>
  <si>
    <t>(3) Battery cover</t>
  </si>
  <si>
    <t>(4) Boot for gear shift</t>
  </si>
  <si>
    <t>Brace for adjusting generator / alternator</t>
  </si>
  <si>
    <t>Brackets for mounting air cleaner</t>
  </si>
  <si>
    <t>Brackets for mounting engine (casting and</t>
  </si>
  <si>
    <t>sheet metal)</t>
  </si>
  <si>
    <t>Brackets for mounting exhaust pipes</t>
  </si>
  <si>
    <t>Brackets for mounting leaf springs</t>
  </si>
  <si>
    <t>Brackets for mounting shock absorbers</t>
  </si>
  <si>
    <t>Fuel tank bands / supports / brackets /</t>
  </si>
  <si>
    <t>stripes</t>
  </si>
  <si>
    <t>Hanger for engine lifting</t>
  </si>
  <si>
    <t>Lever and bracket of stabilizer bar</t>
  </si>
  <si>
    <t>Pins for mounting leaf springs</t>
  </si>
  <si>
    <t>Retainer / holder for center bearing</t>
  </si>
  <si>
    <t>(19) Towing hooks</t>
  </si>
  <si>
    <t>U Bolts for leaf springs</t>
  </si>
  <si>
    <t>Upper pad for front leaf spring assembly</t>
  </si>
  <si>
    <t>- - - For the vehicles of heading 87.03:</t>
  </si>
  <si>
    <t>(A) Following components for motor cars of</t>
  </si>
  <si>
    <t>Arms for fan belt adjusting</t>
  </si>
  <si>
    <t>Bracket for generator</t>
  </si>
  <si>
    <t>Bracket for holding jack</t>
  </si>
  <si>
    <t>(5)Bracket for jacking (for vehicles upto 1200cc)</t>
  </si>
  <si>
    <t>Bracket for stabilizing bar (for vehicles upto</t>
  </si>
  <si>
    <t>Bracket front seat inside (for vehicles upto</t>
  </si>
  <si>
    <t>Bracket parking lever</t>
  </si>
  <si>
    <t>Cable assembly for choke and parts thereof</t>
  </si>
  <si>
    <t>Cable for heater / air vent control and parts</t>
  </si>
  <si>
    <t>thereof (for  vehicles upto 800cc)</t>
  </si>
  <si>
    <t>Cable for hood latch release and parts</t>
  </si>
  <si>
    <t>Cables for opening fuel lid and parts thereof</t>
  </si>
  <si>
    <t>Cables for opening trunk latch and parts</t>
  </si>
  <si>
    <t>Cap assembly fuel filler  maintenance hole</t>
  </si>
  <si>
    <t>Cap assembly fuel filler (for vehicles upto</t>
  </si>
  <si>
    <t>800cc)</t>
  </si>
  <si>
    <t>             Engine mounting brackets (sheet metal and cast iron, non rubberised)</t>
  </si>
  <si>
    <t>(17)Fuel filler neck and pipe (other than plastic)</t>
  </si>
  <si>
    <t>             Fuel pipe (main)</t>
  </si>
  <si>
    <t>           Fuel pipe (return)</t>
  </si>
  <si>
    <t>             Fuel tank (other than plastic)</t>
  </si>
  <si>
    <t>             Fuel tank bands / brackets for mounting</t>
  </si>
  <si>
    <t>             Fuel tube protectors (for vehicles upto 1200cc)</t>
  </si>
  <si>
    <t>              Gear shift control rods/ transmission cables (manual type) ( for vehicles not exceeding 1200cc)</t>
  </si>
  <si>
    <t>             Heater unit (using engine heat) and parts thereof</t>
  </si>
  <si>
    <t>             Lever fuel lid latch release</t>
  </si>
  <si>
    <t>             Lever gear shift control and parts thereof (manual)</t>
  </si>
  <si>
    <t>             Lever hood latch release</t>
  </si>
  <si>
    <t>             Lever luggage door latch release</t>
  </si>
  <si>
    <t>             Lid assembly fuel filler (for vehicles upto 1200cc)</t>
  </si>
  <si>
    <t>             Nozzel and hose for wind shield washer</t>
  </si>
  <si>
    <t>             Pedal and housing assembly (brake, clutch, accelerator and parts thereof)</t>
  </si>
  <si>
    <t>             Protectors for fuel filler pipes</t>
  </si>
  <si>
    <t>             Protectors fuel tank</t>
  </si>
  <si>
    <t>             Reserve tank and hose assembly for radiator tank and parts threreof</t>
  </si>
  <si>
    <t>             Seat track adjuster without reclining mechanism</t>
  </si>
  <si>
    <t>             Shield fuel tank filler pipe</t>
  </si>
  <si>
    <t>             Towing hooks</t>
  </si>
  <si>
    <t>             Washer jar</t>
  </si>
  <si>
    <t>          Following components for vehicles of heading 87032113, 87032195 and 87032240</t>
  </si>
  <si>
    <t>          Air suction assembly for air cleaner</t>
  </si>
  <si>
    <t>         Arm for gear select assembly and parts thereof</t>
  </si>
  <si>
    <t>          Arms for fan belt adjusting</t>
  </si>
  <si>
    <t>          Bracket for brake fluid reservoir</t>
  </si>
  <si>
    <t>          Bracket for fuse box</t>
  </si>
  <si>
    <t>          Bracket for generator</t>
  </si>
  <si>
    <t>          Bracket for holding jack</t>
  </si>
  <si>
    <t>          Bracket for mounting radiator</t>
  </si>
  <si>
    <t>          Bracket for suspension</t>
  </si>
  <si>
    <t>             Brake fluid reservoir assembly and parts thereof</t>
  </si>
  <si>
    <t>             Cable assembly for accelerator and parts thereof</t>
  </si>
  <si>
    <t>             Cable assembly for choke and parts thereof</t>
  </si>
  <si>
    <t>             Engine mounting brackets (sheet metal and cast iron, non rubberised), excluding front mount bracket</t>
  </si>
  <si>
    <t>             Fuel filler neck and pipe</t>
  </si>
  <si>
    <t>             Gear shift control rods/ transmission cables</t>
  </si>
  <si>
    <t>             Hanger for muffler</t>
  </si>
  <si>
    <t>             Hooks for engine lifting</t>
  </si>
  <si>
    <t>             Lever gear shift control and parts thereof</t>
  </si>
  <si>
    <t>             Plates, seats, hangers, spring shackle(inner/ outer) bump stoppers, for use with leaf springs</t>
  </si>
  <si>
    <t>             Reserve tank and hose assembly for radiator water and parts thereof</t>
  </si>
  <si>
    <t>             Spare wheel carrier and bolt assembly</t>
  </si>
  <si>
    <t>             Support set for gear shift arm</t>
  </si>
  <si>
    <t>         Engine mounting brackets (sheet metal and cast iron, non rubberised)</t>
  </si>
  <si>
    <t>          Fuel tank</t>
  </si>
  <si>
    <t>          Lifting hooks for engine</t>
  </si>
  <si>
    <t>          Link rods for activating door latches</t>
  </si>
  <si>
    <t>          Nozzel wind shield washer</t>
  </si>
  <si>
    <t>         Pedal and housing assembly for brake, clutch, accelerator and parts thereof</t>
  </si>
  <si>
    <t>          Plate cylinder block</t>
  </si>
  <si>
    <t>         Plates, seats, hangers, shackles (inner/ outer), stop rear bump, bumper rear spring and pad for leaves for use with leaf spring assemblies</t>
  </si>
  <si>
    <t>          Following components for vehicles of heading 87032323 and 87033223</t>
  </si>
  <si>
    <t>         Bands / protective blankets / brackets for fuel tank</t>
  </si>
  <si>
    <t>          Brackets for accelerator cable</t>
  </si>
  <si>
    <t>          Brackets for mounting air cleaner assembly</t>
  </si>
  <si>
    <t>          Brackets for mounting bumper</t>
  </si>
  <si>
    <t>          Brackets for mounting engine (sheet metal)</t>
  </si>
  <si>
    <t>          Brackets for mounting fuse box / relay box</t>
  </si>
  <si>
    <t>         Brackets for mounting power steering tank, power stearing pump and power stearing oil reservoir</t>
  </si>
  <si>
    <t>          Brackets for mounting radiator</t>
  </si>
  <si>
    <t>         Brackets for mounting silencers / mufflers / exhaust pipes</t>
  </si>
  <si>
    <t>             Brackets for mounting suspension (sheet metal)</t>
  </si>
  <si>
    <t>             Brackets for mounting vacuum tank</t>
  </si>
  <si>
    <t>             Brackets for mudguards</t>
  </si>
  <si>
    <t>             Brackets for release mechanism for hood opening</t>
  </si>
  <si>
    <t>             Brackets for seats</t>
  </si>
  <si>
    <t>             Cable for hood latch release</t>
  </si>
  <si>
    <t>             Cable for hood lock control</t>
  </si>
  <si>
    <t>             Engine cooling system pipes (metal)</t>
  </si>
  <si>
    <t>             Fuel pipe for inlet fuel</t>
  </si>
  <si>
    <t>             Fuel tubes, main and return</t>
  </si>
  <si>
    <t>             Knobs for seat reclining knuckles</t>
  </si>
  <si>
    <t>             Mounting system for spare wheel</t>
  </si>
  <si>
    <t>             Oil cooler pipes (metal)</t>
  </si>
  <si>
    <t>             Pedal Assembly for accelerator and parts thereof</t>
  </si>
  <si>
    <t>             Pedal assembly for clutch and parts thereof</t>
  </si>
  <si>
    <t>           Power adjustment screw for hand brake</t>
  </si>
  <si>
    <t>             Radiator pipes</t>
  </si>
  <si>
    <t>             Resonator for air intake system</t>
  </si>
  <si>
    <t>             Seat Adjusting Track</t>
  </si>
  <si>
    <t>             Spare wheel carrier assembly and parts thereof</t>
  </si>
  <si>
    <t>             Towing hook</t>
  </si>
  <si>
    <t>             Wire protecting pads (foam)</t>
  </si>
  <si>
    <t>          Following components for vehicles of sub heading 87032115</t>
  </si>
  <si>
    <t>          Air filter assembly and parts thereof</t>
  </si>
  <si>
    <t>          Battery carrier assembly and parts thereof</t>
  </si>
  <si>
    <t>          Brackets</t>
  </si>
  <si>
    <t>          Brake oil tank</t>
  </si>
  <si>
    <t>          Breather tube</t>
  </si>
  <si>
    <t>          Control cables assemblies and parts thereof</t>
  </si>
  <si>
    <t>          Engine mounting bolt; Engine cover</t>
  </si>
  <si>
    <t>          Engine mounting bridge / cross member</t>
  </si>
  <si>
    <t>             Fuel tank assembly and parts thereof; cap fuel tank</t>
  </si>
  <si>
    <t>             Fuse box assembly and parts thereof</t>
  </si>
  <si>
    <t>             Handle grip</t>
  </si>
  <si>
    <t>             Internal cock for handle grip</t>
  </si>
  <si>
    <t>             Kick starter assembly and parts thereof</t>
  </si>
  <si>
    <t>             Knobs</t>
  </si>
  <si>
    <t>             Lever assembly gear shift</t>
  </si>
  <si>
    <t>             Sleeve for wheel</t>
  </si>
  <si>
    <t>             Spacer for wheel</t>
  </si>
  <si>
    <t>             Speedometer cable assembly and parts thereof</t>
  </si>
  <si>
    <t>             Torque rod</t>
  </si>
  <si>
    <t>             Wheel nuts</t>
  </si>
  <si>
    <t>           Following components for vehicles of sub - heading 87033225</t>
  </si>
  <si>
    <t>          Accelerator cable</t>
  </si>
  <si>
    <t>          Accelerator pedal assembly and parts thereof</t>
  </si>
  <si>
    <t>         Air cleaner housing assembly and parts thereof</t>
  </si>
  <si>
    <t>          Bracket for body floor support</t>
  </si>
  <si>
    <t>          Bracket for fuel tank pipes</t>
  </si>
  <si>
    <t>          Bracket for mounting body on chassis</t>
  </si>
  <si>
    <t>          Bracket for mounting internal light</t>
  </si>
  <si>
    <t>          Bracket for power stearing oil reservoir</t>
  </si>
  <si>
    <t>             Bracket for power stearing pump mounting</t>
  </si>
  <si>
    <t>             Bracket for radiator mounting</t>
  </si>
  <si>
    <t>             Bracket for roll over bar</t>
  </si>
  <si>
    <t>             Bracket for silencer / exhaust pipe support</t>
  </si>
  <si>
    <t>             Bracket for track rod protection</t>
  </si>
  <si>
    <t>             Clutch pipe (feed)</t>
  </si>
  <si>
    <t>             Cover for fuse box</t>
  </si>
  <si>
    <t>             Cradle / support for fuel tank</t>
  </si>
  <si>
    <t>             Cyclone pipe oil drain (sheet metal)</t>
  </si>
  <si>
    <t>             Flinger / damper</t>
  </si>
  <si>
    <t>Fuel filler cover assembly and parts thereof</t>
  </si>
  <si>
    <t>Fuel filler neck</t>
  </si>
  <si>
    <t>Gate plate for gear lever retention</t>
  </si>
  <si>
    <t>Hose assembly for washer</t>
  </si>
  <si>
    <t>Internal air duct for heater</t>
  </si>
  <si>
    <t>Lower air duct</t>
  </si>
  <si>
    <t>Lower seat for front spring</t>
  </si>
  <si>
    <t>Pipe assembly for fuel and parts thereof</t>
  </si>
  <si>
    <t>Pipe for heater return</t>
  </si>
  <si>
    <t>Retainer for suspension spring</t>
  </si>
  <si>
    <t>Retaining plate for pulley</t>
  </si>
  <si>
    <t>Rings for securing shock absorbers</t>
  </si>
  <si>
    <t>Spare wheel carrier assembly and parts</t>
  </si>
  <si>
    <t>Stay assembly with cover for roll over bar</t>
  </si>
  <si>
    <t>Strap for fuel tank</t>
  </si>
  <si>
    <t>Strut for air cleaner bracket</t>
  </si>
  <si>
    <t>Top plate (plate grommet) for gear change</t>
  </si>
  <si>
    <t>assembly</t>
  </si>
  <si>
    <t>Towing hook</t>
  </si>
  <si>
    <t>Towing ring recovery and lashing assembly</t>
  </si>
  <si>
    <t>Underside protection bar assembly for</t>
  </si>
  <si>
    <t>propeller shaft</t>
  </si>
  <si>
    <t>(40) Washer tank assembly and cap thereof</t>
  </si>
  <si>
    <t>Following components for vehicles of sub -</t>
  </si>
  <si>
    <t>heading 87.04</t>
  </si>
  <si>
    <t>(A) For vehicles of sub- heading 8704.2190:</t>
  </si>
  <si>
    <t>(1) Air cleaner housing (sheet metal type)</t>
  </si>
  <si>
    <t>(2) Air intake duck for air cleaner assembly</t>
  </si>
  <si>
    <t>(3) Bands / protective blankets / brackets for fuel</t>
  </si>
  <si>
    <t>tank.</t>
  </si>
  <si>
    <t>(4) Cable for hood lock control</t>
  </si>
  <si>
    <t>(5) Clutch Oil Tube</t>
  </si>
  <si>
    <t>(6)Duct snorkel</t>
  </si>
  <si>
    <t>(7) Filler neck assembly</t>
  </si>
  <si>
    <t>(8) Fuel tank (metal type)</t>
  </si>
  <si>
    <t>(9) Fuel tubes, main and return (metallic Type)</t>
  </si>
  <si>
    <t>Heat insulators</t>
  </si>
  <si>
    <t>Jar assembly washer</t>
  </si>
  <si>
    <t>Mounting system for spare wheel</t>
  </si>
  <si>
    <t>Neck assembly for fuel tank</t>
  </si>
  <si>
    <t>             Protector for fuel tank</t>
  </si>
  <si>
    <t>             Reserve tank for radiator</t>
  </si>
  <si>
    <t>             Rods for activating door latches</t>
  </si>
  <si>
    <t>             Rods for radiator support</t>
  </si>
  <si>
    <t>             Shackles / shackle plates / pins / hangers for leaf springs</t>
  </si>
  <si>
    <t>             U bolt for leaf springs</t>
  </si>
  <si>
    <t>             vacuum tank</t>
  </si>
  <si>
    <t>            Following components, for vehicles of sub - heading 87043190</t>
  </si>
  <si>
    <t>          Battery box / battery clamp / battery band</t>
  </si>
  <si>
    <t>          Battery cover</t>
  </si>
  <si>
    <t>         Brackets for brake fluid reservoir, washer tank and water reservoir tank</t>
  </si>
  <si>
    <t>          Brackets for fuel box</t>
  </si>
  <si>
    <t>          Brackets for mounting alternator</t>
  </si>
  <si>
    <t>         Brackets for mounting engine / excluding bracket front mount</t>
  </si>
  <si>
    <t>             Brackets for mounting rear deck</t>
  </si>
  <si>
    <t>             Brackets for mounting stearing gear box</t>
  </si>
  <si>
    <t>             Brackets for seat belts</t>
  </si>
  <si>
    <t>             Brackets for suspension system</t>
  </si>
  <si>
    <t>             Brackets sub -  cleaner</t>
  </si>
  <si>
    <t>             Bush spring shackle, shackle plates, bumpers, hangers, stoppers and U bolts for leaf springs</t>
  </si>
  <si>
    <t>             Cable assemblies for accelerator and choke</t>
  </si>
  <si>
    <t>             Fuel tank and parts thereof</t>
  </si>
  <si>
    <t>             Hooks for lifting engine</t>
  </si>
  <si>
    <t>             Lever set for gear shift control</t>
  </si>
  <si>
    <t>             Nuts for wheels</t>
  </si>
  <si>
    <t>             Pedal Brake, clutch and accelerator assemblies and parts thereof</t>
  </si>
  <si>
    <t>             Plate cylinder block</t>
  </si>
  <si>
    <t>             Rod / Bracket for tension assembly</t>
  </si>
  <si>
    <t>             Rod gear shift select</t>
  </si>
  <si>
    <t>             Spare wheel carrier and bolt assembly and parts thereof</t>
  </si>
  <si>
    <t>             Stay / Brackets for bumpers</t>
  </si>
  <si>
    <t>             Washer jar assembly for wind shield</t>
  </si>
  <si>
    <t>             Water reservoir tanks</t>
  </si>
  <si>
    <t>(34)Wind shield washer nozzel assembly</t>
  </si>
  <si>
    <t>          Following components for vehicles of heading 87043130</t>
  </si>
  <si>
    <t>             Nozzle and hose for wind shield washer</t>
  </si>
  <si>
    <t>Reserve tank and hose assembly for</t>
  </si>
  <si>
    <t>radiator water and parts thereof</t>
  </si>
  <si>
    <t>Spare wheel carrier and bolt assembly</t>
  </si>
  <si>
    <t>Support set for gear shift arm</t>
  </si>
  <si>
    <t>Washer jar</t>
  </si>
  <si>
    <t>(D) Following components for vehicles of sub</t>
  </si>
  <si>
    <t>Air filter assembly and parts thereof</t>
  </si>
  <si>
    <t>Brackets</t>
  </si>
  <si>
    <t>Brake oil tank</t>
  </si>
  <si>
    <t>Breather tube</t>
  </si>
  <si>
    <t>Chassis and parts thereof</t>
  </si>
  <si>
    <t>Control cables assemblies and parts thereof</t>
  </si>
  <si>
    <t>Engine mounting bolt; Engine cover</t>
  </si>
  <si>
    <t>Engine mounting bridge / cross member</t>
  </si>
  <si>
    <t>Fuel pipes</t>
  </si>
  <si>
    <t>Fuel tank assembly and parts thereof; cap</t>
  </si>
  <si>
    <t>fuel tank</t>
  </si>
  <si>
    <t>Fuse box assembly and parts thereof</t>
  </si>
  <si>
    <t>Handle grip</t>
  </si>
  <si>
    <t>Internal cock for handle grip</t>
  </si>
  <si>
    <t>Kick starter assembly and parts thereof</t>
  </si>
  <si>
    <t>Knobs</t>
  </si>
  <si>
    <t>Lever assembly gear shift</t>
  </si>
  <si>
    <t>Sleeve for wheel</t>
  </si>
  <si>
    <t>Spacer for wheel</t>
  </si>
  <si>
    <t>Speedometer cable assembly and parts</t>
  </si>
  <si>
    <t>Torque rod</t>
  </si>
  <si>
    <t>Wheel nuts</t>
  </si>
  <si>
    <t>- - - - Following components, for vehicles of sub -</t>
  </si>
  <si>
    <t>(A) For vehicles of sub- heading 8704.2219:</t>
  </si>
  <si>
    <t>Air cleaner housing (sheet metal)</t>
  </si>
  <si>
    <t>Air intake pipe and its hood</t>
  </si>
  <si>
    <t>Boot for gear shift lever.</t>
  </si>
  <si>
    <t>Bracket for mounting air cleaner</t>
  </si>
  <si>
    <t>Bracket helper spring</t>
  </si>
  <si>
    <t>         Brackets for leaf springs, shock absorbers, exhaust pipes and engine mounting (casting and sheet metal)</t>
  </si>
  <si>
    <t>             Fuel tank bands / supports / brackets / stripes</t>
  </si>
  <si>
    <t>             Hanger for engine lifting</t>
  </si>
  <si>
    <t>             Out side mirror stay assembly</t>
  </si>
  <si>
    <t>             Pins for mounting leaf springs</t>
  </si>
  <si>
    <t>             Pipe air cleaner to engine</t>
  </si>
  <si>
    <t>             Rod assembly for cabin locking mechanism</t>
  </si>
  <si>
    <t>             Shackles for leaf springs</t>
  </si>
  <si>
    <t>             Stay for cabin entry steps</t>
  </si>
  <si>
    <t>             U Bolts for leaf springs</t>
  </si>
  <si>
    <t>             Upper pad for front leaf spring assembly</t>
  </si>
  <si>
    <t>(B) For vehicles of sub -  heading 87042299</t>
  </si>
  <si>
    <t>         Accelerator / Brake / Clutch pedal assembly and parts thereof</t>
  </si>
  <si>
    <t>          Air / vacuum tanks for brakes</t>
  </si>
  <si>
    <t>         Air cleaner housing assembly and parts thereof (sheet metal)</t>
  </si>
  <si>
    <t>          Air intake pipe and its hoods</t>
  </si>
  <si>
    <t>          Brace for adjusting generator / alternator</t>
  </si>
  <si>
    <t>         Brackets for mounting air cleaner, leaf springs, helper springs, schock absorbers and exhaust pipes</t>
  </si>
  <si>
    <t>         Brackets for mounting engine (casting and sheet metal)</t>
  </si>
  <si>
    <t>             Fuel tank bands / supports / brackets / strips</t>
  </si>
  <si>
    <t>             Mounting support for spare wheel carrier</t>
  </si>
  <si>
    <t>             Retainer / holder for center bearing</t>
  </si>
  <si>
    <t>             Shackles for leaf springs assembly</t>
  </si>
  <si>
    <t>             Stiffener for fly wheel housing</t>
  </si>
  <si>
    <t>(C) For vehicles of sub -  heading 87042390</t>
  </si>
  <si>
    <t>(2) Air cleaner housing assembly and parts</t>
  </si>
  <si>
    <t>thereof (sheet metal)</t>
  </si>
  <si>
    <t>(3) Air intake pipe and its hood</t>
  </si>
  <si>
    <t>(4) Battery cover</t>
  </si>
  <si>
    <t>(5) Brace for adjusting generator / alternator</t>
  </si>
  <si>
    <t>(6) Bracket for mounting air cleaner, leaf springs,</t>
  </si>
  <si>
    <t>shock  absorbers (6x2 vehicles only), exhaust</t>
  </si>
  <si>
    <t>pipes and air tanks</t>
  </si>
  <si>
    <t>(7) Brackets for mounting engine (casting and</t>
  </si>
  <si>
    <t>(8) Fuel tank</t>
  </si>
  <si>
    <t>(9) Fuel tank bands / supports / brackets / stripes</t>
  </si>
  <si>
    <t>Pipe air cleaner to engine</t>
  </si>
  <si>
    <t>Retainer / holder for center bearing (6x2</t>
  </si>
  <si>
    <t>Stiffener for fly wheel housing (6x2 vehicles</t>
  </si>
  <si>
    <t>(18) Towing hooks</t>
  </si>
  <si>
    <t>Works trucks, self- propelled, not fitted with</t>
  </si>
  <si>
    <t>lifting or handling equipment, of the type</t>
  </si>
  <si>
    <t>used in factories, warehouses, dock areas or</t>
  </si>
  <si>
    <t>airports for short distance transport of</t>
  </si>
  <si>
    <t>goods; tractors of the type used on railway</t>
  </si>
  <si>
    <t>station platforms; parts of the foregoing</t>
  </si>
  <si>
    <t>vehicles.</t>
  </si>
  <si>
    <t>- Vehicles:</t>
  </si>
  <si>
    <t>- - Electrical</t>
  </si>
  <si>
    <t>Tanks and other armoured fighting vehicles,</t>
  </si>
  <si>
    <t>motorised, whether or not fitted with</t>
  </si>
  <si>
    <t>weapons, and parts of such vehicles.</t>
  </si>
  <si>
    <t>- - - Armoured cash carrying vehicles</t>
  </si>
  <si>
    <t>Motorcycles (including mopeds) and cycles</t>
  </si>
  <si>
    <t>fitted with an auxiliary motor, with or without</t>
  </si>
  <si>
    <t>side- cars; side- cars.</t>
  </si>
  <si>
    <t>- With reciprocating internal combustion piston</t>
  </si>
  <si>
    <t>engine of a cylinder capacity not exceeding 50cc:</t>
  </si>
  <si>
    <t>of vehicles in any kit form</t>
  </si>
  <si>
    <t>engine of a cylinder capacity exceeding 50cc but</t>
  </si>
  <si>
    <t>not exceeding 250cc:</t>
  </si>
  <si>
    <t>engine of a cylinder capacity exceeding 250 cc</t>
  </si>
  <si>
    <t>but not exceeding 500 cc:</t>
  </si>
  <si>
    <t>Motorcycle rickshaws in CBU</t>
  </si>
  <si>
    <t>engine of a cylinder capacity exceeding 500 cc</t>
  </si>
  <si>
    <t>but not exceeding 800cc:</t>
  </si>
  <si>
    <t>engine of a cylinder capacity exceeding 800cc:</t>
  </si>
  <si>
    <t>- With electric motor for propulsion:</t>
  </si>
  <si>
    <t>- - - Self-balancing, electrically-powered two</t>
  </si>
  <si>
    <t>wheeled transportation device ( Hoverboard,</t>
  </si>
  <si>
    <t>smart scooter, drift vehicles)</t>
  </si>
  <si>
    <t>Bicycles and other cycles (including delivery</t>
  </si>
  <si>
    <t>tricycles), not motorised.</t>
  </si>
  <si>
    <t>Carriages for disabled persons, whether or</t>
  </si>
  <si>
    <t>not motorised or otherwise mechanically</t>
  </si>
  <si>
    <t>propelled.</t>
  </si>
  <si>
    <t>- Not mechanically propelled</t>
  </si>
  <si>
    <t>Parts and accessories of vehicles of headings</t>
  </si>
  <si>
    <t>Nos. 87.11 to 87.13.</t>
  </si>
  <si>
    <t>- Of motorcycles (including mopeds):</t>
  </si>
  <si>
    <t>- - - Saddles</t>
  </si>
  <si>
    <t>heading 87.11:-</t>
  </si>
  <si>
    <t>Air cleaner assembly and parts thereof</t>
  </si>
  <si>
    <t>Axles (front, rear, collar) and parts thereof</t>
  </si>
  <si>
    <t>Battery Box</t>
  </si>
  <si>
    <t>Bolt for engine mounting</t>
  </si>
  <si>
    <t>Brake cables and parts thereof</t>
  </si>
  <si>
    <t>Brake pedal shaft</t>
  </si>
  <si>
    <t>Brake pads</t>
  </si>
  <si>
    <t>Brake rods, linkages and levers</t>
  </si>
  <si>
    <t>Brake shoes/ Mounted brake lining of</t>
  </si>
  <si>
    <t>asbestos</t>
  </si>
  <si>
    <t>Brakes (complete)</t>
  </si>
  <si>
    <t>Cams for brakes</t>
  </si>
  <si>
    <t>Chain case and parts thereof</t>
  </si>
  <si>
    <t>Clutch cables and parts thereof</t>
  </si>
  <si>
    <t>Complete fuel system</t>
  </si>
  <si>
    <t>Complete wheels</t>
  </si>
  <si>
    <t>Fenders and parts thereof</t>
  </si>
  <si>
    <t>Foot rest and parts thereof</t>
  </si>
  <si>
    <t>Frame / chassis and parts thereof</t>
  </si>
  <si>
    <t>Front fork assembly (complete)</t>
  </si>
  <si>
    <t>Fuel pipes / tubes</t>
  </si>
  <si>
    <t>Fuel tank (whether or not painted)</t>
  </si>
  <si>
    <t>Fuel tank cap (with or without lock)</t>
  </si>
  <si>
    <t>Fuse boxes</t>
  </si>
  <si>
    <t>Gear shift lever pad</t>
  </si>
  <si>
    <t>Grips (whether or not twisting) and parts</t>
  </si>
  <si>
    <t>Handle bar and parts thereof</t>
  </si>
  <si>
    <t>(28)Hubs for wheels</t>
  </si>
  <si>
    <t>Lever set kick starter</t>
  </si>
  <si>
    <t>Levers for front brake and clutch and parts</t>
  </si>
  <si>
    <t>Motorcycle head lamp housing</t>
  </si>
  <si>
    <t>Mudguards / flaps (plastic)</t>
  </si>
  <si>
    <t>Nipples for wheels</t>
  </si>
  <si>
    <t>Parts for rear shock absorber assembly</t>
  </si>
  <si>
    <t>other than bushes, collars, stoppers, valves,</t>
  </si>
  <si>
    <t>guides, rings, pistons, rebound, springs, plates</t>
  </si>
  <si>
    <t>and spacers</t>
  </si>
  <si>
    <t>Parts of front fork assembly other than outer</t>
  </si>
  <si>
    <t>and inner tubes, guides, races, ball assembly,</t>
  </si>
  <si>
    <t>seals, brackets, valves, oil locks, rings, pistons,</t>
  </si>
  <si>
    <t>stoppers, collars, front fork springs, plugs,</t>
  </si>
  <si>
    <t>bridges for forks and seat rebounds</t>
  </si>
  <si>
    <t>Rear shock absorbers assembly</t>
  </si>
  <si>
    <t>Rim flaps (other than rubber) for wheels</t>
  </si>
  <si>
    <t>Rims for wheels</t>
  </si>
  <si>
    <t>Side covers and parts thereof</t>
  </si>
  <si>
    <t>Side stands / main stands and parts thereof</t>
  </si>
  <si>
    <t>Silencers / exhaust pipes / mufflers and</t>
  </si>
  <si>
    <t>Spokes for wheels</t>
  </si>
  <si>
    <t>Sprockets for wheels</t>
  </si>
  <si>
    <t>Swinging arm assembly and parts thereof</t>
  </si>
  <si>
    <t>except collar and  bushing</t>
  </si>
  <si>
    <t>Throttle cables and parts thereof</t>
  </si>
  <si>
    <t>Torque link and parts thereof</t>
  </si>
  <si>
    <t>Regulator rectifier</t>
  </si>
  <si>
    <t>Clutch assembly</t>
  </si>
  <si>
    <t>Emblems / Stickers</t>
  </si>
  <si>
    <t>Drum gear shift for vehicles of heading</t>
  </si>
  <si>
    <t>(1) Pipe seat</t>
  </si>
  <si>
    <t>(2) Seat  bottom</t>
  </si>
  <si>
    <t>(3) Pipe /inner tube</t>
  </si>
  <si>
    <t>(4) Case bottom/outer tube</t>
  </si>
  <si>
    <t>(1) Case damper/ pump/ rebound</t>
  </si>
  <si>
    <t>(2) Stopper valve</t>
  </si>
  <si>
    <t>(C ) For Engine:</t>
  </si>
  <si>
    <t>(1) Cam for brakes</t>
  </si>
  <si>
    <t>(2) Lever cam brake front &amp; rear</t>
  </si>
  <si>
    <t>- Of carriages for disabled persons</t>
  </si>
  <si>
    <t>- - Frames and forks, and parts thereof</t>
  </si>
  <si>
    <t>- - Wheel rims and spokes</t>
  </si>
  <si>
    <t>- - Hubs, other than coaster braking hubs and</t>
  </si>
  <si>
    <t>hub brakes, and free-wheel sprocket-wheels:</t>
  </si>
  <si>
    <t>- - - Free wheel sprocket wheel for bicycle of</t>
  </si>
  <si>
    <t>heading 87.12</t>
  </si>
  <si>
    <t>- - Brakes, including coaster braking hubs and</t>
  </si>
  <si>
    <t>hub brakes,and parts thereof</t>
  </si>
  <si>
    <t>- - Saddles</t>
  </si>
  <si>
    <t>- - Pedals and crank-gear, and parts thereof</t>
  </si>
  <si>
    <t>Baby carriages and parts thereof.</t>
  </si>
  <si>
    <t>Trailers and semi- trailers; other vehicles, not</t>
  </si>
  <si>
    <t>mechanically propelled; parts thereof.</t>
  </si>
  <si>
    <t>- Trailers and semi- trailers of the caravan type,</t>
  </si>
  <si>
    <t>for housing or camping:</t>
  </si>
  <si>
    <t>of vehicles, in any kit form</t>
  </si>
  <si>
    <t>- Self- loading or self- unloading trailers and</t>
  </si>
  <si>
    <t>semi- trailers for agriculture purposes:</t>
  </si>
  <si>
    <t>- Other trailers and semi- trailers for the transport</t>
  </si>
  <si>
    <t>of goods:</t>
  </si>
  <si>
    <t>- - Tanker trailers and tanker semi-trailers:</t>
  </si>
  <si>
    <t>- Other trailers and semi- trailers:</t>
  </si>
  <si>
    <t>- Other vehicles:</t>
  </si>
  <si>
    <t>Chapter 88</t>
  </si>
  <si>
    <t>Aircraft, spacecraft, and parts thereof</t>
  </si>
  <si>
    <t>For the purposes of subheadings 8802.11 to 8802.40, the expression "unladen weight" means the weight of the machine in normal flying order, excluding the weight of the crew and of fuel and equipment other than permanently fitted items of equipment.</t>
  </si>
  <si>
    <t>Balloons and dirigibles; gliders, hang gliders</t>
  </si>
  <si>
    <t>and other non- powered aircraft.</t>
  </si>
  <si>
    <t>Other aircraft (for example, helicopters,</t>
  </si>
  <si>
    <t>aeroplanes); spacecraft (including satellites)</t>
  </si>
  <si>
    <t>and suborbital and spacecraft launch</t>
  </si>
  <si>
    <t>- Helicopters:</t>
  </si>
  <si>
    <t>- - Of an unladen weight not exceeding 2,000 kg</t>
  </si>
  <si>
    <t>- - Of an unladen weight exceeding 2,000 kg</t>
  </si>
  <si>
    <t>- Aeroplanes and other aircraft, of an unladen</t>
  </si>
  <si>
    <t>weight not exceeding 2,000 kg</t>
  </si>
  <si>
    <t>weight exceeding 2,000 kg but not exceeding</t>
  </si>
  <si>
    <t>15,000 kg</t>
  </si>
  <si>
    <t>weight exceeding 15,000 kg</t>
  </si>
  <si>
    <t>- Spacecraft (including satellites) and suborbital</t>
  </si>
  <si>
    <t>and spacecraft launch vehicles</t>
  </si>
  <si>
    <t>Parts of goods of heading 88.01 or 88.02.</t>
  </si>
  <si>
    <t>- Propellers and rotors and parts thereof</t>
  </si>
  <si>
    <t>- Under- carriages and parts thereof</t>
  </si>
  <si>
    <t>- Other parts of aeroplanes or helicopters</t>
  </si>
  <si>
    <t>Parachutes (including dirigible parachutes</t>
  </si>
  <si>
    <t>and paragliders) and rotochutes; parts</t>
  </si>
  <si>
    <t>thereof and accessories thereto.</t>
  </si>
  <si>
    <t>Aircraft launching gear; deck- arrestor or</t>
  </si>
  <si>
    <t>similar gear; ground flying trainers; parts of</t>
  </si>
  <si>
    <t>the foregoing articles.</t>
  </si>
  <si>
    <t>- Aircraft launching gear and parts thereof; deck-</t>
  </si>
  <si>
    <t>arrestor or similar gear and parts thereof</t>
  </si>
  <si>
    <t>- Ground flying trainers and parts thereof:</t>
  </si>
  <si>
    <t>- - Air combat simulators and parts thereof</t>
  </si>
  <si>
    <t>Chapter 89</t>
  </si>
  <si>
    <t>Ships, boats and floating structures</t>
  </si>
  <si>
    <t>A hull, an unfinished or incomplete vessel, assembled, unassembled or disassembled, or a complete vessel unassembled or disassembled, is to be classified in heading 89.06 if it does not have the essential character of a vessel of a particular kind.</t>
  </si>
  <si>
    <t>Cruise ships, excursion boats, ferry- boats,</t>
  </si>
  <si>
    <t>cargo ships, barges and similar vessels for</t>
  </si>
  <si>
    <t>the transport of persons or goods.</t>
  </si>
  <si>
    <t>- Cruise ships, excursion boats and similar</t>
  </si>
  <si>
    <t>vessels principally designed for the transport of</t>
  </si>
  <si>
    <t>persons; ferry- boats of all kinds</t>
  </si>
  <si>
    <t>- Tankers</t>
  </si>
  <si>
    <t>- Refrigerated vessels, other than those of</t>
  </si>
  <si>
    <t>subheading 8901.20</t>
  </si>
  <si>
    <t>- Other vessels for the transport of goods and</t>
  </si>
  <si>
    <t>other vessels for the transport of both persons</t>
  </si>
  <si>
    <t>and goods</t>
  </si>
  <si>
    <t>Fishing vessels; factory ships and other</t>
  </si>
  <si>
    <t>vessels for processing or preserving fishery</t>
  </si>
  <si>
    <t>Yachts and other vessels for pleasure or</t>
  </si>
  <si>
    <t>sports; rowing boats and canoes.</t>
  </si>
  <si>
    <t>- Inflatable</t>
  </si>
  <si>
    <t>- - Sailboats, with or without auxiliary motor</t>
  </si>
  <si>
    <t>- - Motorboats, other than outboard motorboats</t>
  </si>
  <si>
    <t>Tugs and pusher craft.</t>
  </si>
  <si>
    <t>Light- vessels, fire- floats, dredgers, floating</t>
  </si>
  <si>
    <t>cranes, and other vessels the navigability of</t>
  </si>
  <si>
    <t>which is subsidiary to their main function;</t>
  </si>
  <si>
    <t>floating docks; floating or submersible</t>
  </si>
  <si>
    <t>drilling or production platforms.</t>
  </si>
  <si>
    <t>- Dredgers</t>
  </si>
  <si>
    <t>- Floating or submersible drilling or production</t>
  </si>
  <si>
    <t>platforms</t>
  </si>
  <si>
    <t>Other vessels, including warships and</t>
  </si>
  <si>
    <t>lifeboats other than rowing boats.</t>
  </si>
  <si>
    <t>- Warships</t>
  </si>
  <si>
    <t>Other floating structures (for example, rafts,</t>
  </si>
  <si>
    <t>tanks, coffer- dams, landing- stages, buoys</t>
  </si>
  <si>
    <t>and beacons).</t>
  </si>
  <si>
    <t>- Inflatable rafts</t>
  </si>
  <si>
    <t>Vessels and other floating structures for</t>
  </si>
  <si>
    <t>breaking up.</t>
  </si>
  <si>
    <t>SECTION XVIII</t>
  </si>
  <si>
    <t>OPTICAL, PHOTOGRAPHIC, CINEMATOGRAPHIC, MEASURING, CHECKING, PRECISION, MEDICAL OR SURGICAL INSTRUMENTS AND APPARATUS; CLOCKS AND WATCHES; MUSICAL INSTRUMENTS; PARTS AND ACCESSORIES THEREOF</t>
  </si>
  <si>
    <t>Chapter 90</t>
  </si>
  <si>
    <t>Optical, photographic, cinematographic, measuring, checking, precision, medical or surgical instruments</t>
  </si>
  <si>
    <t>and apparatus; parts and accessories thereof</t>
  </si>
  <si>
    <t>                    Articles of a kind used in machines, appliances or for other technical uses, of vulcanized rubber other than hard rubber (heading 4016), of leather or of composition leather (heading 4205) or of textile material (heading 5911);</t>
  </si>
  <si>
    <t>                    Supporting belts or other support articles of textile material, whose intended effect on the organ to be supported or held derives solely from their elasticity (for example, maternity belts, thoracic support bandages, abdominal support bandages, supports for joints or muscles) (Section XI);</t>
  </si>
  <si>
    <t>                    Refractory goods of heading 6903; ceramic wares for laboratory, chemical or other technical uses, of heading 6909;</t>
  </si>
  <si>
    <t>                    Glass mirrors, not optically worked, of heading 7009, or mirrors of base metal or of precious metal, not being optical elements (heading 8306 or Chapter 71);</t>
  </si>
  <si>
    <t>                    Goods of heading 7007, 7008, 7011, 7014, 7015 or 7017;</t>
  </si>
  <si>
    <t>                    Parts of general use, as defined in Note 2 to Section XV, of base metal (Section XV) or similar goods of plastics (Chapter 39);</t>
  </si>
  <si>
    <t>                    Pumps incorporating measuring devices, of heading 8413; weight-operated counting or checking machinery, or separately presented weights for balances (heading 8423); lifting or handling machinery (headings 8425 to 8428); paper or paperboard cutting machines of</t>
  </si>
  <si>
    <t>all kinds (heading 8441); fittings for adjusting work or tools on machine-tools or water-jet cutting machines, of heading 8466, including fittings with optical devices for reading the scale (for example, "optical" dividing heads) but not those which are in themselves essentially optical instruments (for example, alignment telescopes); calculating machines (heading 8470); valves or other appliances of heading 8481; machines and apparatus (including apparatus for the projection or drawing of circuit patterns on sensitised semiconductor materials) of heading 8486;</t>
  </si>
  <si>
    <t>                    Searchlights or spotlights of a kind used for cycles or motor vehicles (heading 8512); portable electric lamps of heading 8513; cinematographic sound recording, reproducing or re-recording apparatus (heading 8519); sound-heads (heading 8522); television cameras, digital cameras and video camera recorders (heading 85 25); radar apparatus, radio navigational aid apparatus or radio remote control apparatus (heading 85 26); connectors for optical fibres,</t>
  </si>
  <si>
    <t>optical  fibre  bundles  or  cables  (heading  8636);  numerical  control</t>
  </si>
  <si>
    <t>apparatus of heading 8537; sealed beam lamp units of heading 8539; optical fibre cables of heading 8544; Searchlights or spotlights of heading 9405; (ij)</t>
  </si>
  <si>
    <t>                    Articles of Chapter 95;</t>
  </si>
  <si>
    <t>                    Monopods, bipods, tripods and similar articles, of heading 9620;</t>
  </si>
  <si>
    <t>                    Capacity measures, which are to be classified according to their constituent material; or</t>
  </si>
  <si>
    <t>                    Spools, reels or similar supports (which are to be classified according to their constituent material, for example, in heading 3923 or Section XV)</t>
  </si>
  <si>
    <t>Subject to Note 1 above, parts and accessories for machines, apparatus, instruments or articles of this Chapter are to be classified according to the following rules:</t>
  </si>
  <si>
    <t>                    Parts and accessories which are goods included in any of the headings of this Chapter or of Chapter 84, 85 or 91 (other than heading 8487, 8548 or 9033) are in all cases to be classified in their respective headings;</t>
  </si>
  <si>
    <t>                    Other parts and accessories, if suitable for use solely or principally with a particular kind of machine, instrument or apparatus, or with a number of machines, instruments or apparatus of the same heading (including a machine, instrument or apparatus of heading 9010, 9013 or 9031) are to be classified with the machines, instruments or apparatus of that kind;</t>
  </si>
  <si>
    <t>                    All other parts and accessories are to be classified in heading 9033</t>
  </si>
  <si>
    <t>The provisions of Notes 3 and  4 to Section XVI apply also to this Chapter.</t>
  </si>
  <si>
    <t>Heading   90.05  does  not  apply  to  telescopic  sights  for  fitting  to  arms,</t>
  </si>
  <si>
    <t>periscopic telescopes for fitting to submarines or tanks, or to telescopes for</t>
  </si>
  <si>
    <t>machines, appliances, instruments or apparatus of this Chapter or Section</t>
  </si>
  <si>
    <t>XVI; such telescopic sights and telescopes are to be</t>
  </si>
  <si>
    <t>classified in heading</t>
  </si>
  <si>
    <t>90.13.</t>
  </si>
  <si>
    <t>Measuring or checking optical instruments, appliances or machines which,</t>
  </si>
  <si>
    <t>but for this Note, could be classified both in heading</t>
  </si>
  <si>
    <t>90.13 and in heading</t>
  </si>
  <si>
    <t>90.31 are to be classified in heading 90.31.</t>
  </si>
  <si>
    <t>For the purposes of heading 90.21, the expression “orthopaedic appliances” means appliances for:</t>
  </si>
  <si>
    <t>    Preventing or correcting bodily deformities; or</t>
  </si>
  <si>
    <t>     Supporting or holding parts of the body following an illness, operation or injury</t>
  </si>
  <si>
    <t>Orthopaedic appliances include footwear and special insoles designed to correct orthopaedic conditions, provided that they are either (1) made to measure or (2) mass- produced, presented singly and not in pairs and designed to fit either foot equally</t>
  </si>
  <si>
    <t>Heading  90.32 applies only to:</t>
  </si>
  <si>
    <t>                    Instruments and apparatus for automatically controlling the flow, level, pressure or other variables of liquids or gases, or for automatically controlling temperature, whether or not their operation depends on an electrical phenomenon which varies according to the factor to be automatically controlled, which are designed to bring this factor to, and maintain it at, a desired value, stabilised against disturbances, by constantly or periodically measuring its actual value; and</t>
  </si>
  <si>
    <t>                    Automatic regulators of electrical quantities, and instruments or apparatus for automatically controlling non- electrical quantities the operation of which depends on an electrical phenomenon varying according to the factor to be controlled, which are designed to bring this factor to, and maintain it at, a desired value, stabilised against disturbances, by constantly or periodically measuring its actual value</t>
  </si>
  <si>
    <t>Optical fibres and optical fibre bundles;</t>
  </si>
  <si>
    <t>optical fibre cables other than those of</t>
  </si>
  <si>
    <t>heading 85.44; sheets and plates of</t>
  </si>
  <si>
    <t>polarising material; lenses (including contact</t>
  </si>
  <si>
    <t>lenses), prisms, mirrors and other optical</t>
  </si>
  <si>
    <t>elements, of any material, unmounted, other</t>
  </si>
  <si>
    <t>than such elements of glass not optically</t>
  </si>
  <si>
    <t>worked.</t>
  </si>
  <si>
    <t>- Optical fibres, optical fibre bundles and cables</t>
  </si>
  <si>
    <t>- Sheets and plates of polarising material</t>
  </si>
  <si>
    <t>- Contact lenses</t>
  </si>
  <si>
    <t>- Spectacle lenses of glass</t>
  </si>
  <si>
    <t>- Spectacle lenses of other materials</t>
  </si>
  <si>
    <t>Lenses, prisms, mirrors and other optical</t>
  </si>
  <si>
    <t>elements, of any material, mounted, being</t>
  </si>
  <si>
    <t>parts of or fittings for instruments or</t>
  </si>
  <si>
    <t>apparatus, other than such elements of glass</t>
  </si>
  <si>
    <t>not optically worked.</t>
  </si>
  <si>
    <t>- Objective lenses:</t>
  </si>
  <si>
    <t>- - For cameras, projectors or photographic</t>
  </si>
  <si>
    <t>enlargers or reducers</t>
  </si>
  <si>
    <t>- Filters</t>
  </si>
  <si>
    <t>Frames and mountings for spectacles,</t>
  </si>
  <si>
    <t>goggles or the like, and parts thereof.</t>
  </si>
  <si>
    <t>- Frames and mountings:</t>
  </si>
  <si>
    <t>- - Of plastics</t>
  </si>
  <si>
    <t>Spectacles, goggles and the like, corrective,</t>
  </si>
  <si>
    <t>protective or other.</t>
  </si>
  <si>
    <t>- Sunglasses</t>
  </si>
  <si>
    <t>Binoculars, monoculars, other optical</t>
  </si>
  <si>
    <t>telescopes, and mountings therefor; other</t>
  </si>
  <si>
    <t>astronomical instruments and mountings</t>
  </si>
  <si>
    <t>therefor, but not including instruments for</t>
  </si>
  <si>
    <t>radio- astronomy.</t>
  </si>
  <si>
    <t>- Binoculars</t>
  </si>
  <si>
    <t>- Other instruments</t>
  </si>
  <si>
    <t>- Parts and accessories (including mountings)</t>
  </si>
  <si>
    <t>Photographic (other than cinematographic)</t>
  </si>
  <si>
    <t>cameras; photographic flashlight apparatus</t>
  </si>
  <si>
    <t>and flashbulbs other than discharge lamps of</t>
  </si>
  <si>
    <t>heading 85.39.</t>
  </si>
  <si>
    <t>- Cameras of a kind used for preparing printing</t>
  </si>
  <si>
    <t>plates or cylinders</t>
  </si>
  <si>
    <t>- Cameras specially designed for underwater</t>
  </si>
  <si>
    <t>use, for aerial survey or for medical or surgical</t>
  </si>
  <si>
    <t>examination of internal organs; comparison</t>
  </si>
  <si>
    <t>cameras for forensic or criminological purposes</t>
  </si>
  <si>
    <t>- Instant print cameras</t>
  </si>
  <si>
    <t>- Other cameras:</t>
  </si>
  <si>
    <t>- - With a through-the-lens viewfinder (single lens</t>
  </si>
  <si>
    <t>reflex (SLR)), for roll film of a width not</t>
  </si>
  <si>
    <t>exceeding 35 mm</t>
  </si>
  <si>
    <t>- - Other, for roll film of a width less  than 35 mm</t>
  </si>
  <si>
    <t>- - Other, for roll film of a width of 35 mm</t>
  </si>
  <si>
    <t>- Photographic flashlight apparatus and</t>
  </si>
  <si>
    <t>flashbulbs:</t>
  </si>
  <si>
    <t>- - Discharge lamp ("electronic") flashlight</t>
  </si>
  <si>
    <t>- Parts and accessories:</t>
  </si>
  <si>
    <t>- - For cameras</t>
  </si>
  <si>
    <t>Cinematographic cameras and projectors,</t>
  </si>
  <si>
    <t>whether or not incorporating sound recording</t>
  </si>
  <si>
    <t>or reproducing apparatus.</t>
  </si>
  <si>
    <t>- Cameras</t>
  </si>
  <si>
    <t>- Projectors</t>
  </si>
  <si>
    <t>- - For projectors</t>
  </si>
  <si>
    <t>Image projectors, other than</t>
  </si>
  <si>
    <t>cinematographic; photographic (other than</t>
  </si>
  <si>
    <t>cinematographic) enlargers and reducers.</t>
  </si>
  <si>
    <t>Projectors, enlargers and reducers</t>
  </si>
  <si>
    <t>- Parts and accessories</t>
  </si>
  <si>
    <t>[9009]</t>
  </si>
  <si>
    <t>Apparatus and equipment for photographic</t>
  </si>
  <si>
    <t>(including cinematographic) laboratories, not</t>
  </si>
  <si>
    <t>specified or included elsewhere in this</t>
  </si>
  <si>
    <t>Chapter; negatoscopes; projection screens.</t>
  </si>
  <si>
    <t>- Apparatus and equipment for automatically</t>
  </si>
  <si>
    <t>developing photographic (including</t>
  </si>
  <si>
    <t>cinematographic) film or paper in rolls or for</t>
  </si>
  <si>
    <t>automatically exposing developed film to rolls of</t>
  </si>
  <si>
    <t>photographic paper</t>
  </si>
  <si>
    <t>- Other apparatus and equipment for</t>
  </si>
  <si>
    <t>photographic (including cinematographic)</t>
  </si>
  <si>
    <t>laboratories; negatoscopes</t>
  </si>
  <si>
    <t>- Projection screens</t>
  </si>
  <si>
    <t>Compound optical microscopes, including</t>
  </si>
  <si>
    <t>those for photomicrography,</t>
  </si>
  <si>
    <t>cinephotomicrography or microprojection.</t>
  </si>
  <si>
    <t>- Stereoscopic microscopes</t>
  </si>
  <si>
    <t>- Other microscopes, for photomicrography,</t>
  </si>
  <si>
    <t>cinephotomicrography or microprojection</t>
  </si>
  <si>
    <t>- Other microscopes</t>
  </si>
  <si>
    <t>Microscopes other than optical microscopes;</t>
  </si>
  <si>
    <t>diffraction apparatus.</t>
  </si>
  <si>
    <t>- Microscopes other than optical microscopes;</t>
  </si>
  <si>
    <t>diffraction apparatus</t>
  </si>
  <si>
    <t>Liquid crystal devices not constituting</t>
  </si>
  <si>
    <t>articles provided for more specifically in</t>
  </si>
  <si>
    <t>other headings; lasers, other than laser</t>
  </si>
  <si>
    <t>diodes; other optical appliances and</t>
  </si>
  <si>
    <t>instruments, not specified or included</t>
  </si>
  <si>
    <t>- Telescopic sights for fitting to arms; periscopes;</t>
  </si>
  <si>
    <t>telescopes designed to form parts of machines,</t>
  </si>
  <si>
    <t>appliances, instruments or apparatus of this</t>
  </si>
  <si>
    <t>Chapter or Section XVI</t>
  </si>
  <si>
    <t>- Lasers, other than laser diodes</t>
  </si>
  <si>
    <t>- Other devices, appliances and instruments</t>
  </si>
  <si>
    <t>Direction finding compasses; other</t>
  </si>
  <si>
    <t>navigational instruments and appliances.</t>
  </si>
  <si>
    <t>- Direction finding compasses</t>
  </si>
  <si>
    <t>- Instruments and appliances for aeronautical or</t>
  </si>
  <si>
    <t>space navigation (other than compasses)</t>
  </si>
  <si>
    <t>- Other instruments and appliances</t>
  </si>
  <si>
    <t>Surveying (including photogrammetrical</t>
  </si>
  <si>
    <t>surveying), hydrographic, oceanographic,</t>
  </si>
  <si>
    <t>hydrological, meteorological or geophysical</t>
  </si>
  <si>
    <t>instruments and appliances, excluding</t>
  </si>
  <si>
    <t>compasses; rangefinders.</t>
  </si>
  <si>
    <t>- Rangefinders</t>
  </si>
  <si>
    <t>- Theodolites and tachymeters (tacheometers)</t>
  </si>
  <si>
    <t>- Levels</t>
  </si>
  <si>
    <t>- Photogrammetrical surveying instruments and</t>
  </si>
  <si>
    <t>Balances of a sensitivity of 5 cg or better,</t>
  </si>
  <si>
    <t>with or without weights.</t>
  </si>
  <si>
    <t>- - - Electronic</t>
  </si>
  <si>
    <t>Drawing, marking- out or mathematical</t>
  </si>
  <si>
    <t>calculating instruments (for example, drafting</t>
  </si>
  <si>
    <t>machines, pantographs, protractors, drawing</t>
  </si>
  <si>
    <t>sets, slide rules, disc calculators);</t>
  </si>
  <si>
    <t>instruments for measuring length, for use in</t>
  </si>
  <si>
    <t>the hand (for example, measuring rods and</t>
  </si>
  <si>
    <t>tapes, micrometers, callipers), not specified</t>
  </si>
  <si>
    <t>or included elsewhere in this Chapter.</t>
  </si>
  <si>
    <t>- Drafting tables and machines, whether or not</t>
  </si>
  <si>
    <t>automatic:</t>
  </si>
  <si>
    <t>- - - Plotters and other machines for designing</t>
  </si>
  <si>
    <t>textile garments, having CAD/CAM/CIM system</t>
  </si>
  <si>
    <t>- Other drawing, marking- out or mathematical</t>
  </si>
  <si>
    <t>calculating instruments</t>
  </si>
  <si>
    <t>- Micrometers, callipers and gauges:</t>
  </si>
  <si>
    <t>- - - Micro Meter</t>
  </si>
  <si>
    <t>- - - Callipers and gauges</t>
  </si>
  <si>
    <t>- Other instruments:</t>
  </si>
  <si>
    <t>- - - Measurig rod and tapes</t>
  </si>
  <si>
    <t>Instruments and appliances used in medical,</t>
  </si>
  <si>
    <t>surgical, dental or veterinary sciences,</t>
  </si>
  <si>
    <t>including scintigraphic apparatus, other</t>
  </si>
  <si>
    <t>electro- medical apparatus and sight- testing</t>
  </si>
  <si>
    <t>instruments.</t>
  </si>
  <si>
    <t>- Electro- diagnostic apparatus (including</t>
  </si>
  <si>
    <t>apparatus for functional exploratory examination</t>
  </si>
  <si>
    <t>or for checking physiological parameters):</t>
  </si>
  <si>
    <t>- - Electro-cardiographs</t>
  </si>
  <si>
    <t>- - Ultrasonic scanning apparatus</t>
  </si>
  <si>
    <t>- - Magnetic resonance imaging apparatus</t>
  </si>
  <si>
    <t>- - Scintigraphic apparatus</t>
  </si>
  <si>
    <t>- Ultra- violet or infra- red ray apparatus</t>
  </si>
  <si>
    <t>- Syringes, needles, catheters, cannulae and the</t>
  </si>
  <si>
    <t>like:</t>
  </si>
  <si>
    <t>- - Syringes, with or without needles:</t>
  </si>
  <si>
    <t>- - - With needles</t>
  </si>
  <si>
    <t>- - - Without needles</t>
  </si>
  <si>
    <t>- - Tubular metal needles and needles for sutures</t>
  </si>
  <si>
    <t>- - - Dextrose and saline infusion giving sets</t>
  </si>
  <si>
    <t>imported alongwith empty non-toxic bags for</t>
  </si>
  <si>
    <t>infusion solution</t>
  </si>
  <si>
    <t>- - - Catheter:</t>
  </si>
  <si>
    <t>- - - -Suction</t>
  </si>
  <si>
    <t>- - - -Pulmonary artery</t>
  </si>
  <si>
    <t>- - - -Foly's</t>
  </si>
  <si>
    <t>- - - Cannula</t>
  </si>
  <si>
    <t>- - - Surgical needles</t>
  </si>
  <si>
    <t>- - - Endo tracheal tube</t>
  </si>
  <si>
    <t>- - - Balloons</t>
  </si>
  <si>
    <t>- Other instruments and appliances, used in</t>
  </si>
  <si>
    <t>dental sciences:</t>
  </si>
  <si>
    <t>- - Dental drill engines, whether or not combined</t>
  </si>
  <si>
    <t>on a single base with other dental equipment</t>
  </si>
  <si>
    <t>- Other ophthalmic instruments and appliances</t>
  </si>
  <si>
    <t>- Other instruments and appliances:</t>
  </si>
  <si>
    <t>- - - Anesthesia aparatus</t>
  </si>
  <si>
    <t>- - - Stethoscopes</t>
  </si>
  <si>
    <t>- - - Surgical scissors</t>
  </si>
  <si>
    <t>- - - Surgical knives</t>
  </si>
  <si>
    <t>- - - Sphygmomano-meter</t>
  </si>
  <si>
    <t>- - - Infant incubators</t>
  </si>
  <si>
    <t>- - - Fibre dializers</t>
  </si>
  <si>
    <t>Mechano- therapy appliances; massage</t>
  </si>
  <si>
    <t>apparatus; psychological aptitude- testing</t>
  </si>
  <si>
    <t>apparatus; ozone therapy, oxygen therapy,</t>
  </si>
  <si>
    <t>aerosol therapy, artificial respiration or other</t>
  </si>
  <si>
    <t>therapeutic respiration apparatus.</t>
  </si>
  <si>
    <t>- Mechano- therapy appliances; massage</t>
  </si>
  <si>
    <t>apparatus; psychological aptitude-  testing</t>
  </si>
  <si>
    <t>- Ozone therapy, oxygen therapy, aerosol</t>
  </si>
  <si>
    <t>therapy, artificial respiration or other therapeutic</t>
  </si>
  <si>
    <t>respiration apparatus:</t>
  </si>
  <si>
    <t>- - - Oxygenator with accessories</t>
  </si>
  <si>
    <t>- - - Ozone therapy apparatus</t>
  </si>
  <si>
    <t>- - - Acrosol therapy apparatus</t>
  </si>
  <si>
    <t>Other breathing appliances and gas masks,</t>
  </si>
  <si>
    <t>excluding protective masks having neither</t>
  </si>
  <si>
    <t>mechanical parts nor replaceable filters.</t>
  </si>
  <si>
    <t>- - - Gas masks</t>
  </si>
  <si>
    <t>- - - Other breathing appliances</t>
  </si>
  <si>
    <t>Orthopaedic appliances, including crutches,</t>
  </si>
  <si>
    <t>surgical belts and trusses; splints and other</t>
  </si>
  <si>
    <t>fracture appliances; artificial parts of the</t>
  </si>
  <si>
    <t>body; hearing aids and other appliances</t>
  </si>
  <si>
    <t>which are worn or carried, or implanted in the</t>
  </si>
  <si>
    <t>body, to compensate for a defect or disability.</t>
  </si>
  <si>
    <t>- Orthopaedic or fracture appliances</t>
  </si>
  <si>
    <t>- Artificial teeth and dental fittings:</t>
  </si>
  <si>
    <t>- - Artificial teeth</t>
  </si>
  <si>
    <t>- Other artificial parts of the body :</t>
  </si>
  <si>
    <t>- - Artificial joints</t>
  </si>
  <si>
    <t>- Hearing aids, excluding parts and accessories</t>
  </si>
  <si>
    <t>- Pacemakers for stimulating heart muscles,</t>
  </si>
  <si>
    <t>excluding parts and accessories</t>
  </si>
  <si>
    <t>Apparatus based on the use of X- rays or of</t>
  </si>
  <si>
    <t>alpha, beta or gamma radiations, whether or</t>
  </si>
  <si>
    <t>not for medical, surgical, dental or veterinary</t>
  </si>
  <si>
    <t>uses, including radiography or radiotherapy</t>
  </si>
  <si>
    <t>apparatus, X- ray tubes and other X- ray</t>
  </si>
  <si>
    <t>generators, high tension generators, control</t>
  </si>
  <si>
    <t>panels and desks, screens, examination or</t>
  </si>
  <si>
    <t>treatment tables, chairs and the like.</t>
  </si>
  <si>
    <t>- Apparatus based on the use of X- rays, whether</t>
  </si>
  <si>
    <t>or not for medical, surgical, dental or veterinary</t>
  </si>
  <si>
    <t>- - Computed tomography apparatus</t>
  </si>
  <si>
    <t>- - Other, for dental uses</t>
  </si>
  <si>
    <t>- - Other, for medical, surgical or veterinary uses</t>
  </si>
  <si>
    <t>- - For other uses</t>
  </si>
  <si>
    <t>- Apparatus based on the use of alpha, beta or</t>
  </si>
  <si>
    <t>gamma radiations, whether or not for medical,</t>
  </si>
  <si>
    <t>surgical, dental or veterinary uses, including</t>
  </si>
  <si>
    <t>radiography or radiotherapy apparatus:</t>
  </si>
  <si>
    <t>- - For medical, surgical, dental or veterinary</t>
  </si>
  <si>
    <t>uses</t>
  </si>
  <si>
    <t>- X- ray tubes</t>
  </si>
  <si>
    <t>- Other, including parts and accessories</t>
  </si>
  <si>
    <t>Instruments, apparatus and models,</t>
  </si>
  <si>
    <t>designed for demonstrational purposes (for</t>
  </si>
  <si>
    <t>example, in education or exhibitions),</t>
  </si>
  <si>
    <t>unsuitable for other uses.</t>
  </si>
  <si>
    <t>Machines and appliances for testing the</t>
  </si>
  <si>
    <t>hardness, strength, compressibility, elasticity</t>
  </si>
  <si>
    <t>or other mechanical properties of materials</t>
  </si>
  <si>
    <t>(for example, metals, wood, textiles, paper,</t>
  </si>
  <si>
    <t>plastics).</t>
  </si>
  <si>
    <t>- Machines and appliances for testing metals</t>
  </si>
  <si>
    <t>- Other machines and appliances</t>
  </si>
  <si>
    <t>Hydrometers and similar floating</t>
  </si>
  <si>
    <t>instruments, thermometers, pyrometers,</t>
  </si>
  <si>
    <t>barometers, hygrometers and psychrometers,</t>
  </si>
  <si>
    <t>recording or not, and any combination of</t>
  </si>
  <si>
    <t>these instruments.</t>
  </si>
  <si>
    <t>- Thermometers and pyrometers, not combined</t>
  </si>
  <si>
    <t>with other instruments:</t>
  </si>
  <si>
    <t>- - Liquid-filled, for direct reading:</t>
  </si>
  <si>
    <t>- - - Thermometers, clinical</t>
  </si>
  <si>
    <t>- - - Hydrometers</t>
  </si>
  <si>
    <t>- - - Psychrometers</t>
  </si>
  <si>
    <t>- - - Temperature guages and sensors for</t>
  </si>
  <si>
    <t>agricultural tractors of sub-headings 8701.9220</t>
  </si>
  <si>
    <t>Instruments and apparatus for measuring or</t>
  </si>
  <si>
    <t>checking the flow, level, pressure or other</t>
  </si>
  <si>
    <t>variables of liquids or gases (for example,</t>
  </si>
  <si>
    <t>flow meters, level gauges, manometers, heat</t>
  </si>
  <si>
    <t>meters), excluding instruments and</t>
  </si>
  <si>
    <t>apparatus of heading 90.14, 90.15, 90.28 or</t>
  </si>
  <si>
    <t>90.32.</t>
  </si>
  <si>
    <t>- For measuring or checking the flow or level of</t>
  </si>
  <si>
    <t>liquids:</t>
  </si>
  <si>
    <t>- - - Following parts for agricultural tractors of</t>
  </si>
  <si>
    <t>sub-headings 8701.9220 and 8701.9320:</t>
  </si>
  <si>
    <t>(1)   Fuel gauge (2) Oil level indicator (3)</t>
  </si>
  <si>
    <t>Dipstick/guage oil level for engines</t>
  </si>
  <si>
    <t>Dipstick/ gauge oil level for engines of motor</t>
  </si>
  <si>
    <t>8703.2240, 8703.3225, 8704.3130 and</t>
  </si>
  <si>
    <t>- For measuring or checking pressure</t>
  </si>
  <si>
    <t>- Other instruments or apparatus</t>
  </si>
  <si>
    <t>Instruments and apparatus for physical or</t>
  </si>
  <si>
    <t>chemical analysis (for example, polarimeters,</t>
  </si>
  <si>
    <t>refractometers, spectrometers, gas or smoke</t>
  </si>
  <si>
    <t>analysis apparatus); instruments and</t>
  </si>
  <si>
    <t>apparatus for measuring or checking</t>
  </si>
  <si>
    <t>viscosity, porosity, expansion, surface</t>
  </si>
  <si>
    <t>tension or the like; instruments and</t>
  </si>
  <si>
    <t>quantities of heat, sound or light (including</t>
  </si>
  <si>
    <t>exposure meters); microtomes.</t>
  </si>
  <si>
    <t>- Gas or smoke analysis apparatus</t>
  </si>
  <si>
    <t>- Chromatographs and electrophoresis</t>
  </si>
  <si>
    <t>instruments</t>
  </si>
  <si>
    <t>- Spectrometers, spectrophotometers and</t>
  </si>
  <si>
    <t>spectrographs using optical radiations (UV,</t>
  </si>
  <si>
    <t>visible, IR)</t>
  </si>
  <si>
    <t>- Other instruments and apparatus using optical</t>
  </si>
  <si>
    <t>radiations</t>
  </si>
  <si>
    <t>(UV, visible,IR)</t>
  </si>
  <si>
    <t>- Other instruments and apparatus</t>
  </si>
  <si>
    <t>- Microtomes; parts and accessories</t>
  </si>
  <si>
    <t>Gas, liquid or electricity supply or production</t>
  </si>
  <si>
    <t>meters, including calibrating meters therefor.</t>
  </si>
  <si>
    <t>- Gas meters</t>
  </si>
  <si>
    <t>- Liquid meters</t>
  </si>
  <si>
    <t>- Electricity meters</t>
  </si>
  <si>
    <t>- - - Shaft without rotating disc, register assembly</t>
  </si>
  <si>
    <t>and meter bearing assembly for electricity meter</t>
  </si>
  <si>
    <t>- - - Other of electricity meters</t>
  </si>
  <si>
    <t>Revolution counters, production counters,</t>
  </si>
  <si>
    <t>taximeters, mileometers, pedometers and the</t>
  </si>
  <si>
    <t>like; speed indicators and tachometers, other</t>
  </si>
  <si>
    <t>than those of heading 90.14 or 90.15;</t>
  </si>
  <si>
    <t>stroboscopes.</t>
  </si>
  <si>
    <t>- Revolution counters, production counters,</t>
  </si>
  <si>
    <t>- - - Taximeters and pedometers</t>
  </si>
  <si>
    <t>- - - Mileo meters</t>
  </si>
  <si>
    <t>- Speed indicators and tachometers;</t>
  </si>
  <si>
    <t>stroboscopes:</t>
  </si>
  <si>
    <t>- - - Speed indicators and tachometers:</t>
  </si>
  <si>
    <t>540</t>
  </si>
  <si>
    <t>- - - - Mechanical type for motor cars of heading</t>
  </si>
  <si>
    <t>8703 (not exceeding 800cc), vehicles of heading</t>
  </si>
  <si>
    <t>87.11 and vehicles of sub - heading 8704.3190</t>
  </si>
  <si>
    <t>- - - - RPM meter for agricultural tractors of sub-</t>
  </si>
  <si>
    <t>- - - - Speed indicator and techometers for other</t>
  </si>
  <si>
    <t>motor cars and vehicles</t>
  </si>
  <si>
    <t>- - - Stroboscopes</t>
  </si>
  <si>
    <t>Oscilloscopes, spectrum analysers and other</t>
  </si>
  <si>
    <t>instruments and apparatus for measuring or</t>
  </si>
  <si>
    <t>checking electrical quantities, excluding</t>
  </si>
  <si>
    <t>meters of heading 90.28; instruments and</t>
  </si>
  <si>
    <t>apparatus for measuring or detecting alpha,</t>
  </si>
  <si>
    <t>beta, gamma, X- ray, cosmic or other ionising</t>
  </si>
  <si>
    <t>radiations.</t>
  </si>
  <si>
    <t>- Instruments and apparatus for measuring or</t>
  </si>
  <si>
    <t>detecting ionising radiations</t>
  </si>
  <si>
    <t>Oscilloscopes and oscillographs</t>
  </si>
  <si>
    <t>Other instruments and apparatus, for</t>
  </si>
  <si>
    <t>measuring or checking voltage, current,</t>
  </si>
  <si>
    <t>resistance or power :</t>
  </si>
  <si>
    <t>- -   Multimeters without a recording device</t>
  </si>
  <si>
    <t>- -   Multimeters with a recording device</t>
  </si>
  <si>
    <t>- -  Other, without a recording device:</t>
  </si>
  <si>
    <t>- - - Battery meters for agricultural tractors of</t>
  </si>
  <si>
    <t>- - - Ampere-meter</t>
  </si>
  <si>
    <t>- -   Other, with a recording device</t>
  </si>
  <si>
    <t>- Other instruments and apparatus, specially</t>
  </si>
  <si>
    <t>designed for telecommunications (for example,</t>
  </si>
  <si>
    <t>cross- talk meters, gain measuring instruments,</t>
  </si>
  <si>
    <t>distortion factor meters, psophometers)</t>
  </si>
  <si>
    <t>- Other instruments and apparatus:</t>
  </si>
  <si>
    <t>- - For measuring or checking semiconductor</t>
  </si>
  <si>
    <t>wafers or devices</t>
  </si>
  <si>
    <t>- - Other, with a recording device</t>
  </si>
  <si>
    <t>Measuring or checking instruments,</t>
  </si>
  <si>
    <t>appliances and machines, not specified or</t>
  </si>
  <si>
    <t>included elsewhere in this Chapter; profile</t>
  </si>
  <si>
    <t>projectors.</t>
  </si>
  <si>
    <t>- Machines for balancing mechanical parts</t>
  </si>
  <si>
    <t>- Test benches</t>
  </si>
  <si>
    <t>- Other optical instruments and appliances:</t>
  </si>
  <si>
    <t>- - For inspecting semiconductor wafers or</t>
  </si>
  <si>
    <t>devices or for inspecting photomasks or reticles</t>
  </si>
  <si>
    <t>used in manufacturing semiconductor devices</t>
  </si>
  <si>
    <t>- Other instruments, appliances and machines</t>
  </si>
  <si>
    <t>Automatic regulating or controlling</t>
  </si>
  <si>
    <t>instruments and apparatus.</t>
  </si>
  <si>
    <t>- Thermostats:</t>
  </si>
  <si>
    <t>- - - Of a kind used in refrigerators, deep-freezers</t>
  </si>
  <si>
    <t>and air-conditioners</t>
  </si>
  <si>
    <t>- Manostats</t>
  </si>
  <si>
    <t>- - Hydraulic or pneumatic</t>
  </si>
  <si>
    <t>- - - Temperature control switches for vehicles of</t>
  </si>
  <si>
    <t>sub - heading 8703.2115 and 8704.3150</t>
  </si>
  <si>
    <t>Parts and accessories (not specified or</t>
  </si>
  <si>
    <t>included elsewhere in this Chapter) for</t>
  </si>
  <si>
    <t>machines, appliances, instruments or</t>
  </si>
  <si>
    <t>apparatus of Chapter 90.</t>
  </si>
  <si>
    <t>- - - Of hearings aids</t>
  </si>
  <si>
    <t>- - - Pacing wire</t>
  </si>
  <si>
    <t>Chapter 91</t>
  </si>
  <si>
    <t>Clocks and watches and parts thereof</t>
  </si>
  <si>
    <t>                    Clock or watch glasses or weights (classified according to their constituent material);</t>
  </si>
  <si>
    <t>                    Watch chains (heading 7113 or 7117, as the case may be);</t>
  </si>
  <si>
    <t>                    Parts of general use defined in Note 2 to Section XV, of base metal (Section XV), or similar goods of plastics (Chapter 39) or of precious metal or metal clad with precious metal (generally heading 7115); clock or watch springs are, however, to be classified as clock or watch parts (heading 9114);</t>
  </si>
  <si>
    <t>                    Bearing balls (heading 7326 or 8482, as the case may be);</t>
  </si>
  <si>
    <t>                    Articles of heading 8412 constructed to work without an escapement;</t>
  </si>
  <si>
    <t>                    Ball bearings (heading 8482); or</t>
  </si>
  <si>
    <t>                    Articles of Chapter 85, not yet assembled together or with other components into watch or clock movements or into articles suitable for use solely or principally as parts of such movements (Chapter 85)</t>
  </si>
  <si>
    <t>Heading 91.01 covers only watches with case wholly of precious metal or of metal clad with precious metal, or of the same materials combined with natural or cultured pearls, or precious or semi-precious stones (natural, synthetic or reconstructed) of headings 71.01 to 71.04. Watches with case of base metal inlaid with precious metal fall in heading 91.02.</t>
  </si>
  <si>
    <t>For the purposes of this Chapter, the expression "watch movements" means devices regulated by a balance-wheel and hairspring, quartz crystal or any other system capable of determining intervals of time, with a display or a system to which a mechanical display can be incorporated. Such watch movements shall not exceed 12 mm in thickness and 50 mm in width, length or diameter.</t>
  </si>
  <si>
    <t>Except as provided in Note 1, movements and other parts suitable for use both in clocks or watches and in other articles (for example, precision instruments) are to be classified in this Chapter.</t>
  </si>
  <si>
    <t>Wrist- watches, pocket- watches and other</t>
  </si>
  <si>
    <t>watches, including stop- watches, with case</t>
  </si>
  <si>
    <t>of precious metal or of metal clad with</t>
  </si>
  <si>
    <t>- Wrist- watches, electrically operated, whether</t>
  </si>
  <si>
    <t>or not incorporating a stop- watch facility:</t>
  </si>
  <si>
    <t>- - With mechanical display only</t>
  </si>
  <si>
    <t>- Other wrist- watches, whether or not</t>
  </si>
  <si>
    <t>incorporating a stop- watch facility:</t>
  </si>
  <si>
    <t>- - With automatic winding</t>
  </si>
  <si>
    <t>- - Electrically operated</t>
  </si>
  <si>
    <t>watches, including stop- watches, other than</t>
  </si>
  <si>
    <t>those of heading 91.01.</t>
  </si>
  <si>
    <t>- - With opto-electronic display only</t>
  </si>
  <si>
    <t>Clocks with watch movements, excluding</t>
  </si>
  <si>
    <t>clocks of heading 91.04.</t>
  </si>
  <si>
    <t>- Electrically operated</t>
  </si>
  <si>
    <t>Instrument panel clocks and clocks of a</t>
  </si>
  <si>
    <t>similar type for vehicles, aircraft, spacecraft</t>
  </si>
  <si>
    <t>or vessels.</t>
  </si>
  <si>
    <t>- - - For aircraft and spacecraft</t>
  </si>
  <si>
    <t>- - - For vehicles of sub-heading  8703.2323,</t>
  </si>
  <si>
    <t>Other clocks.</t>
  </si>
  <si>
    <t>- Alarm clocks:</t>
  </si>
  <si>
    <t>- Wall clocks:</t>
  </si>
  <si>
    <t>- - Electrically</t>
  </si>
  <si>
    <t>544</t>
  </si>
  <si>
    <t>Time of day recording apparatus and</t>
  </si>
  <si>
    <t>apparatus for measuring, recording or</t>
  </si>
  <si>
    <t>otherwise indicating intervals of time, with</t>
  </si>
  <si>
    <t>clock or watch movement or with</t>
  </si>
  <si>
    <t>synchronous motor (for example, time-</t>
  </si>
  <si>
    <t>registers, time- recorders).</t>
  </si>
  <si>
    <t>- Time- registers, time- recorders:</t>
  </si>
  <si>
    <t>- - - Hour meters / tractor meters for agricultural</t>
  </si>
  <si>
    <t>Time switches with clock or watch movement</t>
  </si>
  <si>
    <t>or with synchronous motor.</t>
  </si>
  <si>
    <t>Watch movements, complete and assembled.</t>
  </si>
  <si>
    <t>- Electrically operated:</t>
  </si>
  <si>
    <t>- - With mechanical display only or with a device</t>
  </si>
  <si>
    <t>to which a mechanical display can be</t>
  </si>
  <si>
    <t>incorporated</t>
  </si>
  <si>
    <t>- With automatic winding</t>
  </si>
  <si>
    <t>Clock movements, complete and assembled.</t>
  </si>
  <si>
    <t>Complete watch or clock movements,</t>
  </si>
  <si>
    <t>unassembled or partly assembled (movement</t>
  </si>
  <si>
    <t>sets); incomplete watch or clock movements,</t>
  </si>
  <si>
    <t>assembled; rough watch or clock</t>
  </si>
  <si>
    <t>movements.</t>
  </si>
  <si>
    <t>- Of watches:</t>
  </si>
  <si>
    <t>- - Complete movements, unassembled or partly</t>
  </si>
  <si>
    <t>assembled (movement sets)</t>
  </si>
  <si>
    <t>- - Incomplete movements, assembled</t>
  </si>
  <si>
    <t>- - Rough movements</t>
  </si>
  <si>
    <t>Watch cases and parts thereof.</t>
  </si>
  <si>
    <t>- Cases of precious metal or of metal clad with</t>
  </si>
  <si>
    <t>precious metal</t>
  </si>
  <si>
    <t>- Cases of base metal, whether or not gold-  or</t>
  </si>
  <si>
    <t>silver- plated</t>
  </si>
  <si>
    <t>- Other cases</t>
  </si>
  <si>
    <t>Clock cases and cases of a similar type for</t>
  </si>
  <si>
    <t>other goods of this Chapter, and parts</t>
  </si>
  <si>
    <t>thereof.</t>
  </si>
  <si>
    <t>- Cases</t>
  </si>
  <si>
    <t>Watch straps, watch bands and watch</t>
  </si>
  <si>
    <t>bracelets, and parts thereof.</t>
  </si>
  <si>
    <t>- Of precious metal or of metal clad with precious</t>
  </si>
  <si>
    <t>metal</t>
  </si>
  <si>
    <t>- Of base metal, whether or not gold-  or silver-</t>
  </si>
  <si>
    <t>plated</t>
  </si>
  <si>
    <t>Other clock or watch parts.</t>
  </si>
  <si>
    <t>- Springs, including hair- springs</t>
  </si>
  <si>
    <t>- Dials</t>
  </si>
  <si>
    <t>- Plates and bridges</t>
  </si>
  <si>
    <t>Chapter 92</t>
  </si>
  <si>
    <t>Musical instruments; parts and accessories of such articles</t>
  </si>
  <si>
    <t>                    Parts of general use, as defined in Note 2 to Section XV, of base metal (Section XV), or similar goods of plastics (Chapter 39);</t>
  </si>
  <si>
    <t>                    Microphones, amplifiers, loud-speakers, head-phones, switches, stroboscopes or other accessory instruments, apparatus or equipment of Chapter 85 or 90, for use with but not incorporated in or housed in the same cabinet as instruments of this Chapter;</t>
  </si>
  <si>
    <t>                    Toy instruments or apparatus (heading 9503);</t>
  </si>
  <si>
    <t>                    Brushes for cleaning musical instruments (heading 9603),or monopods, bipods, tripods and similar articles (heading 9620); or</t>
  </si>
  <si>
    <t>                    Collectors' pieces or antiques (heading 9705 or 9706)</t>
  </si>
  <si>
    <t>Bows and sticks and similar devices used in playing the musical instruments of heading 92.02 or 92.06 presented with such instruments in numbers normal thereto and clearly intended for use therewith, are to be classified in the same heading as the relative instruments.</t>
  </si>
  <si>
    <t>Cards, discs and rolls of heading 9209 presented with an instrument are to be treated as separate articles and not as forming a part of such instrument</t>
  </si>
  <si>
    <t>Pianos, including automatic pianos;</t>
  </si>
  <si>
    <t>harpsichords and other keyboard stringed</t>
  </si>
  <si>
    <t>- Upright pianos</t>
  </si>
  <si>
    <t>- Grand pianos</t>
  </si>
  <si>
    <t>Other string musical instruments (for</t>
  </si>
  <si>
    <t>example, guitars, violins, harps).</t>
  </si>
  <si>
    <t>- Played with a bow</t>
  </si>
  <si>
    <t>[9203]</t>
  </si>
  <si>
    <t>[9204]</t>
  </si>
  <si>
    <t>Wind musical instruments (for example,</t>
  </si>
  <si>
    <t>keyboard pipe organs, accordions, clarinets,</t>
  </si>
  <si>
    <t>trumpets, bagpipes), other than fairground</t>
  </si>
  <si>
    <t>organs and mechanical street organs.</t>
  </si>
  <si>
    <t>- Brass- wind instruments</t>
  </si>
  <si>
    <t>Percussion musical instruments (for</t>
  </si>
  <si>
    <t>example, drums, xylophones, cymbals,</t>
  </si>
  <si>
    <t>castanets, maracas).</t>
  </si>
  <si>
    <t>Musical instruments, the sound of which is</t>
  </si>
  <si>
    <t>produced, or must be amplified, electrically</t>
  </si>
  <si>
    <t>(for example, organs, guitars, accordions).</t>
  </si>
  <si>
    <t>- Keyboard instruments, other than accordions</t>
  </si>
  <si>
    <t>Musical boxes, fairground organs,</t>
  </si>
  <si>
    <t>mechanical street organs, mechanical</t>
  </si>
  <si>
    <t>singing birds, musical saws and other</t>
  </si>
  <si>
    <t>musical instruments not falling within any</t>
  </si>
  <si>
    <t>other heading of this Chapter; decoy calls of</t>
  </si>
  <si>
    <t>all kinds; whistles, call horns and other</t>
  </si>
  <si>
    <t>mouth- blown sound signalling instruments.</t>
  </si>
  <si>
    <t>- Musical boxes</t>
  </si>
  <si>
    <t>Parts (for example, mechanisms for musical</t>
  </si>
  <si>
    <t>boxes) and accessories (for example, cards,</t>
  </si>
  <si>
    <t>discs and rolls for mechanical instruments)</t>
  </si>
  <si>
    <t>of musical instruments; metronomes, tuning</t>
  </si>
  <si>
    <t>forks and pitch pipes of all kinds.</t>
  </si>
  <si>
    <t>- Musical instruments strings</t>
  </si>
  <si>
    <t>- - Parts and accessories for pianos</t>
  </si>
  <si>
    <t>- - Parts and accessories for the musical</t>
  </si>
  <si>
    <t>instruments of heading 92.02</t>
  </si>
  <si>
    <t>instruments of heading 92.07</t>
  </si>
  <si>
    <t>SECTION XIX</t>
  </si>
  <si>
    <t>ARMS AND AMMUNITION; PARTS AND ACCESSORIES THEREOF</t>
  </si>
  <si>
    <t>Chapter 93</t>
  </si>
  <si>
    <t>Arms and ammunition; parts and accessories thereof</t>
  </si>
  <si>
    <t>                    Goods of Chapter 36 (for example, percussion caps, detonators, signalling flares);</t>
  </si>
  <si>
    <t>                    Armoured fighting vehicles (heading 8710);</t>
  </si>
  <si>
    <t>                    Telescopic sights or other optical devices suitable for use with arms, unless mounted on a firearm or presented with the firearm on which they are designed to be mounted (Chapter 90);</t>
  </si>
  <si>
    <t>                    Bows, arrows, fencing foils or toys (Chapter 95); or</t>
  </si>
  <si>
    <t>In heading 93.06, the reference to "parts thereof" does not include radio or radar apparatus of heading 85.26.</t>
  </si>
  <si>
    <t>Military weapons, other than revolvers,</t>
  </si>
  <si>
    <t>pistols and the arms of heading 93. 07.</t>
  </si>
  <si>
    <t>- Artillery weapons (for example, guns, howitzers</t>
  </si>
  <si>
    <t>and mortars)</t>
  </si>
  <si>
    <t>- Rocket launchers; flame-  throwers; grenade</t>
  </si>
  <si>
    <t>launchers; torpedo tubes and similar projectors</t>
  </si>
  <si>
    <t>- - - Fully automatic shotguns</t>
  </si>
  <si>
    <t>- - - Rifles:</t>
  </si>
  <si>
    <t>- - - -Bolt action</t>
  </si>
  <si>
    <t>- - - - Semi-automatic</t>
  </si>
  <si>
    <t>- - - - fully automatic</t>
  </si>
  <si>
    <t>- - - Machine -guns</t>
  </si>
  <si>
    <t>- - - Sub-machine-guns:</t>
  </si>
  <si>
    <t>- - - - Fully automatic pistols</t>
  </si>
  <si>
    <t>Revolvers and pistols, other than those of</t>
  </si>
  <si>
    <t>heading 93.03 or 93.04.</t>
  </si>
  <si>
    <t>- - - Of prohibited bore and of calibres higher</t>
  </si>
  <si>
    <t>than 0.32:</t>
  </si>
  <si>
    <t>- - - -Revolvers</t>
  </si>
  <si>
    <t>- - - -Pistols, single barrel, semi-automatic or</t>
  </si>
  <si>
    <t>otherwise</t>
  </si>
  <si>
    <t>- - - -Pistols, multiple barrel</t>
  </si>
  <si>
    <t>- - - - Revolvers</t>
  </si>
  <si>
    <t>- - - - Pistols, signle barrel , semi-automatic or</t>
  </si>
  <si>
    <t>- - - - Pistols, multiple barrel</t>
  </si>
  <si>
    <t>Other firearms and similar devices which</t>
  </si>
  <si>
    <t>operate by the firing of an explosive charge</t>
  </si>
  <si>
    <t>(for example, sporting shotguns and rifles,</t>
  </si>
  <si>
    <t>muzzle- loading firearms, Very pistols and</t>
  </si>
  <si>
    <t>other devices designed to project only signal</t>
  </si>
  <si>
    <t>flares, pistols and revolvers for firing blank</t>
  </si>
  <si>
    <t>ammunition, captive- bolt humane killers,</t>
  </si>
  <si>
    <t>line- throwing guns).</t>
  </si>
  <si>
    <t>- Muzzle- loading firearms</t>
  </si>
  <si>
    <t>- Other sporting, hunting or target- shooting</t>
  </si>
  <si>
    <t>shotguns, including combination shotgun- rifles:</t>
  </si>
  <si>
    <t>Shotguns, single barrel:</t>
  </si>
  <si>
    <t>- - - - Pump-action</t>
  </si>
  <si>
    <t>Shotguns, multiple barrel, including</t>
  </si>
  <si>
    <t>combination guns</t>
  </si>
  <si>
    <t>rifles:</t>
  </si>
  <si>
    <t>- - - Single-shot</t>
  </si>
  <si>
    <t>- - - Semi-automatic</t>
  </si>
  <si>
    <t>Other arms (for example, spring, air or gas</t>
  </si>
  <si>
    <t>guns and pistols, truncheons), excluding</t>
  </si>
  <si>
    <t>those of heading 93.07.</t>
  </si>
  <si>
    <t>Parts and accessories of articles of headings</t>
  </si>
  <si>
    <t>93.01 to 93.04.</t>
  </si>
  <si>
    <t>- Of revolvers or pistols:</t>
  </si>
  <si>
    <t>Firing mechanisms</t>
  </si>
  <si>
    <t>Frames and receivers; barrels; Pistons;</t>
  </si>
  <si>
    <t>locking lugs and gas buffers; Magazines and</t>
  </si>
  <si>
    <t>parts thereof; Silencers(sound moderators) and</t>
  </si>
  <si>
    <t>parts thereof; Butts; grips and plates</t>
  </si>
  <si>
    <t>Slide (for pistols) and cylinders (for</t>
  </si>
  <si>
    <t>revolvers)</t>
  </si>
  <si>
    <t>- Of shotguns or rifles of heading 93.03:</t>
  </si>
  <si>
    <t>- - - Shotgun barrels</t>
  </si>
  <si>
    <t>- - - Firing mechanisms</t>
  </si>
  <si>
    <t>Frames and receivers, Rilfe barrels, Pistons,</t>
  </si>
  <si>
    <t>looking lugs and gas buffers, Magazines and</t>
  </si>
  <si>
    <t>parts thereof, Silencers(sound moderators) and</t>
  </si>
  <si>
    <t>parts thereof, Flash eliminators and parts thereof</t>
  </si>
  <si>
    <t>Breeches, bolts (gunlocks) and bolt carriers</t>
  </si>
  <si>
    <t>- - Of military weapons of heading 93. 01:</t>
  </si>
  <si>
    <t>- - - - Firing mechanisms</t>
  </si>
  <si>
    <t>- - - - Frames and receivers, Barrels, Pistons,</t>
  </si>
  <si>
    <t>locking lugs and gas buffers, Magazines and</t>
  </si>
  <si>
    <t>parts thereof, Flash eliminators and parts</t>
  </si>
  <si>
    <t>- - - - Breeches, blts (gunlocks) and bolt carriers</t>
  </si>
  <si>
    <t>Bombs, grenades, torpedoes, mines, missiles</t>
  </si>
  <si>
    <t>and similar munitions of war and parts</t>
  </si>
  <si>
    <t>thereof; cartridges and other ammunition and</t>
  </si>
  <si>
    <t>projectiles and parts thereof, including shot</t>
  </si>
  <si>
    <t>and cartridge wads.</t>
  </si>
  <si>
    <t>- Shotgun cartridges and parts thereof; air gun</t>
  </si>
  <si>
    <t>pellets:</t>
  </si>
  <si>
    <t>- - Cartridges</t>
  </si>
  <si>
    <t>- Other cartridges and parts thereof:</t>
  </si>
  <si>
    <t>- - - Cartridges for riveting or similar tools or for</t>
  </si>
  <si>
    <t>captive-bolt human killers and parts thereof</t>
  </si>
  <si>
    <t>Swords, cutlasses, bayonets, lances and</t>
  </si>
  <si>
    <t>similar arms and parts thereof and scabbards</t>
  </si>
  <si>
    <t>and sheaths therefor.</t>
  </si>
  <si>
    <t>SECTION XX</t>
  </si>
  <si>
    <t>MISCELLANEOUS MANUFACTURED ARTICLES</t>
  </si>
  <si>
    <t>Chapter 94</t>
  </si>
  <si>
    <t>Furniture; bedding, mattresses, mattress supports, cushions and similar stuffed furnishings; lamps and Lighting fittings, not elsewhere specified or included; illuminated signs, illuminated name-plates and the like; prefabricated building</t>
  </si>
  <si>
    <t>                    Pneumatic or water mattresses, pillows or cushions, of Chapter 39, 40 or 63;</t>
  </si>
  <si>
    <t>                    Mirrors designed for placing on the floor or ground (for example, cheval-glasses (swing-mirrors)) of heading 7009;</t>
  </si>
  <si>
    <t>                    Parts of general use as defined in Note 2 to Section XV, of base metal (Section XV), or similar goods of plastics (Chapter 39), or safes of heading 8303;</t>
  </si>
  <si>
    <t>                    Furniture specially designed as parts of refrigerating or freezing equipment of heading 8418; furniture specially designed for sewing machines (heading 8452);</t>
  </si>
  <si>
    <t>                    Lamps or lighting fittings of Chapter 85;</t>
  </si>
  <si>
    <t>                    Furniture specially designed as parts of apparatus of heading 8518 (heading 8518), of headings 8519 or 8521 (heading 8522) or of headings 8525 to 8528 (heading 8529);</t>
  </si>
  <si>
    <t>                    Articles of heading 8714;</t>
  </si>
  <si>
    <t>Dentists' chairs incorporating dental appliances of heading 90.18 or</t>
  </si>
  <si>
    <t>dentists' spittoons (heading 9018);</t>
  </si>
  <si>
    <t>                    Articles of Chapter 91 (for example, clocks and clock cases);</t>
  </si>
  <si>
    <t>                    Toy furniture or toy lamps or lighting fittings (heading 9503), billiard tables or other furniture specially constructed for games (heading 9504), furniture for conjuring tricks or decorations (other than electric garlands) such as Chinese lanterns (heading 9505); or</t>
  </si>
  <si>
    <t>                    Monopods, bipods, tripods and similar articles (heading 9620)</t>
  </si>
  <si>
    <t>The articles (other than parts) referred to in headings 94.01 to 94.03 are to be classified in those headings only if they are designed for placing on the floor or ground.</t>
  </si>
  <si>
    <t>The following are, however, to be classified in the above-mentioned headings even if they are designed to be hung, to be fixed to the wall or to stand one on the other:</t>
  </si>
  <si>
    <t>                    Cupboards, bookcases, other shelved furniture (including single shelves presented with supports for fixing them to the wall)and unit furniture;</t>
  </si>
  <si>
    <t>                    Seats and beds</t>
  </si>
  <si>
    <t>In  headings   94.01 to 94.03 references  to parts  of goods do not</t>
  </si>
  <si>
    <t>include references to sheets or slabs (whether or not cut to shape but</t>
  </si>
  <si>
    <t>not combined with other parts) of glass (including mirrors), marble or other stone or of any other material referred to in Chapter 68 or 69</t>
  </si>
  <si>
    <t>                    Goods described in heading 9404, presented separately, are not to be classified in heading 9401, 9402 or 9403 as parts of goods</t>
  </si>
  <si>
    <t>For the purposes of heading 94.06, the expression "prefabricated buildings" means buildings which are finished in the factory or put up as elements, presented together, to be assembled on site, such as housing or worksite accommodation, offices, schools, shops, sheds, garages or similar buildings.</t>
  </si>
  <si>
    <t>Seats (other than those of heading 94.02),</t>
  </si>
  <si>
    <t>whether or not convertible into beds, and</t>
  </si>
  <si>
    <t>parts thereof.</t>
  </si>
  <si>
    <t>- Seats of a kind used for aircraft</t>
  </si>
  <si>
    <t>- Seats of a kind used for motor vehicles:</t>
  </si>
  <si>
    <t>- - - For vehicles of heading 87.02 sub-headings</t>
  </si>
  <si>
    <t>8701.9220, 8701.9320,</t>
  </si>
  <si>
    <t>8701.2040, 8704.2219, 8704.2299 and</t>
  </si>
  <si>
    <t>- Swivel seats with variable height adjustment</t>
  </si>
  <si>
    <t>- Seats other than garden seats or camping</t>
  </si>
  <si>
    <t>equipment, convertible into beds</t>
  </si>
  <si>
    <t>-  Seats of cane, osier, bamboo or similar</t>
  </si>
  <si>
    <t>- Other seats, with wooden frames:</t>
  </si>
  <si>
    <t>- - Upholstered</t>
  </si>
  <si>
    <t>- Other seats, with metal frames:</t>
  </si>
  <si>
    <t>- Other seats</t>
  </si>
  <si>
    <t>553</t>
  </si>
  <si>
    <t>- - - Seat parts made of foam, head/arm rests</t>
  </si>
  <si>
    <t>and seat frames for motor cars of heading 87.03</t>
  </si>
  <si>
    <t>8703.2323, 8703.3223, 8703.3225, 8704.2190,</t>
  </si>
  <si>
    <t>8704.3130, 8704.3150 and 8704.3190</t>
  </si>
  <si>
    <t>- - - Seat parts made of foam, head/ arm rests</t>
  </si>
  <si>
    <t>and seat frames for vehicles of heading 87.02</t>
  </si>
  <si>
    <t>and sub-headings 8701.2020, 8701.2090,</t>
  </si>
  <si>
    <t>Medical, surgical, dental or veterinary</t>
  </si>
  <si>
    <t>furniture (for example, operating tables,</t>
  </si>
  <si>
    <t>examination tables, hospital beds with</t>
  </si>
  <si>
    <t>mechanical fittings, dentists' chairs); barbers'</t>
  </si>
  <si>
    <t>chairs and similar chairs, having rotating as</t>
  </si>
  <si>
    <t>well as both reclining and elevating</t>
  </si>
  <si>
    <t>movements; parts of the foregoing articles.</t>
  </si>
  <si>
    <t>- Dentists', barbers' or similar chairs and parts</t>
  </si>
  <si>
    <t>- - - Dentists' chairs</t>
  </si>
  <si>
    <t>- - - Operating tables</t>
  </si>
  <si>
    <t>- - - Hospital beds with mechanical fittings</t>
  </si>
  <si>
    <t>Other furniture and parts thereof.</t>
  </si>
  <si>
    <t>- Metal furniture of a kind used in offices</t>
  </si>
  <si>
    <t>- Other metal furniture</t>
  </si>
  <si>
    <t>- Wooden furniture of a kind used in offices</t>
  </si>
  <si>
    <t>- Wooden furniture of a kind used in the kitchen</t>
  </si>
  <si>
    <t>- Wooden furniture of a kind used in the</t>
  </si>
  <si>
    <t>bedroom:</t>
  </si>
  <si>
    <t>- - - Wooden cabinets</t>
  </si>
  <si>
    <t>- - - Wooden beds</t>
  </si>
  <si>
    <t>- Other wooden furniture</t>
  </si>
  <si>
    <t>- Furniture of plastics</t>
  </si>
  <si>
    <t>Furniture of other materials, including cane,</t>
  </si>
  <si>
    <t>osier, bamboo or similar materials :</t>
  </si>
  <si>
    <t>Mattress supports; articles of bedding and</t>
  </si>
  <si>
    <t>similar furnishing (for example, mattresses,</t>
  </si>
  <si>
    <t>quilts, eiderdowns, cushions, pouffes and</t>
  </si>
  <si>
    <t>pillows) fitted with springs or stuffed or</t>
  </si>
  <si>
    <t>internally fitted with any material or of</t>
  </si>
  <si>
    <t>cellular rubber or plastics, whether or not</t>
  </si>
  <si>
    <t>covered.</t>
  </si>
  <si>
    <t>- Mattress supports</t>
  </si>
  <si>
    <t>- Mattresses:</t>
  </si>
  <si>
    <t>- - Of cellular rubber or plastics, whether or not</t>
  </si>
  <si>
    <t>covered</t>
  </si>
  <si>
    <t>- Sleeping bags</t>
  </si>
  <si>
    <t>-Other</t>
  </si>
  <si>
    <t>Lamps and lighting fittings including</t>
  </si>
  <si>
    <t>searchlights and spotlights and parts thereof,</t>
  </si>
  <si>
    <t>not elsewhere specified or included;</t>
  </si>
  <si>
    <t>illuminated signs, illuminated name- plates</t>
  </si>
  <si>
    <t>and the like, having a permanently fixed light</t>
  </si>
  <si>
    <t>source, and parts thereof not elsewhere</t>
  </si>
  <si>
    <t>- Chandeliers and other electric ceiling or wall</t>
  </si>
  <si>
    <t>lighting fittings, excluding those of a kind used for</t>
  </si>
  <si>
    <t>lighting public open spaces or thoroughfares:</t>
  </si>
  <si>
    <t>- - - Chandeliers</t>
  </si>
  <si>
    <t>- - - Fitting of base metal for flourescent tubes</t>
  </si>
  <si>
    <t>- Electric table, desk, bedside or floor- standing</t>
  </si>
  <si>
    <t>lamps</t>
  </si>
  <si>
    <t>- Lighting sets of a kind used for Christmas trees</t>
  </si>
  <si>
    <t>- Other electric lamps and lighting fittings:</t>
  </si>
  <si>
    <t>- - - Lighting system of a kind used for film</t>
  </si>
  <si>
    <t>shootings</t>
  </si>
  <si>
    <t>- Non- electric lamps and lighting fittings:</t>
  </si>
  <si>
    <t>- - - Tubular day lighting device</t>
  </si>
  <si>
    <t>- Illuminated signs, illuminated name- plates and</t>
  </si>
  <si>
    <t>- - Of glass:</t>
  </si>
  <si>
    <t>- - - Of chandelier</t>
  </si>
  <si>
    <t>Prefabricated buildings.</t>
  </si>
  <si>
    <t>Of wood:</t>
  </si>
  <si>
    <t>- - - Green houses</t>
  </si>
  <si>
    <t>- - - Dairy, live stock and poultry sheds</t>
  </si>
  <si>
    <t>- - - Silos</t>
  </si>
  <si>
    <t>- - - For cold storage</t>
  </si>
  <si>
    <t>- - - Modular clean room panels</t>
  </si>
  <si>
    <t>Chapter 95</t>
  </si>
  <si>
    <t>Toys, games and sports requisites;</t>
  </si>
  <si>
    <t>parts and accessories thereof</t>
  </si>
  <si>
    <t>                    Candles (heading 3406);</t>
  </si>
  <si>
    <t>                    Fireworks or other pyrotechnic articles of heading 3604;</t>
  </si>
  <si>
    <t>                    Yarns, monofilament, cords or gut or the like for fishing, cut to length but not made up into fishing lines, of Chapter 39, heading 4206 or Section XI;</t>
  </si>
  <si>
    <t>                    Sports bags or other containers of heading 4202, 4303 or 4304;</t>
  </si>
  <si>
    <t>                    Fancy dress of textiles, of Chapter 61 or 62; sports clothing and special articles of apparel of textiles, of Chapter 61 or 62, whether or not incorporating incidentally protective components such as pads or padding in the elbow, knee or groin areas (for example, fencing clothing or soccer goalkeeper jerseys);</t>
  </si>
  <si>
    <t>                    Textile flags or bunting, or sails for boats, sailboards or land craft, of Chapter 63;</t>
  </si>
  <si>
    <t>                    Sports footwear (other than skating boots with ice or roller skates attached) of Chapter 64, or sports headgear of Chapter 65;</t>
  </si>
  <si>
    <t>                    Walking-sticks, whips, riding-crops or the like (heading 6602), or parts thereof (heading 6603);</t>
  </si>
  <si>
    <t>Unmounted glass eyes for dolls or other toys, of heading 70.18;</t>
  </si>
  <si>
    <t>                    Bells, gongs or the like of heading 8306;</t>
  </si>
  <si>
    <t>                    Pumps for liquids (heading 8413), filtering or purifying machinery and apparatus for liquids or gases (heading 8421), electric motors (heading 8501), electric transformers (heading 8504) discs, tapes, solid-state non-volatile storage devices, within “smart cards” and other media for the recording of sound or of other phenomenon whether or not recorded (heading 8523), radio remote control apparatus (heading 8526) or cordless infrared remote control devices (heading 8543);</t>
  </si>
  <si>
    <t>                    Sports vehicles (other than bobsleighs, toboggans and the like) of Section XVII;</t>
  </si>
  <si>
    <t>                    Children's bicycles (heading 8712);</t>
  </si>
  <si>
    <t>                    Sports craft such as canoes and skiffs (Chapter 89), or their means of propulsion (Chapter 44 for such articles made of wood);</t>
  </si>
  <si>
    <t>                    Spectacles, goggles or the like, for sports or outdoor games (heading 9004);</t>
  </si>
  <si>
    <t>                    Decoy calls or whistles (heading 9208);</t>
  </si>
  <si>
    <t>                    Arms or other articles of Chapter 93;</t>
  </si>
  <si>
    <t>                    Electric garlands of all kinds (heading 9405);</t>
  </si>
  <si>
    <t>                    Monopods, bipods, tripods and similar articles (heading 9620);</t>
  </si>
  <si>
    <t>                    Racket strings, tents or other camping goods, or gloves, mittens and mitts (classified according to their constituent material); or</t>
  </si>
  <si>
    <t>                    Tableware, kitchenware, toilet articles, carpets and other textile floor coverings, apparel, bed linen, table linen, toilet linen, kitchen linen and similar articles having a utilitarian function (classified according to their constituent material)</t>
  </si>
  <si>
    <t>This Chapter includes articles in which natural or cultured pearls, precious or semi-precious stones (natural, synthetic or reconstructed), precious metal or metal clad with precious metal constitute only minor constituents.</t>
  </si>
  <si>
    <t>Subject to Note 1 above, parts and accessories which are suitable for use solely or principally with articles of this Chapter are to be classified with those articles.</t>
  </si>
  <si>
    <t>Subject to the provisions of Note 1 above, heading 95.03 applies, inter alia, to articles of this heading combined with one or more items, which cannot be considered as sets under the terms of General Interpretative Rule 3 (b), and which, if presented separately, would be classified in other headings, provided the articles are put up together for retail sale and the combinations have the essential character of toys.</t>
  </si>
  <si>
    <t>Heading 95. 03 does not cover articles which, on account of their design, shape or constituent material, are identifiable as intended exclusively for animals, for example, “pet toys” (classification in their own appropriate heading).</t>
  </si>
  <si>
    <t>Subheading 9504.50 covers :</t>
  </si>
  <si>
    <t>                    Video game consoles from which the image is reproduced on a television receiver, a monitor or other external screen or surface; or</t>
  </si>
  <si>
    <t>                    Video game machines having a self-contained video screen, whether or not portable</t>
  </si>
  <si>
    <t>This subheading does not cover video game consoles or machines operated by coins, banknotes, bank cards, tokens or by any other means of payment (subheading 950430)</t>
  </si>
  <si>
    <t>[9501]</t>
  </si>
  <si>
    <t>[9502]</t>
  </si>
  <si>
    <t>Tricycles, scooters, pedal cars and similar</t>
  </si>
  <si>
    <t>wheeled toys; dolls' carriages; dolls; other</t>
  </si>
  <si>
    <t>toys; reduced- size ("scale") models and</t>
  </si>
  <si>
    <t>similar recreational models, working or not;</t>
  </si>
  <si>
    <t>puzzles of all kinds.</t>
  </si>
  <si>
    <t>- - - Wheeled toys designed to be ridden by</t>
  </si>
  <si>
    <t>children (for example, tricycles, scooters, pedal</t>
  </si>
  <si>
    <t>cars); dolls' carriages.</t>
  </si>
  <si>
    <t>- - - Garments and accessories therefor,</t>
  </si>
  <si>
    <t>footwear and headgear</t>
  </si>
  <si>
    <t>- - - Aero models</t>
  </si>
  <si>
    <t>- - - Parts, accessories, sub-assemblies,</t>
  </si>
  <si>
    <t>mechanical or electrical movements</t>
  </si>
  <si>
    <t>Video game consoles and machines, articles</t>
  </si>
  <si>
    <t>for funfair, table or parlour games, including</t>
  </si>
  <si>
    <t>pintables, billiards, special tables for casino</t>
  </si>
  <si>
    <t>games and automatic bowling alley</t>
  </si>
  <si>
    <t>- Articles and accessories for billiards of all kinds</t>
  </si>
  <si>
    <t>Other games, operated by coins, banknotes,</t>
  </si>
  <si>
    <t>bank cards, tokens or by other means of</t>
  </si>
  <si>
    <t>payment, other than automatic bowling alley</t>
  </si>
  <si>
    <t>- Playing cards</t>
  </si>
  <si>
    <t>-  Video game consoles and machines, other</t>
  </si>
  <si>
    <t>than those of subheading 9504.30</t>
  </si>
  <si>
    <t>- - - Dice cups</t>
  </si>
  <si>
    <t>Festive, carnival or other entertainment</t>
  </si>
  <si>
    <t>articles, including conjuring tricks and</t>
  </si>
  <si>
    <t>novelty jokes.</t>
  </si>
  <si>
    <t>- Articles for Christmas festivities</t>
  </si>
  <si>
    <t>Articles and equipment for general physical</t>
  </si>
  <si>
    <t>exercise, gymnastics, athletics, other sports</t>
  </si>
  <si>
    <t>(including table- tennis) or outdoor games,</t>
  </si>
  <si>
    <t>not specified or included elsewhere in this</t>
  </si>
  <si>
    <t>Chapter; swimming pools and paddling</t>
  </si>
  <si>
    <t>pools.</t>
  </si>
  <si>
    <t>- Snow- skis and other snow- ski equipment:</t>
  </si>
  <si>
    <t>- - Skis</t>
  </si>
  <si>
    <t>- - Ski-fastenings (ski-bindings)</t>
  </si>
  <si>
    <t>- Water- skis, surf- boards, sailboards and other</t>
  </si>
  <si>
    <t>water- sport equipment:</t>
  </si>
  <si>
    <t>- - Sailboards</t>
  </si>
  <si>
    <t>- Golf clubs and other golf equipment:</t>
  </si>
  <si>
    <t>- - Clubs, complete</t>
  </si>
  <si>
    <t>- - Balls</t>
  </si>
  <si>
    <t>- Articles and equipment for table- tennis</t>
  </si>
  <si>
    <t>- Tennis, badminton or similar rackets, whether</t>
  </si>
  <si>
    <t>or not strung:</t>
  </si>
  <si>
    <t>- - Lawn-tennis rackets, whether or not strung</t>
  </si>
  <si>
    <t>- - - Badminton rackets</t>
  </si>
  <si>
    <t>- - - Squash rackets</t>
  </si>
  <si>
    <t>- Balls, other than golf balls and table- tennis</t>
  </si>
  <si>
    <t>balls:</t>
  </si>
  <si>
    <t>- - Lawn-tennis balls</t>
  </si>
  <si>
    <t>- - Inflatable:</t>
  </si>
  <si>
    <t>- - - Footballs, soccer balls</t>
  </si>
  <si>
    <t>- - - Footballs, Other than leather</t>
  </si>
  <si>
    <t>- - - Cricket balls</t>
  </si>
  <si>
    <t>- - - Hockey balls</t>
  </si>
  <si>
    <t>- - - Polo balls</t>
  </si>
  <si>
    <t>- - - Squash balls</t>
  </si>
  <si>
    <t>- - - Table tennis balls</t>
  </si>
  <si>
    <t>- - - Punching balls</t>
  </si>
  <si>
    <t>- - - Badminton shuttle cocks</t>
  </si>
  <si>
    <t>- - - - Volley balls</t>
  </si>
  <si>
    <t>- - - - Basket balls</t>
  </si>
  <si>
    <t>- - - - Net balls</t>
  </si>
  <si>
    <t>- - - - Hand balls</t>
  </si>
  <si>
    <t>- - - - Rugby balls</t>
  </si>
  <si>
    <t>- Ice skates and roller skates, including skating</t>
  </si>
  <si>
    <t>boots with skates attached</t>
  </si>
  <si>
    <t>- - Articles and equipment for general physical</t>
  </si>
  <si>
    <t>exercise, gymnastics or athletics</t>
  </si>
  <si>
    <t>- - - Bladders and covers of inflattable balls:</t>
  </si>
  <si>
    <t>- - - - Football cover</t>
  </si>
  <si>
    <t>- - - - Football bladder</t>
  </si>
  <si>
    <t>- - - - Volley ball cover</t>
  </si>
  <si>
    <t>- - - - Basket ball cover</t>
  </si>
  <si>
    <t>- - - - Net ball cover</t>
  </si>
  <si>
    <t>- - - - Hand ball cover</t>
  </si>
  <si>
    <t>- - - - Rugby ball cover</t>
  </si>
  <si>
    <t>- - - Cricket bats</t>
  </si>
  <si>
    <t>- - - Cricket wickets</t>
  </si>
  <si>
    <t>- - - Cricket pads</t>
  </si>
  <si>
    <t>- - - Cricket sets</t>
  </si>
  <si>
    <t>- - - Hockey sticks</t>
  </si>
  <si>
    <t>- - - Polo sticks</t>
  </si>
  <si>
    <t>Fishing rods, fish- hooks and other line</t>
  </si>
  <si>
    <t>fishing tackle; fish landing nets, butterfly</t>
  </si>
  <si>
    <t>nets and similar nets; decoy "birds" (other</t>
  </si>
  <si>
    <t>than those of heading 92.08 or 97.05) and</t>
  </si>
  <si>
    <t>similar hunting or shooting requisites.</t>
  </si>
  <si>
    <t>- Fishing rods</t>
  </si>
  <si>
    <t>- Fish- hooks, whether or not snelled</t>
  </si>
  <si>
    <t>- Fishing</t>
  </si>
  <si>
    <t>reels</t>
  </si>
  <si>
    <t>Roundabouts, swings, shooting galleries and</t>
  </si>
  <si>
    <t>other fairground amusements; travelling</t>
  </si>
  <si>
    <t>circuses and travelling menageries; travelling</t>
  </si>
  <si>
    <t>theatres.</t>
  </si>
  <si>
    <t>- Travelling circuses and travelling menageries</t>
  </si>
  <si>
    <t>Chapter 96</t>
  </si>
  <si>
    <t>Miscellaneous manufactured articles</t>
  </si>
  <si>
    <t>                    Pencils for cosmetic or toilet uses (Chapter 33);</t>
  </si>
  <si>
    <t>                    Articles of Chapter 66 (for example, parts of umbrellas or walking-sticks);</t>
  </si>
  <si>
    <t>                    Imitation jewellery (heading 7117);</t>
  </si>
  <si>
    <t>                    Cutlery or other articles of Chapter 82 with handles or other parts of carving or mouldingmaterials; heading 9601 or 9602 applies, however, to separately presented handles or other parts of such articles;</t>
  </si>
  <si>
    <t>                    Articles of Chapter 90 (for example, spectacle frames (heading 9003), mathematical drawing pens (heading 9017), brushes of a kind specialised for use in dentistry or for medical, surgical or veterinary purposes (heading 9018));</t>
  </si>
  <si>
    <t>                    Musical instruments or parts or accessories thereof (Chapter 92);</t>
  </si>
  <si>
    <t>Articles of Chapter 93 (arms and parts thereof);</t>
  </si>
  <si>
    <t>                     Articles of Chapter 94 (for example, furniture, lamps and lighting fittings);</t>
  </si>
  <si>
    <t>                    Articles of Chapter 95 (toys, games, sports requisites); or</t>
  </si>
  <si>
    <t>                    Works of art, collectors' pieces or antiques (Chapter 97)</t>
  </si>
  <si>
    <t>In heading</t>
  </si>
  <si>
    <t>96.02 the expression "vegetable or mineral carving material"</t>
  </si>
  <si>
    <t>means :</t>
  </si>
  <si>
    <t>                    Hard seeds, pips, hulls and nuts and similar vegetable materials of a kind used for carving (for example, corozo and dom);</t>
  </si>
  <si>
    <t>                    Amber, meerschaum, agglomerated amber and agglomerated meerschaum, jet and mineral substitutes for jet</t>
  </si>
  <si>
    <t>3-     In heading  9603 the expression "prepared knots and tufts for broom or brush making" applies only to unmounted knots and tufts of animal hair, vegetable</t>
  </si>
  <si>
    <t>fibre or other material, which are ready for incorporation without division in brooms or brushes, or which require only such further minor processes as trimming to shape at the top, to render them ready for such incorporation</t>
  </si>
  <si>
    <t>Articles of this Chapter, other than those of headings 96.01 to 96.06 or 96.15, remain classified in the Chapter whether or not composed wholly or partly of precious metal or metal clad with precious metal, of natural or cultured pearls, or precious or semi-precious stones (natural, synthetic or reconstructed). However, headings 96.01 to 96.06 and 96.15 include articles in which natural or cultured pearls, precious or semi-precious stones (natural, synthetic or reconstructed), precious metal or metal clad with precious metal constitute only minor constituents.</t>
  </si>
  <si>
    <t>Worked ivory, bone, tortoise- shell, horn,</t>
  </si>
  <si>
    <t>antlers, coral, mother- of- pearl and other</t>
  </si>
  <si>
    <t>animal carving material, and articles of these</t>
  </si>
  <si>
    <t>materials (including articles obtained by</t>
  </si>
  <si>
    <t>moulding).</t>
  </si>
  <si>
    <t>- Worked ivory and articles of ivory</t>
  </si>
  <si>
    <t>- - - Worked tortoise-shell</t>
  </si>
  <si>
    <t>Worked vegetable or mineral carving material</t>
  </si>
  <si>
    <t>and articles of these materials; moulded or</t>
  </si>
  <si>
    <t>carved articles of wax, of stearin, of natural</t>
  </si>
  <si>
    <t>gums or natural resins or of modelling</t>
  </si>
  <si>
    <t>pastes, and other moulded or carved articles,</t>
  </si>
  <si>
    <t>not elsewhere specified or included; worked,</t>
  </si>
  <si>
    <t>unhardened gelatin (except gelatin of</t>
  </si>
  <si>
    <t>heading 35.03) and articles of unhardened</t>
  </si>
  <si>
    <t>gelatin.</t>
  </si>
  <si>
    <t>- - - Gelatine capsules</t>
  </si>
  <si>
    <t>Brooms, brushes (including brushes</t>
  </si>
  <si>
    <t>constituting parts of machines, appliances or</t>
  </si>
  <si>
    <t>vehicles), hand- operated mechanical floor</t>
  </si>
  <si>
    <t>sweepers, not motorised, mops and feather</t>
  </si>
  <si>
    <t>dusters; prepared knots and tufts for broom</t>
  </si>
  <si>
    <t>or brush making; paint pads and rollers;</t>
  </si>
  <si>
    <t>squeegees (other than roller squeegees).</t>
  </si>
  <si>
    <t>- Brooms and brushes, consisting of twigs or</t>
  </si>
  <si>
    <t>other vegetable materials bound together, with or</t>
  </si>
  <si>
    <t>- Tooth brushes, shaving brushes, hair brushes,</t>
  </si>
  <si>
    <t>nail brushes, eyelash brushes and other toilet</t>
  </si>
  <si>
    <t>brushes for use on the person, including such</t>
  </si>
  <si>
    <t>brushes constituting parts of appliances:</t>
  </si>
  <si>
    <t>- - Tooth brushes, including dental-plate brushes</t>
  </si>
  <si>
    <t>- Artists' brushes, writing brushes and similar</t>
  </si>
  <si>
    <t>brushes for the application of cosmetics</t>
  </si>
  <si>
    <t>- Paint, distemper, varnish or similar brushes</t>
  </si>
  <si>
    <t>(other than brushes of sub- heading 9603.30);</t>
  </si>
  <si>
    <t>paint pads and rollers</t>
  </si>
  <si>
    <t>- Other brushes constituting parts of machines,</t>
  </si>
  <si>
    <t>appliances or vehicles</t>
  </si>
  <si>
    <t>Hand sieves and hand riddles.</t>
  </si>
  <si>
    <t>Travel sets for personal toilet, sewing or shoe</t>
  </si>
  <si>
    <t>or clothes cleaning.</t>
  </si>
  <si>
    <t>Buttons, press- fasteners, snap- fasteners</t>
  </si>
  <si>
    <t>and press- studs, button moulds and other</t>
  </si>
  <si>
    <t>parts of these articles; button blanks.</t>
  </si>
  <si>
    <t>- Press- fasteners, snap- fasteners and press-</t>
  </si>
  <si>
    <t>studs and parts therefor</t>
  </si>
  <si>
    <t>- Buttons:</t>
  </si>
  <si>
    <t>- - Of plastics, not covered with textile material</t>
  </si>
  <si>
    <t>- - Of base metal, not covered with textile</t>
  </si>
  <si>
    <t>- - - Studs</t>
  </si>
  <si>
    <t>- - - Buttons</t>
  </si>
  <si>
    <t>- Button moulds and other parts of buttons;</t>
  </si>
  <si>
    <t>button blanks:</t>
  </si>
  <si>
    <t>- - - Button moulds and other parts of buttons</t>
  </si>
  <si>
    <t>- - - Button blanks</t>
  </si>
  <si>
    <t>Slide fasteners and parts thereof.</t>
  </si>
  <si>
    <t>- Slide fasteners:</t>
  </si>
  <si>
    <t>- - Fitted with chain scoops of base metal</t>
  </si>
  <si>
    <t>Ball point pens; felt tipped and other porous-</t>
  </si>
  <si>
    <t>tipped pens and markers; fountain pens,</t>
  </si>
  <si>
    <t>stylograph pens and other pens; duplicating</t>
  </si>
  <si>
    <t>stylos; propelling or sliding pencils; pen-</t>
  </si>
  <si>
    <t>holders, pencil- holders and similar holders;</t>
  </si>
  <si>
    <t>parts (including caps and clips) of the</t>
  </si>
  <si>
    <t>foregoing articles, other than those of</t>
  </si>
  <si>
    <t>heading 96.09.</t>
  </si>
  <si>
    <t>- Ball point pens</t>
  </si>
  <si>
    <t>- Felt tipped and other porous- tipped pens and</t>
  </si>
  <si>
    <t>markers</t>
  </si>
  <si>
    <t>- Fountain pens, stylograph pens and other pens</t>
  </si>
  <si>
    <t>- Propelling or sliding pencils</t>
  </si>
  <si>
    <t>- Sets of articles from two or more of the</t>
  </si>
  <si>
    <t>- Refills for ball point pens, comprising the ball</t>
  </si>
  <si>
    <t>point and ink- reservoir</t>
  </si>
  <si>
    <t>- - Pen nibs and nib points</t>
  </si>
  <si>
    <t>- - - Pen caps and clips</t>
  </si>
  <si>
    <t>- - - Ball point tips</t>
  </si>
  <si>
    <t>Pencils (other than pencils of heading 96.08),</t>
  </si>
  <si>
    <t>crayons, pencil leads, pastels, drawing</t>
  </si>
  <si>
    <t>charcoals, writing or drawing chalks and</t>
  </si>
  <si>
    <t>tailors' chalks.</t>
  </si>
  <si>
    <t>- Pencils and crayons, with leads encased in a</t>
  </si>
  <si>
    <t>rigid sheath</t>
  </si>
  <si>
    <t>- Pencil leads, black or coloured:</t>
  </si>
  <si>
    <t>- - - Pencil leads, black</t>
  </si>
  <si>
    <t>- - - Pencil kits,</t>
  </si>
  <si>
    <t>Slates and boards, with writing or drawing</t>
  </si>
  <si>
    <t>surfaces, whether or not framed.</t>
  </si>
  <si>
    <t>Date, sealing or numbering stamps,and the</t>
  </si>
  <si>
    <t>like (including devices for printing or</t>
  </si>
  <si>
    <t>embossing labels), designed for operating in</t>
  </si>
  <si>
    <t>the hand; hand- operated composing sticks,</t>
  </si>
  <si>
    <t>and hand printing sets incorporating such</t>
  </si>
  <si>
    <t>composing sticks.</t>
  </si>
  <si>
    <t>Typewriter or similar ribbons, inked or</t>
  </si>
  <si>
    <t>otherwise prepared for giving impressions,</t>
  </si>
  <si>
    <t>whether or not on spools or in cartridges;</t>
  </si>
  <si>
    <t>ink- pads, whether or not inked, with or</t>
  </si>
  <si>
    <t>without boxes.</t>
  </si>
  <si>
    <t>- Ribbons:</t>
  </si>
  <si>
    <t>- - - For dot matrix printer</t>
  </si>
  <si>
    <t>- Ink- pads</t>
  </si>
  <si>
    <t>Cigarette lighters and other lighters, whether</t>
  </si>
  <si>
    <t>or not mechanical or electrical, and parts</t>
  </si>
  <si>
    <t>thereof other than flints and wicks.</t>
  </si>
  <si>
    <t>- Pocket lighters, gas fuelled, non- refillable</t>
  </si>
  <si>
    <t>- Pocket lighters, gas fuelled, refillable</t>
  </si>
  <si>
    <t>- Other lighters:</t>
  </si>
  <si>
    <t>Lighters used with motor cars of heading</t>
  </si>
  <si>
    <t>Lighter for other motor cars and vehicles</t>
  </si>
  <si>
    <t>Smoking pipes (including pipe bowls) and</t>
  </si>
  <si>
    <t>cigar or cigarette holders, and parts thereof.</t>
  </si>
  <si>
    <t>Combs, hair- slides and the like; hairpins,</t>
  </si>
  <si>
    <t>curling pins, curling grips, hair- curlers and</t>
  </si>
  <si>
    <t>the like, other than those of heading 85.16,</t>
  </si>
  <si>
    <t>and parts thereof.</t>
  </si>
  <si>
    <t>- Combs, hair- slides and the like:</t>
  </si>
  <si>
    <t>- - Of hard rubber or plastics</t>
  </si>
  <si>
    <t>- - - Hair pins</t>
  </si>
  <si>
    <t>- - - Hair curlers and the like</t>
  </si>
  <si>
    <t>Scent sprays and similar toilet sprays, and</t>
  </si>
  <si>
    <t>mounts and heads therefor; powder- puffs</t>
  </si>
  <si>
    <t>and pads for the application of cosmetics or</t>
  </si>
  <si>
    <t>toilet preparations.</t>
  </si>
  <si>
    <t>- Scent sprays and similar toilet sprays, and</t>
  </si>
  <si>
    <t>mounts and heads therefor</t>
  </si>
  <si>
    <t>- Powder- puffs and pads for the application of</t>
  </si>
  <si>
    <t>cosmetics or toilet preparations</t>
  </si>
  <si>
    <t>Vacuum flasks and other vacuum vessels,</t>
  </si>
  <si>
    <t>complete with cases; parts thereof other than</t>
  </si>
  <si>
    <t>glass inners.</t>
  </si>
  <si>
    <t>- - - Vacuum flasks</t>
  </si>
  <si>
    <t>Tailors' dummies and other lay figures;</t>
  </si>
  <si>
    <t>automata and other animated displays used</t>
  </si>
  <si>
    <t>for shop window dressing.</t>
  </si>
  <si>
    <t>Sanitary towels (pads) and tampons, napkins</t>
  </si>
  <si>
    <t>and napkin liners for babies and similar</t>
  </si>
  <si>
    <t>articles,of any material.</t>
  </si>
  <si>
    <t>- - - Diapers for adults (patients) of weight</t>
  </si>
  <si>
    <t>exceeding 25 kg</t>
  </si>
  <si>
    <t>- - - Diapers for Infants and babies</t>
  </si>
  <si>
    <t>- - - Sanitary towels and tampons</t>
  </si>
  <si>
    <t>- - - Napkins and napkin liners for babies</t>
  </si>
  <si>
    <t>- - - Nappies of wadding</t>
  </si>
  <si>
    <t>- - - Diapers of waddings</t>
  </si>
  <si>
    <t>Monopods, bipods, tripods and similar</t>
  </si>
  <si>
    <t>SECTION XXI</t>
  </si>
  <si>
    <t>WORKS OF ART, COLLECTORS' PIECES AND ANTIQUES</t>
  </si>
  <si>
    <t>Chapter 97</t>
  </si>
  <si>
    <t>Works of art, collectors' pieces and antiques</t>
  </si>
  <si>
    <t>                    Unused postage or revenue stamps, postal stationery (stamped paper) or the like, of heading 4907:</t>
  </si>
  <si>
    <t>                    Theatrical scenery, studio back-cloths or the like, of painted canvas (heading 5907) except if they may be classified in heading 9706; or</t>
  </si>
  <si>
    <t>                    Pearls, natural or cultured, or precious or semi-precious stones (headings 7101 to 7103)</t>
  </si>
  <si>
    <t>For the purposes of heading 97.02, the expression "original engravings, prints and lithographs" means impressions produced directly, in black and white or in colour, of one or of several plates wholly executed by hand by the artist, irrespective of the process or of the material employed by him, but not including any mechanical or photomechanical process.</t>
  </si>
  <si>
    <t>Heading 97.03 does not apply to mass-produced reproductions or works of conventional craftsmanship of a commercial character, even if these articles are designed or created by artists.</t>
  </si>
  <si>
    <t>(A) Subject to Notes 1 to 3 above, articles of this Chapter are to be classified in this Chapter and not in any other Chapter of the Nomenclature.</t>
  </si>
  <si>
    <t>                    Heading 9706 does not apply to articles of the preceding headings of this Chapter</t>
  </si>
  <si>
    <t>Frames around paintings, drawings, pastels, collages or similar decorative plaques, engravings, prints or lithographs are to be classified with those articles, provided they are of a kind and of a value normal to those articles. Frames which are not of a kind or of a value normal to the articles referred to in this Note are to be classified separately.</t>
  </si>
  <si>
    <t>Paintings, drawings and pastels, executed</t>
  </si>
  <si>
    <t>entirely by hand, other than drawings of</t>
  </si>
  <si>
    <t>heading 49.06 and other than hand- painted</t>
  </si>
  <si>
    <t>or hand- decorated manufactured articles;</t>
  </si>
  <si>
    <t>collages and similar decorative plaques.</t>
  </si>
  <si>
    <t>- Paintings, drawings and pastels</t>
  </si>
  <si>
    <t>Original engravings, prints and lithographs</t>
  </si>
  <si>
    <t>Original sculptures and statuary, in any</t>
  </si>
  <si>
    <t>material.</t>
  </si>
  <si>
    <t>Postage or revenue stamps, stamp-</t>
  </si>
  <si>
    <t>postmarks, first- day covers, postal</t>
  </si>
  <si>
    <t>stationery (stamped paper), and the like, used</t>
  </si>
  <si>
    <t>or unused, other than those of heading 49.</t>
  </si>
  <si>
    <t>Collections and collectors' pieces of</t>
  </si>
  <si>
    <t>zoological, botanical, mineralogical,</t>
  </si>
  <si>
    <t>anatomical, historical, archaeological,</t>
  </si>
  <si>
    <t>palaeontological, ethnographic or</t>
  </si>
  <si>
    <t>numismatic interest.</t>
  </si>
  <si>
    <t>Antiques of an age exceeding one hundred</t>
  </si>
  <si>
    <t>years.</t>
  </si>
  <si>
    <t>Chapter 98</t>
  </si>
  <si>
    <t>(SERVICES)</t>
  </si>
  <si>
    <t>Heading</t>
  </si>
  <si>
    <t>Description</t>
  </si>
  <si>
    <t>Services provided or rendered by hotels, restaurants, marriage</t>
  </si>
  <si>
    <t>halls, lawns, clubs and caterers.</t>
  </si>
  <si>
    <t>Services provided or rendered by hotels</t>
  </si>
  <si>
    <t>Services provided or rendered by restaurants</t>
  </si>
  <si>
    <t>Services provided or rendered by marriage halls and lawns</t>
  </si>
  <si>
    <t>Services provided or rendered by clubs</t>
  </si>
  <si>
    <t>Services provided or rendered by caterers, suppliers of food and drinks</t>
  </si>
  <si>
    <t>Ancillary services provided or rendered by hotels, restaurants, marriage</t>
  </si>
  <si>
    <t>halls, lawns, caterers</t>
  </si>
  <si>
    <t>Services provided or rendered by messes and hostels</t>
  </si>
  <si>
    <t>Advertisements.</t>
  </si>
  <si>
    <t>Advertisement on T.V.</t>
  </si>
  <si>
    <t>Advertisement on radio</t>
  </si>
  <si>
    <t>Advertisement on closed circuit T.V.</t>
  </si>
  <si>
    <t>Advertisement in newspapers and periodicals</t>
  </si>
  <si>
    <t>Advertisement on cable T.V network</t>
  </si>
  <si>
    <t>Facilities for travel.</t>
  </si>
  <si>
    <t>Travel by air of passengers within the territorial jurisdiction of Pakistan.</t>
  </si>
  <si>
    <t>Travel by air of passengers embarking on international journey from</t>
  </si>
  <si>
    <t>Pakistan</t>
  </si>
  <si>
    <t>Domestic travel by train</t>
  </si>
  <si>
    <t>International travel by train</t>
  </si>
  <si>
    <t>Services provided or rendered for inland carriage of goods.</t>
  </si>
  <si>
    <t>Carriage of goods by air</t>
  </si>
  <si>
    <t>Carriage of goods by train</t>
  </si>
  <si>
    <t>Services provided or rendered by persons authorized to transact</t>
  </si>
  <si>
    <t>business on behalf of others.</t>
  </si>
  <si>
    <t>Shipping agents</t>
  </si>
  <si>
    <t>Stevedores</t>
  </si>
  <si>
    <t>Ship management service</t>
  </si>
  <si>
    <t>Freight forwarding agents</t>
  </si>
  <si>
    <t>Customs agents</t>
  </si>
  <si>
    <t>Travel agents</t>
  </si>
  <si>
    <t>Tour operators</t>
  </si>
  <si>
    <t>Recruiting agents</t>
  </si>
  <si>
    <t>Advertising agents</t>
  </si>
  <si>
    <t>Ship chandlers</t>
  </si>
  <si>
    <t>Share transfer agent</t>
  </si>
  <si>
    <t>Sponsorship services</t>
  </si>
  <si>
    <t>Business support services</t>
  </si>
  <si>
    <t>Services  provided  or  rendered  by  property  developers  and</t>
  </si>
  <si>
    <t>promoters.</t>
  </si>
  <si>
    <t>Courier services.</t>
  </si>
  <si>
    <t>Services provided or rendered by persons engaged in contractual</t>
  </si>
  <si>
    <t>execution of work or furnishing supplies.</t>
  </si>
  <si>
    <t>Services  provided  or  rendered  for  personal  care  by  beauty</t>
  </si>
  <si>
    <t>parlours/clinics, slimming clinics and others.</t>
  </si>
  <si>
    <t>Services provided or rendered by laundries, dry cleaners.</t>
  </si>
  <si>
    <t>Telecommunication services.</t>
  </si>
  <si>
    <t>Telephone services</t>
  </si>
  <si>
    <t>Fixed line voice telephone service</t>
  </si>
  <si>
    <t>Wireless telephone</t>
  </si>
  <si>
    <t>Cellular telephone</t>
  </si>
  <si>
    <t>Wireless Local Loop telephone</t>
  </si>
  <si>
    <t>Video telephone</t>
  </si>
  <si>
    <t>Payphone cards</t>
  </si>
  <si>
    <t>Pre-paid calling cards</t>
  </si>
  <si>
    <t>Voice mail service</t>
  </si>
  <si>
    <t>Messaging service</t>
  </si>
  <si>
    <t>Short Message service (SMS)</t>
  </si>
  <si>
    <t>Multimedia message service (MMS)</t>
  </si>
  <si>
    <t>Shifting of telephone connection</t>
  </si>
  <si>
    <t>Installation of telephone extension</t>
  </si>
  <si>
    <t>Provision of telephone extension</t>
  </si>
  <si>
    <t>Changing of telephone connection</t>
  </si>
  <si>
    <t>Conversion of NWD connection to non NWD or vice versa</t>
  </si>
  <si>
    <t>Cost of telephone set</t>
  </si>
  <si>
    <t>Restoration of telephone connection</t>
  </si>
  <si>
    <t>Others</t>
  </si>
  <si>
    <t>Bandwidth services1970</t>
  </si>
  <si>
    <t>Copper line based</t>
  </si>
  <si>
    <t>Fibre-optic based</t>
  </si>
  <si>
    <t>Co-axial cable based</t>
  </si>
  <si>
    <t>Microwave based</t>
  </si>
  <si>
    <t>Satellite based</t>
  </si>
  <si>
    <t>Telegraph</t>
  </si>
  <si>
    <t>Telex</t>
  </si>
  <si>
    <t>Telefax</t>
  </si>
  <si>
    <t>Store and forward fax services</t>
  </si>
  <si>
    <t>Internet services</t>
  </si>
  <si>
    <t>Internet services including e-mail services</t>
  </si>
  <si>
    <t>Dial-up internet services</t>
  </si>
  <si>
    <t>Broadband services for DSL connection</t>
  </si>
  <si>
    <t>Wireless based</t>
  </si>
  <si>
    <t>Internet/e-mail/Data/SMS/MMS services on WLL networks</t>
  </si>
  <si>
    <t>Internet/e-mail/Data/SMS/MMS services on cellular mobile networks</t>
  </si>
  <si>
    <t>Data Communication Network services (DCNS)</t>
  </si>
  <si>
    <t>Copper Line based</t>
  </si>
  <si>
    <t>Wireless/Radio based</t>
  </si>
  <si>
    <t>Value added data services</t>
  </si>
  <si>
    <t>Virtual private Network service (VPN)</t>
  </si>
  <si>
    <t>Digital Signature service</t>
  </si>
  <si>
    <t>Audiotext services</t>
  </si>
  <si>
    <t>Teletext services</t>
  </si>
  <si>
    <t>Trunk radio services</t>
  </si>
  <si>
    <t>Paging services</t>
  </si>
  <si>
    <t>Voice paging services</t>
  </si>
  <si>
    <t>Radio paging services</t>
  </si>
  <si>
    <t>Vehicle tracking services.</t>
  </si>
  <si>
    <t>Burglar alarm services.</t>
  </si>
  <si>
    <t>Services provided or rendered by banking companies, insurance</t>
  </si>
  <si>
    <t>companies,   cooperative   financing   societies,   modarabas,</t>
  </si>
  <si>
    <t>musharikas, leasing companies, foreign exchange dealers, non-</t>
  </si>
  <si>
    <t>banking financial institutions and other persons dealing in any</t>
  </si>
  <si>
    <t>such services.</t>
  </si>
  <si>
    <t>Services provided or rendered in respect of insurance to a policy holder</t>
  </si>
  <si>
    <t>by an insurer, including a reinsurer.</t>
  </si>
  <si>
    <t>Goods insurance</t>
  </si>
  <si>
    <t>Fire insurance</t>
  </si>
  <si>
    <t>Theft insurance</t>
  </si>
  <si>
    <t>Marine insurance</t>
  </si>
  <si>
    <t>Life insurance</t>
  </si>
  <si>
    <t>Other insurance</t>
  </si>
  <si>
    <t>Services provided or rendered in respect of advances and loans</t>
  </si>
  <si>
    <t>Services provided or rendered in respect of leasing.</t>
  </si>
  <si>
    <t>Financial leasing</t>
  </si>
  <si>
    <t>Commodity or equipment leasing</t>
  </si>
  <si>
    <t>Hire-purchase leasing</t>
  </si>
  <si>
    <t>Services provided or rendered in respect of musharika financing</t>
  </si>
  <si>
    <t>Services provided or rendered by banking companies in relation to:</t>
  </si>
  <si>
    <t>Guarantee</t>
  </si>
  <si>
    <t>Brokerage</t>
  </si>
  <si>
    <t>Letter of credit</t>
  </si>
  <si>
    <t>Issuance of pay order and demand draft</t>
  </si>
  <si>
    <t>Bill of exchange</t>
  </si>
  <si>
    <t>Transfer of money including telegraphic transfer, mail transfer and</t>
  </si>
  <si>
    <t>electronic transfer</t>
  </si>
  <si>
    <t>Bank guarantee</t>
  </si>
  <si>
    <t>Bill discounting commission</t>
  </si>
  <si>
    <t>Safe deposit lockers</t>
  </si>
  <si>
    <t>Safe vaults</t>
  </si>
  <si>
    <t>Issuance, processing and operation of credit and debit cards</t>
  </si>
  <si>
    <t>Commission and brokerage of foreign exchange dealings.</t>
  </si>
  <si>
    <t>Automated Teller Machine operations, maintenance and management.</t>
  </si>
  <si>
    <t>Service provided as banker to an issue</t>
  </si>
  <si>
    <t>Service provided or rendered by a foreign exchange dealer or</t>
  </si>
  <si>
    <t>exchange company or money changer</t>
  </si>
  <si>
    <t>Services  provided  or  rendered  by  architects,  town  planners,</t>
  </si>
  <si>
    <t>contractors,   property   developers   or   promoters,   interior</t>
  </si>
  <si>
    <t>decorators.</t>
  </si>
  <si>
    <t>Architects or town planners</t>
  </si>
  <si>
    <t>Contractors of building (including water supply, gas supply and sanitary</t>
  </si>
  <si>
    <t>works), roads and bridges, electrical and mechanical works (including</t>
  </si>
  <si>
    <t>air conditioning), horticultural works, multi-discipline works (including</t>
  </si>
  <si>
    <t>turn-key projects) and similar other works</t>
  </si>
  <si>
    <t>Property developers or promoters</t>
  </si>
  <si>
    <t>Landscape designers</t>
  </si>
  <si>
    <t>Services provided or rendered by professionals and consultants</t>
  </si>
  <si>
    <t>etc.</t>
  </si>
  <si>
    <t>Medical practitioners and consultants</t>
  </si>
  <si>
    <t>Legal practitioners and consultants</t>
  </si>
  <si>
    <t>Accountants and auditors</t>
  </si>
  <si>
    <t>Management consultants</t>
  </si>
  <si>
    <t>Technical, scientific, engineering consultants</t>
  </si>
  <si>
    <t>Software or IT based system development consultants</t>
  </si>
  <si>
    <t>Other consultants</t>
  </si>
  <si>
    <t>Services provided or rendered by pathological laboratories.</t>
  </si>
  <si>
    <t>Services provided or rendered by medical diagnostic laboratories</t>
  </si>
  <si>
    <t>including X-Rays, CT Scan, M.R. Imaging etc.</t>
  </si>
  <si>
    <t>Scientific laboratories</t>
  </si>
  <si>
    <t>Mechanical laboratories</t>
  </si>
  <si>
    <t>Chemical laboratories</t>
  </si>
  <si>
    <t>Electrical or electronic laboratories</t>
  </si>
  <si>
    <t>Other such laboratories</t>
  </si>
  <si>
    <t>Services provided or rendered by specialized agencies.</t>
  </si>
  <si>
    <t>Security agency</t>
  </si>
  <si>
    <t>Credit rating agency</t>
  </si>
  <si>
    <t>Market research agency</t>
  </si>
  <si>
    <t>Other such agencies</t>
  </si>
  <si>
    <t>Services   provided   or   rendered   by   specified   persons   or</t>
  </si>
  <si>
    <t>businesses.</t>
  </si>
  <si>
    <t>Stockbrokers</t>
  </si>
  <si>
    <t>Under writers</t>
  </si>
  <si>
    <t>Indenters</t>
  </si>
  <si>
    <t>Commission agents</t>
  </si>
  <si>
    <t>Packers</t>
  </si>
  <si>
    <t>Money exchanger</t>
  </si>
  <si>
    <t>Rent a car</t>
  </si>
  <si>
    <t>Prize bond dealers</t>
  </si>
  <si>
    <t>Surveyors</t>
  </si>
  <si>
    <t>Designers</t>
  </si>
  <si>
    <t>Outdoor photographer</t>
  </si>
  <si>
    <t>Art painter</t>
  </si>
  <si>
    <t>Cable TV operators</t>
  </si>
  <si>
    <t>Auctioneers</t>
  </si>
  <si>
    <t>Public relations services</t>
  </si>
  <si>
    <t>Technical testing and analysis service</t>
  </si>
  <si>
    <t>Service provided by a registrar to an issue</t>
  </si>
  <si>
    <t>Services  provided  or  rendered  by  specialized  workshops  or</t>
  </si>
  <si>
    <t>undertakings.</t>
  </si>
  <si>
    <t>Auto-workshops</t>
  </si>
  <si>
    <t>Workshops  for  industrial  machinery  construction  and  earth-moving</t>
  </si>
  <si>
    <t>machinery or other special purpose machinery etc.</t>
  </si>
  <si>
    <t>Workshops  for  electric  or  electronic  equipments  or  appliances  etc.</t>
  </si>
  <si>
    <t>including computer hardware</t>
  </si>
  <si>
    <t>Car washing or similar service stations.</t>
  </si>
  <si>
    <t>Other workshops</t>
  </si>
  <si>
    <t>Services provided or rendered in specified fields.</t>
  </si>
  <si>
    <t>Healthcare centres, gyms or physical fitness centres etc.</t>
  </si>
  <si>
    <t>Indoor sports and games centres</t>
  </si>
  <si>
    <t>Baby care centres</t>
  </si>
  <si>
    <t>Body massage centres</t>
  </si>
  <si>
    <t>Pedicure centres</t>
  </si>
  <si>
    <t>Similar other centers</t>
  </si>
  <si>
    <t>Services provided or rendered for specified purposes.</t>
  </si>
  <si>
    <t>Fumigation services</t>
  </si>
  <si>
    <t>Maintenance or cleaning services</t>
  </si>
  <si>
    <t>Janitorial services</t>
  </si>
  <si>
    <t>Dredging or desilting services</t>
  </si>
  <si>
    <t>Other similar services</t>
  </si>
  <si>
    <t>Franchise services</t>
  </si>
  <si>
    <t>Construction services</t>
  </si>
  <si>
    <t>Chapter 99</t>
  </si>
  <si>
    <t>SPECIAL CLASSIFICATION PROVISIONS</t>
  </si>
  <si>
    <t>          The provisions of this Chapter are not subject to the rule of specificity in General Interpretative Rule 3(a) and have over-riding effect on classifications made under Chapters 1 to 97</t>
  </si>
  <si>
    <t>          Classification in Chapter 99 is subject to,-</t>
  </si>
  <si>
    <t>        determination of eight digit classification under a tariff item in chapter 1 to 97;</t>
  </si>
  <si>
    <t>determination of four digit classification under chapter 99 and fulfillment of conditions mentioned in the Chapter, Sub-chapters, Headings; and</t>
  </si>
  <si>
    <t>such other conditions, limitations and restrictions as Federal Board of Revenue or the Federal Government may impose from time to time</t>
  </si>
  <si>
    <t>          In case of sale or disposal of goods in violation of the prescribed condition, limitation or restriction, duty shall be recovered at the rates specified in Chapter 1 to 97 without prejudice to any other action required under the Customs Act, 1969</t>
  </si>
  <si>
    <t>SUB-CHAPTER -I</t>
  </si>
  <si>
    <t>IMPORTS BY PRIVILEGED PERSONS, ORGANIZATIONS, AND OTHER DIGNITARIES</t>
  </si>
  <si>
    <t>            For the purpose of sub-chapter 1, the following conditions shall apply:</t>
  </si>
  <si>
    <t>          The importer shall make a declaration on the bill of entry for exemption claimed</t>
  </si>
  <si>
    <t>          Any article other than a motor vehicle, sold or otherwise disposed of before the expiration of three years from its importation shall be liable to payment of customs duties, which would have been leviable at the time of importation</t>
  </si>
  <si>
    <t>          A motor vehicle shall not be sold or otherwise disposed of in Pakistan without payment of customs duties, which would have been leviable at the time of importation as provided under the procedure prescribed therefor by the Board</t>
  </si>
  <si>
    <t>PCT</t>
  </si>
  <si>
    <t>CODE</t>
  </si>
  <si>
    <t>Goods imported by various agencies of the United Nations</t>
  </si>
  <si>
    <t>under  the  United  Nations  (Privileges  andImmunities)</t>
  </si>
  <si>
    <t>Act,1948(XX of 1948), as certified by the Ministry of Foreign</t>
  </si>
  <si>
    <t>Affairs, Government of Pakistan.</t>
  </si>
  <si>
    <t>Goods  imported  by  Diplomats/Embassies/  Consulates</t>
  </si>
  <si>
    <t>under  the  Diplomatic  and  Consular  Privileges  Act,  1972</t>
  </si>
  <si>
    <t>(Act  IX  of  1972)  as  certified  by  the  Ministry  of  Foreign</t>
  </si>
  <si>
    <t>Imports by Privileged personnel/ organization:</t>
  </si>
  <si>
    <t>Goods imported by privileged personnel or by organizations</t>
  </si>
  <si>
    <t>or  by  any  person  authorized  by  the  contracting  parties,</t>
  </si>
  <si>
    <t>under   grant-in-   aid   agreements   (including   those</t>
  </si>
  <si>
    <t>agreements which cover off budget foreign contributions or</t>
  </si>
  <si>
    <t>funds brought by registered INGO’s without any financial</t>
  </si>
  <si>
    <t>liabilities to the Government of Pakistan)</t>
  </si>
  <si>
    <t>signed</t>
  </si>
  <si>
    <t>by the</t>
  </si>
  <si>
    <t>Economic Affairs  Division (EAD)  and  or</t>
  </si>
  <si>
    <t>by any</t>
  </si>
  <si>
    <t>Ministry</t>
  </si>
  <si>
    <t>authorized  by</t>
  </si>
  <si>
    <t>the  Government  of  Pakistan  and   duly</t>
  </si>
  <si>
    <t>concurred by the Federal Board of Revenue (FBR)</t>
  </si>
  <si>
    <t>Vehicles in CKD condition, imported by recognized local</t>
  </si>
  <si>
    <t>manufacturer</t>
  </si>
  <si>
    <t>for supply to diplomat, diplomatic mission,</t>
  </si>
  <si>
    <t>privileged person (as per model rules) and organizations</t>
  </si>
  <si>
    <t>etc  eligible  to  import  duty  free  vehicles  subject  to  the</t>
  </si>
  <si>
    <t>procedure laid down by the Board.</t>
  </si>
  <si>
    <t>Imports by Dignitaries of UAE, Qatar and Bahrain:</t>
  </si>
  <si>
    <t>Household articles and personal effects including vehicles</t>
  </si>
  <si>
    <t>and goods for donation to projects established in Pakistan,</t>
  </si>
  <si>
    <t>imported by the rulers and following dignitaries of UAE,</t>
  </si>
  <si>
    <t>Qatar and Bahrain subject to the conditions mentioned</t>
  </si>
  <si>
    <t>below and the conditions mentioned in sub-chapter notes:-</t>
  </si>
  <si>
    <t>Dignitaries of UAE</t>
  </si>
  <si>
    <t>HHSheikh Khalifa Bin Zayed Al-Nahyan, Crown Prince of</t>
  </si>
  <si>
    <t>Abu Dhabi and Deputy Supreme Commander of UAE</t>
  </si>
  <si>
    <t>Armed Force</t>
  </si>
  <si>
    <t>HESheikh Suroor Bin Mohammad Al-Nahyan,</t>
  </si>
  <si>
    <t>Chamberlain of the Presidential Court, Abu Dhabi</t>
  </si>
  <si>
    <t xml:space="preserve"> HESheikh Mohammad Bin Khalid Al-Nahyan, Member of the ruling family of Abu Dhabi</t>
  </si>
  <si>
    <t xml:space="preserve"> HE Sheikh Nahyan Bin Mubarak Al-Nahyan, Minister for Higher Education of the UAE and Member of the ruling family of Abu Dhabi</t>
  </si>
  <si>
    <t xml:space="preserve"> HESheikh Sultan Bin Hamdan Al-Nahyan, Member of the ruling family of Abu Dhabi</t>
  </si>
  <si>
    <t xml:space="preserve"> HHGeneral Sheikh Mohammad Bin Zayed Al-Nahyan Chief of Staff of UAE Armed Forces</t>
  </si>
  <si>
    <t xml:space="preserve"> HESheikh Tahnoum Bin Mohammad Al-Nahyan, Member of the ruling family of Abu Dhabi</t>
  </si>
  <si>
    <t xml:space="preserve"> HE Sheikh Rashid Bin Khalifa Al-Makhtoum, Member of the ruling family of Dubai</t>
  </si>
  <si>
    <t xml:space="preserve"> HHSheikh Sultan Bin Zayed Al-Nahyan, Deputy Prime Minister of the UAE</t>
  </si>
  <si>
    <t xml:space="preserve"> HHSheikh Hamdan Bin Zayed Al-Nahyan, Minister of State for Foreign Affairs, Government of the United Arab Emirates</t>
  </si>
  <si>
    <t xml:space="preserve"> HH Sheikh Muhammad Bin Rashid Al Maktoum, Vice President, Prime Minister, Minister of Defence and Ruler of Dubai</t>
  </si>
  <si>
    <t xml:space="preserve"> HH Sheikh Hamdan Bin Rashid Al-Maktoum, Deputy Ruler of Dubai, Minister of Finance &amp; Industry, UAE</t>
  </si>
  <si>
    <t xml:space="preserve"> HH Maj Gen Sheikh Ahmed Bin Rashid Al-Maktoum, Member of the Ruling Family of Dubai &amp; Head of Central Military Command</t>
  </si>
  <si>
    <t xml:space="preserve"> HH Maj Gen Sheikh Nahyan Bin Zayed, Member of the Ruling Family of Abu Dhabi and Commander of Royal Guard</t>
  </si>
  <si>
    <t>15.H.H.Sheikha Fatima Bint Mubarak Ali Kittbi.</t>
  </si>
  <si>
    <t>H.E.Sheikh Dr. Sultan Bin Khalifa Al-Nahyan.</t>
  </si>
  <si>
    <t>Maj General Sheikh Al Mur Bin Muktoum Al Maktoum.</t>
  </si>
  <si>
    <t>Dignitaries of Bahrain:</t>
  </si>
  <si>
    <t>       HE King Hamad Bin Isa Al-Khalifa</t>
  </si>
  <si>
    <t>       Lt Gen Sheikh Mohamed Bin Isa Bin Salman Al-Khalifa</t>
  </si>
  <si>
    <t>Dignitaries of Qatar:</t>
  </si>
  <si>
    <t>       HE Shaikh Faisal Bin Thani Bin Jassim  Al-Thani</t>
  </si>
  <si>
    <t>       HE Shaikh Ali Bin Abdullah Bin Thani Al-Thani</t>
  </si>
  <si>
    <t>       HE Shaikh Abdullah Bin Jassim Bin Fahad Al-Thani</t>
  </si>
  <si>
    <t>       HE Shaikh Mubarak Bin Khalifa Bin Saud Al-Thani</t>
  </si>
  <si>
    <t>       HE Shaikh Abdullah Bin Ali Bin Abdullah Al-Thani</t>
  </si>
  <si>
    <t xml:space="preserve"> HE Shaikh Abdul Rahman Bin Nasser Bin Jassim Al-Thani</t>
  </si>
  <si>
    <t>       HEShaikh Ali Bin Ahmed Al-Ahmed Al-Thani</t>
  </si>
  <si>
    <t>       HE Shaikh Falah Bin Jassim Bin Jabr Al-Thani</t>
  </si>
  <si>
    <t>           HESheikh Faisal Bin Nasser Bin Hamad Al-Thani</t>
  </si>
  <si>
    <t>           HESheikh Hamad Bin Jassim Bin Jabr Al-Thani</t>
  </si>
  <si>
    <t>(i) A complete list of all vehicles showing name of the owner, details of imports and present custodian etc shall be provided by UAE/Qatar/Bahrain Ambassador</t>
  </si>
  <si>
    <t>(ii) The list shall be updated every six months ie on 31st July and 31st January to show status as on 1st July &amp; 1st January</t>
  </si>
  <si>
    <t>(iii) UAE/Qatar/Bahrain Rulers must make and disclose alternate arrangements for maintenance of their fleet by their employees and not by any Pakistani posing as their agents or authorized representatives</t>
  </si>
  <si>
    <t>(iv) UAE/Qatar/Bahrain Embassy should undertake that no Pakistani will be allowed use of their duty free vehicles and that they will abide by the true spirit in which this concession is available to the UAE/Qatar/Bahrain Rulers</t>
  </si>
  <si>
    <t>(v) In order to avail the duty concession, an exemption certificate to this effect shall be issued by the Ministry of Foreign Affairs, Government of Pakistan</t>
  </si>
  <si>
    <t>vi) On the recommendations of Ministry of Foreign Affairs, FBR may issue exemption certificate to any dignitary, not listed above under this PCT Code</t>
  </si>
  <si>
    <t>(i)</t>
  </si>
  <si>
    <t>Goods imported under the President’s Salary,</t>
  </si>
  <si>
    <t>Allowances and Privileges Act, 1975(Act LVIII of</t>
  </si>
  <si>
    <t>1975).</t>
  </si>
  <si>
    <t>(ii)</t>
  </si>
  <si>
    <t>Goods imported under the Prime Minister’s Salary,</t>
  </si>
  <si>
    <t>Allowances and Privileges Order,1975 (Act LIX of</t>
  </si>
  <si>
    <t>(iii)</t>
  </si>
  <si>
    <t>Goods imported under the Governor’s Salary,</t>
  </si>
  <si>
    <t>Allowances and Privileges, Order,1975 (President’s</t>
  </si>
  <si>
    <t>Order No.5 of 1975).</t>
  </si>
  <si>
    <t>(iv)</t>
  </si>
  <si>
    <t>Goods imported under the Acting Governer’s</t>
  </si>
  <si>
    <t>(Allowance and Privileges) Order,1978 (President’s</t>
  </si>
  <si>
    <t>Order No.19 of 1978).</t>
  </si>
  <si>
    <t>(v)   Furniture, and spare parts in respect of official cars,</t>
  </si>
  <si>
    <t>river craft or air craft imported or purchased out of</t>
  </si>
  <si>
    <t>bond for the President, Prime Minister, Governor or</t>
  </si>
  <si>
    <t>Acting Governor.</t>
  </si>
  <si>
    <t>SUB-CHAPTER–II</t>
  </si>
  <si>
    <t>IMPORT OF RELIEF GOODS, GIFTS, SAMPLES</t>
  </si>
  <si>
    <t>Goods  imported  for  the  President’s  Fund  for  Afghan</t>
  </si>
  <si>
    <t>Refugees.  Bonafide relief goods donated for the Afghan</t>
  </si>
  <si>
    <t>Refugees through the Chief Commissioner or the Provincial</t>
  </si>
  <si>
    <t>Commissioner  of  the  Afghan  Refugees  subject  to  a</t>
  </si>
  <si>
    <t>certificate  from  the  Chief  Commissioner  for  the  Afghan</t>
  </si>
  <si>
    <t>Refugees that the imported goods or equipment are menat</t>
  </si>
  <si>
    <t>for free distribution amongst Afghan Refugees or for relief</t>
  </si>
  <si>
    <t>wrok and that the same would not be sold or otherwise</t>
  </si>
  <si>
    <t>disposed of without the prior approval of the Federal Board</t>
  </si>
  <si>
    <t>of Revenue</t>
  </si>
  <si>
    <t>Goods received as Gift or donation:</t>
  </si>
  <si>
    <t>(i) Goods received as gift or donation from a foreign</t>
  </si>
  <si>
    <t>government or organization by the Federal or Provincial</t>
  </si>
  <si>
    <t>Government or any public sector organization subject to</t>
  </si>
  <si>
    <t>recommendation of the Cabinet Division and concurrence</t>
  </si>
  <si>
    <t>by the Federal Board of Revenue.</t>
  </si>
  <si>
    <t>(ii)Goods received as gift by Pakistani organizations from</t>
  </si>
  <si>
    <t>Church World Services or the Catholic Relief Services as</t>
  </si>
  <si>
    <t>are certified by the Ministry of National Health Services</t>
  </si>
  <si>
    <t>Regulation and Coordination (NHSRC), that these imports</t>
  </si>
  <si>
    <t>are made under agreements signed by the Government of</t>
  </si>
  <si>
    <t>Pakistan with the Church World Service and with the</t>
  </si>
  <si>
    <t>Catholic Relief Service</t>
  </si>
  <si>
    <t>Articles, value of which does not exceed Rs.20,000/- per</t>
  </si>
  <si>
    <t>parcel,  if  imported  through  post  or  courier  service  as</t>
  </si>
  <si>
    <t>unsolicited gift parcel.</t>
  </si>
  <si>
    <t>Samples   of   no   commercial   value   imported   by</t>
  </si>
  <si>
    <t>manufacturers subject to the following conditions:-</t>
  </si>
  <si>
    <t>a)  raw  materials  and  products    of  such  dimensions/</t>
  </si>
  <si>
    <t>specifications that are useless except for purposes of</t>
  </si>
  <si>
    <t>demonstration;</t>
  </si>
  <si>
    <t>b) articles of non-precious materials affixed to cards or put</t>
  </si>
  <si>
    <t>up as samples in the manner usual in the trade provided</t>
  </si>
  <si>
    <t>that there is not more than one of each size or kind;</t>
  </si>
  <si>
    <t>c)  raw  materials  and  products,  and  articles  thereof</t>
  </si>
  <si>
    <t>rendered useless, except for purposes of demonstration,</t>
  </si>
  <si>
    <t>by slashing, perforation, indelible marking or by any other</t>
  </si>
  <si>
    <t>effective method;</t>
  </si>
  <si>
    <t>d)  products  which  cannot  be  put  up  as  samples  of  no</t>
  </si>
  <si>
    <t>commercial value in accordance with clauses (a) to (c)</t>
  </si>
  <si>
    <t>and which consist of:</t>
  </si>
  <si>
    <t>(1)  non-consumable goods of an individual value not</t>
  </si>
  <si>
    <t>exceeding US$ 100 or its equivalent in any other</t>
  </si>
  <si>
    <t>currency and provided there is not more than one</t>
  </si>
  <si>
    <t>sample of each kind or quality; and</t>
  </si>
  <si>
    <t>(2)   consumable  goods  of  an  individual  value  not</t>
  </si>
  <si>
    <t>exceeding  US$  100  or  its  equivalent  in  any</t>
  </si>
  <si>
    <t>currency even if they consist wholly or partly of</t>
  </si>
  <si>
    <t>samples of the same kind or quality, provided the</t>
  </si>
  <si>
    <t>quantity and the manner in which they are put up</t>
  </si>
  <si>
    <t>preclude  their  being  used  otherwise  than  as</t>
  </si>
  <si>
    <t>samples</t>
  </si>
  <si>
    <t>(i)   Relief goods donated for free distribution among the</t>
  </si>
  <si>
    <t>victims of natural disaster or other catastrophe, as are</t>
  </si>
  <si>
    <t>certified by the authorized officer of Federal/Provincial</t>
  </si>
  <si>
    <t>Government.</t>
  </si>
  <si>
    <t>(ii)  Plant, machinery and equipment imported by way of</t>
  </si>
  <si>
    <t>donation for installation in the earthquake hit districts</t>
  </si>
  <si>
    <t>as certified by ERRA/National Disaster Management</t>
  </si>
  <si>
    <t>Authority.</t>
  </si>
  <si>
    <t>SUB-CHAPTER III</t>
  </si>
  <si>
    <t>IMPORTS BY CHARITABLE, EDUCATIONAL, SCIENTIFIC INSTITUTIONS AND HOSPITALS</t>
  </si>
  <si>
    <t>For the purpose of sub-chapter III the expression:</t>
  </si>
  <si>
    <t>                    “Charitable Institution” and “Charitable non-profit making institution” means an institution approved for the purpose of section 2(36C) of the Income Tax Ordinance, 2001;</t>
  </si>
  <si>
    <t>                    “Gifts or Donations” include goods other than  vehicles of chapter 87 of</t>
  </si>
  <si>
    <t>the First Schedule to the said Act, donated by the donors residing abroad However, ambulances received as gift or donation from abroad shall be eligible for the benefit provided that the same are imported as per Serial No 116 of Customs General Order No12 of 2002, dated the 15th June, 2002; and</t>
  </si>
  <si>
    <t>                    “Competent Authority” means:</t>
  </si>
  <si>
    <t>          in case of educational and research institutions falling in the jurisdiction of the Federal Government, the Ministry of Education or Ministry of Science &amp; Technology or any other relevant Ministry of the Federal Government;</t>
  </si>
  <si>
    <t>          in case of an institution falling within the jurisdiction of a Provincial</t>
  </si>
  <si>
    <t>Government, the Director of Education or Technical Education or Public Institution or any other relevant authority of the Provincial Government; and</t>
  </si>
  <si>
    <t>          in case of a university recognized by the University Grants Commission, the Registrar of the University</t>
  </si>
  <si>
    <t>Imports by Edhi Foundation:</t>
  </si>
  <si>
    <t>(i) Following goods imported by Abdul Sattar Edhi Foundation</t>
  </si>
  <si>
    <t>and Bilques Edhi Foundation, subject to furnishing of a</t>
  </si>
  <si>
    <t>certificate by Maulana Abdul Sattar Edhi son of Haji Abdul</t>
  </si>
  <si>
    <t>Shakoor Edhi or Mr. Faisal Edhi, Vice Managing Trustee and</t>
  </si>
  <si>
    <t>Qubra Edhi, Trustee, Edhi Foundation at the time of import of</t>
  </si>
  <si>
    <t>each consignment to the effect that the goods are meant for</t>
  </si>
  <si>
    <t>use by Edi Foundation or, as the case may be, by Bilquis Edhi</t>
  </si>
  <si>
    <t>Foundation. (In the case of goods at serial No. 14,15,16, the</t>
  </si>
  <si>
    <t>words "Edhi Foundation" or "as the case may be , Bilquis Edhi</t>
  </si>
  <si>
    <t>Foundation  "are inscribed at some prominent place on the</t>
  </si>
  <si>
    <t>body of</t>
  </si>
  <si>
    <t>each vehicle, aeroplane or  helicopter);</t>
  </si>
  <si>
    <t>Butter oil(04.05)</t>
  </si>
  <si>
    <t>Rice(10.06)</t>
  </si>
  <si>
    <t>Grains(10.07)</t>
  </si>
  <si>
    <t>Cooking oil(Chapter 15)</t>
  </si>
  <si>
    <t>Vitamins(29.36)</t>
  </si>
  <si>
    <t>Hormones.(29.37)</t>
  </si>
  <si>
    <t>Pencillin (29.41)</t>
  </si>
  <si>
    <t>Medicaments(30.04)</t>
  </si>
  <si>
    <t>Waddings, guaze, bandages and similar articles (for</t>
  </si>
  <si>
    <t>example,</t>
  </si>
  <si>
    <t>dressings, adhesive plaster, poultices)</t>
  </si>
  <si>
    <t>impregnated or coated  with pharmaceutical</t>
  </si>
  <si>
    <t>substances.(30.05)</t>
  </si>
  <si>
    <t>Pharmaceutical goods (30.06)</t>
  </si>
  <si>
    <t>Worn clothing(63.09)</t>
  </si>
  <si>
    <t>12.  Wireless transmission apparatus (85.15)</t>
  </si>
  <si>
    <t>Wireless reception apparatus.(85.27)</t>
  </si>
  <si>
    <t>Ambulances  (87.03)</t>
  </si>
  <si>
    <t>Mobile radiological units(87.05)</t>
  </si>
  <si>
    <t>Helicopters, aeroplanes (88.02)</t>
  </si>
  <si>
    <t>17.  Parts of helicopters and aeroplanes (Respective</t>
  </si>
  <si>
    <t>headings)</t>
  </si>
  <si>
    <t>18.  Instruments and appliances used in medical or</t>
  </si>
  <si>
    <t>surgical sciences.(90.18)</t>
  </si>
  <si>
    <t>19.  Orthopaedic appliances, including crutches, surgical</t>
  </si>
  <si>
    <t>belts and</t>
  </si>
  <si>
    <t>trusses; splints and other fracture</t>
  </si>
  <si>
    <t>appliances, artificial parts of the</t>
  </si>
  <si>
    <t>body, hearing aids</t>
  </si>
  <si>
    <t>and other appliances which are worn or carried, or</t>
  </si>
  <si>
    <t>implanted in the body, to compensate for a defect or</t>
  </si>
  <si>
    <t>disability(90.21)</t>
  </si>
  <si>
    <t>        Apparatus based on the use of X-rays for medical or surgical uses, control panels and desks, screens, examination or treatment tables, chairs and the like(9022)</t>
  </si>
  <si>
    <t>         The ambulances already imported or to be imported under SNo 14 of Para (i) above may be disposed of after expiry of seven years from the date of importation without payment of duty and taxes leviable at the time of import with the prior approval of FBR</t>
  </si>
  <si>
    <t>Gifts or donations received by a charitable non-profit making</t>
  </si>
  <si>
    <t>hospital or institution, solely for the purpose of advancing the</t>
  </si>
  <si>
    <t>declared objectives of such hospital or institution, subject to</t>
  </si>
  <si>
    <t>the following conditions, namely:-</t>
  </si>
  <si>
    <t>no condition is attached to the gift or donation by the donor</t>
  </si>
  <si>
    <t>and the receiving institution or hospital is at liberty to use</t>
  </si>
  <si>
    <t>the same in accordance with its declared objectives; and</t>
  </si>
  <si>
    <t>the  receiving  institution  or  hospital  furnishes  an</t>
  </si>
  <si>
    <t>undertaking in writing to the respective Collector of Customs</t>
  </si>
  <si>
    <t>to the effect that such gifts or donations will not be sold,</t>
  </si>
  <si>
    <t>utilized or disposed of otherwise than for the purpose for</t>
  </si>
  <si>
    <t>which the same have been received and binds itself to pay</t>
  </si>
  <si>
    <t>the  leviable  duties  in  the  event  of  a  breach  of  the</t>
  </si>
  <si>
    <t>undertaking.</t>
  </si>
  <si>
    <t>Imports by Charitable Institutions and Hospitals:</t>
  </si>
  <si>
    <t>(1) Machinery, equipment, apparatus, appliances, instruments</t>
  </si>
  <si>
    <t>and spares thereof classifiable under Chapter 84, 85 or 90,</t>
  </si>
  <si>
    <t>excluding such items as are notified through a Customs</t>
  </si>
  <si>
    <t>General Order issued by the Federal Board of Revenue</t>
  </si>
  <si>
    <t>from time to time;</t>
  </si>
  <si>
    <t>(2) Oxygen cylinders, wheelchairs, medical, surgical, dental</t>
  </si>
  <si>
    <t>furniture and spares thereof;</t>
  </si>
  <si>
    <t>(3) Re-agents, disposables;</t>
  </si>
  <si>
    <t>imported by,-</t>
  </si>
  <si>
    <t>(i) charitable non-profit making institutions operating</t>
  </si>
  <si>
    <t>hospitals of fifty beds or more; or</t>
  </si>
  <si>
    <t>(ii) hospitals run by the Federal or a Provincial Government;</t>
  </si>
  <si>
    <t>or</t>
  </si>
  <si>
    <t>(iii) the Federal or a Provincial Government exclusively</t>
  </si>
  <si>
    <t>meant for hospitals run by the Federal or a Provincial</t>
  </si>
  <si>
    <t>Government:-</t>
  </si>
  <si>
    <t>Subject to the following conditions: -</t>
  </si>
  <si>
    <t>(a)  the importing institution operating a hospital of fifty</t>
  </si>
  <si>
    <t>beds or more shall furnish a proof thereof to the</t>
  </si>
  <si>
    <t>satisfaction of respective Collector of Customs.</t>
  </si>
  <si>
    <t>(b) the head of the importing institution or hospital shall</t>
  </si>
  <si>
    <t>furnish an undertaking in writing to the respective</t>
  </si>
  <si>
    <t>Collector of Customs to the effect that imported goods</t>
  </si>
  <si>
    <t>are bona fide requirement of the project or for in house</t>
  </si>
  <si>
    <t>use and these shall not be sold, utilized or disposed of</t>
  </si>
  <si>
    <t>otherwise than for the purpose for which the same</t>
  </si>
  <si>
    <t>have been imported and binds itself to pay the leviable</t>
  </si>
  <si>
    <t>duty and taxes in the event of breach of the</t>
  </si>
  <si>
    <t>(c) undertaking so furnished by the hospital or institution</t>
  </si>
  <si>
    <t>is certified:</t>
  </si>
  <si>
    <t>in case of Federal Government hospitals or</t>
  </si>
  <si>
    <t>institutions or charitable non-profit making</t>
  </si>
  <si>
    <t>institutions by the Ministry of National Health</t>
  </si>
  <si>
    <t>Services Regulations and Coordination</t>
  </si>
  <si>
    <t>(NHSRC).</t>
  </si>
  <si>
    <t>in case of Provincial Government hospitals or</t>
  </si>
  <si>
    <t>institutions by the Secretary of the Health</t>
  </si>
  <si>
    <t>Department of the province where such hospital</t>
  </si>
  <si>
    <t>or institution is situated.</t>
  </si>
  <si>
    <t>(iii)   in case of the Federal Government or a</t>
  </si>
  <si>
    <t>Provincial Government by the Ministry of</t>
  </si>
  <si>
    <t>National Health Services Regulations and</t>
  </si>
  <si>
    <t>Coordination (NHSRC) or Secretary of the</t>
  </si>
  <si>
    <t>Health Department of the Province where such</t>
  </si>
  <si>
    <t>hospital is situated, respectively.</t>
  </si>
  <si>
    <t>(iv)   in case of hospitals/institutions of Armed Forces,</t>
  </si>
  <si>
    <t>respective Surgeon Generals (Director General</t>
  </si>
  <si>
    <t>Medical Services) or equivalent rank/authority.</t>
  </si>
  <si>
    <t>(v)</t>
  </si>
  <si>
    <t>in case of Fauji Foundation hospitals, M.D Fauji</t>
  </si>
  <si>
    <t>Foundation.</t>
  </si>
  <si>
    <t>(vi)   in case of Pakistan Atomic Energy Commission</t>
  </si>
  <si>
    <t>hospitals/institutions,</t>
  </si>
  <si>
    <t>Director</t>
  </si>
  <si>
    <t>General</t>
  </si>
  <si>
    <t>Procurement PAEC.</t>
  </si>
  <si>
    <t>(d) In case of private sector institutions or hospitals,</t>
  </si>
  <si>
    <t>accountal of the goods shall be ensured by the</t>
  </si>
  <si>
    <t>Board of Trustees/ Governors and proof thereof shall</t>
  </si>
  <si>
    <t>be furnished to the satisfaction of respective</t>
  </si>
  <si>
    <t>Collector of Customs on demand.</t>
  </si>
  <si>
    <t>(iv) Exemption under this PCT code will also be available to</t>
  </si>
  <si>
    <t>the hospitals being set up or constructed subject to the</t>
  </si>
  <si>
    <t>above conditions.</t>
  </si>
  <si>
    <t>Goods imported by or donated to non -profit making</t>
  </si>
  <si>
    <t>educational and research institutions subject to the following</t>
  </si>
  <si>
    <t>conditions:</t>
  </si>
  <si>
    <t>(i) the imported goods have an  educational and scientific</t>
  </si>
  <si>
    <t>character;</t>
  </si>
  <si>
    <t>(ii) the importing or receiving institutions are</t>
  </si>
  <si>
    <t>recognized,</t>
  </si>
  <si>
    <t>aided or run by the Federal Government or</t>
  </si>
  <si>
    <t>a Provincial</t>
  </si>
  <si>
    <t>Government, a City Government or a District Government;</t>
  </si>
  <si>
    <t>(iii) the importing or receiving institution shall</t>
  </si>
  <si>
    <t>produce a</t>
  </si>
  <si>
    <t>certificate from the competent authority that –</t>
  </si>
  <si>
    <t>(a) goods of equivalent educational and scientific value are not</t>
  </si>
  <si>
    <t>produced in Pakistan; and</t>
  </si>
  <si>
    <t>(b) the imported goods will be used exclusively under the</t>
  </si>
  <si>
    <t>control and responsibility of the importing or receiving</t>
  </si>
  <si>
    <t>institution.</t>
  </si>
  <si>
    <t>SUB-CHAPTER-IV</t>
  </si>
  <si>
    <t>IMPORT OF REPLACEMENT GOODS</t>
  </si>
  <si>
    <t>Goods supplied free of cost as replacement of identical goods</t>
  </si>
  <si>
    <t>previously imported including goods imported within warranty</t>
  </si>
  <si>
    <t>period not exceeding one year or such extended period as</t>
  </si>
  <si>
    <t>allowed by the Collector of Customs, subject to the following</t>
  </si>
  <si>
    <t>conditions:-</t>
  </si>
  <si>
    <t>(i)the goods were imported in pursuance of firm contract of</t>
  </si>
  <si>
    <t>sale, and not under a contract of sale or return, on approval;</t>
  </si>
  <si>
    <t>on consignment for sale or on similar terms;</t>
  </si>
  <si>
    <t>(ii) the goods at the time of importation were not in accordance</t>
  </si>
  <si>
    <t>with  the  terms  of  contract  in  respect  of  their  description,</t>
  </si>
  <si>
    <t>quality, state or condition or had been damaged or defected;</t>
  </si>
  <si>
    <t>(iii) the goods were not used except in circumstances in which</t>
  </si>
  <si>
    <t>limited use was indispensable to reveal any inherent defect in</t>
  </si>
  <si>
    <t>the imported goods or  to establish that they do not conform to</t>
  </si>
  <si>
    <t>the conditions of the contract;</t>
  </si>
  <si>
    <t>(iv) if the goods are returned abroad, they are returned to the</t>
  </si>
  <si>
    <t>supplier and if they are not returned, they are deposited with</t>
  </si>
  <si>
    <t>customs for further disposal.</t>
  </si>
  <si>
    <t>SUB-CHAPTER-V</t>
  </si>
  <si>
    <t>IMPORTS MADE BY THE UNITS LOCATED IN EXPORTS PROCESSING ZONES</t>
  </si>
  <si>
    <t>(EPZ)/SEZ/</t>
  </si>
  <si>
    <t>GWADAR AND FREE ZONE AREA</t>
  </si>
  <si>
    <t>(1) Goods imported into and exported (except to tariff area of</t>
  </si>
  <si>
    <t>Pakistan) from the Export Processing Zones established under</t>
  </si>
  <si>
    <t>the Export Processing Zone Authority Ordinance, 1980 (IV of</t>
  </si>
  <si>
    <t>1980) and  any enactment relating to Gwadar Special Economic</t>
  </si>
  <si>
    <t>Zone, subject to such conditions, limitations and restrictions as</t>
  </si>
  <si>
    <t>the Federal Board of Revenue may impose from time to time.</t>
  </si>
  <si>
    <t>(2) Plant and machinery, except the items listed under Chapter</t>
  </si>
  <si>
    <t>87 of the Pakistan Customs Tariff, imported for setting up of a</t>
  </si>
  <si>
    <t>Special  Economic  Zone  (SEZ)  by  zone  developers  and  for</t>
  </si>
  <si>
    <t>installation in that zone by Zone Enterprises, on one time basis</t>
  </si>
  <si>
    <t>as prescribed in the SEZ Act, 2012 and rules thereunder subject</t>
  </si>
  <si>
    <t>to such conditions, limitations and restrictions as the Federal</t>
  </si>
  <si>
    <t>Board of Revenue may impose from time to time.</t>
  </si>
  <si>
    <t xml:space="preserve"> Following imports for construction, development and operations of Gwadar port and Free Zone Area subject to such conditions, limitations and restrictions as the Federal Board of Revenue may impose from time to time:-</t>
  </si>
  <si>
    <t>         Equipments and materials (plant, machinery, equipment, appliances and accessories), imported by the Concession holder, its operating companies and contractors/sub-contractors exclusively for construction and operation of the terminals and the Free Zone Area for a period of forty (40) years;</t>
  </si>
  <si>
    <t>         Ship bunker oils imported by the Concession holder for the sole purposes of supplying fuels and lubricants to the ships</t>
  </si>
  <si>
    <t>used in the port and its terminals for a period of forty (40)</t>
  </si>
  <si>
    <t>years;</t>
  </si>
  <si>
    <t>(iii)Vehicles imported by the concession holder and its operating companies for a period of twenty three (23) years for construction, development and operations of Gwadar Port and Free Zone Area under the regulatory mechanism The regulatory mechanism for such vehicles, including the number and types importable, shall be devised by the Ministry of Port &amp; Shipping and FBR (in consultation with the Provincial Government if so required) and notified by the FBR;</t>
  </si>
  <si>
    <t xml:space="preserve"> Imports for port-related businesses established in the Free Zone Area for a period of 23 years</t>
  </si>
  <si>
    <t>SUB-CHAPTER-VI</t>
  </si>
  <si>
    <t>TEMPORARY IMPORT OR EXPORT</t>
  </si>
  <si>
    <t>Following  goods  not  produced  or  manufactured  in  Pakistan</t>
  </si>
  <si>
    <t>which are re-imported after having been exported and have not</t>
  </si>
  <si>
    <t>undergone any process outside Pakistan since their exportation</t>
  </si>
  <si>
    <t>subject to the conditions detailed below,-</t>
  </si>
  <si>
    <t>1 Re-imported machinery, equipment, apparatus, appliances, components, sub-components, Supported Palladium Catalyst and parts:</t>
  </si>
  <si>
    <t>In case machinery, equipment, apparatus, appliances, components, sub-components, supported palladium catalyst and parts have undergone any alterations, renovations, refurbishment, addition or repairs prior to their re-import into Pakistan, the cost incurred on such alterations, renovations, refurbishment, additions or repairs (excluding the element of freight and other incidentals) shall be liable to duty as leviable under its current PCT heading corresponding to the PCT heading determined at the time of original import provided the same was exported under a contract of alteration, renovation,</t>
  </si>
  <si>
    <t>refurbishment, addition or repairs, to the original supplier or his</t>
  </si>
  <si>
    <t>authorized service center provided further that the make, model</t>
  </si>
  <si>
    <t>and other specifications, as well as the receiver, shall remain</t>
  </si>
  <si>
    <t>the same as were at the time of the original import.</t>
  </si>
  <si>
    <t>2. Vehicles re-imported by owners in possession:</t>
  </si>
  <si>
    <t>In case vehicles have undergone any alterations, renovations,</t>
  </si>
  <si>
    <t>addition or repairs prior to their re-import into Pakistan, the cost</t>
  </si>
  <si>
    <t>incurred on such alterations, renovations, additions or repairs</t>
  </si>
  <si>
    <t>(excluding the element of freight and other incidentals) shall be</t>
  </si>
  <si>
    <t>liable  to  duty  as  leviable  under  its  current  PCT  heading</t>
  </si>
  <si>
    <t>corresponding to PCT heading determined at the time of original</t>
  </si>
  <si>
    <t>import provided the vehicle was exported under a contract of</t>
  </si>
  <si>
    <t>alteration, renovation, addition or repairs provided further that</t>
  </si>
  <si>
    <t>the make, model, engine number, chassis number and other</t>
  </si>
  <si>
    <t>specifications as well as the exporter of the vehicle shall remain</t>
  </si>
  <si>
    <t>the  same.  In  case  of  bullet  proofing  of  vehicles,  conditions</t>
  </si>
  <si>
    <t>specified in Import Policy Order in vogue at the time of import</t>
  </si>
  <si>
    <t>shall be applicable.</t>
  </si>
  <si>
    <t>Goods mentioned below, imported temporarily for a period not</t>
  </si>
  <si>
    <t>exceeding 6 months into Pakistan with a view to subsequent</t>
  </si>
  <si>
    <t>exportation, subject to furnishing of bank guarantee or other</t>
  </si>
  <si>
    <t>security/guarantee as determined by Federal Board of Revenue</t>
  </si>
  <si>
    <t>equivalent to customs duty chargeable at the rates specified in</t>
  </si>
  <si>
    <t>Chapter 1 to 97 of the lst Schedule to the Act for such goods</t>
  </si>
  <si>
    <t>and other taxes leviable thereon.</t>
  </si>
  <si>
    <t>1. Packing material used or required to be used as external or</t>
  </si>
  <si>
    <t>internal covering of goods, or as holders of goods, or as holders</t>
  </si>
  <si>
    <t>on  which  goods  rolled,  wound  or  attached  provided  such</t>
  </si>
  <si>
    <t>material do not change their original shape  or form. Packing</t>
  </si>
  <si>
    <t>material if imported filled,   it may be re-exported empty, and if</t>
  </si>
  <si>
    <t>imported empty it may be re-exported filled.</t>
  </si>
  <si>
    <t>Machinery  and   equipment  for   repair  imported   by</t>
  </si>
  <si>
    <t>manufacturer   or   authorized   agents   based   in   Pakistan,</t>
  </si>
  <si>
    <t>representing  foreign  manufacturers  duly  registered  with  the</t>
  </si>
  <si>
    <t>Sales  Tax  Authorities,  having  in  house  facility  for  repair,</t>
  </si>
  <si>
    <t>Refurbishment or value addition of machinery.</t>
  </si>
  <si>
    <t>3. Professional equipment imported by scientists, IT experts,</t>
  </si>
  <si>
    <t>technicians, doctors, engineers, etc. either imported in their own</t>
  </si>
  <si>
    <t>name or in the name of the company in Pakistan for which these</t>
  </si>
  <si>
    <t>are imported.</t>
  </si>
  <si>
    <t>4. Tubes or cops of metal plastic or other durable material which</t>
  </si>
  <si>
    <t>are imported wrapped with yarn.</t>
  </si>
  <si>
    <t>5.  Goods  imported  for  demonstration  ,  display,  test  or  trial</t>
  </si>
  <si>
    <t>purposes.</t>
  </si>
  <si>
    <t>6. Dry fruits imported from Afghanistan.</t>
  </si>
  <si>
    <t>Temporary</t>
  </si>
  <si>
    <t>Imports:</t>
  </si>
  <si>
    <t>Goods mentioned below, imported   temporarily into Pakistan</t>
  </si>
  <si>
    <t>with a view to subsequent exportation, subject to furnishing of</t>
  </si>
  <si>
    <t>undertaking/bond by the importers as well as their sponsoring</t>
  </si>
  <si>
    <t>Ministry/ Department/ Embassy:</t>
  </si>
  <si>
    <t>1. Excavation equipment and consumable stores imported by a</t>
  </si>
  <si>
    <t>foreign   archaeological   mission   to   whom   a   license   for</t>
  </si>
  <si>
    <t>archaeological  excavation  has  been  granted  by  the  Federal</t>
  </si>
  <si>
    <t>Government or a Provincial Government.</t>
  </si>
  <si>
    <t>2. Scientific and educational equipment imported for Scientific,</t>
  </si>
  <si>
    <t>educational   or   cultural   seminars   in   Pakistan   on   the</t>
  </si>
  <si>
    <t>recommendation of the concerned Ministry.</t>
  </si>
  <si>
    <t>3. Goods imported for display at international or single country</t>
  </si>
  <si>
    <t>exhibition  organized  by  foreign  missions  or  imported  by  or</t>
  </si>
  <si>
    <t>through any Ministry of Government of Pakistan provided that</t>
  </si>
  <si>
    <t>the  imported  promotional  and  advertising  material  including</t>
  </si>
  <si>
    <t>technical literature, pamphlets, brochures and other give-aways</t>
  </si>
  <si>
    <t>of no commercial value which are distributed free of cost by the</t>
  </si>
  <si>
    <t>exhibitors  during  the  course  of  such  exhibition  shall  not  be</t>
  </si>
  <si>
    <t>required to be exported.</t>
  </si>
  <si>
    <t>4.    Machinery  imported  by  the  representatives  of  foreign</t>
  </si>
  <si>
    <t>commercial firms for demonstration purposes imported by or</t>
  </si>
  <si>
    <t>through the Ministry of Commerce or the Ministry of Foreign</t>
  </si>
  <si>
    <t>Affairs.</t>
  </si>
  <si>
    <t>5. Equipment</t>
  </si>
  <si>
    <t>and materials  imported by foreign nationals such</t>
  </si>
  <si>
    <t>as  journalists,  press  photographers,  members  of  television</t>
  </si>
  <si>
    <t>teams,  broadcasting  units  and  film  companies  subject  to</t>
  </si>
  <si>
    <t>endorsement on their passports. The duties shall be charged if</t>
  </si>
  <si>
    <t>such  importer  fails  to  prove  their  re-export  at  the  time  of</t>
  </si>
  <si>
    <t>departure.</t>
  </si>
  <si>
    <t>6.  Equipment,  materials  and  special  food  stuff  imported  by</t>
  </si>
  <si>
    <t>mountaineering expeditions. In case the equipment and material</t>
  </si>
  <si>
    <t>is not exported the expeditions may donate such equipment and</t>
  </si>
  <si>
    <t>produce a certificate from the Secretary of that club to the effect</t>
  </si>
  <si>
    <t>that the equipment and material so imported has been donated</t>
  </si>
  <si>
    <t>by that expedition to that club. Special food stuff can however,</t>
  </si>
  <si>
    <t>be consumed by them.</t>
  </si>
  <si>
    <t>Container  for</t>
  </si>
  <si>
    <t>transportation  of  cargo  (PCT  No.86.09)if</t>
  </si>
  <si>
    <t>imported by the shipping companies for use on board the ships</t>
  </si>
  <si>
    <t>and for transportation of cargo to and from inland container</t>
  </si>
  <si>
    <t>depots or container freight stations subject to the furnishing of</t>
  </si>
  <si>
    <t>indemnity bond by the shipping lines, equal to the amount of</t>
  </si>
  <si>
    <t>duty and  taxes  to  the  respective  Collector  of  Customs. The</t>
  </si>
  <si>
    <t>indemnity bond is to be discharged on receipt of proof of export</t>
  </si>
  <si>
    <t>of the containers.</t>
  </si>
  <si>
    <t>Ship spares, stores and equipment imported for use in ships</t>
  </si>
  <si>
    <t>registered in Pakistan under the Merchant Shipping Act, 1923</t>
  </si>
  <si>
    <t>(XXI of 1923) subject to the condition that the importer satisfies</t>
  </si>
  <si>
    <t>the respective  Collector  of  Customs  that  the items  imported</t>
  </si>
  <si>
    <t>would be used by such vessels.</t>
  </si>
  <si>
    <t>SUB-CHAPTER-VII</t>
  </si>
  <si>
    <t>MISCELLANEOUS</t>
  </si>
  <si>
    <t>Currency Notes, unused stamps</t>
  </si>
  <si>
    <t>Eye cornea</t>
  </si>
  <si>
    <t>Artificial kidneys, hemodialysis machines, hemodialyzers, A.V.</t>
  </si>
  <si>
    <t>fistula needles, hemodialysis fluids &amp; powder, blood tubing tines</t>
  </si>
  <si>
    <t>for dialysis, reverse osmosis plants for dialysis, double lumen</t>
  </si>
  <si>
    <t>catheter  for  dialysis,  catheters  for  renal  failure  patients,</t>
  </si>
  <si>
    <t>peritoneal dialysis solution and cardiac catheters.   colostomy</t>
  </si>
  <si>
    <t>bags and appliances identifiable for Ostomy use</t>
  </si>
  <si>
    <t>Machinery  and  equipment,  not  manufactured  locally,  namely</t>
  </si>
  <si>
    <t>navigational  equipment,  fish  finders,  storage  and  handling</t>
  </si>
  <si>
    <t>equipment,  if  imported  by  fish  farming  or  catching  stage</t>
  </si>
  <si>
    <t>operators, who will enjoy the status of indirect exporters.</t>
  </si>
  <si>
    <t>Pharmaceutical  raw materials  if  imported for  manufacture  of</t>
  </si>
  <si>
    <t>contraceptives  in  accordance  with  the  input  out  put  ratios</t>
  </si>
  <si>
    <t>determined  by  the  Directorate  of  Input  Output  Co-efficient</t>
  </si>
  <si>
    <t>Organization. Contraceptives and accessories thereof.</t>
  </si>
  <si>
    <t>Omitted.</t>
  </si>
  <si>
    <t>Goods  mentioned  below  if  imported  in  accordance  with  the</t>
  </si>
  <si>
    <t>conditions and procedures laid down in Import and Export of</t>
  </si>
  <si>
    <t>Gold, Gold Jewellery and Gemstones Order, 2001 as amended</t>
  </si>
  <si>
    <t>from time to time, notified vide Ministry of Commerce's SRO</t>
  </si>
  <si>
    <t>760(I)/2013 dated 2nd September, 2013..</t>
  </si>
  <si>
    <t>i) Pearls</t>
  </si>
  <si>
    <t>ii) Gold</t>
  </si>
  <si>
    <t>iii) Un-cut precious and semi preceious stones</t>
  </si>
  <si>
    <t>iv) Polished semi precious stones</t>
  </si>
  <si>
    <t>v) Jewelry casting powder</t>
  </si>
  <si>
    <t>vi) Moulding rubber</t>
  </si>
  <si>
    <t>vii)Injection wax</t>
  </si>
  <si>
    <t>viii)Jewelry casting machines and assessories</t>
  </si>
  <si>
    <t>ix) Rhodium-plating solution concentrate</t>
  </si>
  <si>
    <t>x) Bright and chrome lacquering solution</t>
  </si>
  <si>
    <t>xi) Steel balls and pins (different sizes) used for polishing.</t>
  </si>
  <si>
    <t>xii) Diamond cutting tools (different sizes)</t>
  </si>
  <si>
    <t>xiii) Alloys of silver copper and sinc for mixing in 24 ct. gold</t>
  </si>
  <si>
    <t>xiv) Mounts and findings of gold, silver and platinum jewelry.</t>
  </si>
  <si>
    <t>Any goods, including vehicles, specified in the First schedule to</t>
  </si>
  <si>
    <t>the   Customs   Act,   1969   (IV   of   1969)   imported   by</t>
  </si>
  <si>
    <t>Federal/Provincial/  Local  Government  Departments,  Muncipal</t>
  </si>
  <si>
    <t>bodies and Development authorities subject to the condition that</t>
  </si>
  <si>
    <t>the goods are donated to the importers for  use in an approved</t>
  </si>
  <si>
    <t>foreign grant funded project under a proper grant relating to</t>
  </si>
  <si>
    <t>Capital Aid-Technical Assistant Agreement signed between the</t>
  </si>
  <si>
    <t>Government of Pakistan and a foreign government or agency</t>
  </si>
  <si>
    <t>subject to concurrence of the Federal Board of Revenue.</t>
  </si>
  <si>
    <t>Ground handling equipments, service and operation vehicles,</t>
  </si>
  <si>
    <t>catering  equipment  and  fuel  trucks  not  manufacted  locally,</t>
  </si>
  <si>
    <t>imported by domestic airlines or by any other service company</t>
  </si>
  <si>
    <t>to  which  a  licence  has  been  issued  by  the  Civil  Aviation</t>
  </si>
  <si>
    <t>Authority for such purposes.</t>
  </si>
  <si>
    <t>Heing, zeera and other medicnal herbs, if imported temporarily</t>
  </si>
  <si>
    <t>into  Pakistan  from  Afghanistan  with  a  view  to  subsequent</t>
  </si>
  <si>
    <t>exportation.</t>
  </si>
  <si>
    <t>Folowing items relating to disabled persons:-</t>
  </si>
  <si>
    <t>(1) Wheel chairs.</t>
  </si>
  <si>
    <t>(2) Artificial human parts.</t>
  </si>
  <si>
    <t>(3) Hearing aids (all types and kinds)</t>
  </si>
  <si>
    <t>(4) Hearing assessment equipment:</t>
  </si>
  <si>
    <t>(i) audio meters (ii) tympanometer(iii) ABR</t>
  </si>
  <si>
    <t>(iv) Oto acoustic  emission</t>
  </si>
  <si>
    <t>(5) Cochlear implants system.</t>
  </si>
  <si>
    <t>(6) Asociated devices and materials: (i) Hearing aid batteries #</t>
  </si>
  <si>
    <t>675, 13,10,5,312.(ii)  2 pin and 3 pin cords(iii)  Ear mold</t>
  </si>
  <si>
    <t>material (iv)  Soft/hard mold fabrication material (v)  Ear</t>
  </si>
  <si>
    <t>impression taking material (vi) Manufacturing equipment</t>
  </si>
  <si>
    <t>related to above items.</t>
  </si>
  <si>
    <t>7) Hearing impairment/deaf related:(i) Printed material</t>
  </si>
  <si>
    <t>(ii) Software (iiii)Computer cards</t>
  </si>
  <si>
    <t>(8) Programming software and hardware.</t>
  </si>
  <si>
    <t>(9) Items used for rehabilitation of blind persons:</t>
  </si>
  <si>
    <t>(i) Sixer &amp; eighter for Braille writing (ii) Braille board for</t>
  </si>
  <si>
    <t>alphabet writing</t>
  </si>
  <si>
    <t>(iii) 4/6/9/27/36 Liner frames.</t>
  </si>
  <si>
    <t>(iv) Perkins brailler machine(v)  Mathematics slates for</t>
  </si>
  <si>
    <t>blind(vi) Abacus frames (maths)</t>
  </si>
  <si>
    <t>(vii) White cane (viii) Thermofoam duplicating machine(ix)</t>
  </si>
  <si>
    <t>Manila paper for duplication(x) Every card  for brail writing</t>
  </si>
  <si>
    <t>(xi) Magnifier glasses for low vision (xii) Brail printing press.</t>
  </si>
  <si>
    <t>Disposables, as are not manufactured locally, for</t>
  </si>
  <si>
    <t>Cardiology/cardiac surgery, Neurovascular, Electrophysiology,</t>
  </si>
  <si>
    <t>Endosurgery, Endoscopy, Oncology, Urology, Gynecology; and</t>
  </si>
  <si>
    <t>following  equipment:-</t>
  </si>
  <si>
    <t>A ANGIOPLASTY PRODUCTS:</t>
  </si>
  <si>
    <t>1  Coronary Artery Stents</t>
  </si>
  <si>
    <t>2  Drugs Eluting Coronary Artery Stents</t>
  </si>
  <si>
    <t>3  Coronary Artery Dilatation Catheters (Balloons)</t>
  </si>
  <si>
    <t>4  PTCA Guide Wires</t>
  </si>
  <si>
    <t>5  PTCA Guiding Catheters</t>
  </si>
  <si>
    <t>6 Inflation Devices/Priority Packs</t>
  </si>
  <si>
    <t>B ANGIOGRAPHY PRODUCTS:</t>
  </si>
  <si>
    <t>Angiography Catheters.</t>
  </si>
  <si>
    <t>Sheaths.</t>
  </si>
  <si>
    <t>Guide Wires</t>
  </si>
  <si>
    <t>Contrast Lines</t>
  </si>
  <si>
    <t>Pressure Lines</t>
  </si>
  <si>
    <t>6. Mannifolds</t>
  </si>
  <si>
    <t>C CONTRAST MEDIA FOR ANGIOGRAPHY/</t>
  </si>
  <si>
    <t>ANGIOLPASTY:</t>
  </si>
  <si>
    <t>Angiography Accessories.</t>
  </si>
  <si>
    <t>2. ASD Closure Devices</t>
  </si>
  <si>
    <t>ASD Delivery Systems</t>
  </si>
  <si>
    <t>4. VSD Closure Devices</t>
  </si>
  <si>
    <t>VSD Delviery System</t>
  </si>
  <si>
    <t>6.Guide Wires</t>
  </si>
  <si>
    <t>Sizing Balloons</t>
  </si>
  <si>
    <t>8.Sizing Plates.</t>
  </si>
  <si>
    <t>9PDA Closure Devices</t>
  </si>
  <si>
    <t>10. PDA Delivery Systems</t>
  </si>
  <si>
    <t>D TEMPROARY PACEMAKERS (with Leads, Connectors &amp; accessories)</t>
  </si>
  <si>
    <t>E PERMANENT PACEMAKERS (with Leads, Connectors &amp; accessories)</t>
  </si>
  <si>
    <t>F HEART FAILURE DEVICES (with Leads, Connectors &amp; accessories)</t>
  </si>
  <si>
    <t>G IMPLANTABLE CARDIOVERTER DEFIBRILATORS (with Leads, Connectors &amp; accessories)</t>
  </si>
  <si>
    <t>H CARDIACE ELECTROPHYSIOLOGY PRODUCTS</t>
  </si>
  <si>
    <t>       Electrophysiology catheters</t>
  </si>
  <si>
    <t>       Electrophysiology Cables</t>
  </si>
  <si>
    <t>       Electrophysiology Connectors</t>
  </si>
  <si>
    <t>I LEAR CARDIOLOGY PRODUCTS</t>
  </si>
  <si>
    <t>       Radioactive isotopes</t>
  </si>
  <si>
    <t>       Cold Kits (Cardioloite MAA, DTPA, etc)</t>
  </si>
  <si>
    <t>J CARDICE SURGERY PRODUCTS</t>
  </si>
  <si>
    <t>       Oxygenators</t>
  </si>
  <si>
    <t>       Cannulas</t>
  </si>
  <si>
    <t>       Prosthetic Heart Valves</t>
  </si>
  <si>
    <t>       Luminal Shunts for Heart Surgery</t>
  </si>
  <si>
    <t>       Artificial Limbs and Appliances</t>
  </si>
  <si>
    <t>K. EQUIPMENT</t>
  </si>
  <si>
    <t>Cardiac Angiography Machine</t>
  </si>
  <si>
    <t>Echocardiography Machine</t>
  </si>
  <si>
    <t>ETT Machine</t>
  </si>
  <si>
    <t>Gamma Camera for Nuclear Cardiology Studies.</t>
  </si>
  <si>
    <t>L. PERIPHERAL INTERVENTIONS EQUIPMENT</t>
  </si>
  <si>
    <t>Disposables and other equipment for peripheral interventions</t>
  </si>
  <si>
    <t>including :</t>
  </si>
  <si>
    <t>Stents (including carotid , wall stents and Bio Re-absorbable</t>
  </si>
  <si>
    <t>Vascular Scaffold), Balloons, sheaths, catheters, Guide wires,</t>
  </si>
  <si>
    <t>Filter wires, Coils, Needles, Valves (including rotating</t>
  </si>
  <si>
    <t>homeostatic valves, connecting cables, inflation devices</t>
  </si>
  <si>
    <t>adaptors.</t>
  </si>
  <si>
    <t>Diagnostic kits for HIV and Hepatitis</t>
  </si>
  <si>
    <t>Re-import of the Contingent Owned Equipment (COE) of the</t>
  </si>
  <si>
    <t>Mission  deployed  abroad  subject  to  NOC  from  Ministry  of</t>
  </si>
  <si>
    <t>Commerce and physical examination of the goods by Customs</t>
  </si>
  <si>
    <t>for reconciliation with export documents</t>
  </si>
  <si>
    <t>Following goods imported by or donated to municipal authorities</t>
  </si>
  <si>
    <t>.”.</t>
  </si>
  <si>
    <t>including  development  authorities  ,  Federal  Government,</t>
  </si>
  <si>
    <t>Provincial  Government,  Government  of  Azad  Jammu  and</t>
  </si>
  <si>
    <t>Kashmir,  Government  of  Gilgit-Baltistan,  National  Disaster</t>
  </si>
  <si>
    <t>Management</t>
  </si>
  <si>
    <t>Authority</t>
  </si>
  <si>
    <t>(NDMA),</t>
  </si>
  <si>
    <t>Provincial</t>
  </si>
  <si>
    <t>Disaster</t>
  </si>
  <si>
    <t>(PDMA)</t>
  </si>
  <si>
    <t>and</t>
  </si>
  <si>
    <t>Government</t>
  </si>
  <si>
    <t>Emergency/Rescue  services,  excluding  contractors  thereof,</t>
  </si>
  <si>
    <t>subject to the condition that the goods shall not be sold or</t>
  </si>
  <si>
    <t>otherwise  disposed  off  within  a  period  10  years  of  imports</t>
  </si>
  <si>
    <t>without  prior  approval  of  the  FBR  and  payment  of  customs</t>
  </si>
  <si>
    <t>duties and taxes leviable at the time of import.</t>
  </si>
  <si>
    <t>Ambulances (8702.1090, 8702.9090, 8703.2390, 8703.2400,</t>
  </si>
  <si>
    <t>8703.3290, 8703.3300, 8703.9000)</t>
  </si>
  <si>
    <t>Fire fighting vehicles (PCT 8705.3000)</t>
  </si>
  <si>
    <t>Waste disposal trucks (PCT 8704.2200, 8704.2300)</t>
  </si>
  <si>
    <t>Incinerators for disposal waste management (8417.8000)</t>
  </si>
  <si>
    <t>Motorized sweepers (PCT 8479.8990)</t>
  </si>
  <si>
    <t>Brake down lorries (PCT 8705.9000)</t>
  </si>
  <si>
    <t>Special purpose vehicles for the maintenance of street lights</t>
  </si>
  <si>
    <t>and overhead cables (8705.9000)</t>
  </si>
  <si>
    <t>Snow ploughs (PCT 8430.2000)</t>
  </si>
  <si>
    <t>Mobile health units and their equipment, apparatus,</t>
  </si>
  <si>
    <t>appliances  and  instruments,  trailer  chassis  and  prime</t>
  </si>
  <si>
    <t>movers designed for mobile health units.</t>
  </si>
  <si>
    <t>Back</t>
  </si>
  <si>
    <t>Year</t>
  </si>
  <si>
    <t>Month</t>
  </si>
  <si>
    <t>Country_Code</t>
  </si>
  <si>
    <t>Country</t>
  </si>
  <si>
    <t>HS_C</t>
  </si>
  <si>
    <t>HS product name</t>
  </si>
  <si>
    <t>SITC_C</t>
  </si>
  <si>
    <t>BEC</t>
  </si>
  <si>
    <t>Unit</t>
  </si>
  <si>
    <t>Quantity</t>
  </si>
  <si>
    <t>Net weight</t>
  </si>
  <si>
    <t>Value in KSh</t>
  </si>
  <si>
    <t>Trade Flow</t>
  </si>
  <si>
    <t>Source</t>
  </si>
  <si>
    <t>Pricing</t>
  </si>
  <si>
    <t>CHINA</t>
  </si>
  <si>
    <t>27897000</t>
  </si>
  <si>
    <t>21</t>
  </si>
  <si>
    <t>Imports</t>
  </si>
  <si>
    <t>Customs</t>
  </si>
  <si>
    <t>ITALY</t>
  </si>
  <si>
    <t>33542900</t>
  </si>
  <si>
    <t>22</t>
  </si>
  <si>
    <t>UNITED ARAB EMIRATES</t>
  </si>
  <si>
    <t>33450910</t>
  </si>
  <si>
    <t>322</t>
  </si>
  <si>
    <t>l</t>
  </si>
  <si>
    <t>33450920</t>
  </si>
  <si>
    <t>33450960</t>
  </si>
  <si>
    <t>33450970</t>
  </si>
  <si>
    <t>33450990</t>
  </si>
  <si>
    <t>33512900</t>
  </si>
  <si>
    <t>33541100</t>
  </si>
  <si>
    <t>ARGENTINA</t>
  </si>
  <si>
    <t>BELGIUM</t>
  </si>
  <si>
    <t>SWITZERLAND</t>
  </si>
  <si>
    <t>32500000</t>
  </si>
  <si>
    <t>33524000</t>
  </si>
  <si>
    <t>33525300</t>
  </si>
  <si>
    <t>33421910</t>
  </si>
  <si>
    <t>33421200</t>
  </si>
  <si>
    <t>33450940</t>
  </si>
  <si>
    <t>34250000</t>
  </si>
  <si>
    <t>33512100</t>
  </si>
  <si>
    <t>33543000</t>
  </si>
  <si>
    <t>GERMANY</t>
  </si>
  <si>
    <t>33450930</t>
  </si>
  <si>
    <t>EGYPT</t>
  </si>
  <si>
    <t>33411250</t>
  </si>
  <si>
    <t>SPAIN</t>
  </si>
  <si>
    <t>FINLAND</t>
  </si>
  <si>
    <t>FRANCE</t>
  </si>
  <si>
    <t>UNITED KINGDOM</t>
  </si>
  <si>
    <t>INDIA</t>
  </si>
  <si>
    <t>33450950</t>
  </si>
  <si>
    <t>IRAN</t>
  </si>
  <si>
    <t>JAPAN</t>
  </si>
  <si>
    <t>KOREA REPUBLIC (SOUTH KOREA)</t>
  </si>
  <si>
    <t>33525900</t>
  </si>
  <si>
    <t>KUWAIT</t>
  </si>
  <si>
    <t>MALAYSIA</t>
  </si>
  <si>
    <t>NETHERLANDS</t>
  </si>
  <si>
    <t>OMAN</t>
  </si>
  <si>
    <t>POLAND</t>
  </si>
  <si>
    <t>33411230</t>
  </si>
  <si>
    <t>321</t>
  </si>
  <si>
    <t>PORTUGAL</t>
  </si>
  <si>
    <t>SWEDEN</t>
  </si>
  <si>
    <t>THAILAND</t>
  </si>
  <si>
    <t>TURKEY</t>
  </si>
  <si>
    <t>TANZANIA</t>
  </si>
  <si>
    <t>UNITED STATES OF AMERICA</t>
  </si>
  <si>
    <t>33411240</t>
  </si>
  <si>
    <t>SOUTH AFRICA</t>
  </si>
  <si>
    <t>32122000</t>
  </si>
  <si>
    <t>31</t>
  </si>
  <si>
    <t>33525700</t>
  </si>
  <si>
    <t>33411290</t>
  </si>
  <si>
    <t>UGANDA</t>
  </si>
  <si>
    <t>33411220</t>
  </si>
  <si>
    <t>33421100</t>
  </si>
  <si>
    <t>33430100</t>
  </si>
  <si>
    <t>33450200</t>
  </si>
  <si>
    <t>OTHER COUNTRIES N.E.S</t>
  </si>
  <si>
    <t>SAUDI ARABIA</t>
  </si>
  <si>
    <t>SINGAPORE</t>
  </si>
  <si>
    <t>COMOROS</t>
  </si>
  <si>
    <t>NIGERIA</t>
  </si>
  <si>
    <t>SEYCHELLES</t>
  </si>
  <si>
    <t>33429000</t>
  </si>
  <si>
    <t>33511000</t>
  </si>
  <si>
    <t>LATVIA</t>
  </si>
  <si>
    <t>32230000</t>
  </si>
  <si>
    <t>SOUTH SUDAN</t>
  </si>
  <si>
    <t>Re-Exports</t>
  </si>
  <si>
    <t>AIRCRAFT &amp; SHIPSTORES</t>
  </si>
  <si>
    <t>RWANDA</t>
  </si>
  <si>
    <t>BURUNDI</t>
  </si>
  <si>
    <t>Domestic Exports</t>
  </si>
  <si>
    <t>AUSTRALIA</t>
  </si>
  <si>
    <t>SIERRA LEONE</t>
  </si>
  <si>
    <t>CONGO, BRAZZAVILLE</t>
  </si>
  <si>
    <t>DEMOCRATIC REP OF CONGO</t>
  </si>
  <si>
    <t>33440900</t>
  </si>
  <si>
    <t>33499000</t>
  </si>
  <si>
    <t>ETHIOPIA</t>
  </si>
  <si>
    <t>GHANA</t>
  </si>
  <si>
    <t>MADAGASCAR</t>
  </si>
  <si>
    <t>MALAWI</t>
  </si>
  <si>
    <t>MALI</t>
  </si>
  <si>
    <t>SOMALIA</t>
  </si>
  <si>
    <t>ZAMBIA</t>
  </si>
  <si>
    <t>ZIMBABWE</t>
  </si>
  <si>
    <t>MAURITIUS</t>
  </si>
  <si>
    <t>33300000</t>
  </si>
  <si>
    <t>27896000</t>
  </si>
  <si>
    <t>AUSTRIA</t>
  </si>
  <si>
    <t>BAHRAIN</t>
  </si>
  <si>
    <t>CANADA</t>
  </si>
  <si>
    <t>ESTONIA</t>
  </si>
  <si>
    <t>HUNGARY</t>
  </si>
  <si>
    <t>MEXICO</t>
  </si>
  <si>
    <t>SWAZILAND</t>
  </si>
  <si>
    <t>QATAR</t>
  </si>
  <si>
    <t>34210000</t>
  </si>
  <si>
    <t>LITHUANIA</t>
  </si>
  <si>
    <t>CENTRAL AFRICAN REPUBLIC</t>
  </si>
  <si>
    <t>MOZAMBIQUE</t>
  </si>
  <si>
    <t>34410000</t>
  </si>
  <si>
    <t>33541900</t>
  </si>
  <si>
    <t>33430200</t>
  </si>
  <si>
    <t>DENMARK</t>
  </si>
  <si>
    <t>33450100</t>
  </si>
  <si>
    <t>HONG KONG</t>
  </si>
  <si>
    <t>NEW ZEALAND</t>
  </si>
  <si>
    <t>TAIWAN</t>
  </si>
  <si>
    <t>32121000</t>
  </si>
  <si>
    <t>IRAQ</t>
  </si>
  <si>
    <t>MOROCCO</t>
  </si>
  <si>
    <t>33450900</t>
  </si>
  <si>
    <t>PHILIPPINES</t>
  </si>
  <si>
    <t>EQUATORIAL GUINEA</t>
  </si>
  <si>
    <t>33491000</t>
  </si>
  <si>
    <t>32110000</t>
  </si>
  <si>
    <t>34420000</t>
  </si>
  <si>
    <t>PANAMA</t>
  </si>
  <si>
    <t>34490000</t>
  </si>
  <si>
    <t>ISRAEL</t>
  </si>
  <si>
    <t>34320000</t>
  </si>
  <si>
    <t>CHILE</t>
  </si>
  <si>
    <t>SENEGAL</t>
  </si>
  <si>
    <t>SUDAN</t>
  </si>
  <si>
    <t>SERBIA</t>
  </si>
  <si>
    <t>CHAD</t>
  </si>
  <si>
    <t>MARSHALL ISLANDS</t>
  </si>
  <si>
    <t>33525100</t>
  </si>
  <si>
    <t>GREECE</t>
  </si>
  <si>
    <t>33470000</t>
  </si>
  <si>
    <t>ANGOLA</t>
  </si>
  <si>
    <t>33411210</t>
  </si>
  <si>
    <t>GABON</t>
  </si>
  <si>
    <t>NAMIBIA</t>
  </si>
  <si>
    <t>SLOVAKIA</t>
  </si>
  <si>
    <t>33542100</t>
  </si>
  <si>
    <t>34310000</t>
  </si>
  <si>
    <t>MAURITANIA</t>
  </si>
  <si>
    <t>INDONESIA</t>
  </si>
  <si>
    <t>NIGER</t>
  </si>
  <si>
    <t>IRELAND</t>
  </si>
  <si>
    <t>32210000</t>
  </si>
  <si>
    <t>ALGERIA</t>
  </si>
  <si>
    <t>33450300</t>
  </si>
  <si>
    <t>BOTSWANA</t>
  </si>
  <si>
    <t>UKRAINE</t>
  </si>
  <si>
    <t>33523000</t>
  </si>
  <si>
    <t>33521000</t>
  </si>
  <si>
    <t>35100000</t>
  </si>
  <si>
    <t>1000
KWh</t>
  </si>
  <si>
    <t>Domestic exports</t>
  </si>
  <si>
    <t>KPLC</t>
  </si>
  <si>
    <t>Q4</t>
  </si>
  <si>
    <t>ICBT</t>
  </si>
  <si>
    <t>Q1</t>
  </si>
  <si>
    <t>Q2</t>
  </si>
  <si>
    <t>Q3</t>
  </si>
  <si>
    <t>33532000</t>
  </si>
  <si>
    <t>GWh</t>
  </si>
  <si>
    <t>TJ</t>
  </si>
  <si>
    <t>Gasoline</t>
  </si>
  <si>
    <t>MT</t>
  </si>
  <si>
    <t>GJ</t>
  </si>
  <si>
    <t>1 litre of Motor Gasoline Premium ≈ 0.00003256 TJ</t>
  </si>
  <si>
    <t>Litre</t>
  </si>
  <si>
    <t xml:space="preserve"> AGO (Automotive Gas Oil or Light Diesel Oil) 1 MT of AGO ≈ 0.043 to 0.0455 TJ</t>
  </si>
  <si>
    <t>Lite</t>
  </si>
  <si>
    <t>Jet fuel</t>
  </si>
  <si>
    <t>Iluminating kerosene</t>
  </si>
  <si>
    <t>Iluminating kerosene ( kerosene ≈ 0.0000344 TJ)</t>
  </si>
  <si>
    <t>LPG (Liquefied Petroleum Gas)  1 MT ≈ 0.0461 to 0.0500 TJ</t>
  </si>
  <si>
    <t>LPG 13 kg of LPG ≈ 0.00065 TJ.</t>
  </si>
  <si>
    <t>White spirit (1 Litre of White Spirit ≈ 0.000033 to 0.0000345 TJ</t>
  </si>
  <si>
    <t>Coal and coke</t>
  </si>
  <si>
    <t>Avaition spirit</t>
  </si>
  <si>
    <t>Charcoal 1 kg of charcoal ≈ 0.00003 TJ</t>
  </si>
  <si>
    <t>Firewood</t>
  </si>
  <si>
    <t>Tonne</t>
  </si>
  <si>
    <t>Electricity 1 kWh=0.0000036 TJ</t>
  </si>
  <si>
    <t>Kwh</t>
  </si>
  <si>
    <t>Descriptions/ Period</t>
  </si>
  <si>
    <t>Motor Gasoline Premium                    (KSh per Litre)</t>
  </si>
  <si>
    <t>Light Diesel Oil  (KSh per Litre)</t>
  </si>
  <si>
    <t>Illuminating Kerosene                  (KSh per Litre)</t>
  </si>
  <si>
    <t>L.P.G            (KSh per 13 Kg)</t>
  </si>
  <si>
    <t>Charcoal  (KSh per Kg )</t>
  </si>
  <si>
    <t>Charcoal (Ksh/TJ)</t>
  </si>
  <si>
    <t>CPI, 2024</t>
  </si>
  <si>
    <t>January</t>
  </si>
  <si>
    <t>February</t>
  </si>
  <si>
    <t>March</t>
  </si>
  <si>
    <t>April</t>
  </si>
  <si>
    <t>May</t>
  </si>
  <si>
    <t>June</t>
  </si>
  <si>
    <t>July</t>
  </si>
  <si>
    <t>August</t>
  </si>
  <si>
    <t>September</t>
  </si>
  <si>
    <t>October</t>
  </si>
  <si>
    <t>November</t>
  </si>
  <si>
    <t>December</t>
  </si>
  <si>
    <t>Average</t>
  </si>
  <si>
    <t>Existing Code</t>
  </si>
  <si>
    <t>Proposed Code</t>
  </si>
  <si>
    <t>Customer</t>
  </si>
  <si>
    <t>Energy Limit kWh/month</t>
  </si>
  <si>
    <t>Charge Method</t>
  </si>
  <si>
    <t>July 2023 - June 2024</t>
  </si>
  <si>
    <t>Ksh/TJ</t>
  </si>
  <si>
    <t>Type (Code Name)</t>
  </si>
  <si>
    <t>DC</t>
  </si>
  <si>
    <t>DC-1</t>
  </si>
  <si>
    <t>Domestic Lifeline</t>
  </si>
  <si>
    <t>0-30</t>
  </si>
  <si>
    <t>Energy</t>
  </si>
  <si>
    <t>KSh/kWh</t>
  </si>
  <si>
    <t>DC-2</t>
  </si>
  <si>
    <t>Domestic Ordinary</t>
  </si>
  <si>
    <t>&gt;30-100</t>
  </si>
  <si>
    <t>DC-3</t>
  </si>
  <si>
    <t>&gt;100</t>
  </si>
  <si>
    <t>Domestic and Small Commercial</t>
  </si>
  <si>
    <t>SC</t>
  </si>
  <si>
    <t>SC-1</t>
  </si>
  <si>
    <t>Small Commercial</t>
  </si>
  <si>
    <t>KSh/ kWh</t>
  </si>
  <si>
    <t>Large and Medium</t>
  </si>
  <si>
    <t>SC-2</t>
  </si>
  <si>
    <t>Street Lighting</t>
  </si>
  <si>
    <t>SC-3</t>
  </si>
  <si>
    <t>E-mobility</t>
  </si>
  <si>
    <t>TOU</t>
  </si>
  <si>
    <t>Time of Use for SC</t>
  </si>
  <si>
    <t>Rural electrification</t>
  </si>
  <si>
    <t>BULK TARIFF</t>
  </si>
  <si>
    <t>Bulk Tariff for SC</t>
  </si>
  <si>
    <t>1,000-15,000</t>
  </si>
  <si>
    <t>EM</t>
  </si>
  <si>
    <t>Electric Mobility</t>
  </si>
  <si>
    <t>0 – 15,000</t>
  </si>
  <si>
    <t> </t>
  </si>
  <si>
    <t>Electric Mobility (TOU)</t>
  </si>
  <si>
    <t>CI1</t>
  </si>
  <si>
    <t>Comm./industrial</t>
  </si>
  <si>
    <t>&gt;15,000</t>
  </si>
  <si>
    <t>Ksh/kWh</t>
  </si>
  <si>
    <t>Bulk Tariff</t>
  </si>
  <si>
    <t>Demand</t>
  </si>
  <si>
    <t>KSh/kVA</t>
  </si>
  <si>
    <t>CI2</t>
  </si>
  <si>
    <t>No Limit</t>
  </si>
  <si>
    <t>CI3</t>
  </si>
  <si>
    <t>CI4</t>
  </si>
  <si>
    <t>CI5</t>
  </si>
  <si>
    <t>CI6</t>
  </si>
  <si>
    <t>CI7</t>
  </si>
  <si>
    <t>Special Economic Zone</t>
  </si>
  <si>
    <t>SL</t>
  </si>
  <si>
    <t>Price Kenya Power Pays to purchase electricity from various sources</t>
  </si>
  <si>
    <t>Wind purchase cost per GWh</t>
  </si>
  <si>
    <t>KSh/GWh</t>
  </si>
  <si>
    <t>Solar purchase cost per GWh</t>
  </si>
  <si>
    <t>Hydro purchase cost per GWh</t>
  </si>
  <si>
    <t>Geothermal purchase cost per GWh</t>
  </si>
  <si>
    <t xml:space="preserve">Domestic exports </t>
  </si>
  <si>
    <t>Source: Customs data</t>
  </si>
  <si>
    <t>Ksh/kg</t>
  </si>
  <si>
    <t>Ksh/litre</t>
  </si>
  <si>
    <t>Firewood retail price</t>
  </si>
  <si>
    <t xml:space="preserve">Source: https://www.pigiame.co.ke/listings/dry-firewood-6045399#:~:text=We%20sell%20dry%20firewood%20price,free%20transport%20within%20Nairobi%20county%20. </t>
  </si>
  <si>
    <t>Ksh/tonne</t>
  </si>
  <si>
    <t>Table 9.1 Quantity and Value of Imports, Exports and Re-exports of Petroleum Products, 2020-2024</t>
  </si>
  <si>
    <t>Petroleum Products</t>
  </si>
  <si>
    <t>Quantity ('000 Tonnes)</t>
  </si>
  <si>
    <t>Value (KSh Million)</t>
  </si>
  <si>
    <t>Unit value (KSh/TJ)</t>
  </si>
  <si>
    <t>2024*</t>
  </si>
  <si>
    <t>IMPORTS</t>
  </si>
  <si>
    <r>
      <t xml:space="preserve">Petroleum Fuels  </t>
    </r>
    <r>
      <rPr>
        <vertAlign val="superscript"/>
        <sz val="10"/>
        <rFont val="Arno Pro"/>
        <family val="1"/>
      </rPr>
      <t xml:space="preserve">1  </t>
    </r>
    <r>
      <rPr>
        <sz val="10"/>
        <rFont val="Arno Pro"/>
        <family val="1"/>
      </rPr>
      <t>…………….</t>
    </r>
  </si>
  <si>
    <t xml:space="preserve">Lubricating Oils  ………..  </t>
  </si>
  <si>
    <t>Lubricating Greases ………</t>
  </si>
  <si>
    <t>TOTAL</t>
  </si>
  <si>
    <t>DOMESTIC EXPORTS</t>
  </si>
  <si>
    <t>Lubricating Oils   ………</t>
  </si>
  <si>
    <t>Lubricating Greases    ………</t>
  </si>
  <si>
    <t>TOTAL………………..</t>
  </si>
  <si>
    <t>RE-EXPORTS</t>
  </si>
  <si>
    <t xml:space="preserve">Lubricating Greases ……..   </t>
  </si>
  <si>
    <t>TOTAL EXPORTS……</t>
  </si>
  <si>
    <r>
      <t>NET BALANCE</t>
    </r>
    <r>
      <rPr>
        <b/>
        <vertAlign val="superscript"/>
        <sz val="10"/>
        <rFont val="Arno Pro"/>
        <family val="1"/>
      </rPr>
      <t>2</t>
    </r>
    <r>
      <rPr>
        <b/>
        <sz val="10"/>
        <rFont val="Arno Pro"/>
        <family val="1"/>
      </rPr>
      <t>……</t>
    </r>
  </si>
  <si>
    <t>*Provisional</t>
  </si>
  <si>
    <r>
      <rPr>
        <i/>
        <vertAlign val="superscript"/>
        <sz val="9"/>
        <rFont val="Arno Pro"/>
        <family val="1"/>
      </rPr>
      <t xml:space="preserve">1 </t>
    </r>
    <r>
      <rPr>
        <i/>
        <sz val="9"/>
        <rFont val="Arno Pro"/>
        <family val="1"/>
      </rPr>
      <t>Petroleum fuels refer to liquified petroleum gas, motor spirit premium, aviation spirit, jet fuel, illuminating kerosene, light and heavy diesel oils, and fuel oils.</t>
    </r>
  </si>
  <si>
    <r>
      <rPr>
        <i/>
        <vertAlign val="superscript"/>
        <sz val="9"/>
        <color theme="1"/>
        <rFont val="Arno Pro"/>
        <family val="1"/>
      </rPr>
      <t xml:space="preserve">2  </t>
    </r>
    <r>
      <rPr>
        <i/>
        <sz val="9"/>
        <color theme="1"/>
        <rFont val="Arno Pro"/>
        <family val="1"/>
      </rPr>
      <t>Net balance refers to the difference in monetary value of a nation's exports and imports over a certain period.</t>
    </r>
  </si>
  <si>
    <t>Table 9.2 Petroleum Supply and Demand, 2020-2024</t>
  </si>
  <si>
    <t xml:space="preserve"> ‘000 Tonnes</t>
  </si>
  <si>
    <t>Petroleum Fuels</t>
  </si>
  <si>
    <t>DEMAND -</t>
  </si>
  <si>
    <t>Liquefied Petroleum Gas …………...…………………….</t>
  </si>
  <si>
    <t>Motor gasoline (premium)  ……………………………….</t>
  </si>
  <si>
    <t>Aviation spirit  …………………..…………………………………...</t>
  </si>
  <si>
    <t>Jet/turbo fuel ………………………..………………………………….</t>
  </si>
  <si>
    <t>Illuminating kerosene …………………………………………….</t>
  </si>
  <si>
    <t>Light diesel oil ……………………..……………………………….</t>
  </si>
  <si>
    <t>Heavy diesel oil …………………..………………………………..</t>
  </si>
  <si>
    <t xml:space="preserve">Fuel oil ………………………………………...……………………………….    </t>
  </si>
  <si>
    <t>TOTAL DOMESTIC DEMAND……………………</t>
  </si>
  <si>
    <t>Exports of petroleum fuels ……………………………………………….…</t>
  </si>
  <si>
    <t>TOTAL DEMAND…………………………………………………</t>
  </si>
  <si>
    <t>SUPPLY -</t>
  </si>
  <si>
    <t>Net imports of petroleum fuels …………………..…………………………………</t>
  </si>
  <si>
    <t>Adjustment1 ……………………………………………………………………..….</t>
  </si>
  <si>
    <t>TOTAL SUPPLY……………………………………………………</t>
  </si>
  <si>
    <t>Source: Ministry of Energy and Petroleum; and Energy &amp; Petroleum Regulatory Authority</t>
  </si>
  <si>
    <t>* Provisional.</t>
  </si>
  <si>
    <t>1 Adjustment for inventory changes and losses</t>
  </si>
  <si>
    <t>Chapter 3 Employment, Earnings and Consumer Price Indices Tables</t>
  </si>
  <si>
    <t>‘000 Tonnes</t>
  </si>
  <si>
    <t xml:space="preserve">Agriculture   ..     ..       ..  ..  ..  ..  ..  ..  ……...  ..  </t>
  </si>
  <si>
    <t>Retail pump outlets and road transport.. …  … .. ..</t>
  </si>
  <si>
    <t xml:space="preserve">Rail transport   ..  ..  ..  ..  ..  ..  .. …….. ..  ..  ..  ..  </t>
  </si>
  <si>
    <r>
      <t>Tourism</t>
    </r>
    <r>
      <rPr>
        <vertAlign val="superscript"/>
        <sz val="10"/>
        <rFont val="Arno Pro"/>
        <family val="1"/>
      </rPr>
      <t>1</t>
    </r>
    <r>
      <rPr>
        <sz val="10"/>
        <rFont val="Arno Pro"/>
        <family val="1"/>
      </rPr>
      <t xml:space="preserve">    ..     ..       ..  ..  ..  .. …... ..  ..  ..  ..  ..  ..</t>
    </r>
  </si>
  <si>
    <t>Marine (excl. Naval Forces)  ..  ....  ..  ..  ..  ..</t>
  </si>
  <si>
    <t>Aviation (excl. Government)  ..  ...  ..  ..  ..  ..</t>
  </si>
  <si>
    <t>Power Generation    .. ..  ..  ..  ..  ..  ..  …….  ..</t>
  </si>
  <si>
    <t>Industrial, Commercial and Other  ..  ..  ..  ..</t>
  </si>
  <si>
    <t>Government   .. ..  ..  ..  ..  ..  ..  ..  ..  ..  …..  ..  ..</t>
  </si>
  <si>
    <t xml:space="preserve">TOTAL  ..  ..  ..  ..  ..  ..  ..  ………...  ..  </t>
  </si>
  <si>
    <t>Source: Ministry of Petroleum and Mining; Energy &amp; Petroleum Regulatory Authority</t>
  </si>
  <si>
    <t>* Provisional</t>
  </si>
  <si>
    <r>
      <t xml:space="preserve"> 1</t>
    </r>
    <r>
      <rPr>
        <i/>
        <sz val="9"/>
        <rFont val="Arno Pro"/>
        <family val="1"/>
      </rPr>
      <t xml:space="preserve"> Comprises sales to tour operators</t>
    </r>
  </si>
  <si>
    <t>Table 9.4 Wholesale Prices of Petroleum Fuels in Mombasa, December, 2020-2024</t>
  </si>
  <si>
    <t>KSh per Tonne</t>
  </si>
  <si>
    <t>Product</t>
  </si>
  <si>
    <t xml:space="preserve">Motor spirit (premium).. .. .. .. .. .. </t>
  </si>
  <si>
    <t>Illuminating kerosene.. .. ….. .. .. .. ..</t>
  </si>
  <si>
    <t>Light diesel oil    .. .. .. .. .. .. .. ……...</t>
  </si>
  <si>
    <t>Source: Energy and Petroleum Regulatory Authority</t>
  </si>
  <si>
    <r>
      <t>1</t>
    </r>
    <r>
      <rPr>
        <sz val="10"/>
        <rFont val="Arno Pro"/>
        <family val="1"/>
      </rPr>
      <t>Prices include duties and VAT.</t>
    </r>
  </si>
  <si>
    <r>
      <rPr>
        <vertAlign val="superscript"/>
        <sz val="8"/>
        <rFont val="Arno Pro"/>
        <family val="1"/>
      </rPr>
      <t>2</t>
    </r>
    <r>
      <rPr>
        <sz val="8"/>
        <rFont val="Arno Pro"/>
        <family val="1"/>
      </rPr>
      <t xml:space="preserve"> Applicable maximum wholesale prices not published. EPRA did not cap the wholesale price in 2022 as a result of the stabilisation of the retail pump prices. Assumed wholesale price is pump price less KSh 8.19 per litre</t>
    </r>
  </si>
  <si>
    <t>Table 9.5 Average Murban ADNOC_OPEC Reference Basket Prices, 2020-2024</t>
  </si>
  <si>
    <t xml:space="preserve">                         US$/BBL</t>
  </si>
  <si>
    <t>Month/Year</t>
  </si>
  <si>
    <t>January……………….</t>
  </si>
  <si>
    <t>February……………..</t>
  </si>
  <si>
    <t>March……………..…</t>
  </si>
  <si>
    <t>April………………….</t>
  </si>
  <si>
    <t>May…………...……..</t>
  </si>
  <si>
    <t>June…………...…….</t>
  </si>
  <si>
    <t>July…………….…….</t>
  </si>
  <si>
    <t>August…………...…..</t>
  </si>
  <si>
    <t>September……..…….</t>
  </si>
  <si>
    <t>October……..……..…</t>
  </si>
  <si>
    <t>November………..…..</t>
  </si>
  <si>
    <t>December……….…….</t>
  </si>
  <si>
    <t>Annual average</t>
  </si>
  <si>
    <t>Source : OPEC Monthly Oil Market Report</t>
  </si>
  <si>
    <t xml:space="preserve">US$/ BBL:  US Dollar per Barrel </t>
  </si>
  <si>
    <r>
      <t>1</t>
    </r>
    <r>
      <rPr>
        <i/>
        <sz val="9"/>
        <rFont val="Arno Pro"/>
        <family val="1"/>
      </rPr>
      <t xml:space="preserve"> Abu Dhabi free on board (fob) Prices</t>
    </r>
  </si>
  <si>
    <t>ADNOC: Abu Dhabi National Oil Company</t>
  </si>
  <si>
    <t>Table 9.6 Average1 Retail Prices of Selected Petroleum Fuels, 2020-2024</t>
  </si>
  <si>
    <t>KSh per Litre</t>
  </si>
  <si>
    <t>KSh per 
13 Kg cylinder</t>
  </si>
  <si>
    <t>KSh per TJ</t>
  </si>
  <si>
    <t>Motor Spirit Premium</t>
  </si>
  <si>
    <t>Illuminating Kerosene</t>
  </si>
  <si>
    <t>Liqufied Petroleum Gas (LPG)</t>
  </si>
  <si>
    <t>Light Diesel Oil</t>
  </si>
  <si>
    <t>Annual Average</t>
  </si>
  <si>
    <r>
      <rPr>
        <vertAlign val="superscript"/>
        <sz val="9"/>
        <rFont val="Arno Pro"/>
        <family val="1"/>
      </rPr>
      <t>1</t>
    </r>
    <r>
      <rPr>
        <sz val="9"/>
        <rFont val="Arno Pro"/>
        <family val="1"/>
      </rPr>
      <t xml:space="preserve"> Twelve month average</t>
    </r>
  </si>
  <si>
    <t>Table 9.7 Installed and Effective Capacity of Electricity by Source as at 31st December, 2020-2024</t>
  </si>
  <si>
    <t>MW</t>
  </si>
  <si>
    <t>INSTALLED CAPACITY</t>
  </si>
  <si>
    <t>EFFECTIVE CAPACITY</t>
  </si>
  <si>
    <t>Hydro</t>
  </si>
  <si>
    <t>Thermal 
Oil</t>
  </si>
  <si>
    <t>Geo thermal</t>
  </si>
  <si>
    <t>Co-
gene-
ration</t>
  </si>
  <si>
    <t>Solar</t>
  </si>
  <si>
    <t>Ethiopia HVDC</t>
  </si>
  <si>
    <t>Total</t>
  </si>
  <si>
    <t>Wind</t>
  </si>
  <si>
    <t>Source: Kenya Power &amp; Lighting Company Ltd and Kenya Electricity Generation Company Ltd</t>
  </si>
  <si>
    <t>Notes:</t>
  </si>
  <si>
    <t>1. 1 Megawatt = 1,000 kilowatts = 1,000,000 watts</t>
  </si>
  <si>
    <t>2. Installed capacity refers to the maximum theoretical electric output a power station could produce when operating at 100 per cent</t>
  </si>
  <si>
    <t>3. Effective capacity refers to the maximum electric output a power station is expected to achieve given current operating constraints</t>
  </si>
  <si>
    <t>4. HVDC: High Voltage Direct Current</t>
  </si>
  <si>
    <t>5. HVDC commenced in 2022</t>
  </si>
  <si>
    <t>Table 9.8 Generation and Imports of Electricity, 2020-2024</t>
  </si>
  <si>
    <t xml:space="preserve">GENERATION                             </t>
  </si>
  <si>
    <t>Thermal oil</t>
  </si>
  <si>
    <t>KenGen</t>
  </si>
  <si>
    <t>IPPs and Off-Grid</t>
  </si>
  <si>
    <t xml:space="preserve">Total </t>
  </si>
  <si>
    <t>Source: Kenya Power &amp; Lighting Company Ltd  and Kenya Electricity Generation Company Ltd</t>
  </si>
  <si>
    <t>IPP: Independent Power Producers</t>
  </si>
  <si>
    <t>1 Gigawatt hour = 1,000,000 kilowatt hours</t>
  </si>
  <si>
    <t>Table 9.9 Licensed Captive Power Capacities1 by Type of Technology, 2020-2024</t>
  </si>
  <si>
    <t>Type of Technology</t>
  </si>
  <si>
    <t>Coal</t>
  </si>
  <si>
    <t>Cogeneration</t>
  </si>
  <si>
    <t>Waste Heat Recovery</t>
  </si>
  <si>
    <t>Bagasse</t>
  </si>
  <si>
    <t>Biomass</t>
  </si>
  <si>
    <t>Thermal</t>
  </si>
  <si>
    <t>Biogas</t>
  </si>
  <si>
    <t>Biothermal</t>
  </si>
  <si>
    <t>Geothermal</t>
  </si>
  <si>
    <r>
      <rPr>
        <i/>
        <vertAlign val="superscript"/>
        <sz val="9"/>
        <rFont val="Arno Pro"/>
        <family val="1"/>
      </rPr>
      <t>1</t>
    </r>
    <r>
      <rPr>
        <i/>
        <sz val="9"/>
        <rFont val="Arno Pro"/>
        <family val="1"/>
      </rPr>
      <t xml:space="preserve"> These are the stock of available capacities in the country which are cumulative in nature</t>
    </r>
  </si>
  <si>
    <t>Note: Captive power capacities is the capacity of an autoproducer to generate electricity exceeding 1MW, within their facility which is then used and managed by the autoproducer for their own energy consumption.</t>
  </si>
  <si>
    <t>Table 9.10 Electricity Demand and Supply, 2020-2024</t>
  </si>
  <si>
    <t xml:space="preserve">              GWh</t>
  </si>
  <si>
    <t>2020</t>
  </si>
  <si>
    <t>2021</t>
  </si>
  <si>
    <t>2022</t>
  </si>
  <si>
    <t>2023</t>
  </si>
  <si>
    <t>Domestic and Small Commercial .. .. .. .. .. .. ………..</t>
  </si>
  <si>
    <t>Large &amp; Medium (Commercial and Industrial).. …..</t>
  </si>
  <si>
    <t>E-mobility ...................................................</t>
  </si>
  <si>
    <t>Street Lighting     ..   .. .. .. .. .. ………………………</t>
  </si>
  <si>
    <t>Rural Electrification  .. .. .. .. .. ………………….. .. ..</t>
  </si>
  <si>
    <t>TOTAL DOMESTIC DEMAND………………..</t>
  </si>
  <si>
    <t>Exports to Uganda &amp; Tanzania………………..</t>
  </si>
  <si>
    <r>
      <t>Transmission</t>
    </r>
    <r>
      <rPr>
        <vertAlign val="superscript"/>
        <sz val="10"/>
        <rFont val="Arno Pro"/>
        <family val="1"/>
      </rPr>
      <t>1</t>
    </r>
    <r>
      <rPr>
        <sz val="10"/>
        <rFont val="Arno Pro"/>
        <family val="1"/>
      </rPr>
      <t xml:space="preserve"> and Distribution losses</t>
    </r>
  </si>
  <si>
    <r>
      <t>TOTAL DEMAND = TOTAL SUPPLY</t>
    </r>
    <r>
      <rPr>
        <b/>
        <vertAlign val="superscript"/>
        <sz val="10"/>
        <rFont val="Arno Pro"/>
        <family val="1"/>
      </rPr>
      <t>2</t>
    </r>
    <r>
      <rPr>
        <b/>
        <sz val="10"/>
        <rFont val="Arno Pro"/>
        <family val="1"/>
      </rPr>
      <t>………………</t>
    </r>
  </si>
  <si>
    <t>Less imports from Uganda and Ethiopia  …….</t>
  </si>
  <si>
    <t>Local generation        ..   ……………………………</t>
  </si>
  <si>
    <t>Source: Kenya Power and Lighting Company Ltd</t>
  </si>
  <si>
    <r>
      <rPr>
        <i/>
        <vertAlign val="superscript"/>
        <sz val="9"/>
        <rFont val="Arno Pro"/>
        <family val="1"/>
      </rPr>
      <t>1</t>
    </r>
    <r>
      <rPr>
        <i/>
        <sz val="9"/>
        <rFont val="Arno Pro"/>
        <family val="1"/>
      </rPr>
      <t>Voltage losses in power transmission lines</t>
    </r>
  </si>
  <si>
    <r>
      <rPr>
        <i/>
        <vertAlign val="superscript"/>
        <sz val="9"/>
        <rFont val="Arno Pro"/>
        <family val="1"/>
      </rPr>
      <t>2</t>
    </r>
    <r>
      <rPr>
        <i/>
        <sz val="9"/>
        <rFont val="Arno Pro"/>
        <family val="1"/>
      </rPr>
      <t>Total supply equals Total generation and Imports</t>
    </r>
  </si>
  <si>
    <t>1. E-Mobility refers to the use of electric-powered vehicles and related technologies for transportation</t>
  </si>
  <si>
    <t>2. E-mobility started in 2024</t>
  </si>
  <si>
    <t>Table 9.11 Average electricity yield1 by Customer Category, 2019_20-2023_24 Financial Years</t>
  </si>
  <si>
    <t>KSh/Unit</t>
  </si>
  <si>
    <t>KSh/TJ</t>
  </si>
  <si>
    <t>2019/20</t>
  </si>
  <si>
    <t>2020/21</t>
  </si>
  <si>
    <t>2021/22</t>
  </si>
  <si>
    <t>2022/23</t>
  </si>
  <si>
    <t>2023/24*</t>
  </si>
  <si>
    <t>Domestic......................</t>
  </si>
  <si>
    <t>Small Commercial .........</t>
  </si>
  <si>
    <t>Commercial Industrial ....</t>
  </si>
  <si>
    <t>Street Lighting .............</t>
  </si>
  <si>
    <t>E-Mobility</t>
  </si>
  <si>
    <t>Exports........................</t>
  </si>
  <si>
    <t>Source:  Kenya Power and Lighting Company Ltd</t>
  </si>
  <si>
    <r>
      <t>1</t>
    </r>
    <r>
      <rPr>
        <i/>
        <sz val="9"/>
        <rFont val="Arno Pro"/>
        <family val="1"/>
      </rPr>
      <t xml:space="preserve"> Electricity yield is defined as the average revenue received per unit of electricity sold</t>
    </r>
  </si>
  <si>
    <t>Table 9.12(a) Energy Balance, 2024-Supply and Demand of Coal and Coke, and Renewable Feedstocks</t>
  </si>
  <si>
    <t>Energy Products</t>
  </si>
  <si>
    <t>Renewable feedstocks</t>
  </si>
  <si>
    <t>Sub-Total</t>
  </si>
  <si>
    <t>Wood charcoal</t>
  </si>
  <si>
    <t>Fuel wood, in logs, in billets, in twigs, in faggots or in similar forms</t>
  </si>
  <si>
    <t>Wastes or scraps</t>
  </si>
  <si>
    <t>Domestic Production</t>
  </si>
  <si>
    <t>Stock changes</t>
  </si>
  <si>
    <t>Sub-total: Supply</t>
  </si>
  <si>
    <t>Statistical differences</t>
  </si>
  <si>
    <t xml:space="preserve"> -   </t>
  </si>
  <si>
    <t>Sub-total: Demand</t>
  </si>
  <si>
    <t>Industry</t>
  </si>
  <si>
    <t>Households</t>
  </si>
  <si>
    <t xml:space="preserve"> .. </t>
  </si>
  <si>
    <t>1 Terajoule (TJ)=10^12 Joules</t>
  </si>
  <si>
    <t>1000 Tonnes=4.184 TJ</t>
  </si>
  <si>
    <t>1 GWh=3.6 TJ</t>
  </si>
  <si>
    <t>..Data not available</t>
  </si>
  <si>
    <t>Table 9.12(b) Energy Balance, 2023-Supply and Demand of Electricity</t>
  </si>
  <si>
    <t>Power Generation</t>
  </si>
  <si>
    <t>Electicial energy distribution</t>
  </si>
  <si>
    <t>Co-Generation</t>
  </si>
  <si>
    <t>Sub-total: Energy transformation</t>
  </si>
  <si>
    <t>Electricity plants (Kengen)</t>
  </si>
  <si>
    <t>Electricity plants (Independent Power Producers (IPPs)</t>
  </si>
  <si>
    <t>Electricity plants (REREC)</t>
  </si>
  <si>
    <t>Electricity plants (Off-grid))</t>
  </si>
  <si>
    <t>Sub-total: Energy demand</t>
  </si>
  <si>
    <t>Electricity by Category:</t>
  </si>
  <si>
    <t>Domestic</t>
  </si>
  <si>
    <t xml:space="preserve"> Small Commercial</t>
  </si>
  <si>
    <t>Large and Medium Commercial</t>
  </si>
  <si>
    <t>Rural Electrification</t>
  </si>
  <si>
    <t>Table 9.12 (c) Energy Balance, 2024-Supply and Demand of Petroleum Fuels</t>
  </si>
  <si>
    <t>Liquid fuels</t>
  </si>
  <si>
    <t>Gas</t>
  </si>
  <si>
    <t>Motor Spirit (Premium)</t>
  </si>
  <si>
    <t>Aviation gasoline</t>
  </si>
  <si>
    <t>White spirit and special boiling point industrial spirits</t>
  </si>
  <si>
    <t>Heavy Diesel Oil</t>
  </si>
  <si>
    <t>Fuel oils n.e.c.</t>
  </si>
  <si>
    <t>Lubricating Oils</t>
  </si>
  <si>
    <t>Lubricating Greases</t>
  </si>
  <si>
    <t>Liquified Petroleum Gas (L.P.G)</t>
  </si>
  <si>
    <t xml:space="preserve">  -    </t>
  </si>
  <si>
    <t xml:space="preserve"> Agriculture</t>
  </si>
  <si>
    <t xml:space="preserve"> Mining &amp; Quarying</t>
  </si>
  <si>
    <t xml:space="preserve"> Manufacturing</t>
  </si>
  <si>
    <t>Electricity, Gas, Steam and Air Conditioning Supply</t>
  </si>
  <si>
    <t>Construction</t>
  </si>
  <si>
    <t>Transport and Storage</t>
  </si>
  <si>
    <t xml:space="preserve"> Road Transport</t>
  </si>
  <si>
    <t xml:space="preserve"> Rail Transport</t>
  </si>
  <si>
    <t>Air Transport</t>
  </si>
  <si>
    <t xml:space="preserve"> Other Transport</t>
  </si>
  <si>
    <t>Accommodation and Food Service Activities</t>
  </si>
  <si>
    <t xml:space="preserve"> Other Commercial Sectors</t>
  </si>
  <si>
    <t>Public Administration and Defense</t>
  </si>
  <si>
    <t>Table 9.13(a) Physical Energy Supply Table, 2024</t>
  </si>
  <si>
    <t>INDUSTRIES</t>
  </si>
  <si>
    <t>Industries</t>
  </si>
  <si>
    <t>Rest of the World</t>
  </si>
  <si>
    <t>Flows from the environment</t>
  </si>
  <si>
    <t>NATURAL INPUTS:</t>
  </si>
  <si>
    <t>Geo-Thermal</t>
  </si>
  <si>
    <t>Biomass Wood</t>
  </si>
  <si>
    <t>Sub-total</t>
  </si>
  <si>
    <t>IMPORTS:</t>
  </si>
  <si>
    <t>Electricity</t>
  </si>
  <si>
    <t>ENERGY PRODUCTS:</t>
  </si>
  <si>
    <t>Electricity plants (Independent Power Producers (IPPs))</t>
  </si>
  <si>
    <t>Charcoal</t>
  </si>
  <si>
    <t>RESIDUALS:</t>
  </si>
  <si>
    <t>TOTAL SUPPLY</t>
  </si>
  <si>
    <t>Table 9.13(b) Physical Energy Use Table, 2024</t>
  </si>
  <si>
    <t>Industries (by ISIC)</t>
  </si>
  <si>
    <t>Final consumption and other</t>
  </si>
  <si>
    <t>SIEC</t>
  </si>
  <si>
    <t xml:space="preserve"> Mining &amp; Quarrying</t>
  </si>
  <si>
    <t>Undefined</t>
  </si>
  <si>
    <t>Accumulation/Stock</t>
  </si>
  <si>
    <t>Flows to the environment</t>
  </si>
  <si>
    <t>Mining &amp; Quarrying</t>
  </si>
  <si>
    <t>Manufacturing</t>
  </si>
  <si>
    <t>Electricity, gas, steam &amp; air conditioning supply</t>
  </si>
  <si>
    <t>Transportation &amp; Storage</t>
  </si>
  <si>
    <t>Total Industry</t>
  </si>
  <si>
    <t>Rest of the world</t>
  </si>
  <si>
    <t>ENERGY PRODUCTS CONSUMPTION:</t>
  </si>
  <si>
    <t>Petroleum:</t>
  </si>
  <si>
    <t>Biomass:</t>
  </si>
  <si>
    <t>Wood/Process Waste</t>
  </si>
  <si>
    <t>Farm residue/Animal crop residue</t>
  </si>
  <si>
    <t>Extraction</t>
  </si>
  <si>
    <t>Transformation</t>
  </si>
  <si>
    <t>Losses</t>
  </si>
  <si>
    <t>TOTAL USE</t>
  </si>
  <si>
    <t>red text</t>
  </si>
  <si>
    <t>additional rows added to SEEA</t>
  </si>
  <si>
    <t>Core Account 2: Monetary Supply and Use Table for Energy</t>
  </si>
  <si>
    <t>TJ, needs prices to be KSH, later</t>
  </si>
  <si>
    <t>MONETARY SUPPLY AND USE TABLE (UNIT: KSH )</t>
  </si>
  <si>
    <t>Supply of energy products (unit: KSH)</t>
  </si>
  <si>
    <t>Oil shale / oil sands</t>
  </si>
  <si>
    <t>Residuals:</t>
  </si>
  <si>
    <t>Total supply:</t>
  </si>
  <si>
    <t>Use of energy products (unit: KSH)</t>
  </si>
  <si>
    <t>Intermediate consumption and final use (unit: KSH)</t>
  </si>
  <si>
    <t>Note: Dark grey cells are null by definition. Data for industries should be presented in basic prices; last column contains information on purchaser prices.</t>
  </si>
  <si>
    <t>Other notes</t>
  </si>
  <si>
    <t>Monetary supply and use tables for energy provide information on the energy sector and the level of activity in this sector. They also provide detailed information on the industries within the economy that are using these energy products. Monetary supply and use tables for energy can readily be linked with PSUT for energy to create a powerful analytical tool, for example to do price analyses.</t>
  </si>
  <si>
    <t>The monetary supply table for energy products shows the value of domestic production for various energy products and the value of imports at basic prices. The table also presents, for each type of energy product and the sum of taxes less subsidies, and trade and transport margins. The final column shows the total purchasers price.</t>
  </si>
  <si>
    <t>The bottom part of core account 2 shows the monetary use table for energy in purchasers’ prices. It records the amounts paid by users for the various energy products used. As in the physical</t>
  </si>
  <si>
    <t>use table for energy, the use includes intermediate consumption by industries and other uses including household consumption, exports and accumulation.8</t>
  </si>
  <si>
    <t>Energy residuals in physical terms comprise energy losses and other energy residuals. Particular examples of energy losses include flaring and venting of natural gas and losses during transformation in the production of primary energy products from natural inputs and in the production of secondary energy products. Energy losses during distribution may arise from the evaporation and leakages of liquid fuels, loss of heat during transport of steam, and losses during gas distribution, electricity transmission and pipeline transport. Energy residuals also include other energy residuals particularly heat generated when end users (either households or enterprises) use energy products for energy purposes (e.g. household lighting).</t>
  </si>
  <si>
    <t>Cogeneration purchase cost per GWh</t>
  </si>
  <si>
    <t>Price Kenya Power pays for electricity</t>
  </si>
  <si>
    <t>Consumer prices</t>
  </si>
  <si>
    <t>Average electricity price</t>
  </si>
  <si>
    <t>Use</t>
  </si>
  <si>
    <t>Biofuel: Bagasse</t>
  </si>
  <si>
    <t>Biofuel: Biomass Wood</t>
  </si>
  <si>
    <t>Agriculture Forestry &amp; Fishery</t>
  </si>
  <si>
    <t>Source: Kenya National Bureau of Statistics (KNBS) via email from Christine Mukami Magu on 25 Apr 2025</t>
  </si>
  <si>
    <t>Source: Kenya Power Integrated Annual Report 2024 (https://www.kplc.co.ke/storage/01JDRPZS8NZ473CWE2XCSQ1REJ.pdf)</t>
  </si>
  <si>
    <t>Oil: Heavy Diesel Oil</t>
  </si>
  <si>
    <t>Oil: Light Diesel Oil</t>
  </si>
  <si>
    <t>Energy commodity</t>
  </si>
  <si>
    <t xml:space="preserve">Notes </t>
  </si>
  <si>
    <t>Primary price</t>
  </si>
  <si>
    <t>Import price</t>
  </si>
  <si>
    <t>Wholesale price</t>
  </si>
  <si>
    <t>Retail price</t>
  </si>
  <si>
    <t xml:space="preserve">Hydro </t>
  </si>
  <si>
    <t>Co-generation</t>
  </si>
  <si>
    <t>Average price Kenya Power pays to purchase electricity from hydro sources</t>
  </si>
  <si>
    <t>Kenya Power Integrated Report</t>
  </si>
  <si>
    <t>2024 Energy Pricing</t>
  </si>
  <si>
    <t>Average price Kenya Power pays to purchase electricity from geothermal sources</t>
  </si>
  <si>
    <t>Average price Kenya Power pays to purchase electricity from wind sources</t>
  </si>
  <si>
    <t>Average price Kenya Power pays to purchase electricity from solar sources</t>
  </si>
  <si>
    <t>Average price Kenya Power pays to purchase electricity from co-generation</t>
  </si>
  <si>
    <t>Customs data</t>
  </si>
  <si>
    <t>Motor spirit premium</t>
  </si>
  <si>
    <t>12 month average</t>
  </si>
  <si>
    <t>KNBS</t>
  </si>
  <si>
    <t>Table 9.6 converted to TJ</t>
  </si>
  <si>
    <t>Ksh/13 kg cylinder</t>
  </si>
  <si>
    <t>Commercial Industrial</t>
  </si>
  <si>
    <t>Table 9.11 converted to TJ</t>
  </si>
  <si>
    <t xml:space="preserve">https://www.pigiame.co.ke/listings/dry-firewood-6045399#:~:text=We%20sell%20dry%20firewood%20price,free%20transport%20within%20Nairobi%20county%20.  </t>
  </si>
  <si>
    <t>Flows from/to the environment (and other economic sectors)</t>
  </si>
  <si>
    <t>Kenya power</t>
  </si>
  <si>
    <t>Table 9.1 converted to TJ</t>
  </si>
  <si>
    <t xml:space="preserve">Petroleum Fuels </t>
  </si>
  <si>
    <t>minimum</t>
  </si>
  <si>
    <t>Light diesel oil import</t>
  </si>
  <si>
    <t>average</t>
  </si>
  <si>
    <t>1 litre of Light Diesel Oil ≈ 0.0000358 TJ</t>
  </si>
  <si>
    <t>Fuel Oils</t>
  </si>
  <si>
    <t>Goal seek</t>
  </si>
  <si>
    <t>Calculated</t>
  </si>
  <si>
    <t>Prepared For:</t>
  </si>
  <si>
    <t>Prepared By:</t>
  </si>
  <si>
    <r>
      <rPr>
        <b/>
        <sz val="11"/>
        <color theme="1"/>
        <rFont val="Calibri"/>
        <family val="2"/>
        <scheme val="minor"/>
      </rPr>
      <t>Contact Person:</t>
    </r>
    <r>
      <rPr>
        <sz val="12"/>
        <color theme="1"/>
        <rFont val="Calibri"/>
        <family val="2"/>
        <scheme val="minor"/>
      </rPr>
      <t xml:space="preserve">
Jackie Crafford
 j.crafford@primeafrica.net </t>
    </r>
  </si>
  <si>
    <t>Kenya Energy Accounts</t>
  </si>
  <si>
    <t>Data Cell Colour Codes within Water Accounts</t>
  </si>
  <si>
    <t>White</t>
  </si>
  <si>
    <t>Expected empty cells</t>
  </si>
  <si>
    <t>Green</t>
  </si>
  <si>
    <t>Official statistics from KNBS and other government departments</t>
  </si>
  <si>
    <t>Light Green</t>
  </si>
  <si>
    <t>Data estimates by KNBS based on official statistics</t>
  </si>
  <si>
    <t>Orange</t>
  </si>
  <si>
    <t>Data derived from Green and Light Green statistics</t>
  </si>
  <si>
    <t>Red</t>
  </si>
  <si>
    <t>Literature estimates</t>
  </si>
  <si>
    <t>Data Text Colour Codes within Water Accounts</t>
  </si>
  <si>
    <t xml:space="preserve">Black Text </t>
  </si>
  <si>
    <t>Calculations</t>
  </si>
  <si>
    <t xml:space="preserve">Blue Text </t>
  </si>
  <si>
    <t>Data entered from data input sources</t>
  </si>
  <si>
    <t>Red Text</t>
  </si>
  <si>
    <t>Work in progress</t>
  </si>
  <si>
    <t>Data extracted from Kenya Power IAR 2024 tables pasted below</t>
  </si>
  <si>
    <t>NATURAL  AND OTHER INPUTS:</t>
  </si>
  <si>
    <t>Statistical difference</t>
  </si>
  <si>
    <t>Taxes less subsidies on products</t>
  </si>
  <si>
    <t>Trade and transport margins</t>
  </si>
  <si>
    <t>Residuals</t>
  </si>
  <si>
    <t>Sub-Total (All electricity)</t>
  </si>
  <si>
    <t>Sub-Total (All Imports)</t>
  </si>
  <si>
    <t>Sub-Total (All Electricity)</t>
  </si>
  <si>
    <t>BIOMASS PRODUCTS:</t>
  </si>
  <si>
    <t>Sun-Total (All Biomass)</t>
  </si>
  <si>
    <t>Sub-Total (All Inputs)</t>
  </si>
  <si>
    <t>Sub-Total (All Petroleum)</t>
  </si>
  <si>
    <t>Sub-Total (all Biomass)</t>
  </si>
  <si>
    <t>Source: KBNS Customs data</t>
  </si>
  <si>
    <t xml:space="preserve">Source: Data extracted from Kenya Power IAR 2024 tables </t>
  </si>
  <si>
    <t>Sub-Total (All Residuals)</t>
  </si>
  <si>
    <t>Volume in MT</t>
  </si>
  <si>
    <t>Draft V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</si>
</sst>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_(* #,##0.00_);_(* \(#,##0.00\);_(* &quot;-&quot;??_);_(@_)"/>
    <numFmt numFmtId="165" formatCode="#,##0.00\ ;\(#,##0.00\)"/>
    <numFmt numFmtId="166" formatCode="#,##0.0"/>
    <numFmt numFmtId="167" formatCode="_(* #,##0.0_);_(* \(#,##0.0\);_(* &quot;-&quot;??_);_(@_)"/>
    <numFmt numFmtId="168" formatCode="#,##0.0\ ;\(#,##0.0\)"/>
    <numFmt numFmtId="169" formatCode="#,##0.000\ ;\(#,##0.000\)"/>
    <numFmt numFmtId="170" formatCode="#,##0.000"/>
    <numFmt numFmtId="171" formatCode="0.0"/>
    <numFmt numFmtId="172" formatCode="_-* #,##0.0_-;\-* #,##0.0_-;_-* &quot;-&quot;??_-;_-@_-"/>
    <numFmt numFmtId="173" formatCode="_(* #,##0_);_(* \(#,##0\);_(* &quot;-&quot;??_);_(@_)"/>
    <numFmt numFmtId="174" formatCode="#,##0\ ;\(#,##0\)"/>
    <numFmt numFmtId="175" formatCode="0.00000000000000"/>
    <numFmt numFmtId="176" formatCode="0.0%"/>
    <numFmt numFmtId="177" formatCode="#,##0.00000000000000"/>
    <numFmt numFmtId="178" formatCode="#,##0.0_);\(#,##0.0\)"/>
    <numFmt numFmtId="179" formatCode="#,##0.000000000_);\(#,##0.000000000\)"/>
    <numFmt numFmtId="180" formatCode="#,##0.000000_);\(#,##0.000000\)"/>
    <numFmt numFmtId="181" formatCode="#,##0.0000000_);\(#,##0.0000000\)"/>
    <numFmt numFmtId="182" formatCode="@*."/>
    <numFmt numFmtId="183" formatCode="_(* #,##0.0000_);_(* \(#,##0.0000\);_(* &quot;-&quot;??_);_(@_)"/>
    <numFmt numFmtId="184" formatCode="_(* #,##0.00000_);_(* \(#,##0.00000\);_(* &quot;-&quot;??_);_(@_)"/>
    <numFmt numFmtId="185" formatCode="#,##0.00_ ;[Red]\-#,##0.00\ "/>
    <numFmt numFmtId="186" formatCode="_-* #,##0_-;\-* #,##0_-;_-* &quot;-&quot;??_-;_-@_-"/>
    <numFmt numFmtId="187" formatCode="#,##0_ ;[Red]\-#,##0\ "/>
    <numFmt numFmtId="188" formatCode="_(* #,##0.000_);_(* \(#,##0.000\);_(* &quot;-&quot;??_);_(@_)"/>
  </numFmts>
  <fonts count="66">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color theme="1"/>
      <name val="Arno Pro"/>
      <family val="1"/>
    </font>
    <font>
      <b/>
      <sz val="9"/>
      <name val="Arno Pro"/>
      <family val="1"/>
    </font>
    <font>
      <sz val="9"/>
      <name val="Arno Pro"/>
      <family val="1"/>
    </font>
    <font>
      <vertAlign val="superscript"/>
      <sz val="9"/>
      <name val="Arno Pro"/>
      <family val="1"/>
    </font>
    <font>
      <sz val="12"/>
      <color theme="1"/>
      <name val="Calibri"/>
      <family val="2"/>
      <scheme val="minor"/>
    </font>
    <font>
      <b/>
      <sz val="12"/>
      <color rgb="FF993300"/>
      <name val="Footlight MT Light"/>
      <family val="1"/>
    </font>
    <font>
      <i/>
      <sz val="9"/>
      <name val="Arno Pro"/>
      <family val="1"/>
    </font>
    <font>
      <i/>
      <sz val="9"/>
      <color theme="1"/>
      <name val="Arno Pro"/>
      <family val="1"/>
    </font>
    <font>
      <i/>
      <vertAlign val="superscript"/>
      <sz val="9"/>
      <name val="Arno Pro"/>
      <family val="1"/>
    </font>
    <font>
      <i/>
      <vertAlign val="superscript"/>
      <sz val="9"/>
      <color theme="1"/>
      <name val="Arno Pro"/>
      <family val="1"/>
    </font>
    <font>
      <b/>
      <sz val="10.5"/>
      <color rgb="FF973F00"/>
      <name val="Arno Pro"/>
      <family val="1"/>
    </font>
    <font>
      <b/>
      <i/>
      <sz val="9"/>
      <name val="Arno Pro"/>
      <family val="1"/>
    </font>
    <font>
      <sz val="9"/>
      <color theme="1"/>
      <name val="Calibri"/>
      <family val="2"/>
      <scheme val="minor"/>
    </font>
    <font>
      <i/>
      <sz val="9"/>
      <color rgb="FF000000"/>
      <name val="Arno Pro"/>
      <family val="1"/>
    </font>
    <font>
      <i/>
      <sz val="9"/>
      <color rgb="FF000000"/>
      <name val="Calibri"/>
      <family val="2"/>
      <scheme val="minor"/>
    </font>
    <font>
      <i/>
      <sz val="11"/>
      <color theme="1"/>
      <name val="Calibri"/>
      <family val="2"/>
      <scheme val="minor"/>
    </font>
    <font>
      <b/>
      <sz val="8"/>
      <name val="Arno Pro"/>
      <family val="1"/>
    </font>
    <font>
      <sz val="8"/>
      <name val="Arno Pro"/>
      <family val="1"/>
    </font>
    <font>
      <b/>
      <sz val="10"/>
      <name val="Arno Pro"/>
      <family val="1"/>
    </font>
    <font>
      <sz val="10"/>
      <name val="Arno Pro"/>
      <family val="1"/>
    </font>
    <font>
      <sz val="10"/>
      <color rgb="FF000000"/>
      <name val="Arno Pro"/>
      <family val="1"/>
    </font>
    <font>
      <vertAlign val="superscript"/>
      <sz val="10"/>
      <name val="Arno Pro"/>
      <family val="1"/>
    </font>
    <font>
      <vertAlign val="superscript"/>
      <sz val="8"/>
      <name val="Arno Pro"/>
      <family val="1"/>
    </font>
    <font>
      <b/>
      <vertAlign val="superscript"/>
      <sz val="10"/>
      <name val="Arno Pro"/>
      <family val="1"/>
    </font>
    <font>
      <i/>
      <sz val="10"/>
      <name val="Arno Pro"/>
      <family val="1"/>
    </font>
    <font>
      <b/>
      <sz val="9"/>
      <color rgb="FF993300"/>
      <name val="Arno Pro"/>
      <family val="1"/>
    </font>
    <font>
      <sz val="11"/>
      <color rgb="FFC00000"/>
      <name val="Calibri"/>
      <family val="2"/>
      <scheme val="minor"/>
    </font>
    <font>
      <b/>
      <sz val="10"/>
      <color rgb="FF993300"/>
      <name val="Arno Pro"/>
      <family val="1"/>
    </font>
    <font>
      <b/>
      <sz val="9"/>
      <color theme="1"/>
      <name val="Arno Pro"/>
      <family val="1"/>
    </font>
    <font>
      <b/>
      <sz val="9"/>
      <color theme="1"/>
      <name val="Calibri"/>
      <family val="2"/>
      <scheme val="minor"/>
    </font>
    <font>
      <sz val="9"/>
      <name val="Century Gothic"/>
      <family val="2"/>
    </font>
    <font>
      <i/>
      <sz val="12"/>
      <color theme="1"/>
      <name val="Calibri"/>
      <family val="2"/>
      <scheme val="minor"/>
    </font>
    <font>
      <sz val="10"/>
      <color theme="1"/>
      <name val="Calibri"/>
      <family val="2"/>
      <scheme val="minor"/>
    </font>
    <font>
      <i/>
      <sz val="9"/>
      <color theme="1"/>
      <name val="Calibri"/>
      <family val="2"/>
      <scheme val="minor"/>
    </font>
    <font>
      <b/>
      <i/>
      <sz val="9"/>
      <color theme="1"/>
      <name val="Calibri"/>
      <family val="2"/>
      <scheme val="minor"/>
    </font>
    <font>
      <b/>
      <sz val="10"/>
      <name val="Footlight MT Light"/>
      <family val="1"/>
    </font>
    <font>
      <i/>
      <sz val="10"/>
      <color theme="1"/>
      <name val="Calibri"/>
      <family val="2"/>
      <scheme val="minor"/>
    </font>
    <font>
      <b/>
      <i/>
      <sz val="9"/>
      <color theme="1"/>
      <name val="Arno Pro"/>
      <family val="1"/>
    </font>
    <font>
      <b/>
      <sz val="11"/>
      <color rgb="FF993300"/>
      <name val="Arno Pro"/>
      <family val="1"/>
    </font>
    <font>
      <b/>
      <sz val="10"/>
      <color theme="1"/>
      <name val="Arno Pro"/>
      <family val="1"/>
    </font>
    <font>
      <sz val="10"/>
      <color theme="1"/>
      <name val="Arno Pro"/>
      <family val="1"/>
    </font>
    <font>
      <sz val="10"/>
      <color rgb="FFFF0000"/>
      <name val="Arno Pro"/>
      <family val="1"/>
    </font>
    <font>
      <b/>
      <sz val="10"/>
      <color theme="1"/>
      <name val="Calibri"/>
      <family val="2"/>
      <scheme val="minor"/>
    </font>
    <font>
      <b/>
      <sz val="10"/>
      <color rgb="FF000000"/>
      <name val="Arno Pro"/>
      <family val="1"/>
    </font>
    <font>
      <sz val="10"/>
      <color rgb="FF000000"/>
      <name val="Calibri"/>
      <family val="2"/>
      <scheme val="minor"/>
    </font>
    <font>
      <b/>
      <sz val="10"/>
      <color rgb="FF000000"/>
      <name val="Calibri"/>
      <family val="2"/>
      <scheme val="minor"/>
    </font>
    <font>
      <sz val="12"/>
      <name val="Times New Roman"/>
      <family val="1"/>
    </font>
    <font>
      <sz val="9"/>
      <color rgb="FF000000"/>
      <name val="Arno Pro"/>
      <family val="1"/>
    </font>
    <font>
      <u/>
      <sz val="12"/>
      <color theme="10"/>
      <name val="Calibri"/>
      <family val="2"/>
      <scheme val="minor"/>
    </font>
    <font>
      <b/>
      <sz val="10"/>
      <color rgb="FFFFFFFF"/>
      <name val="Calibri"/>
      <family val="2"/>
      <scheme val="minor"/>
    </font>
    <font>
      <sz val="10"/>
      <color rgb="FFFFFFFF"/>
      <name val="Calibri"/>
      <family val="2"/>
      <scheme val="minor"/>
    </font>
    <font>
      <sz val="10"/>
      <name val="Calibri"/>
      <family val="2"/>
      <scheme val="minor"/>
    </font>
    <font>
      <b/>
      <sz val="10"/>
      <name val="Calibri"/>
      <family val="2"/>
      <scheme val="minor"/>
    </font>
    <font>
      <b/>
      <sz val="11"/>
      <color theme="1"/>
      <name val="Calibri"/>
      <family val="2"/>
      <scheme val="minor"/>
    </font>
    <font>
      <sz val="8"/>
      <name val="Calibri"/>
      <family val="2"/>
      <scheme val="minor"/>
    </font>
    <font>
      <sz val="10"/>
      <color rgb="FFFF0000"/>
      <name val="Calibri"/>
      <family val="2"/>
      <scheme val="minor"/>
    </font>
    <font>
      <b/>
      <sz val="10"/>
      <color rgb="FF993300"/>
      <name val="Calibri"/>
      <family val="2"/>
      <scheme val="minor"/>
    </font>
    <font>
      <b/>
      <i/>
      <sz val="10"/>
      <color theme="1"/>
      <name val="Calibri"/>
      <family val="2"/>
      <scheme val="minor"/>
    </font>
    <font>
      <sz val="10"/>
      <color rgb="FF0000FF"/>
      <name val="Calibri"/>
      <family val="2"/>
      <scheme val="minor"/>
    </font>
    <font>
      <u/>
      <sz val="10"/>
      <color theme="10"/>
      <name val="Calibri"/>
      <family val="2"/>
      <scheme val="minor"/>
    </font>
    <font>
      <vertAlign val="subscript"/>
      <sz val="10"/>
      <name val="Calibri"/>
      <family val="2"/>
      <scheme val="minor"/>
    </font>
    <font>
      <b/>
      <sz val="36"/>
      <color theme="1"/>
      <name val="Calibri"/>
      <family val="2"/>
      <scheme val="minor"/>
    </font>
  </fonts>
  <fills count="29">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0"/>
        <bgColor theme="0"/>
      </patternFill>
    </fill>
    <fill>
      <patternFill patternType="solid">
        <fgColor rgb="FF2887A9"/>
        <bgColor indexed="64"/>
      </patternFill>
    </fill>
    <fill>
      <patternFill patternType="solid">
        <fgColor rgb="FFBFBFBF"/>
        <bgColor indexed="64"/>
      </patternFill>
    </fill>
    <fill>
      <patternFill patternType="solid">
        <fgColor rgb="FFFFFF00"/>
        <bgColor indexed="64"/>
      </patternFill>
    </fill>
    <fill>
      <patternFill patternType="solid">
        <fgColor rgb="FF993300"/>
        <bgColor rgb="FF993300"/>
      </patternFill>
    </fill>
    <fill>
      <patternFill patternType="solid">
        <fgColor rgb="FFFFFFFF"/>
        <bgColor rgb="FFFFFFFF"/>
      </patternFill>
    </fill>
    <fill>
      <patternFill patternType="solid">
        <fgColor rgb="FFE5DFEC"/>
        <bgColor rgb="FF000000"/>
      </patternFill>
    </fill>
    <fill>
      <patternFill patternType="solid">
        <fgColor theme="0" tint="-0.14999847407452621"/>
        <bgColor indexed="64"/>
      </patternFill>
    </fill>
    <fill>
      <patternFill patternType="solid">
        <fgColor rgb="FFFFC000"/>
        <bgColor indexed="64"/>
      </patternFill>
    </fill>
    <fill>
      <patternFill patternType="solid">
        <fgColor theme="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6" tint="0.59999389629810485"/>
        <bgColor indexed="64"/>
      </patternFill>
    </fill>
    <fill>
      <patternFill patternType="solid">
        <fgColor theme="7" tint="-0.249977111117893"/>
        <bgColor indexed="64"/>
      </patternFill>
    </fill>
    <fill>
      <patternFill patternType="solid">
        <fgColor rgb="FF00B0F0"/>
        <bgColor indexed="64"/>
      </patternFill>
    </fill>
    <fill>
      <patternFill patternType="solid">
        <fgColor rgb="FFFF0000"/>
        <bgColor indexed="64"/>
      </patternFill>
    </fill>
    <fill>
      <patternFill patternType="solid">
        <fgColor rgb="FF66FF33"/>
        <bgColor indexed="64"/>
      </patternFill>
    </fill>
    <fill>
      <patternFill patternType="solid">
        <fgColor theme="9" tint="0.79998168889431442"/>
        <bgColor indexed="64"/>
      </patternFill>
    </fill>
    <fill>
      <patternFill patternType="solid">
        <fgColor theme="0" tint="-0.249977111117893"/>
        <bgColor indexed="64"/>
      </patternFill>
    </fill>
  </fills>
  <borders count="75">
    <border>
      <left/>
      <right/>
      <top/>
      <bottom/>
      <diagonal/>
    </border>
    <border>
      <left/>
      <right style="thin">
        <color rgb="FF993300"/>
      </right>
      <top style="thin">
        <color rgb="FF993300"/>
      </top>
      <bottom/>
      <diagonal/>
    </border>
    <border>
      <left style="thin">
        <color rgb="FF993300"/>
      </left>
      <right/>
      <top style="thin">
        <color rgb="FF993300"/>
      </top>
      <bottom style="thin">
        <color rgb="FF993300"/>
      </bottom>
      <diagonal/>
    </border>
    <border>
      <left/>
      <right/>
      <top style="thin">
        <color rgb="FF993300"/>
      </top>
      <bottom style="thin">
        <color rgb="FF993300"/>
      </bottom>
      <diagonal/>
    </border>
    <border>
      <left/>
      <right style="thin">
        <color rgb="FF993300"/>
      </right>
      <top/>
      <bottom style="thin">
        <color rgb="FF993300"/>
      </bottom>
      <diagonal/>
    </border>
    <border>
      <left/>
      <right style="thin">
        <color rgb="FF993300"/>
      </right>
      <top style="thin">
        <color rgb="FF993300"/>
      </top>
      <bottom style="thin">
        <color rgb="FF993300"/>
      </bottom>
      <diagonal/>
    </border>
    <border>
      <left/>
      <right style="thin">
        <color rgb="FF993300"/>
      </right>
      <top/>
      <bottom/>
      <diagonal/>
    </border>
    <border>
      <left/>
      <right/>
      <top/>
      <bottom style="thin">
        <color rgb="FF993300"/>
      </bottom>
      <diagonal/>
    </border>
    <border>
      <left style="thin">
        <color rgb="FF993300"/>
      </left>
      <right style="thin">
        <color rgb="FF993300"/>
      </right>
      <top style="thin">
        <color rgb="FF993300"/>
      </top>
      <bottom style="thin">
        <color rgb="FF993300"/>
      </bottom>
      <diagonal/>
    </border>
    <border>
      <left style="thin">
        <color rgb="FF993300"/>
      </left>
      <right style="thin">
        <color rgb="FF993300"/>
      </right>
      <top/>
      <bottom/>
      <diagonal/>
    </border>
    <border>
      <left style="thin">
        <color rgb="FF993300"/>
      </left>
      <right style="thin">
        <color rgb="FF993300"/>
      </right>
      <top/>
      <bottom style="thin">
        <color rgb="FF993300"/>
      </bottom>
      <diagonal/>
    </border>
    <border>
      <left style="thin">
        <color rgb="FF993300"/>
      </left>
      <right style="thin">
        <color rgb="FF993300"/>
      </right>
      <top/>
      <bottom style="thin">
        <color rgb="FF375623"/>
      </bottom>
      <diagonal/>
    </border>
    <border>
      <left style="thin">
        <color rgb="FF993300"/>
      </left>
      <right/>
      <top/>
      <bottom/>
      <diagonal/>
    </border>
    <border>
      <left style="thin">
        <color rgb="FF993300"/>
      </left>
      <right/>
      <top style="thin">
        <color rgb="FF993300"/>
      </top>
      <bottom/>
      <diagonal/>
    </border>
    <border>
      <left style="thin">
        <color rgb="FF993300"/>
      </left>
      <right style="thin">
        <color rgb="FF993300"/>
      </right>
      <top style="thin">
        <color rgb="FF993300"/>
      </top>
      <bottom/>
      <diagonal/>
    </border>
    <border>
      <left style="thin">
        <color rgb="FF993300"/>
      </left>
      <right/>
      <top/>
      <bottom style="thin">
        <color rgb="FF993300"/>
      </bottom>
      <diagonal/>
    </border>
    <border>
      <left/>
      <right/>
      <top style="thin">
        <color rgb="FF993300"/>
      </top>
      <bottom/>
      <diagonal/>
    </border>
    <border>
      <left style="thin">
        <color indexed="64"/>
      </left>
      <right/>
      <top style="thin">
        <color rgb="FF993300"/>
      </top>
      <bottom style="thin">
        <color rgb="FF993300"/>
      </bottom>
      <diagonal/>
    </border>
    <border>
      <left/>
      <right style="thin">
        <color rgb="FF375623"/>
      </right>
      <top/>
      <bottom/>
      <diagonal/>
    </border>
    <border>
      <left/>
      <right/>
      <top/>
      <bottom style="thin">
        <color theme="5" tint="-0.499984740745262"/>
      </bottom>
      <diagonal/>
    </border>
    <border>
      <left/>
      <right style="thin">
        <color theme="5" tint="-0.499984740745262"/>
      </right>
      <top style="thin">
        <color theme="5" tint="-0.499984740745262"/>
      </top>
      <bottom style="thin">
        <color theme="5" tint="-0.499984740745262"/>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thin">
        <color theme="5" tint="-0.499984740745262"/>
      </left>
      <right/>
      <top style="thin">
        <color theme="5" tint="-0.499984740745262"/>
      </top>
      <bottom style="thin">
        <color theme="5" tint="-0.499984740745262"/>
      </bottom>
      <diagonal/>
    </border>
    <border>
      <left/>
      <right style="thin">
        <color theme="5" tint="-0.499984740745262"/>
      </right>
      <top/>
      <bottom/>
      <diagonal/>
    </border>
    <border>
      <left style="thin">
        <color theme="5" tint="-0.499984740745262"/>
      </left>
      <right style="thin">
        <color theme="5" tint="-0.499984740745262"/>
      </right>
      <top/>
      <bottom/>
      <diagonal/>
    </border>
    <border>
      <left style="thin">
        <color theme="5" tint="-0.499984740745262"/>
      </left>
      <right/>
      <top/>
      <bottom/>
      <diagonal/>
    </border>
    <border>
      <left/>
      <right style="thin">
        <color theme="5" tint="-0.499984740745262"/>
      </right>
      <top/>
      <bottom style="thin">
        <color rgb="FF993300"/>
      </bottom>
      <diagonal/>
    </border>
    <border>
      <left style="thin">
        <color theme="5" tint="-0.499984740745262"/>
      </left>
      <right style="thin">
        <color theme="5" tint="-0.499984740745262"/>
      </right>
      <top/>
      <bottom style="thin">
        <color rgb="FF993300"/>
      </bottom>
      <diagonal/>
    </border>
    <border>
      <left style="thin">
        <color theme="5" tint="-0.499984740745262"/>
      </left>
      <right/>
      <top/>
      <bottom style="thin">
        <color rgb="FF993300"/>
      </bottom>
      <diagonal/>
    </border>
    <border>
      <left/>
      <right style="thin">
        <color theme="5" tint="-0.499984740745262"/>
      </right>
      <top style="thin">
        <color rgb="FF993300"/>
      </top>
      <bottom/>
      <diagonal/>
    </border>
    <border>
      <left style="thin">
        <color theme="5" tint="-0.499984740745262"/>
      </left>
      <right style="thin">
        <color theme="5" tint="-0.499984740745262"/>
      </right>
      <top style="thin">
        <color rgb="FF993300"/>
      </top>
      <bottom/>
      <diagonal/>
    </border>
    <border>
      <left/>
      <right/>
      <top style="thin">
        <color theme="5" tint="-0.499984740745262"/>
      </top>
      <bottom style="thin">
        <color theme="5" tint="-0.499984740745262"/>
      </bottom>
      <diagonal/>
    </border>
    <border>
      <left style="thin">
        <color theme="5" tint="-0.499984740745262"/>
      </left>
      <right style="thin">
        <color theme="5" tint="-0.499984740745262"/>
      </right>
      <top style="thin">
        <color rgb="FF993300"/>
      </top>
      <bottom style="thin">
        <color theme="5" tint="-0.499984740745262"/>
      </bottom>
      <diagonal/>
    </border>
    <border>
      <left style="thin">
        <color theme="5" tint="-0.499984740745262"/>
      </left>
      <right/>
      <top style="thin">
        <color rgb="FF993300"/>
      </top>
      <bottom style="thin">
        <color theme="5" tint="-0.499984740745262"/>
      </bottom>
      <diagonal/>
    </border>
    <border>
      <left/>
      <right/>
      <top style="thin">
        <color theme="5" tint="-0.499984740745262"/>
      </top>
      <bottom/>
      <diagonal/>
    </border>
    <border>
      <left style="thin">
        <color theme="5" tint="-0.499984740745262"/>
      </left>
      <right style="thin">
        <color theme="5" tint="-0.499984740745262"/>
      </right>
      <top style="thin">
        <color theme="5" tint="-0.499984740745262"/>
      </top>
      <bottom/>
      <diagonal/>
    </border>
    <border>
      <left style="thin">
        <color theme="5" tint="-0.499984740745262"/>
      </left>
      <right/>
      <top style="thin">
        <color theme="5" tint="-0.499984740745262"/>
      </top>
      <bottom/>
      <diagonal/>
    </border>
    <border>
      <left style="thin">
        <color theme="5" tint="-0.499984740745262"/>
      </left>
      <right style="thin">
        <color theme="5" tint="-0.499984740745262"/>
      </right>
      <top/>
      <bottom style="thin">
        <color theme="5" tint="-0.499984740745262"/>
      </bottom>
      <diagonal/>
    </border>
    <border>
      <left style="thin">
        <color theme="5" tint="-0.499984740745262"/>
      </left>
      <right/>
      <top/>
      <bottom style="thin">
        <color theme="5" tint="-0.499984740745262"/>
      </bottom>
      <diagonal/>
    </border>
    <border>
      <left style="thin">
        <color rgb="FF000000"/>
      </left>
      <right style="thin">
        <color rgb="FF000000"/>
      </right>
      <top style="thin">
        <color rgb="FF000000"/>
      </top>
      <bottom style="thin">
        <color rgb="FF000000"/>
      </bottom>
      <diagonal/>
    </border>
    <border>
      <left style="medium">
        <color rgb="FF2887A9"/>
      </left>
      <right style="medium">
        <color rgb="FF2887A9"/>
      </right>
      <top/>
      <bottom/>
      <diagonal/>
    </border>
    <border>
      <left/>
      <right style="medium">
        <color rgb="FF2887A9"/>
      </right>
      <top/>
      <bottom/>
      <diagonal/>
    </border>
    <border>
      <left style="medium">
        <color rgb="FF2887A9"/>
      </left>
      <right/>
      <top/>
      <bottom/>
      <diagonal/>
    </border>
    <border>
      <left style="medium">
        <color rgb="FF2887A9"/>
      </left>
      <right style="medium">
        <color rgb="FF2887A9"/>
      </right>
      <top style="thin">
        <color indexed="64"/>
      </top>
      <bottom/>
      <diagonal/>
    </border>
    <border>
      <left style="medium">
        <color rgb="FF2887A9"/>
      </left>
      <right/>
      <top style="thin">
        <color indexed="64"/>
      </top>
      <bottom/>
      <diagonal/>
    </border>
    <border>
      <left/>
      <right style="medium">
        <color rgb="FFFFFFFF"/>
      </right>
      <top style="medium">
        <color rgb="FFFFFFFF"/>
      </top>
      <bottom/>
      <diagonal/>
    </border>
    <border>
      <left style="medium">
        <color rgb="FFFFFFFF"/>
      </left>
      <right/>
      <top style="medium">
        <color rgb="FFFFFFFF"/>
      </top>
      <bottom/>
      <diagonal/>
    </border>
    <border>
      <left/>
      <right/>
      <top style="medium">
        <color rgb="FFFFFFFF"/>
      </top>
      <bottom/>
      <diagonal/>
    </border>
    <border>
      <left style="double">
        <color rgb="FF000000"/>
      </left>
      <right style="thin">
        <color rgb="FF000000"/>
      </right>
      <top style="double">
        <color rgb="FF000000"/>
      </top>
      <bottom/>
      <diagonal/>
    </border>
    <border>
      <left style="thin">
        <color rgb="FF000000"/>
      </left>
      <right style="thin">
        <color rgb="FF000000"/>
      </right>
      <top style="double">
        <color rgb="FF000000"/>
      </top>
      <bottom/>
      <diagonal/>
    </border>
    <border>
      <left style="double">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double">
        <color rgb="FF000000"/>
      </left>
      <right style="thin">
        <color rgb="FF000000"/>
      </right>
      <top style="thin">
        <color rgb="FF000000"/>
      </top>
      <bottom/>
      <diagonal/>
    </border>
    <border>
      <left style="double">
        <color rgb="FF000000"/>
      </left>
      <right style="thin">
        <color rgb="FF000000"/>
      </right>
      <top/>
      <bottom/>
      <diagonal/>
    </border>
    <border>
      <left style="double">
        <color rgb="FF000000"/>
      </left>
      <right/>
      <top/>
      <bottom/>
      <diagonal/>
    </border>
    <border>
      <left style="thin">
        <color rgb="FF000000"/>
      </left>
      <right style="thin">
        <color rgb="FF000000"/>
      </right>
      <top style="thin">
        <color rgb="FF000000"/>
      </top>
      <bottom/>
      <diagonal/>
    </border>
    <border>
      <left style="thin">
        <color rgb="FF000000"/>
      </left>
      <right style="double">
        <color rgb="FF000000"/>
      </right>
      <top style="thin">
        <color rgb="FF000000"/>
      </top>
      <bottom/>
      <diagonal/>
    </border>
    <border>
      <left style="thin">
        <color rgb="FF000000"/>
      </left>
      <right style="thin">
        <color rgb="FF000000"/>
      </right>
      <top/>
      <bottom/>
      <diagonal/>
    </border>
    <border>
      <left style="thin">
        <color rgb="FF000000"/>
      </left>
      <right style="double">
        <color rgb="FF000000"/>
      </right>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rgb="FF2887A9"/>
      </left>
      <right/>
      <top/>
      <bottom style="thin">
        <color indexed="64"/>
      </bottom>
      <diagonal/>
    </border>
    <border>
      <left/>
      <right style="medium">
        <color rgb="FF2887A9"/>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12">
    <xf numFmtId="0" fontId="0" fillId="0" borderId="0"/>
    <xf numFmtId="0" fontId="3" fillId="0" borderId="0"/>
    <xf numFmtId="164" fontId="3" fillId="0" borderId="0" applyFont="0" applyFill="0" applyBorder="0" applyAlignment="0" applyProtection="0"/>
    <xf numFmtId="164" fontId="8" fillId="0" borderId="0" applyFont="0" applyFill="0" applyBorder="0" applyAlignment="0" applyProtection="0"/>
    <xf numFmtId="9" fontId="8" fillId="0" borderId="0" applyFont="0" applyFill="0" applyBorder="0" applyAlignment="0" applyProtection="0"/>
    <xf numFmtId="0" fontId="50" fillId="0" borderId="0"/>
    <xf numFmtId="164" fontId="8" fillId="0" borderId="0" applyFont="0" applyFill="0" applyBorder="0" applyAlignment="0" applyProtection="0"/>
    <xf numFmtId="0" fontId="2" fillId="0" borderId="0"/>
    <xf numFmtId="0" fontId="52" fillId="0" borderId="0" applyNumberFormat="0" applyFill="0" applyBorder="0" applyAlignment="0" applyProtection="0"/>
    <xf numFmtId="0" fontId="2" fillId="0" borderId="0"/>
    <xf numFmtId="164" fontId="2" fillId="0" borderId="0" applyFont="0" applyFill="0" applyBorder="0" applyAlignment="0" applyProtection="0"/>
    <xf numFmtId="0" fontId="1" fillId="0" borderId="0"/>
  </cellStyleXfs>
  <cellXfs count="799">
    <xf numFmtId="0" fontId="0" fillId="0" borderId="0" xfId="0"/>
    <xf numFmtId="0" fontId="4" fillId="0" borderId="0" xfId="1" applyFont="1"/>
    <xf numFmtId="167" fontId="4" fillId="0" borderId="0" xfId="1" applyNumberFormat="1" applyFont="1"/>
    <xf numFmtId="166" fontId="4" fillId="0" borderId="0" xfId="1" applyNumberFormat="1" applyFont="1"/>
    <xf numFmtId="170" fontId="4" fillId="0" borderId="0" xfId="1" applyNumberFormat="1" applyFont="1"/>
    <xf numFmtId="167" fontId="4" fillId="0" borderId="0" xfId="3" applyNumberFormat="1" applyFont="1"/>
    <xf numFmtId="0" fontId="9" fillId="0" borderId="7" xfId="0" applyFont="1" applyBorder="1" applyAlignment="1">
      <alignment horizontal="justify" vertical="center"/>
    </xf>
    <xf numFmtId="165" fontId="10" fillId="2" borderId="0" xfId="1" applyNumberFormat="1" applyFont="1" applyFill="1" applyAlignment="1">
      <alignment horizontal="left"/>
    </xf>
    <xf numFmtId="167" fontId="10" fillId="2" borderId="0" xfId="2" applyNumberFormat="1" applyFont="1" applyFill="1"/>
    <xf numFmtId="3" fontId="10" fillId="2" borderId="0" xfId="1" applyNumberFormat="1" applyFont="1" applyFill="1"/>
    <xf numFmtId="0" fontId="11" fillId="0" borderId="0" xfId="1" applyFont="1"/>
    <xf numFmtId="165" fontId="11" fillId="2" borderId="0" xfId="1" applyNumberFormat="1" applyFont="1" applyFill="1" applyAlignment="1">
      <alignment horizontal="left"/>
    </xf>
    <xf numFmtId="168" fontId="10" fillId="2" borderId="0" xfId="1" applyNumberFormat="1" applyFont="1" applyFill="1"/>
    <xf numFmtId="169" fontId="10" fillId="2" borderId="0" xfId="1" applyNumberFormat="1" applyFont="1" applyFill="1"/>
    <xf numFmtId="0" fontId="10" fillId="2" borderId="0" xfId="1" applyFont="1" applyFill="1"/>
    <xf numFmtId="164" fontId="11" fillId="0" borderId="0" xfId="1" applyNumberFormat="1" applyFont="1"/>
    <xf numFmtId="0" fontId="14" fillId="0" borderId="0" xfId="0" applyFont="1" applyAlignment="1">
      <alignment vertical="center"/>
    </xf>
    <xf numFmtId="0" fontId="5" fillId="2" borderId="0" xfId="1" applyFont="1" applyFill="1"/>
    <xf numFmtId="0" fontId="5" fillId="2" borderId="0" xfId="1" applyFont="1" applyFill="1" applyAlignment="1">
      <alignment wrapText="1"/>
    </xf>
    <xf numFmtId="0" fontId="6" fillId="2" borderId="7" xfId="1" applyFont="1" applyFill="1" applyBorder="1"/>
    <xf numFmtId="0" fontId="6" fillId="2" borderId="7" xfId="1" applyFont="1" applyFill="1" applyBorder="1" applyAlignment="1">
      <alignment horizontal="right"/>
    </xf>
    <xf numFmtId="166" fontId="5" fillId="4" borderId="7" xfId="0" applyNumberFormat="1" applyFont="1" applyFill="1" applyBorder="1" applyAlignment="1">
      <alignment horizontal="right"/>
    </xf>
    <xf numFmtId="166" fontId="15" fillId="0" borderId="0" xfId="0" applyNumberFormat="1" applyFont="1"/>
    <xf numFmtId="0" fontId="5" fillId="2" borderId="0" xfId="1" applyFont="1" applyFill="1" applyAlignment="1">
      <alignment horizontal="center" vertical="justify" wrapText="1"/>
    </xf>
    <xf numFmtId="2" fontId="6" fillId="2" borderId="7" xfId="1" applyNumberFormat="1" applyFont="1" applyFill="1" applyBorder="1"/>
    <xf numFmtId="0" fontId="16" fillId="0" borderId="0" xfId="1" applyFont="1"/>
    <xf numFmtId="2" fontId="6" fillId="2" borderId="7" xfId="1" applyNumberFormat="1" applyFont="1" applyFill="1" applyBorder="1" applyAlignment="1">
      <alignment horizontal="right"/>
    </xf>
    <xf numFmtId="171" fontId="17" fillId="4" borderId="0" xfId="0" applyNumberFormat="1" applyFont="1" applyFill="1"/>
    <xf numFmtId="0" fontId="17" fillId="4" borderId="0" xfId="0" applyFont="1" applyFill="1"/>
    <xf numFmtId="0" fontId="17" fillId="0" borderId="0" xfId="0" applyFont="1"/>
    <xf numFmtId="0" fontId="18" fillId="0" borderId="0" xfId="0" applyFont="1"/>
    <xf numFmtId="0" fontId="19" fillId="0" borderId="0" xfId="1" applyFont="1"/>
    <xf numFmtId="172" fontId="19" fillId="0" borderId="0" xfId="1" applyNumberFormat="1" applyFont="1"/>
    <xf numFmtId="0" fontId="20" fillId="2" borderId="0" xfId="1" applyFont="1" applyFill="1" applyAlignment="1">
      <alignment horizontal="center"/>
    </xf>
    <xf numFmtId="0" fontId="21" fillId="2" borderId="7" xfId="1" applyFont="1" applyFill="1" applyBorder="1"/>
    <xf numFmtId="0" fontId="21" fillId="2" borderId="7" xfId="1" applyFont="1" applyFill="1" applyBorder="1" applyAlignment="1">
      <alignment horizontal="right"/>
    </xf>
    <xf numFmtId="0" fontId="22" fillId="4" borderId="5" xfId="0" applyFont="1" applyFill="1" applyBorder="1"/>
    <xf numFmtId="0" fontId="22" fillId="4" borderId="2" xfId="0" applyFont="1" applyFill="1" applyBorder="1" applyAlignment="1">
      <alignment horizontal="right" indent="1"/>
    </xf>
    <xf numFmtId="0" fontId="22" fillId="0" borderId="2" xfId="0" applyFont="1" applyBorder="1" applyAlignment="1">
      <alignment horizontal="right" indent="1"/>
    </xf>
    <xf numFmtId="0" fontId="23" fillId="4" borderId="6" xfId="0" applyFont="1" applyFill="1" applyBorder="1"/>
    <xf numFmtId="173" fontId="23" fillId="4" borderId="12" xfId="0" applyNumberFormat="1" applyFont="1" applyFill="1" applyBorder="1" applyAlignment="1">
      <alignment horizontal="right"/>
    </xf>
    <xf numFmtId="0" fontId="23" fillId="4" borderId="4" xfId="0" applyFont="1" applyFill="1" applyBorder="1"/>
    <xf numFmtId="173" fontId="23" fillId="4" borderId="15" xfId="0" applyNumberFormat="1" applyFont="1" applyFill="1" applyBorder="1" applyAlignment="1">
      <alignment horizontal="right"/>
    </xf>
    <xf numFmtId="0" fontId="23" fillId="4" borderId="0" xfId="0" applyFont="1" applyFill="1"/>
    <xf numFmtId="0" fontId="24" fillId="4" borderId="0" xfId="0" applyFont="1" applyFill="1"/>
    <xf numFmtId="0" fontId="24" fillId="0" borderId="0" xfId="0" applyFont="1"/>
    <xf numFmtId="0" fontId="25" fillId="4" borderId="0" xfId="0" applyFont="1" applyFill="1" applyAlignment="1">
      <alignment horizontal="left"/>
    </xf>
    <xf numFmtId="0" fontId="3" fillId="0" borderId="0" xfId="1"/>
    <xf numFmtId="0" fontId="22" fillId="4" borderId="8" xfId="0" applyFont="1" applyFill="1" applyBorder="1"/>
    <xf numFmtId="0" fontId="23" fillId="4" borderId="9" xfId="0" applyFont="1" applyFill="1" applyBorder="1"/>
    <xf numFmtId="0" fontId="23" fillId="4" borderId="10" xfId="0" applyFont="1" applyFill="1" applyBorder="1"/>
    <xf numFmtId="0" fontId="6" fillId="2" borderId="16" xfId="1" applyFont="1" applyFill="1" applyBorder="1"/>
    <xf numFmtId="171" fontId="16" fillId="0" borderId="0" xfId="1" applyNumberFormat="1" applyFont="1"/>
    <xf numFmtId="0" fontId="29" fillId="2" borderId="0" xfId="1" applyFont="1" applyFill="1" applyAlignment="1">
      <alignment horizontal="left"/>
    </xf>
    <xf numFmtId="0" fontId="4" fillId="2" borderId="0" xfId="1" applyFont="1" applyFill="1"/>
    <xf numFmtId="0" fontId="4" fillId="2" borderId="0" xfId="1" applyFont="1" applyFill="1" applyAlignment="1">
      <alignment horizontal="right"/>
    </xf>
    <xf numFmtId="171" fontId="4" fillId="2" borderId="0" xfId="1" applyNumberFormat="1" applyFont="1" applyFill="1"/>
    <xf numFmtId="171" fontId="4" fillId="0" borderId="0" xfId="1" applyNumberFormat="1" applyFont="1"/>
    <xf numFmtId="0" fontId="6" fillId="2" borderId="0" xfId="1" applyFont="1" applyFill="1" applyAlignment="1">
      <alignment horizontal="left"/>
    </xf>
    <xf numFmtId="169" fontId="6" fillId="2" borderId="0" xfId="1" applyNumberFormat="1" applyFont="1" applyFill="1"/>
    <xf numFmtId="0" fontId="6" fillId="2" borderId="0" xfId="1" applyFont="1" applyFill="1"/>
    <xf numFmtId="175" fontId="6" fillId="2" borderId="0" xfId="1" applyNumberFormat="1" applyFont="1" applyFill="1"/>
    <xf numFmtId="176" fontId="4" fillId="2" borderId="0" xfId="4" applyNumberFormat="1" applyFont="1" applyFill="1"/>
    <xf numFmtId="177" fontId="4" fillId="2" borderId="0" xfId="1" applyNumberFormat="1" applyFont="1" applyFill="1"/>
    <xf numFmtId="0" fontId="15" fillId="2" borderId="0" xfId="1" applyFont="1" applyFill="1" applyAlignment="1">
      <alignment vertical="top"/>
    </xf>
    <xf numFmtId="0" fontId="7" fillId="2" borderId="0" xfId="1" applyFont="1" applyFill="1" applyAlignment="1">
      <alignment horizontal="left" vertical="top" wrapText="1"/>
    </xf>
    <xf numFmtId="0" fontId="16" fillId="2" borderId="0" xfId="1" applyFont="1" applyFill="1"/>
    <xf numFmtId="171" fontId="30" fillId="0" borderId="0" xfId="1" applyNumberFormat="1" applyFont="1"/>
    <xf numFmtId="171" fontId="3" fillId="0" borderId="0" xfId="1" applyNumberFormat="1"/>
    <xf numFmtId="168" fontId="16" fillId="2" borderId="0" xfId="1" applyNumberFormat="1" applyFont="1" applyFill="1"/>
    <xf numFmtId="0" fontId="31" fillId="0" borderId="0" xfId="1" applyFont="1" applyAlignment="1">
      <alignment vertical="center"/>
    </xf>
    <xf numFmtId="0" fontId="32" fillId="2" borderId="0" xfId="1" applyFont="1" applyFill="1" applyAlignment="1">
      <alignment horizontal="left"/>
    </xf>
    <xf numFmtId="0" fontId="33" fillId="0" borderId="0" xfId="1" applyFont="1" applyAlignment="1">
      <alignment horizontal="right"/>
    </xf>
    <xf numFmtId="0" fontId="6" fillId="0" borderId="0" xfId="1" applyFont="1"/>
    <xf numFmtId="169" fontId="6" fillId="0" borderId="0" xfId="1" applyNumberFormat="1" applyFont="1"/>
    <xf numFmtId="0" fontId="6" fillId="0" borderId="0" xfId="1" applyFont="1" applyAlignment="1">
      <alignment vertical="top"/>
    </xf>
    <xf numFmtId="164" fontId="34" fillId="0" borderId="0" xfId="2" applyFont="1"/>
    <xf numFmtId="178" fontId="6" fillId="0" borderId="0" xfId="1" applyNumberFormat="1" applyFont="1"/>
    <xf numFmtId="179" fontId="6" fillId="0" borderId="0" xfId="1" applyNumberFormat="1" applyFont="1"/>
    <xf numFmtId="180" fontId="6" fillId="0" borderId="0" xfId="1" applyNumberFormat="1" applyFont="1"/>
    <xf numFmtId="168" fontId="6" fillId="0" borderId="0" xfId="1" applyNumberFormat="1" applyFont="1"/>
    <xf numFmtId="171" fontId="6" fillId="0" borderId="0" xfId="1" applyNumberFormat="1" applyFont="1"/>
    <xf numFmtId="181" fontId="6" fillId="0" borderId="0" xfId="1" applyNumberFormat="1" applyFont="1"/>
    <xf numFmtId="0" fontId="28" fillId="0" borderId="0" xfId="1" applyFont="1" applyAlignment="1">
      <alignment vertical="center"/>
    </xf>
    <xf numFmtId="0" fontId="35" fillId="0" borderId="0" xfId="0" applyFont="1"/>
    <xf numFmtId="0" fontId="35" fillId="0" borderId="0" xfId="0" applyFont="1" applyAlignment="1">
      <alignment horizontal="left"/>
    </xf>
    <xf numFmtId="0" fontId="6" fillId="2" borderId="0" xfId="1" applyFont="1" applyFill="1" applyAlignment="1">
      <alignment horizontal="right"/>
    </xf>
    <xf numFmtId="166" fontId="23" fillId="0" borderId="14" xfId="1" applyNumberFormat="1" applyFont="1" applyBorder="1"/>
    <xf numFmtId="166" fontId="23" fillId="0" borderId="9" xfId="1" applyNumberFormat="1" applyFont="1" applyBorder="1"/>
    <xf numFmtId="0" fontId="36" fillId="0" borderId="9" xfId="1" applyFont="1" applyBorder="1"/>
    <xf numFmtId="167" fontId="23" fillId="0" borderId="9" xfId="2" applyNumberFormat="1" applyFont="1" applyFill="1" applyBorder="1" applyAlignment="1"/>
    <xf numFmtId="4" fontId="23" fillId="0" borderId="9" xfId="1" applyNumberFormat="1" applyFont="1" applyBorder="1"/>
    <xf numFmtId="166" fontId="22" fillId="2" borderId="8" xfId="1" applyNumberFormat="1" applyFont="1" applyFill="1" applyBorder="1"/>
    <xf numFmtId="166" fontId="22" fillId="2" borderId="2" xfId="1" applyNumberFormat="1" applyFont="1" applyFill="1" applyBorder="1"/>
    <xf numFmtId="166" fontId="22" fillId="2" borderId="12" xfId="1" applyNumberFormat="1" applyFont="1" applyFill="1" applyBorder="1"/>
    <xf numFmtId="166" fontId="22" fillId="0" borderId="12" xfId="1" applyNumberFormat="1" applyFont="1" applyBorder="1"/>
    <xf numFmtId="166" fontId="23" fillId="2" borderId="12" xfId="1" applyNumberFormat="1" applyFont="1" applyFill="1" applyBorder="1"/>
    <xf numFmtId="166" fontId="23" fillId="2" borderId="2" xfId="1" applyNumberFormat="1" applyFont="1" applyFill="1" applyBorder="1"/>
    <xf numFmtId="168" fontId="23" fillId="0" borderId="15" xfId="1" applyNumberFormat="1" applyFont="1" applyBorder="1"/>
    <xf numFmtId="168" fontId="23" fillId="0" borderId="2" xfId="1" applyNumberFormat="1" applyFont="1" applyBorder="1"/>
    <xf numFmtId="0" fontId="37" fillId="0" borderId="0" xfId="1" applyFont="1"/>
    <xf numFmtId="166" fontId="37" fillId="0" borderId="0" xfId="1" applyNumberFormat="1" applyFont="1"/>
    <xf numFmtId="0" fontId="15" fillId="2" borderId="0" xfId="1" applyFont="1" applyFill="1"/>
    <xf numFmtId="0" fontId="38" fillId="0" borderId="0" xfId="1" applyFont="1"/>
    <xf numFmtId="166" fontId="22" fillId="0" borderId="9" xfId="1" applyNumberFormat="1" applyFont="1" applyBorder="1"/>
    <xf numFmtId="166" fontId="23" fillId="2" borderId="9" xfId="1" applyNumberFormat="1" applyFont="1" applyFill="1" applyBorder="1"/>
    <xf numFmtId="166" fontId="23" fillId="0" borderId="8" xfId="1" applyNumberFormat="1" applyFont="1" applyBorder="1"/>
    <xf numFmtId="0" fontId="36" fillId="0" borderId="0" xfId="1" applyFont="1"/>
    <xf numFmtId="173" fontId="39" fillId="0" borderId="0" xfId="2" applyNumberFormat="1" applyFont="1" applyFill="1" applyBorder="1" applyAlignment="1">
      <alignment wrapText="1"/>
    </xf>
    <xf numFmtId="173" fontId="39" fillId="0" borderId="0" xfId="2" applyNumberFormat="1" applyFont="1" applyFill="1" applyBorder="1" applyAlignment="1"/>
    <xf numFmtId="164" fontId="39" fillId="0" borderId="0" xfId="2" applyFont="1" applyFill="1" applyBorder="1" applyAlignment="1"/>
    <xf numFmtId="173" fontId="39" fillId="0" borderId="0" xfId="2" applyNumberFormat="1" applyFont="1" applyFill="1" applyBorder="1" applyAlignment="1">
      <alignment horizontal="right"/>
    </xf>
    <xf numFmtId="173" fontId="11" fillId="0" borderId="0" xfId="2" applyNumberFormat="1" applyFont="1" applyFill="1" applyBorder="1" applyAlignment="1">
      <alignment wrapText="1"/>
    </xf>
    <xf numFmtId="0" fontId="40" fillId="0" borderId="0" xfId="1" applyFont="1"/>
    <xf numFmtId="164" fontId="40" fillId="0" borderId="0" xfId="3" applyFont="1" applyFill="1"/>
    <xf numFmtId="173" fontId="5" fillId="0" borderId="0" xfId="2" applyNumberFormat="1" applyFont="1" applyFill="1" applyBorder="1" applyAlignment="1"/>
    <xf numFmtId="173" fontId="5" fillId="0" borderId="0" xfId="2" applyNumberFormat="1" applyFont="1" applyFill="1" applyBorder="1" applyAlignment="1">
      <alignment horizontal="right"/>
    </xf>
    <xf numFmtId="173" fontId="11" fillId="0" borderId="0" xfId="2" applyNumberFormat="1" applyFont="1" applyFill="1" applyBorder="1"/>
    <xf numFmtId="173" fontId="11" fillId="0" borderId="0" xfId="2" applyNumberFormat="1" applyFont="1" applyBorder="1" applyAlignment="1">
      <alignment wrapText="1"/>
    </xf>
    <xf numFmtId="0" fontId="16" fillId="0" borderId="0" xfId="0" applyFont="1"/>
    <xf numFmtId="173" fontId="4" fillId="0" borderId="0" xfId="2" applyNumberFormat="1" applyFont="1"/>
    <xf numFmtId="167" fontId="4" fillId="0" borderId="0" xfId="2" applyNumberFormat="1" applyFont="1"/>
    <xf numFmtId="164" fontId="11" fillId="0" borderId="0" xfId="2" applyFont="1" applyBorder="1"/>
    <xf numFmtId="164" fontId="41" fillId="0" borderId="0" xfId="2" applyFont="1" applyBorder="1"/>
    <xf numFmtId="164" fontId="37" fillId="0" borderId="0" xfId="1" applyNumberFormat="1" applyFont="1"/>
    <xf numFmtId="0" fontId="42" fillId="0" borderId="0" xfId="1" applyFont="1" applyAlignment="1">
      <alignment vertical="center"/>
    </xf>
    <xf numFmtId="173" fontId="22" fillId="5" borderId="1" xfId="2" applyNumberFormat="1" applyFont="1" applyFill="1" applyBorder="1" applyAlignment="1"/>
    <xf numFmtId="173" fontId="43" fillId="6" borderId="2" xfId="2" applyNumberFormat="1" applyFont="1" applyFill="1" applyBorder="1" applyAlignment="1">
      <alignment horizontal="center" vertical="center"/>
    </xf>
    <xf numFmtId="173" fontId="43" fillId="5" borderId="5" xfId="2" applyNumberFormat="1" applyFont="1" applyFill="1" applyBorder="1" applyAlignment="1">
      <alignment vertical="top"/>
    </xf>
    <xf numFmtId="173" fontId="44" fillId="6" borderId="8" xfId="2" applyNumberFormat="1" applyFont="1" applyFill="1" applyBorder="1" applyAlignment="1">
      <alignment vertical="top" wrapText="1"/>
    </xf>
    <xf numFmtId="182" fontId="44" fillId="0" borderId="6" xfId="2" applyNumberFormat="1" applyFont="1" applyBorder="1"/>
    <xf numFmtId="164" fontId="44" fillId="0" borderId="9" xfId="2" applyFont="1" applyBorder="1"/>
    <xf numFmtId="164" fontId="23" fillId="0" borderId="9" xfId="2" applyFont="1" applyBorder="1" applyAlignment="1">
      <alignment horizontal="center"/>
    </xf>
    <xf numFmtId="164" fontId="43" fillId="0" borderId="13" xfId="2" applyFont="1" applyBorder="1"/>
    <xf numFmtId="164" fontId="43" fillId="0" borderId="12" xfId="2" applyFont="1" applyBorder="1"/>
    <xf numFmtId="164" fontId="43" fillId="0" borderId="15" xfId="2" applyFont="1" applyBorder="1"/>
    <xf numFmtId="182" fontId="43" fillId="5" borderId="5" xfId="2" applyNumberFormat="1" applyFont="1" applyFill="1" applyBorder="1"/>
    <xf numFmtId="2" fontId="43" fillId="5" borderId="8" xfId="2" applyNumberFormat="1" applyFont="1" applyFill="1" applyBorder="1"/>
    <xf numFmtId="2" fontId="43" fillId="5" borderId="2" xfId="2" applyNumberFormat="1" applyFont="1" applyFill="1" applyBorder="1"/>
    <xf numFmtId="182" fontId="43" fillId="0" borderId="6" xfId="2" applyNumberFormat="1" applyFont="1" applyFill="1" applyBorder="1"/>
    <xf numFmtId="2" fontId="43" fillId="0" borderId="14" xfId="2" applyNumberFormat="1" applyFont="1" applyFill="1" applyBorder="1"/>
    <xf numFmtId="2" fontId="44" fillId="0" borderId="14" xfId="2" applyNumberFormat="1" applyFont="1" applyFill="1" applyBorder="1"/>
    <xf numFmtId="2" fontId="43" fillId="0" borderId="13" xfId="2" applyNumberFormat="1" applyFont="1" applyFill="1" applyBorder="1"/>
    <xf numFmtId="182" fontId="43" fillId="0" borderId="6" xfId="2" applyNumberFormat="1" applyFont="1" applyBorder="1"/>
    <xf numFmtId="2" fontId="43" fillId="0" borderId="9" xfId="2" applyNumberFormat="1" applyFont="1" applyFill="1" applyBorder="1"/>
    <xf numFmtId="2" fontId="43" fillId="0" borderId="12" xfId="2" applyNumberFormat="1" applyFont="1" applyFill="1" applyBorder="1"/>
    <xf numFmtId="164" fontId="44" fillId="0" borderId="10" xfId="2" applyFont="1" applyFill="1" applyBorder="1"/>
    <xf numFmtId="164" fontId="43" fillId="0" borderId="15" xfId="2" applyFont="1" applyFill="1" applyBorder="1"/>
    <xf numFmtId="164" fontId="43" fillId="0" borderId="8" xfId="2" applyFont="1" applyFill="1" applyBorder="1"/>
    <xf numFmtId="164" fontId="43" fillId="0" borderId="2" xfId="2" applyFont="1" applyFill="1" applyBorder="1"/>
    <xf numFmtId="164" fontId="44" fillId="0" borderId="9" xfId="1" applyNumberFormat="1" applyFont="1" applyBorder="1"/>
    <xf numFmtId="173" fontId="44" fillId="0" borderId="9" xfId="2" applyNumberFormat="1" applyFont="1" applyBorder="1"/>
    <xf numFmtId="182" fontId="44" fillId="0" borderId="6" xfId="2" applyNumberFormat="1" applyFont="1" applyBorder="1" applyAlignment="1">
      <alignment wrapText="1"/>
    </xf>
    <xf numFmtId="164" fontId="43" fillId="0" borderId="9" xfId="2" applyFont="1" applyBorder="1"/>
    <xf numFmtId="182" fontId="44" fillId="0" borderId="6" xfId="2" applyNumberFormat="1" applyFont="1" applyBorder="1" applyAlignment="1">
      <alignment horizontal="left" indent="2"/>
    </xf>
    <xf numFmtId="164" fontId="23" fillId="0" borderId="9" xfId="1" applyNumberFormat="1" applyFont="1" applyBorder="1"/>
    <xf numFmtId="182" fontId="44" fillId="0" borderId="4" xfId="2" applyNumberFormat="1" applyFont="1" applyBorder="1"/>
    <xf numFmtId="173" fontId="44" fillId="0" borderId="10" xfId="2" applyNumberFormat="1" applyFont="1" applyBorder="1"/>
    <xf numFmtId="164" fontId="44" fillId="0" borderId="10" xfId="2" applyFont="1" applyBorder="1"/>
    <xf numFmtId="164" fontId="23" fillId="0" borderId="9" xfId="2" applyFont="1" applyFill="1" applyBorder="1" applyAlignment="1">
      <alignment horizontal="center"/>
    </xf>
    <xf numFmtId="164" fontId="23" fillId="0" borderId="10" xfId="2" applyFont="1" applyFill="1" applyBorder="1"/>
    <xf numFmtId="164" fontId="23" fillId="0" borderId="10" xfId="2" applyFont="1" applyFill="1" applyBorder="1" applyAlignment="1">
      <alignment horizontal="center"/>
    </xf>
    <xf numFmtId="0" fontId="36" fillId="0" borderId="37" xfId="1" applyFont="1" applyBorder="1"/>
    <xf numFmtId="164" fontId="44" fillId="0" borderId="9" xfId="2" applyFont="1" applyFill="1" applyBorder="1"/>
    <xf numFmtId="164" fontId="43" fillId="0" borderId="9" xfId="2" applyFont="1" applyFill="1" applyBorder="1"/>
    <xf numFmtId="164" fontId="44" fillId="0" borderId="12" xfId="3" applyFont="1" applyFill="1" applyBorder="1"/>
    <xf numFmtId="164" fontId="44" fillId="0" borderId="12" xfId="2" applyFont="1" applyFill="1" applyBorder="1"/>
    <xf numFmtId="0" fontId="46" fillId="0" borderId="24" xfId="1" applyFont="1" applyBorder="1"/>
    <xf numFmtId="0" fontId="46" fillId="0" borderId="37" xfId="1" applyFont="1" applyBorder="1"/>
    <xf numFmtId="173" fontId="22" fillId="0" borderId="1" xfId="2" applyNumberFormat="1" applyFont="1" applyFill="1" applyBorder="1" applyAlignment="1"/>
    <xf numFmtId="173" fontId="22" fillId="0" borderId="2" xfId="2" applyNumberFormat="1" applyFont="1" applyFill="1" applyBorder="1" applyAlignment="1">
      <alignment horizontal="center" wrapText="1"/>
    </xf>
    <xf numFmtId="173" fontId="43" fillId="0" borderId="6" xfId="2" applyNumberFormat="1" applyFont="1" applyFill="1" applyBorder="1" applyAlignment="1">
      <alignment vertical="top"/>
    </xf>
    <xf numFmtId="173" fontId="43" fillId="0" borderId="8" xfId="2" applyNumberFormat="1" applyFont="1" applyFill="1" applyBorder="1" applyAlignment="1">
      <alignment vertical="top" wrapText="1"/>
    </xf>
    <xf numFmtId="173" fontId="43" fillId="0" borderId="2" xfId="2" applyNumberFormat="1" applyFont="1" applyFill="1" applyBorder="1" applyAlignment="1">
      <alignment vertical="top" wrapText="1"/>
    </xf>
    <xf numFmtId="173" fontId="44" fillId="0" borderId="6" xfId="2" applyNumberFormat="1" applyFont="1" applyFill="1" applyBorder="1"/>
    <xf numFmtId="164" fontId="43" fillId="0" borderId="12" xfId="2" applyFont="1" applyFill="1" applyBorder="1"/>
    <xf numFmtId="183" fontId="44" fillId="0" borderId="9" xfId="2" applyNumberFormat="1" applyFont="1" applyFill="1" applyBorder="1"/>
    <xf numFmtId="173" fontId="43" fillId="0" borderId="5" xfId="2" applyNumberFormat="1" applyFont="1" applyFill="1" applyBorder="1"/>
    <xf numFmtId="173" fontId="43" fillId="0" borderId="6" xfId="2" applyNumberFormat="1" applyFont="1" applyFill="1" applyBorder="1"/>
    <xf numFmtId="164" fontId="45" fillId="0" borderId="9" xfId="2" applyFont="1" applyFill="1" applyBorder="1" applyAlignment="1">
      <alignment horizontal="center"/>
    </xf>
    <xf numFmtId="173" fontId="43" fillId="0" borderId="1" xfId="2" applyNumberFormat="1" applyFont="1" applyFill="1" applyBorder="1"/>
    <xf numFmtId="0" fontId="36" fillId="0" borderId="6" xfId="1" applyFont="1" applyBorder="1"/>
    <xf numFmtId="173" fontId="44" fillId="0" borderId="4" xfId="2" applyNumberFormat="1" applyFont="1" applyFill="1" applyBorder="1"/>
    <xf numFmtId="164" fontId="43" fillId="0" borderId="10" xfId="2" applyFont="1" applyFill="1" applyBorder="1"/>
    <xf numFmtId="164" fontId="44" fillId="0" borderId="15" xfId="3" applyFont="1" applyFill="1" applyBorder="1"/>
    <xf numFmtId="173" fontId="22" fillId="0" borderId="1" xfId="2" applyNumberFormat="1" applyFont="1" applyFill="1" applyBorder="1" applyAlignment="1">
      <alignment wrapText="1"/>
    </xf>
    <xf numFmtId="173" fontId="43" fillId="0" borderId="6" xfId="2" applyNumberFormat="1" applyFont="1" applyFill="1" applyBorder="1" applyAlignment="1">
      <alignment vertical="top" wrapText="1"/>
    </xf>
    <xf numFmtId="173" fontId="44" fillId="0" borderId="9" xfId="2" applyNumberFormat="1" applyFont="1" applyFill="1" applyBorder="1" applyAlignment="1">
      <alignment vertical="top" wrapText="1"/>
    </xf>
    <xf numFmtId="173" fontId="44" fillId="0" borderId="6" xfId="2" applyNumberFormat="1" applyFont="1" applyFill="1" applyBorder="1" applyAlignment="1">
      <alignment wrapText="1"/>
    </xf>
    <xf numFmtId="164" fontId="23" fillId="0" borderId="12" xfId="2" applyFont="1" applyFill="1" applyBorder="1" applyAlignment="1">
      <alignment horizontal="center"/>
    </xf>
    <xf numFmtId="164" fontId="45" fillId="0" borderId="9" xfId="2" applyFont="1" applyFill="1" applyBorder="1"/>
    <xf numFmtId="0" fontId="44" fillId="0" borderId="12" xfId="1" applyFont="1" applyBorder="1"/>
    <xf numFmtId="173" fontId="43" fillId="0" borderId="5" xfId="2" applyNumberFormat="1" applyFont="1" applyFill="1" applyBorder="1" applyAlignment="1">
      <alignment wrapText="1"/>
    </xf>
    <xf numFmtId="173" fontId="43" fillId="0" borderId="6" xfId="2" applyNumberFormat="1" applyFont="1" applyFill="1" applyBorder="1" applyAlignment="1">
      <alignment wrapText="1"/>
    </xf>
    <xf numFmtId="173" fontId="44" fillId="0" borderId="1" xfId="2" applyNumberFormat="1" applyFont="1" applyFill="1" applyBorder="1" applyAlignment="1">
      <alignment wrapText="1"/>
    </xf>
    <xf numFmtId="164" fontId="23" fillId="0" borderId="14" xfId="2" applyFont="1" applyFill="1" applyBorder="1" applyAlignment="1">
      <alignment horizontal="right"/>
    </xf>
    <xf numFmtId="164" fontId="23" fillId="0" borderId="14" xfId="2" applyFont="1" applyFill="1" applyBorder="1"/>
    <xf numFmtId="173" fontId="44" fillId="0" borderId="4" xfId="2" applyNumberFormat="1" applyFont="1" applyFill="1" applyBorder="1" applyAlignment="1">
      <alignment wrapText="1"/>
    </xf>
    <xf numFmtId="164" fontId="43" fillId="0" borderId="10" xfId="2" applyFont="1" applyFill="1" applyBorder="1" applyAlignment="1">
      <alignment horizontal="right"/>
    </xf>
    <xf numFmtId="164" fontId="23" fillId="0" borderId="15" xfId="2" applyFont="1" applyFill="1" applyBorder="1" applyAlignment="1">
      <alignment horizontal="center"/>
    </xf>
    <xf numFmtId="0" fontId="44" fillId="0" borderId="16" xfId="1" applyFont="1" applyBorder="1"/>
    <xf numFmtId="0" fontId="22" fillId="0" borderId="1" xfId="1" applyFont="1" applyBorder="1" applyAlignment="1">
      <alignment horizontal="right"/>
    </xf>
    <xf numFmtId="166" fontId="22" fillId="4" borderId="5" xfId="0" applyNumberFormat="1" applyFont="1" applyFill="1" applyBorder="1"/>
    <xf numFmtId="0" fontId="22" fillId="4" borderId="2" xfId="0" applyFont="1" applyFill="1" applyBorder="1" applyAlignment="1">
      <alignment horizontal="right"/>
    </xf>
    <xf numFmtId="0" fontId="22" fillId="4" borderId="8" xfId="0" applyFont="1" applyFill="1" applyBorder="1" applyAlignment="1">
      <alignment horizontal="right"/>
    </xf>
    <xf numFmtId="166" fontId="22" fillId="4" borderId="8" xfId="0" applyNumberFormat="1" applyFont="1" applyFill="1" applyBorder="1" applyAlignment="1">
      <alignment horizontal="right"/>
    </xf>
    <xf numFmtId="182" fontId="23" fillId="4" borderId="18" xfId="0" applyNumberFormat="1" applyFont="1" applyFill="1" applyBorder="1" applyAlignment="1">
      <alignment horizontal="left" indent="1"/>
    </xf>
    <xf numFmtId="2" fontId="23" fillId="4" borderId="12" xfId="0" applyNumberFormat="1" applyFont="1" applyFill="1" applyBorder="1" applyAlignment="1">
      <alignment horizontal="right" indent="1"/>
    </xf>
    <xf numFmtId="2" fontId="23" fillId="4" borderId="14" xfId="0" applyNumberFormat="1" applyFont="1" applyFill="1" applyBorder="1" applyAlignment="1">
      <alignment horizontal="right" indent="1"/>
    </xf>
    <xf numFmtId="2" fontId="23" fillId="4" borderId="14" xfId="0" applyNumberFormat="1" applyFont="1" applyFill="1" applyBorder="1" applyAlignment="1">
      <alignment horizontal="right"/>
    </xf>
    <xf numFmtId="2" fontId="23" fillId="4" borderId="9" xfId="0" applyNumberFormat="1" applyFont="1" applyFill="1" applyBorder="1" applyAlignment="1">
      <alignment horizontal="right" indent="1"/>
    </xf>
    <xf numFmtId="2" fontId="23" fillId="4" borderId="9" xfId="0" applyNumberFormat="1" applyFont="1" applyFill="1" applyBorder="1" applyAlignment="1">
      <alignment horizontal="right"/>
    </xf>
    <xf numFmtId="2" fontId="23" fillId="4" borderId="12" xfId="0" applyNumberFormat="1" applyFont="1" applyFill="1" applyBorder="1" applyAlignment="1">
      <alignment horizontal="right"/>
    </xf>
    <xf numFmtId="4" fontId="25" fillId="4" borderId="4" xfId="0" applyNumberFormat="1" applyFont="1" applyFill="1" applyBorder="1"/>
    <xf numFmtId="2" fontId="23" fillId="4" borderId="15" xfId="0" applyNumberFormat="1" applyFont="1" applyFill="1" applyBorder="1" applyAlignment="1">
      <alignment horizontal="right" indent="1"/>
    </xf>
    <xf numFmtId="2" fontId="23" fillId="4" borderId="10" xfId="0" applyNumberFormat="1" applyFont="1" applyFill="1" applyBorder="1" applyAlignment="1">
      <alignment horizontal="right" indent="1"/>
    </xf>
    <xf numFmtId="2" fontId="23" fillId="4" borderId="10" xfId="0" applyNumberFormat="1" applyFont="1" applyFill="1" applyBorder="1" applyAlignment="1">
      <alignment horizontal="right"/>
    </xf>
    <xf numFmtId="0" fontId="22" fillId="2" borderId="5" xfId="1" applyFont="1" applyFill="1" applyBorder="1"/>
    <xf numFmtId="0" fontId="22" fillId="2" borderId="8" xfId="1" quotePrefix="1" applyFont="1" applyFill="1" applyBorder="1" applyAlignment="1">
      <alignment horizontal="center"/>
    </xf>
    <xf numFmtId="0" fontId="23" fillId="2" borderId="0" xfId="1" applyFont="1" applyFill="1" applyAlignment="1">
      <alignment horizontal="left"/>
    </xf>
    <xf numFmtId="0" fontId="23" fillId="2" borderId="0" xfId="1" quotePrefix="1" applyFont="1" applyFill="1" applyAlignment="1">
      <alignment horizontal="left"/>
    </xf>
    <xf numFmtId="0" fontId="22" fillId="2" borderId="3" xfId="1" applyFont="1" applyFill="1" applyBorder="1" applyAlignment="1">
      <alignment horizontal="left"/>
    </xf>
    <xf numFmtId="0" fontId="22" fillId="2" borderId="6" xfId="1" applyFont="1" applyFill="1" applyBorder="1" applyAlignment="1">
      <alignment horizontal="left"/>
    </xf>
    <xf numFmtId="0" fontId="23" fillId="2" borderId="6" xfId="1" applyFont="1" applyFill="1" applyBorder="1" applyAlignment="1">
      <alignment horizontal="left"/>
    </xf>
    <xf numFmtId="0" fontId="22" fillId="2" borderId="5" xfId="1" applyFont="1" applyFill="1" applyBorder="1" applyAlignment="1">
      <alignment horizontal="left"/>
    </xf>
    <xf numFmtId="0" fontId="23" fillId="2" borderId="5" xfId="1" applyFont="1" applyFill="1" applyBorder="1" applyAlignment="1">
      <alignment horizontal="left"/>
    </xf>
    <xf numFmtId="0" fontId="22" fillId="4" borderId="5" xfId="0" applyFont="1" applyFill="1" applyBorder="1" applyAlignment="1">
      <alignment horizontal="left"/>
    </xf>
    <xf numFmtId="0" fontId="22" fillId="0" borderId="8" xfId="0" applyFont="1" applyBorder="1" applyAlignment="1">
      <alignment horizontal="center"/>
    </xf>
    <xf numFmtId="0" fontId="22" fillId="4" borderId="2" xfId="0" applyFont="1" applyFill="1" applyBorder="1" applyAlignment="1">
      <alignment horizontal="center"/>
    </xf>
    <xf numFmtId="0" fontId="22" fillId="4" borderId="8" xfId="0" applyFont="1" applyFill="1" applyBorder="1" applyAlignment="1">
      <alignment horizontal="center"/>
    </xf>
    <xf numFmtId="166" fontId="23" fillId="4" borderId="1" xfId="0" applyNumberFormat="1" applyFont="1" applyFill="1" applyBorder="1" applyAlignment="1">
      <alignment horizontal="left"/>
    </xf>
    <xf numFmtId="166" fontId="23" fillId="4" borderId="14" xfId="0" applyNumberFormat="1" applyFont="1" applyFill="1" applyBorder="1" applyAlignment="1">
      <alignment horizontal="right"/>
    </xf>
    <xf numFmtId="166" fontId="23" fillId="4" borderId="13" xfId="0" applyNumberFormat="1" applyFont="1" applyFill="1" applyBorder="1" applyAlignment="1">
      <alignment horizontal="right"/>
    </xf>
    <xf numFmtId="166" fontId="23" fillId="0" borderId="13" xfId="0" applyNumberFormat="1" applyFont="1" applyBorder="1" applyAlignment="1">
      <alignment horizontal="right"/>
    </xf>
    <xf numFmtId="166" fontId="23" fillId="0" borderId="14" xfId="0" applyNumberFormat="1" applyFont="1" applyBorder="1" applyAlignment="1">
      <alignment horizontal="right"/>
    </xf>
    <xf numFmtId="166" fontId="23" fillId="4" borderId="6" xfId="0" applyNumberFormat="1" applyFont="1" applyFill="1" applyBorder="1" applyAlignment="1">
      <alignment horizontal="left"/>
    </xf>
    <xf numFmtId="166" fontId="23" fillId="4" borderId="9" xfId="0" applyNumberFormat="1" applyFont="1" applyFill="1" applyBorder="1" applyAlignment="1">
      <alignment horizontal="right"/>
    </xf>
    <xf numFmtId="166" fontId="23" fillId="4" borderId="12" xfId="0" applyNumberFormat="1" applyFont="1" applyFill="1" applyBorder="1" applyAlignment="1">
      <alignment horizontal="right"/>
    </xf>
    <xf numFmtId="166" fontId="23" fillId="0" borderId="12" xfId="0" applyNumberFormat="1" applyFont="1" applyBorder="1" applyAlignment="1">
      <alignment horizontal="right"/>
    </xf>
    <xf numFmtId="166" fontId="23" fillId="0" borderId="9" xfId="0" applyNumberFormat="1" applyFont="1" applyBorder="1" applyAlignment="1">
      <alignment horizontal="right"/>
    </xf>
    <xf numFmtId="166" fontId="22" fillId="4" borderId="5" xfId="0" applyNumberFormat="1" applyFont="1" applyFill="1" applyBorder="1" applyAlignment="1">
      <alignment horizontal="left"/>
    </xf>
    <xf numFmtId="166" fontId="22" fillId="4" borderId="2" xfId="0" applyNumberFormat="1" applyFont="1" applyFill="1" applyBorder="1" applyAlignment="1">
      <alignment horizontal="right"/>
    </xf>
    <xf numFmtId="0" fontId="23" fillId="2" borderId="3" xfId="1" applyFont="1" applyFill="1" applyBorder="1"/>
    <xf numFmtId="0" fontId="44" fillId="0" borderId="17" xfId="1" applyFont="1" applyBorder="1" applyAlignment="1">
      <alignment horizontal="center"/>
    </xf>
    <xf numFmtId="0" fontId="23" fillId="2" borderId="1" xfId="1" applyFont="1" applyFill="1" applyBorder="1"/>
    <xf numFmtId="0" fontId="23" fillId="2" borderId="4" xfId="1" applyFont="1" applyFill="1" applyBorder="1" applyAlignment="1">
      <alignment horizontal="left"/>
    </xf>
    <xf numFmtId="0" fontId="23" fillId="2" borderId="8" xfId="1" applyFont="1" applyFill="1" applyBorder="1" applyAlignment="1">
      <alignment horizontal="center"/>
    </xf>
    <xf numFmtId="0" fontId="23" fillId="2" borderId="8" xfId="1" applyFont="1" applyFill="1" applyBorder="1" applyAlignment="1">
      <alignment horizontal="center" wrapText="1"/>
    </xf>
    <xf numFmtId="0" fontId="23" fillId="2" borderId="8" xfId="1" applyFont="1" applyFill="1" applyBorder="1" applyAlignment="1">
      <alignment wrapText="1"/>
    </xf>
    <xf numFmtId="0" fontId="23" fillId="2" borderId="1" xfId="1" applyFont="1" applyFill="1" applyBorder="1" applyAlignment="1">
      <alignment horizontal="left"/>
    </xf>
    <xf numFmtId="168" fontId="23" fillId="0" borderId="14" xfId="1" applyNumberFormat="1" applyFont="1" applyBorder="1"/>
    <xf numFmtId="168" fontId="23" fillId="2" borderId="14" xfId="1" applyNumberFormat="1" applyFont="1" applyFill="1" applyBorder="1"/>
    <xf numFmtId="168" fontId="23" fillId="2" borderId="14" xfId="1" applyNumberFormat="1" applyFont="1" applyFill="1" applyBorder="1" applyAlignment="1">
      <alignment horizontal="right"/>
    </xf>
    <xf numFmtId="168" fontId="22" fillId="0" borderId="13" xfId="1" applyNumberFormat="1" applyFont="1" applyBorder="1"/>
    <xf numFmtId="168" fontId="23" fillId="0" borderId="9" xfId="1" applyNumberFormat="1" applyFont="1" applyBorder="1"/>
    <xf numFmtId="168" fontId="23" fillId="2" borderId="9" xfId="1" applyNumberFormat="1" applyFont="1" applyFill="1" applyBorder="1"/>
    <xf numFmtId="168" fontId="23" fillId="2" borderId="9" xfId="1" applyNumberFormat="1" applyFont="1" applyFill="1" applyBorder="1" applyAlignment="1">
      <alignment horizontal="right"/>
    </xf>
    <xf numFmtId="168" fontId="22" fillId="0" borderId="12" xfId="1" applyNumberFormat="1" applyFont="1" applyBorder="1"/>
    <xf numFmtId="0" fontId="23" fillId="0" borderId="6" xfId="1" applyFont="1" applyBorder="1" applyAlignment="1">
      <alignment horizontal="left"/>
    </xf>
    <xf numFmtId="168" fontId="23" fillId="0" borderId="9" xfId="1" applyNumberFormat="1" applyFont="1" applyBorder="1" applyAlignment="1">
      <alignment horizontal="right"/>
    </xf>
    <xf numFmtId="0" fontId="23" fillId="0" borderId="4" xfId="1" applyFont="1" applyBorder="1" applyAlignment="1">
      <alignment horizontal="left"/>
    </xf>
    <xf numFmtId="168" fontId="23" fillId="0" borderId="10" xfId="1" applyNumberFormat="1" applyFont="1" applyBorder="1"/>
    <xf numFmtId="168" fontId="23" fillId="0" borderId="10" xfId="1" applyNumberFormat="1" applyFont="1" applyBorder="1" applyAlignment="1">
      <alignment horizontal="right"/>
    </xf>
    <xf numFmtId="168" fontId="22" fillId="0" borderId="15" xfId="1" applyNumberFormat="1" applyFont="1" applyBorder="1"/>
    <xf numFmtId="0" fontId="23" fillId="2" borderId="5" xfId="1" applyFont="1" applyFill="1" applyBorder="1"/>
    <xf numFmtId="0" fontId="23" fillId="2" borderId="6" xfId="1" applyFont="1" applyFill="1" applyBorder="1"/>
    <xf numFmtId="0" fontId="23" fillId="2" borderId="4" xfId="1" applyFont="1" applyFill="1" applyBorder="1"/>
    <xf numFmtId="171" fontId="44" fillId="2" borderId="13" xfId="1" applyNumberFormat="1" applyFont="1" applyFill="1" applyBorder="1"/>
    <xf numFmtId="174" fontId="23" fillId="0" borderId="14" xfId="1" applyNumberFormat="1" applyFont="1" applyBorder="1" applyAlignment="1">
      <alignment horizontal="left" indent="4"/>
    </xf>
    <xf numFmtId="168" fontId="22" fillId="0" borderId="14" xfId="1" applyNumberFormat="1" applyFont="1" applyBorder="1"/>
    <xf numFmtId="171" fontId="44" fillId="2" borderId="16" xfId="1" applyNumberFormat="1" applyFont="1" applyFill="1" applyBorder="1"/>
    <xf numFmtId="168" fontId="23" fillId="0" borderId="13" xfId="1" applyNumberFormat="1" applyFont="1" applyBorder="1"/>
    <xf numFmtId="171" fontId="44" fillId="2" borderId="12" xfId="1" applyNumberFormat="1" applyFont="1" applyFill="1" applyBorder="1"/>
    <xf numFmtId="174" fontId="23" fillId="0" borderId="9" xfId="1" applyNumberFormat="1" applyFont="1" applyBorder="1" applyAlignment="1">
      <alignment horizontal="left" indent="4"/>
    </xf>
    <xf numFmtId="168" fontId="22" fillId="0" borderId="9" xfId="1" applyNumberFormat="1" applyFont="1" applyBorder="1"/>
    <xf numFmtId="171" fontId="44" fillId="2" borderId="0" xfId="1" applyNumberFormat="1" applyFont="1" applyFill="1"/>
    <xf numFmtId="168" fontId="23" fillId="0" borderId="12" xfId="1" applyNumberFormat="1" applyFont="1" applyBorder="1"/>
    <xf numFmtId="171" fontId="44" fillId="0" borderId="12" xfId="1" applyNumberFormat="1" applyFont="1" applyBorder="1"/>
    <xf numFmtId="171" fontId="44" fillId="0" borderId="9" xfId="1" applyNumberFormat="1" applyFont="1" applyBorder="1"/>
    <xf numFmtId="171" fontId="44" fillId="0" borderId="0" xfId="1" applyNumberFormat="1" applyFont="1"/>
    <xf numFmtId="171" fontId="44" fillId="0" borderId="15" xfId="1" applyNumberFormat="1" applyFont="1" applyBorder="1"/>
    <xf numFmtId="171" fontId="44" fillId="0" borderId="15" xfId="1" applyNumberFormat="1" applyFont="1" applyBorder="1" applyAlignment="1">
      <alignment horizontal="right"/>
    </xf>
    <xf numFmtId="168" fontId="22" fillId="0" borderId="10" xfId="1" applyNumberFormat="1" applyFont="1" applyBorder="1"/>
    <xf numFmtId="171" fontId="44" fillId="0" borderId="7" xfId="1" applyNumberFormat="1" applyFont="1" applyBorder="1"/>
    <xf numFmtId="0" fontId="22" fillId="2" borderId="8" xfId="1" applyFont="1" applyFill="1" applyBorder="1" applyAlignment="1">
      <alignment horizontal="center" vertical="center" wrapText="1"/>
    </xf>
    <xf numFmtId="0" fontId="23" fillId="2" borderId="10" xfId="1" applyFont="1" applyFill="1" applyBorder="1" applyAlignment="1">
      <alignment vertical="top"/>
    </xf>
    <xf numFmtId="0" fontId="23" fillId="2" borderId="14" xfId="1" applyFont="1" applyFill="1" applyBorder="1"/>
    <xf numFmtId="2" fontId="24" fillId="0" borderId="14" xfId="1" applyNumberFormat="1" applyFont="1" applyBorder="1" applyAlignment="1">
      <alignment horizontal="right" vertical="center" wrapText="1"/>
    </xf>
    <xf numFmtId="164" fontId="24" fillId="0" borderId="14" xfId="2" applyFont="1" applyBorder="1" applyAlignment="1">
      <alignment horizontal="right" vertical="center" wrapText="1"/>
    </xf>
    <xf numFmtId="0" fontId="23" fillId="2" borderId="9" xfId="1" applyFont="1" applyFill="1" applyBorder="1"/>
    <xf numFmtId="2" fontId="24" fillId="0" borderId="9" xfId="1" applyNumberFormat="1" applyFont="1" applyBorder="1" applyAlignment="1">
      <alignment horizontal="right" vertical="center" wrapText="1"/>
    </xf>
    <xf numFmtId="164" fontId="24" fillId="0" borderId="9" xfId="2" applyFont="1" applyBorder="1" applyAlignment="1">
      <alignment horizontal="right" vertical="center" wrapText="1"/>
    </xf>
    <xf numFmtId="0" fontId="23" fillId="2" borderId="10" xfId="1" applyFont="1" applyFill="1" applyBorder="1"/>
    <xf numFmtId="2" fontId="24" fillId="0" borderId="10" xfId="1" applyNumberFormat="1" applyFont="1" applyBorder="1" applyAlignment="1">
      <alignment horizontal="right" vertical="center" wrapText="1"/>
    </xf>
    <xf numFmtId="164" fontId="24" fillId="0" borderId="10" xfId="2" applyFont="1" applyBorder="1" applyAlignment="1">
      <alignment horizontal="right" vertical="center" wrapText="1"/>
    </xf>
    <xf numFmtId="0" fontId="22" fillId="2" borderId="8" xfId="1" applyFont="1" applyFill="1" applyBorder="1"/>
    <xf numFmtId="2" fontId="47" fillId="0" borderId="8" xfId="1" applyNumberFormat="1" applyFont="1" applyBorder="1" applyAlignment="1">
      <alignment horizontal="right" vertical="center" wrapText="1"/>
    </xf>
    <xf numFmtId="164" fontId="47" fillId="0" borderId="8" xfId="2" applyFont="1" applyBorder="1" applyAlignment="1">
      <alignment horizontal="right" vertical="center" wrapText="1"/>
    </xf>
    <xf numFmtId="164" fontId="47" fillId="0" borderId="8" xfId="3" applyFont="1" applyBorder="1" applyAlignment="1">
      <alignment vertical="center" wrapText="1"/>
    </xf>
    <xf numFmtId="0" fontId="47" fillId="0" borderId="8" xfId="1" applyFont="1" applyBorder="1" applyAlignment="1">
      <alignment horizontal="left" vertical="center" wrapText="1"/>
    </xf>
    <xf numFmtId="0" fontId="22" fillId="4" borderId="8" xfId="0" applyFont="1" applyFill="1" applyBorder="1" applyAlignment="1">
      <alignment horizontal="left" indent="1"/>
    </xf>
    <xf numFmtId="0" fontId="23" fillId="0" borderId="9" xfId="0" applyFont="1" applyBorder="1" applyAlignment="1">
      <alignment horizontal="left"/>
    </xf>
    <xf numFmtId="166" fontId="23" fillId="0" borderId="13" xfId="3" applyNumberFormat="1" applyFont="1" applyBorder="1" applyAlignment="1">
      <alignment horizontal="right"/>
    </xf>
    <xf numFmtId="166" fontId="23" fillId="0" borderId="14" xfId="3" applyNumberFormat="1" applyFont="1" applyBorder="1" applyAlignment="1">
      <alignment horizontal="right"/>
    </xf>
    <xf numFmtId="166" fontId="23" fillId="0" borderId="12" xfId="3" applyNumberFormat="1" applyFont="1" applyBorder="1" applyAlignment="1">
      <alignment horizontal="right"/>
    </xf>
    <xf numFmtId="166" fontId="23" fillId="0" borderId="9" xfId="3" applyNumberFormat="1" applyFont="1" applyBorder="1" applyAlignment="1">
      <alignment horizontal="right"/>
    </xf>
    <xf numFmtId="166" fontId="22" fillId="4" borderId="2" xfId="0" applyNumberFormat="1" applyFont="1" applyFill="1" applyBorder="1"/>
    <xf numFmtId="166" fontId="22" fillId="4" borderId="8" xfId="0" applyNumberFormat="1" applyFont="1" applyFill="1" applyBorder="1"/>
    <xf numFmtId="0" fontId="22" fillId="4" borderId="9" xfId="0" applyFont="1" applyFill="1" applyBorder="1"/>
    <xf numFmtId="0" fontId="48" fillId="0" borderId="9" xfId="0" applyFont="1" applyBorder="1"/>
    <xf numFmtId="0" fontId="49" fillId="0" borderId="9" xfId="0" applyFont="1" applyBorder="1" applyAlignment="1">
      <alignment horizontal="right"/>
    </xf>
    <xf numFmtId="166" fontId="23" fillId="4" borderId="11" xfId="0" applyNumberFormat="1" applyFont="1" applyFill="1" applyBorder="1" applyAlignment="1">
      <alignment horizontal="right"/>
    </xf>
    <xf numFmtId="166" fontId="23" fillId="4" borderId="10" xfId="0" applyNumberFormat="1" applyFont="1" applyFill="1" applyBorder="1" applyAlignment="1">
      <alignment horizontal="right"/>
    </xf>
    <xf numFmtId="166" fontId="23" fillId="2" borderId="8" xfId="2" applyNumberFormat="1" applyFont="1" applyFill="1" applyBorder="1" applyAlignment="1">
      <alignment horizontal="right"/>
    </xf>
    <xf numFmtId="166" fontId="23" fillId="0" borderId="8" xfId="2" applyNumberFormat="1" applyFont="1" applyFill="1" applyBorder="1" applyAlignment="1">
      <alignment horizontal="right"/>
    </xf>
    <xf numFmtId="0" fontId="22" fillId="4" borderId="10" xfId="0" applyFont="1" applyFill="1" applyBorder="1"/>
    <xf numFmtId="166" fontId="22" fillId="4" borderId="10" xfId="0" applyNumberFormat="1" applyFont="1" applyFill="1" applyBorder="1" applyAlignment="1">
      <alignment horizontal="right"/>
    </xf>
    <xf numFmtId="0" fontId="23" fillId="4" borderId="8" xfId="0" applyFont="1" applyFill="1" applyBorder="1"/>
    <xf numFmtId="166" fontId="23" fillId="4" borderId="8" xfId="0" applyNumberFormat="1" applyFont="1" applyFill="1" applyBorder="1" applyAlignment="1">
      <alignment horizontal="right"/>
    </xf>
    <xf numFmtId="0" fontId="22" fillId="2" borderId="3" xfId="1" applyFont="1" applyFill="1" applyBorder="1" applyAlignment="1">
      <alignment horizontal="center"/>
    </xf>
    <xf numFmtId="0" fontId="22" fillId="2" borderId="5" xfId="1" applyFont="1" applyFill="1" applyBorder="1" applyAlignment="1">
      <alignment horizontal="center"/>
    </xf>
    <xf numFmtId="165" fontId="22" fillId="2" borderId="6" xfId="1" applyNumberFormat="1" applyFont="1" applyFill="1" applyBorder="1"/>
    <xf numFmtId="4" fontId="44" fillId="0" borderId="0" xfId="1" applyNumberFormat="1" applyFont="1"/>
    <xf numFmtId="4" fontId="44" fillId="0" borderId="6" xfId="1" applyNumberFormat="1" applyFont="1" applyBorder="1"/>
    <xf numFmtId="165" fontId="23" fillId="2" borderId="6" xfId="1" applyNumberFormat="1" applyFont="1" applyFill="1" applyBorder="1" applyAlignment="1">
      <alignment horizontal="left" indent="1"/>
    </xf>
    <xf numFmtId="166" fontId="23" fillId="2" borderId="0" xfId="2" applyNumberFormat="1" applyFont="1" applyFill="1" applyBorder="1" applyAlignment="1">
      <alignment horizontal="right"/>
    </xf>
    <xf numFmtId="166" fontId="23" fillId="2" borderId="6" xfId="2" applyNumberFormat="1" applyFont="1" applyFill="1" applyBorder="1" applyAlignment="1">
      <alignment horizontal="right"/>
    </xf>
    <xf numFmtId="165" fontId="23" fillId="0" borderId="6" xfId="1" applyNumberFormat="1" applyFont="1" applyBorder="1" applyAlignment="1">
      <alignment horizontal="left" indent="1"/>
    </xf>
    <xf numFmtId="165" fontId="22" fillId="2" borderId="5" xfId="1" applyNumberFormat="1" applyFont="1" applyFill="1" applyBorder="1" applyAlignment="1">
      <alignment horizontal="left"/>
    </xf>
    <xf numFmtId="166" fontId="22" fillId="2" borderId="3" xfId="2" applyNumberFormat="1" applyFont="1" applyFill="1" applyBorder="1" applyAlignment="1">
      <alignment horizontal="right"/>
    </xf>
    <xf numFmtId="166" fontId="22" fillId="2" borderId="5" xfId="2" applyNumberFormat="1" applyFont="1" applyFill="1" applyBorder="1" applyAlignment="1">
      <alignment horizontal="right"/>
    </xf>
    <xf numFmtId="166" fontId="23" fillId="0" borderId="0" xfId="2" applyNumberFormat="1" applyFont="1" applyFill="1" applyBorder="1" applyAlignment="1">
      <alignment horizontal="right"/>
    </xf>
    <xf numFmtId="166" fontId="23" fillId="0" borderId="6" xfId="2" applyNumberFormat="1" applyFont="1" applyFill="1" applyBorder="1" applyAlignment="1">
      <alignment horizontal="right"/>
    </xf>
    <xf numFmtId="165" fontId="22" fillId="2" borderId="6" xfId="1" applyNumberFormat="1" applyFont="1" applyFill="1" applyBorder="1" applyAlignment="1">
      <alignment horizontal="left"/>
    </xf>
    <xf numFmtId="166" fontId="22" fillId="3" borderId="2" xfId="2" applyNumberFormat="1" applyFont="1" applyFill="1" applyBorder="1" applyAlignment="1">
      <alignment horizontal="right"/>
    </xf>
    <xf numFmtId="166" fontId="22" fillId="3" borderId="3" xfId="2" applyNumberFormat="1" applyFont="1" applyFill="1" applyBorder="1" applyAlignment="1">
      <alignment horizontal="right"/>
    </xf>
    <xf numFmtId="166" fontId="22" fillId="3" borderId="5" xfId="2" applyNumberFormat="1" applyFont="1" applyFill="1" applyBorder="1" applyAlignment="1">
      <alignment horizontal="right"/>
    </xf>
    <xf numFmtId="0" fontId="5" fillId="2" borderId="0" xfId="5" quotePrefix="1" applyFont="1" applyFill="1" applyAlignment="1">
      <alignment horizontal="left"/>
    </xf>
    <xf numFmtId="0" fontId="5" fillId="2" borderId="0" xfId="5" quotePrefix="1" applyFont="1" applyFill="1"/>
    <xf numFmtId="0" fontId="6" fillId="2" borderId="7" xfId="5" applyFont="1" applyFill="1" applyBorder="1"/>
    <xf numFmtId="0" fontId="6" fillId="2" borderId="7" xfId="5" applyFont="1" applyFill="1" applyBorder="1" applyAlignment="1">
      <alignment horizontal="right"/>
    </xf>
    <xf numFmtId="2" fontId="3" fillId="0" borderId="0" xfId="1" applyNumberFormat="1"/>
    <xf numFmtId="0" fontId="6" fillId="4" borderId="0" xfId="0" applyFont="1" applyFill="1" applyAlignment="1">
      <alignment horizontal="left" vertical="center"/>
    </xf>
    <xf numFmtId="0" fontId="6" fillId="4" borderId="0" xfId="0" applyFont="1" applyFill="1" applyAlignment="1">
      <alignment vertical="center"/>
    </xf>
    <xf numFmtId="0" fontId="51" fillId="4" borderId="0" xfId="0" applyFont="1" applyFill="1"/>
    <xf numFmtId="0" fontId="51" fillId="0" borderId="0" xfId="0" applyFont="1"/>
    <xf numFmtId="0" fontId="10" fillId="4" borderId="0" xfId="0" applyFont="1" applyFill="1" applyAlignment="1">
      <alignment horizontal="left" vertical="center"/>
    </xf>
    <xf numFmtId="0" fontId="12" fillId="4" borderId="0" xfId="0" applyFont="1" applyFill="1" applyAlignment="1">
      <alignment horizontal="left" vertical="center"/>
    </xf>
    <xf numFmtId="2" fontId="51" fillId="4" borderId="0" xfId="0" applyNumberFormat="1" applyFont="1" applyFill="1"/>
    <xf numFmtId="2" fontId="51" fillId="0" borderId="0" xfId="0" applyNumberFormat="1" applyFont="1"/>
    <xf numFmtId="0" fontId="6" fillId="2" borderId="0" xfId="5" quotePrefix="1" applyFont="1" applyFill="1" applyAlignment="1">
      <alignment horizontal="left" vertical="center"/>
    </xf>
    <xf numFmtId="0" fontId="6" fillId="2" borderId="0" xfId="5" applyFont="1" applyFill="1" applyAlignment="1">
      <alignment horizontal="center" vertical="center"/>
    </xf>
    <xf numFmtId="0" fontId="6" fillId="2" borderId="0" xfId="5" applyFont="1" applyFill="1" applyAlignment="1">
      <alignment vertical="center"/>
    </xf>
    <xf numFmtId="4" fontId="4" fillId="0" borderId="0" xfId="1" applyNumberFormat="1" applyFont="1"/>
    <xf numFmtId="4" fontId="22" fillId="4" borderId="5" xfId="0" applyNumberFormat="1" applyFont="1" applyFill="1" applyBorder="1" applyAlignment="1">
      <alignment horizontal="left" vertical="center" indent="2"/>
    </xf>
    <xf numFmtId="0" fontId="22" fillId="4" borderId="13" xfId="0" applyFont="1" applyFill="1" applyBorder="1" applyAlignment="1">
      <alignment horizontal="center" vertical="center"/>
    </xf>
    <xf numFmtId="4" fontId="23" fillId="4" borderId="0" xfId="0" applyNumberFormat="1" applyFont="1" applyFill="1" applyAlignment="1">
      <alignment vertical="center"/>
    </xf>
    <xf numFmtId="2" fontId="24" fillId="0" borderId="13" xfId="0" applyNumberFormat="1" applyFont="1" applyBorder="1" applyAlignment="1">
      <alignment horizontal="right" vertical="center" wrapText="1"/>
    </xf>
    <xf numFmtId="2" fontId="24" fillId="0" borderId="12" xfId="0" applyNumberFormat="1" applyFont="1" applyBorder="1" applyAlignment="1">
      <alignment horizontal="right" vertical="center" wrapText="1"/>
    </xf>
    <xf numFmtId="2" fontId="24" fillId="0" borderId="15" xfId="0" applyNumberFormat="1" applyFont="1" applyBorder="1" applyAlignment="1">
      <alignment horizontal="right" vertical="center" wrapText="1"/>
    </xf>
    <xf numFmtId="4" fontId="22" fillId="4" borderId="3" xfId="0" applyNumberFormat="1" applyFont="1" applyFill="1" applyBorder="1" applyAlignment="1">
      <alignment vertical="center"/>
    </xf>
    <xf numFmtId="4" fontId="47" fillId="0" borderId="15" xfId="0" applyNumberFormat="1" applyFont="1" applyBorder="1" applyAlignment="1">
      <alignment horizontal="right" vertical="center"/>
    </xf>
    <xf numFmtId="0" fontId="10" fillId="4" borderId="0" xfId="0" applyFont="1" applyFill="1"/>
    <xf numFmtId="0" fontId="10" fillId="4" borderId="0" xfId="0" applyFont="1" applyFill="1" applyAlignment="1">
      <alignment horizontal="left"/>
    </xf>
    <xf numFmtId="171" fontId="10" fillId="4" borderId="0" xfId="0" applyNumberFormat="1" applyFont="1" applyFill="1"/>
    <xf numFmtId="167" fontId="10" fillId="4" borderId="0" xfId="0" applyNumberFormat="1" applyFont="1" applyFill="1"/>
    <xf numFmtId="166" fontId="10" fillId="4" borderId="0" xfId="0" applyNumberFormat="1" applyFont="1" applyFill="1"/>
    <xf numFmtId="0" fontId="12" fillId="4" borderId="0" xfId="0" applyFont="1" applyFill="1" applyAlignment="1">
      <alignment horizontal="left"/>
    </xf>
    <xf numFmtId="0" fontId="10" fillId="2" borderId="0" xfId="1" applyFont="1" applyFill="1" applyAlignment="1">
      <alignment vertical="top"/>
    </xf>
    <xf numFmtId="0" fontId="10" fillId="2" borderId="0" xfId="1" applyFont="1" applyFill="1" applyAlignment="1">
      <alignment horizontal="left" vertical="top"/>
    </xf>
    <xf numFmtId="0" fontId="10" fillId="0" borderId="0" xfId="1" applyFont="1" applyAlignment="1">
      <alignment vertical="top"/>
    </xf>
    <xf numFmtId="166" fontId="10" fillId="4" borderId="0" xfId="0" applyNumberFormat="1" applyFont="1" applyFill="1" applyAlignment="1">
      <alignment horizontal="left"/>
    </xf>
    <xf numFmtId="0" fontId="10" fillId="2" borderId="0" xfId="1" applyFont="1" applyFill="1" applyAlignment="1">
      <alignment horizontal="left"/>
    </xf>
    <xf numFmtId="166" fontId="10" fillId="2" borderId="0" xfId="1" applyNumberFormat="1" applyFont="1" applyFill="1"/>
    <xf numFmtId="4" fontId="10" fillId="4" borderId="0" xfId="0" applyNumberFormat="1" applyFont="1" applyFill="1"/>
    <xf numFmtId="4" fontId="10" fillId="4" borderId="0" xfId="0" applyNumberFormat="1" applyFont="1" applyFill="1" applyAlignment="1">
      <alignment horizontal="right"/>
    </xf>
    <xf numFmtId="0" fontId="10" fillId="0" borderId="0" xfId="0" applyFont="1"/>
    <xf numFmtId="4" fontId="12" fillId="4" borderId="0" xfId="0" applyNumberFormat="1" applyFont="1" applyFill="1"/>
    <xf numFmtId="0" fontId="0" fillId="10" borderId="0" xfId="0" applyFill="1"/>
    <xf numFmtId="185" fontId="24" fillId="0" borderId="9" xfId="1" applyNumberFormat="1" applyFont="1" applyBorder="1" applyAlignment="1">
      <alignment horizontal="right" vertical="center" wrapText="1"/>
    </xf>
    <xf numFmtId="185" fontId="47" fillId="0" borderId="8" xfId="1" applyNumberFormat="1" applyFont="1" applyBorder="1" applyAlignment="1">
      <alignment horizontal="right" vertical="center" wrapText="1"/>
    </xf>
    <xf numFmtId="0" fontId="0" fillId="15" borderId="0" xfId="0" applyFill="1"/>
    <xf numFmtId="173" fontId="23" fillId="4" borderId="14" xfId="3" applyNumberFormat="1" applyFont="1" applyFill="1" applyBorder="1" applyAlignment="1">
      <alignment horizontal="right"/>
    </xf>
    <xf numFmtId="173" fontId="23" fillId="4" borderId="9" xfId="3" applyNumberFormat="1" applyFont="1" applyFill="1" applyBorder="1" applyAlignment="1">
      <alignment horizontal="right"/>
    </xf>
    <xf numFmtId="173" fontId="23" fillId="4" borderId="10" xfId="3" applyNumberFormat="1" applyFont="1" applyFill="1" applyBorder="1" applyAlignment="1">
      <alignment horizontal="right"/>
    </xf>
    <xf numFmtId="0" fontId="0" fillId="0" borderId="68" xfId="0" applyBorder="1" applyAlignment="1">
      <alignment wrapText="1"/>
    </xf>
    <xf numFmtId="0" fontId="0" fillId="16" borderId="68" xfId="0" applyFill="1" applyBorder="1" applyAlignment="1">
      <alignment wrapText="1"/>
    </xf>
    <xf numFmtId="0" fontId="0" fillId="0" borderId="68" xfId="0" applyBorder="1"/>
    <xf numFmtId="0" fontId="0" fillId="17" borderId="0" xfId="0" applyFill="1"/>
    <xf numFmtId="0" fontId="0" fillId="18" borderId="0" xfId="0" applyFill="1"/>
    <xf numFmtId="0" fontId="0" fillId="19" borderId="0" xfId="0" applyFill="1"/>
    <xf numFmtId="0" fontId="0" fillId="6"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9" fontId="0" fillId="0" borderId="0" xfId="0" applyNumberFormat="1"/>
    <xf numFmtId="10" fontId="0" fillId="0" borderId="0" xfId="0" applyNumberFormat="1"/>
    <xf numFmtId="3" fontId="0" fillId="0" borderId="0" xfId="0" applyNumberFormat="1"/>
    <xf numFmtId="0" fontId="23" fillId="2" borderId="14" xfId="1" applyFont="1" applyFill="1" applyBorder="1" applyAlignment="1">
      <alignment horizontal="center" vertical="center" wrapText="1"/>
    </xf>
    <xf numFmtId="0" fontId="23" fillId="2" borderId="10" xfId="1" applyFont="1" applyFill="1" applyBorder="1" applyAlignment="1">
      <alignment horizontal="center" vertical="center" wrapText="1"/>
    </xf>
    <xf numFmtId="0" fontId="23" fillId="2" borderId="1" xfId="1" applyFont="1" applyFill="1" applyBorder="1" applyAlignment="1">
      <alignment horizontal="center" vertical="center"/>
    </xf>
    <xf numFmtId="0" fontId="23" fillId="2" borderId="6" xfId="1" applyFont="1" applyFill="1" applyBorder="1" applyAlignment="1">
      <alignment horizontal="center" vertical="center"/>
    </xf>
    <xf numFmtId="0" fontId="23" fillId="2" borderId="4" xfId="1" applyFont="1" applyFill="1" applyBorder="1" applyAlignment="1">
      <alignment horizontal="center" vertical="center"/>
    </xf>
    <xf numFmtId="0" fontId="22" fillId="2" borderId="2" xfId="1" quotePrefix="1" applyFont="1" applyFill="1" applyBorder="1" applyAlignment="1">
      <alignment horizontal="center"/>
    </xf>
    <xf numFmtId="0" fontId="23" fillId="2" borderId="14" xfId="1" applyFont="1" applyFill="1" applyBorder="1" applyAlignment="1">
      <alignment horizontal="center" wrapText="1"/>
    </xf>
    <xf numFmtId="4" fontId="10" fillId="4" borderId="0" xfId="0" applyNumberFormat="1" applyFont="1" applyFill="1" applyAlignment="1">
      <alignment horizontal="left"/>
    </xf>
    <xf numFmtId="10" fontId="2" fillId="0" borderId="0" xfId="4" applyNumberFormat="1" applyFont="1"/>
    <xf numFmtId="9" fontId="2" fillId="0" borderId="0" xfId="4" applyFont="1"/>
    <xf numFmtId="166" fontId="22" fillId="4" borderId="12" xfId="0" applyNumberFormat="1" applyFont="1" applyFill="1" applyBorder="1" applyAlignment="1">
      <alignment horizontal="right"/>
    </xf>
    <xf numFmtId="185" fontId="24" fillId="0" borderId="0" xfId="1" applyNumberFormat="1" applyFont="1" applyAlignment="1">
      <alignment horizontal="right" vertical="center" wrapText="1"/>
    </xf>
    <xf numFmtId="0" fontId="53" fillId="8" borderId="42" xfId="0" applyFont="1" applyFill="1" applyBorder="1" applyAlignment="1">
      <alignment vertical="top" wrapText="1"/>
    </xf>
    <xf numFmtId="0" fontId="53" fillId="8" borderId="41" xfId="0" applyFont="1" applyFill="1" applyBorder="1" applyAlignment="1">
      <alignment vertical="top" wrapText="1"/>
    </xf>
    <xf numFmtId="0" fontId="36" fillId="8" borderId="0" xfId="0" applyFont="1" applyFill="1" applyAlignment="1">
      <alignment horizontal="left" vertical="top" wrapText="1"/>
    </xf>
    <xf numFmtId="0" fontId="54" fillId="8" borderId="41" xfId="0" applyFont="1" applyFill="1" applyBorder="1" applyAlignment="1">
      <alignment horizontal="left" vertical="top" wrapText="1"/>
    </xf>
    <xf numFmtId="0" fontId="53" fillId="8" borderId="41" xfId="0" applyFont="1" applyFill="1" applyBorder="1" applyAlignment="1">
      <alignment horizontal="left" vertical="top" wrapText="1"/>
    </xf>
    <xf numFmtId="0" fontId="53" fillId="0" borderId="0" xfId="0" applyFont="1" applyAlignment="1">
      <alignment horizontal="left" vertical="top" wrapText="1"/>
    </xf>
    <xf numFmtId="0" fontId="36" fillId="8" borderId="40" xfId="0" applyFont="1" applyFill="1" applyBorder="1" applyAlignment="1">
      <alignment horizontal="left" vertical="top" wrapText="1"/>
    </xf>
    <xf numFmtId="0" fontId="36" fillId="8" borderId="41" xfId="0" applyFont="1" applyFill="1" applyBorder="1" applyAlignment="1">
      <alignment horizontal="left" vertical="top" wrapText="1"/>
    </xf>
    <xf numFmtId="0" fontId="54" fillId="8" borderId="43" xfId="0" applyFont="1" applyFill="1" applyBorder="1" applyAlignment="1">
      <alignment vertical="top" wrapText="1"/>
    </xf>
    <xf numFmtId="0" fontId="54" fillId="8" borderId="44" xfId="0" applyFont="1" applyFill="1" applyBorder="1" applyAlignment="1">
      <alignment vertical="top" wrapText="1"/>
    </xf>
    <xf numFmtId="0" fontId="53" fillId="8" borderId="44" xfId="0" applyFont="1" applyFill="1" applyBorder="1" applyAlignment="1">
      <alignment vertical="top" wrapText="1"/>
    </xf>
    <xf numFmtId="0" fontId="36" fillId="8" borderId="41" xfId="0" applyFont="1" applyFill="1" applyBorder="1" applyAlignment="1">
      <alignment vertical="center" wrapText="1"/>
    </xf>
    <xf numFmtId="0" fontId="36" fillId="0" borderId="0" xfId="0" applyFont="1" applyAlignment="1">
      <alignment vertical="center" wrapText="1"/>
    </xf>
    <xf numFmtId="0" fontId="55" fillId="0" borderId="68" xfId="0" applyFont="1" applyBorder="1" applyAlignment="1">
      <alignment vertical="center" wrapText="1"/>
    </xf>
    <xf numFmtId="0" fontId="36" fillId="0" borderId="68" xfId="0" applyFont="1" applyBorder="1" applyAlignment="1">
      <alignment vertical="center" wrapText="1"/>
    </xf>
    <xf numFmtId="173" fontId="36" fillId="0" borderId="68" xfId="3" applyNumberFormat="1" applyFont="1" applyBorder="1" applyAlignment="1">
      <alignment vertical="center" wrapText="1"/>
    </xf>
    <xf numFmtId="173" fontId="36" fillId="0" borderId="68" xfId="3" applyNumberFormat="1" applyFont="1" applyFill="1" applyBorder="1" applyAlignment="1">
      <alignment vertical="center" wrapText="1"/>
    </xf>
    <xf numFmtId="173" fontId="36" fillId="9" borderId="68" xfId="3" applyNumberFormat="1" applyFont="1" applyFill="1" applyBorder="1" applyAlignment="1">
      <alignment vertical="center" wrapText="1"/>
    </xf>
    <xf numFmtId="173" fontId="36" fillId="0" borderId="68" xfId="3" applyNumberFormat="1" applyFont="1" applyBorder="1" applyAlignment="1">
      <alignment horizontal="right" vertical="center" wrapText="1"/>
    </xf>
    <xf numFmtId="173" fontId="36" fillId="0" borderId="0" xfId="3" applyNumberFormat="1" applyFont="1" applyFill="1" applyBorder="1" applyAlignment="1">
      <alignment horizontal="right" vertical="center" wrapText="1"/>
    </xf>
    <xf numFmtId="173" fontId="36" fillId="0" borderId="68" xfId="3" applyNumberFormat="1" applyFont="1" applyFill="1" applyBorder="1" applyAlignment="1">
      <alignment horizontal="right" vertical="center" wrapText="1"/>
    </xf>
    <xf numFmtId="0" fontId="56" fillId="0" borderId="68" xfId="0" applyFont="1" applyBorder="1" applyAlignment="1">
      <alignment vertical="center" wrapText="1"/>
    </xf>
    <xf numFmtId="0" fontId="46" fillId="0" borderId="68" xfId="0" applyFont="1" applyBorder="1" applyAlignment="1">
      <alignment vertical="center" wrapText="1"/>
    </xf>
    <xf numFmtId="173" fontId="46" fillId="0" borderId="68" xfId="3" applyNumberFormat="1" applyFont="1" applyBorder="1" applyAlignment="1">
      <alignment vertical="center" wrapText="1"/>
    </xf>
    <xf numFmtId="0" fontId="46" fillId="14" borderId="68" xfId="0" applyFont="1" applyFill="1" applyBorder="1" applyAlignment="1">
      <alignment vertical="center" wrapText="1"/>
    </xf>
    <xf numFmtId="173" fontId="36" fillId="14" borderId="68" xfId="3" applyNumberFormat="1" applyFont="1" applyFill="1" applyBorder="1" applyAlignment="1">
      <alignment horizontal="right" vertical="center" wrapText="1"/>
    </xf>
    <xf numFmtId="173" fontId="46" fillId="0" borderId="0" xfId="3" applyNumberFormat="1" applyFont="1" applyFill="1" applyBorder="1" applyAlignment="1">
      <alignment horizontal="right" vertical="center" wrapText="1"/>
    </xf>
    <xf numFmtId="173" fontId="4" fillId="0" borderId="0" xfId="3" applyNumberFormat="1" applyFont="1"/>
    <xf numFmtId="0" fontId="36" fillId="0" borderId="0" xfId="0" applyFont="1"/>
    <xf numFmtId="0" fontId="59" fillId="0" borderId="0" xfId="0" applyFont="1"/>
    <xf numFmtId="0" fontId="59" fillId="0" borderId="0" xfId="0" quotePrefix="1" applyFont="1"/>
    <xf numFmtId="0" fontId="36" fillId="10" borderId="0" xfId="0" applyFont="1" applyFill="1"/>
    <xf numFmtId="173" fontId="36" fillId="0" borderId="0" xfId="0" applyNumberFormat="1" applyFont="1"/>
    <xf numFmtId="0" fontId="46" fillId="0" borderId="0" xfId="0" applyFont="1"/>
    <xf numFmtId="10" fontId="36" fillId="0" borderId="0" xfId="4" applyNumberFormat="1" applyFont="1"/>
    <xf numFmtId="173" fontId="36" fillId="0" borderId="0" xfId="3" applyNumberFormat="1" applyFont="1"/>
    <xf numFmtId="0" fontId="60" fillId="0" borderId="0" xfId="1" applyFont="1" applyAlignment="1">
      <alignment vertical="center"/>
    </xf>
    <xf numFmtId="164" fontId="46" fillId="0" borderId="20" xfId="2" applyFont="1" applyBorder="1" applyAlignment="1">
      <alignment wrapText="1"/>
    </xf>
    <xf numFmtId="164" fontId="46" fillId="0" borderId="21" xfId="2" applyFont="1" applyBorder="1" applyAlignment="1">
      <alignment wrapText="1"/>
    </xf>
    <xf numFmtId="164" fontId="46" fillId="0" borderId="22" xfId="2" applyFont="1" applyBorder="1" applyAlignment="1">
      <alignment wrapText="1"/>
    </xf>
    <xf numFmtId="164" fontId="46" fillId="0" borderId="23" xfId="2" applyFont="1" applyFill="1" applyBorder="1" applyAlignment="1">
      <alignment vertical="top" wrapText="1"/>
    </xf>
    <xf numFmtId="167" fontId="36" fillId="0" borderId="24" xfId="2" applyNumberFormat="1" applyFont="1" applyBorder="1"/>
    <xf numFmtId="0" fontId="36" fillId="0" borderId="24" xfId="1" applyFont="1" applyBorder="1"/>
    <xf numFmtId="167" fontId="46" fillId="0" borderId="25" xfId="2" applyNumberFormat="1" applyFont="1" applyBorder="1"/>
    <xf numFmtId="164" fontId="36" fillId="0" borderId="23" xfId="2" applyFont="1" applyFill="1" applyBorder="1" applyAlignment="1">
      <alignment horizontal="left" wrapText="1"/>
    </xf>
    <xf numFmtId="167" fontId="36" fillId="0" borderId="24" xfId="2" applyNumberFormat="1" applyFont="1" applyFill="1" applyBorder="1"/>
    <xf numFmtId="164" fontId="55" fillId="0" borderId="9" xfId="2" applyFont="1" applyFill="1" applyBorder="1" applyAlignment="1">
      <alignment horizontal="center"/>
    </xf>
    <xf numFmtId="167" fontId="46" fillId="0" borderId="25" xfId="2" applyNumberFormat="1" applyFont="1" applyFill="1" applyBorder="1"/>
    <xf numFmtId="164" fontId="55" fillId="0" borderId="9" xfId="2" applyFont="1" applyBorder="1" applyAlignment="1">
      <alignment horizontal="center"/>
    </xf>
    <xf numFmtId="167" fontId="46" fillId="25" borderId="25" xfId="2" applyNumberFormat="1" applyFont="1" applyFill="1" applyBorder="1"/>
    <xf numFmtId="164" fontId="46" fillId="0" borderId="20" xfId="2" applyFont="1" applyFill="1" applyBorder="1" applyAlignment="1">
      <alignment horizontal="left" wrapText="1" indent="1"/>
    </xf>
    <xf numFmtId="167" fontId="46" fillId="0" borderId="21" xfId="2" applyNumberFormat="1" applyFont="1" applyFill="1" applyBorder="1"/>
    <xf numFmtId="167" fontId="46" fillId="0" borderId="22" xfId="2" applyNumberFormat="1" applyFont="1" applyFill="1" applyBorder="1"/>
    <xf numFmtId="164" fontId="46" fillId="0" borderId="26" xfId="2" applyFont="1" applyFill="1" applyBorder="1" applyAlignment="1">
      <alignment horizontal="left" vertical="top" wrapText="1"/>
    </xf>
    <xf numFmtId="167" fontId="36" fillId="0" borderId="27" xfId="2" applyNumberFormat="1" applyFont="1" applyFill="1" applyBorder="1"/>
    <xf numFmtId="0" fontId="36" fillId="0" borderId="27" xfId="1" applyFont="1" applyBorder="1"/>
    <xf numFmtId="167" fontId="46" fillId="0" borderId="28" xfId="2" applyNumberFormat="1" applyFont="1" applyBorder="1"/>
    <xf numFmtId="164" fontId="36" fillId="0" borderId="29" xfId="2" applyFont="1" applyFill="1" applyBorder="1" applyAlignment="1">
      <alignment horizontal="left" wrapText="1"/>
    </xf>
    <xf numFmtId="167" fontId="36" fillId="0" borderId="30" xfId="2" applyNumberFormat="1" applyFont="1" applyFill="1" applyBorder="1"/>
    <xf numFmtId="164" fontId="36" fillId="0" borderId="12" xfId="2" applyFont="1" applyBorder="1"/>
    <xf numFmtId="164" fontId="36" fillId="0" borderId="23" xfId="2" applyFont="1" applyFill="1" applyBorder="1" applyAlignment="1">
      <alignment horizontal="left" vertical="top" wrapText="1"/>
    </xf>
    <xf numFmtId="164" fontId="36" fillId="0" borderId="9" xfId="2" applyFont="1" applyBorder="1"/>
    <xf numFmtId="173" fontId="36" fillId="0" borderId="23" xfId="2" applyNumberFormat="1" applyFont="1" applyFill="1" applyBorder="1" applyAlignment="1">
      <alignment horizontal="left" vertical="top" wrapText="1"/>
    </xf>
    <xf numFmtId="167" fontId="36" fillId="0" borderId="9" xfId="2" applyNumberFormat="1" applyFont="1" applyBorder="1"/>
    <xf numFmtId="164" fontId="36" fillId="0" borderId="26" xfId="2" applyFont="1" applyFill="1" applyBorder="1" applyAlignment="1">
      <alignment horizontal="left" vertical="top" wrapText="1"/>
    </xf>
    <xf numFmtId="164" fontId="46" fillId="0" borderId="20" xfId="2" applyFont="1" applyBorder="1" applyAlignment="1">
      <alignment horizontal="left" wrapText="1" indent="1"/>
    </xf>
    <xf numFmtId="164" fontId="46" fillId="0" borderId="21" xfId="3" applyFont="1" applyFill="1" applyBorder="1" applyAlignment="1">
      <alignment horizontal="left" vertical="top" wrapText="1"/>
    </xf>
    <xf numFmtId="164" fontId="46" fillId="0" borderId="20" xfId="3" applyFont="1" applyFill="1" applyBorder="1" applyAlignment="1">
      <alignment horizontal="left" vertical="top" wrapText="1"/>
    </xf>
    <xf numFmtId="164" fontId="46" fillId="0" borderId="31" xfId="3" applyFont="1" applyFill="1" applyBorder="1" applyAlignment="1">
      <alignment horizontal="left" vertical="top" wrapText="1"/>
    </xf>
    <xf numFmtId="164" fontId="46" fillId="0" borderId="29" xfId="2" applyFont="1" applyBorder="1" applyAlignment="1">
      <alignment vertical="top" wrapText="1"/>
    </xf>
    <xf numFmtId="173" fontId="36" fillId="0" borderId="23" xfId="2" applyNumberFormat="1" applyFont="1" applyBorder="1" applyAlignment="1">
      <alignment horizontal="left" wrapText="1"/>
    </xf>
    <xf numFmtId="167" fontId="55" fillId="0" borderId="24" xfId="2" applyNumberFormat="1" applyFont="1" applyFill="1" applyBorder="1" applyAlignment="1">
      <alignment horizontal="center"/>
    </xf>
    <xf numFmtId="173" fontId="36" fillId="0" borderId="23" xfId="2" applyNumberFormat="1" applyFont="1" applyFill="1" applyBorder="1" applyAlignment="1">
      <alignment horizontal="left" wrapText="1"/>
    </xf>
    <xf numFmtId="164" fontId="55" fillId="0" borderId="9" xfId="2" applyFont="1" applyFill="1" applyBorder="1"/>
    <xf numFmtId="173" fontId="36" fillId="0" borderId="26" xfId="2" applyNumberFormat="1" applyFont="1" applyFill="1" applyBorder="1" applyAlignment="1">
      <alignment horizontal="left" wrapText="1"/>
    </xf>
    <xf numFmtId="164" fontId="55" fillId="0" borderId="10" xfId="2" applyFont="1" applyFill="1" applyBorder="1"/>
    <xf numFmtId="164" fontId="46" fillId="0" borderId="32" xfId="2" applyFont="1" applyFill="1" applyBorder="1"/>
    <xf numFmtId="164" fontId="46" fillId="0" borderId="33" xfId="2" applyFont="1" applyFill="1" applyBorder="1"/>
    <xf numFmtId="164" fontId="46" fillId="0" borderId="23" xfId="2" applyFont="1" applyBorder="1" applyAlignment="1">
      <alignment horizontal="left" vertical="top" wrapText="1"/>
    </xf>
    <xf numFmtId="167" fontId="46" fillId="0" borderId="24" xfId="2" applyNumberFormat="1" applyFont="1" applyFill="1" applyBorder="1" applyAlignment="1">
      <alignment horizontal="left" vertical="top" wrapText="1"/>
    </xf>
    <xf numFmtId="164" fontId="36" fillId="0" borderId="23" xfId="2" applyFont="1" applyBorder="1" applyAlignment="1">
      <alignment horizontal="left" wrapText="1"/>
    </xf>
    <xf numFmtId="167" fontId="59" fillId="0" borderId="24" xfId="2" applyNumberFormat="1" applyFont="1" applyFill="1" applyBorder="1"/>
    <xf numFmtId="164" fontId="55" fillId="0" borderId="10" xfId="2" applyFont="1" applyFill="1" applyBorder="1" applyAlignment="1">
      <alignment horizontal="center"/>
    </xf>
    <xf numFmtId="167" fontId="46" fillId="0" borderId="22" xfId="2" applyNumberFormat="1" applyFont="1" applyFill="1" applyBorder="1" applyAlignment="1">
      <alignment wrapText="1"/>
    </xf>
    <xf numFmtId="164" fontId="36" fillId="0" borderId="0" xfId="2" applyFont="1" applyBorder="1" applyAlignment="1">
      <alignment wrapText="1"/>
    </xf>
    <xf numFmtId="164" fontId="36" fillId="0" borderId="0" xfId="2" applyFont="1" applyBorder="1"/>
    <xf numFmtId="164" fontId="36" fillId="0" borderId="0" xfId="1" applyNumberFormat="1" applyFont="1"/>
    <xf numFmtId="164" fontId="46" fillId="0" borderId="0" xfId="2" applyFont="1" applyBorder="1" applyAlignment="1">
      <alignment horizontal="right"/>
    </xf>
    <xf numFmtId="185" fontId="36" fillId="0" borderId="0" xfId="0" applyNumberFormat="1" applyFont="1"/>
    <xf numFmtId="167" fontId="36" fillId="0" borderId="0" xfId="3" applyNumberFormat="1" applyFont="1"/>
    <xf numFmtId="173" fontId="36" fillId="25" borderId="0" xfId="3" applyNumberFormat="1" applyFont="1" applyFill="1"/>
    <xf numFmtId="164" fontId="36" fillId="0" borderId="0" xfId="3" applyFont="1"/>
    <xf numFmtId="164" fontId="36" fillId="25" borderId="0" xfId="3" applyFont="1" applyFill="1"/>
    <xf numFmtId="2" fontId="36" fillId="0" borderId="0" xfId="0" applyNumberFormat="1" applyFont="1"/>
    <xf numFmtId="167" fontId="36" fillId="25" borderId="0" xfId="3" applyNumberFormat="1" applyFont="1" applyFill="1"/>
    <xf numFmtId="43" fontId="36" fillId="0" borderId="0" xfId="0" applyNumberFormat="1" applyFont="1"/>
    <xf numFmtId="173" fontId="40" fillId="0" borderId="34" xfId="2" applyNumberFormat="1" applyFont="1" applyBorder="1" applyAlignment="1"/>
    <xf numFmtId="167" fontId="61" fillId="0" borderId="0" xfId="2" applyNumberFormat="1" applyFont="1" applyBorder="1" applyAlignment="1"/>
    <xf numFmtId="167" fontId="61" fillId="0" borderId="0" xfId="2" applyNumberFormat="1" applyFont="1" applyBorder="1"/>
    <xf numFmtId="173" fontId="40" fillId="0" borderId="0" xfId="2" applyNumberFormat="1" applyFont="1" applyBorder="1" applyAlignment="1">
      <alignment wrapText="1"/>
    </xf>
    <xf numFmtId="164" fontId="40" fillId="0" borderId="0" xfId="2" applyFont="1"/>
    <xf numFmtId="183" fontId="61" fillId="0" borderId="0" xfId="2" applyNumberFormat="1" applyFont="1"/>
    <xf numFmtId="184" fontId="61" fillId="0" borderId="0" xfId="2" applyNumberFormat="1" applyFont="1"/>
    <xf numFmtId="164" fontId="36" fillId="0" borderId="0" xfId="2" applyFont="1" applyFill="1" applyAlignment="1">
      <alignment wrapText="1"/>
    </xf>
    <xf numFmtId="164" fontId="46" fillId="0" borderId="0" xfId="2" applyFont="1" applyFill="1" applyBorder="1" applyAlignment="1">
      <alignment wrapText="1"/>
    </xf>
    <xf numFmtId="164" fontId="36" fillId="0" borderId="0" xfId="2" applyFont="1" applyFill="1" applyBorder="1"/>
    <xf numFmtId="164" fontId="46" fillId="0" borderId="0" xfId="2" applyFont="1" applyFill="1" applyBorder="1" applyAlignment="1">
      <alignment horizontal="right"/>
    </xf>
    <xf numFmtId="164" fontId="46" fillId="0" borderId="21" xfId="2" applyFont="1" applyFill="1" applyBorder="1" applyAlignment="1">
      <alignment wrapText="1"/>
    </xf>
    <xf numFmtId="173" fontId="46" fillId="0" borderId="21" xfId="2" applyNumberFormat="1" applyFont="1" applyFill="1" applyBorder="1" applyAlignment="1">
      <alignment wrapText="1"/>
    </xf>
    <xf numFmtId="164" fontId="46" fillId="0" borderId="22" xfId="2" applyFont="1" applyFill="1" applyBorder="1" applyAlignment="1">
      <alignment wrapText="1"/>
    </xf>
    <xf numFmtId="164" fontId="46" fillId="0" borderId="35" xfId="2" applyFont="1" applyFill="1" applyBorder="1" applyAlignment="1">
      <alignment vertical="top" wrapText="1"/>
    </xf>
    <xf numFmtId="0" fontId="46" fillId="0" borderId="35" xfId="2" applyNumberFormat="1" applyFont="1" applyFill="1" applyBorder="1" applyAlignment="1">
      <alignment wrapText="1"/>
    </xf>
    <xf numFmtId="167" fontId="46" fillId="0" borderId="24" xfId="2" applyNumberFormat="1" applyFont="1" applyFill="1" applyBorder="1"/>
    <xf numFmtId="167" fontId="46" fillId="0" borderId="36" xfId="2" applyNumberFormat="1" applyFont="1" applyFill="1" applyBorder="1"/>
    <xf numFmtId="164" fontId="36" fillId="0" borderId="24" xfId="2" applyFont="1" applyFill="1" applyBorder="1" applyAlignment="1">
      <alignment horizontal="left" wrapText="1" indent="1"/>
    </xf>
    <xf numFmtId="0" fontId="46" fillId="0" borderId="24" xfId="2" applyNumberFormat="1" applyFont="1" applyFill="1" applyBorder="1" applyAlignment="1">
      <alignment wrapText="1"/>
    </xf>
    <xf numFmtId="167" fontId="55" fillId="0" borderId="24" xfId="2" applyNumberFormat="1" applyFont="1" applyFill="1" applyBorder="1"/>
    <xf numFmtId="167" fontId="36" fillId="0" borderId="25" xfId="2" applyNumberFormat="1" applyFont="1" applyFill="1" applyBorder="1"/>
    <xf numFmtId="188" fontId="36" fillId="0" borderId="25" xfId="2" applyNumberFormat="1" applyFont="1" applyFill="1" applyBorder="1"/>
    <xf numFmtId="164" fontId="36" fillId="0" borderId="37" xfId="2" applyFont="1" applyFill="1" applyBorder="1" applyAlignment="1">
      <alignment horizontal="left" wrapText="1" indent="1"/>
    </xf>
    <xf numFmtId="0" fontId="46" fillId="0" borderId="37" xfId="2" applyNumberFormat="1" applyFont="1" applyFill="1" applyBorder="1" applyAlignment="1">
      <alignment wrapText="1"/>
    </xf>
    <xf numFmtId="167" fontId="36" fillId="0" borderId="37" xfId="2" applyNumberFormat="1" applyFont="1" applyFill="1" applyBorder="1"/>
    <xf numFmtId="167" fontId="55" fillId="0" borderId="37" xfId="2" applyNumberFormat="1" applyFont="1" applyFill="1" applyBorder="1"/>
    <xf numFmtId="164" fontId="46" fillId="0" borderId="24" xfId="2" applyFont="1" applyFill="1" applyBorder="1" applyAlignment="1">
      <alignment vertical="top" wrapText="1"/>
    </xf>
    <xf numFmtId="2" fontId="36" fillId="0" borderId="24" xfId="2" applyNumberFormat="1" applyFont="1" applyFill="1" applyBorder="1"/>
    <xf numFmtId="167" fontId="36" fillId="0" borderId="35" xfId="2" applyNumberFormat="1" applyFont="1" applyFill="1" applyBorder="1"/>
    <xf numFmtId="164" fontId="46" fillId="0" borderId="24" xfId="2" applyFont="1" applyFill="1" applyBorder="1" applyAlignment="1">
      <alignment horizontal="left" wrapText="1"/>
    </xf>
    <xf numFmtId="164" fontId="36" fillId="0" borderId="24" xfId="2" applyFont="1" applyFill="1" applyBorder="1" applyAlignment="1">
      <alignment horizontal="left" vertical="top" wrapText="1" indent="1"/>
    </xf>
    <xf numFmtId="164" fontId="36" fillId="0" borderId="9" xfId="1" applyNumberFormat="1" applyFont="1" applyBorder="1"/>
    <xf numFmtId="164" fontId="36" fillId="0" borderId="9" xfId="2" applyFont="1" applyFill="1" applyBorder="1"/>
    <xf numFmtId="173" fontId="36" fillId="0" borderId="9" xfId="2" applyNumberFormat="1" applyFont="1" applyFill="1" applyBorder="1"/>
    <xf numFmtId="164" fontId="36" fillId="0" borderId="24" xfId="3" applyFont="1" applyFill="1" applyBorder="1"/>
    <xf numFmtId="173" fontId="36" fillId="0" borderId="24" xfId="2" applyNumberFormat="1" applyFont="1" applyFill="1" applyBorder="1" applyAlignment="1">
      <alignment horizontal="left" vertical="top" wrapText="1" indent="1"/>
    </xf>
    <xf numFmtId="164" fontId="36" fillId="0" borderId="37" xfId="2" applyFont="1" applyFill="1" applyBorder="1" applyAlignment="1">
      <alignment horizontal="left" vertical="top" wrapText="1" indent="1"/>
    </xf>
    <xf numFmtId="173" fontId="46" fillId="0" borderId="9" xfId="2" applyNumberFormat="1" applyFont="1" applyFill="1" applyBorder="1"/>
    <xf numFmtId="164" fontId="55" fillId="0" borderId="9" xfId="2" applyFont="1" applyFill="1" applyBorder="1" applyAlignment="1">
      <alignment horizontal="right"/>
    </xf>
    <xf numFmtId="164" fontId="46" fillId="0" borderId="9" xfId="2" applyFont="1" applyFill="1" applyBorder="1"/>
    <xf numFmtId="167" fontId="46" fillId="0" borderId="37" xfId="2" applyNumberFormat="1" applyFont="1" applyFill="1" applyBorder="1"/>
    <xf numFmtId="164" fontId="55" fillId="0" borderId="37" xfId="2" applyFont="1" applyFill="1" applyBorder="1"/>
    <xf numFmtId="173" fontId="46" fillId="0" borderId="10" xfId="2" applyNumberFormat="1" applyFont="1" applyFill="1" applyBorder="1"/>
    <xf numFmtId="171" fontId="36" fillId="7" borderId="39" xfId="0" applyNumberFormat="1" applyFont="1" applyFill="1" applyBorder="1" applyAlignment="1">
      <alignment horizontal="center" vertical="top" wrapText="1"/>
    </xf>
    <xf numFmtId="164" fontId="36" fillId="0" borderId="10" xfId="2" applyFont="1" applyFill="1" applyBorder="1"/>
    <xf numFmtId="167" fontId="36" fillId="0" borderId="38" xfId="2" applyNumberFormat="1" applyFont="1" applyFill="1" applyBorder="1"/>
    <xf numFmtId="164" fontId="46" fillId="0" borderId="35" xfId="2" applyFont="1" applyFill="1" applyBorder="1" applyAlignment="1">
      <alignment horizontal="left" vertical="top" wrapText="1"/>
    </xf>
    <xf numFmtId="173" fontId="46" fillId="0" borderId="35" xfId="2" applyNumberFormat="1" applyFont="1" applyFill="1" applyBorder="1"/>
    <xf numFmtId="173" fontId="46" fillId="0" borderId="24" xfId="2" applyNumberFormat="1" applyFont="1" applyFill="1" applyBorder="1"/>
    <xf numFmtId="164" fontId="55" fillId="0" borderId="24" xfId="2" applyFont="1" applyFill="1" applyBorder="1" applyAlignment="1">
      <alignment horizontal="right"/>
    </xf>
    <xf numFmtId="164" fontId="46" fillId="0" borderId="24" xfId="2" applyFont="1" applyFill="1" applyBorder="1"/>
    <xf numFmtId="164" fontId="36" fillId="0" borderId="12" xfId="3" applyFont="1" applyFill="1" applyBorder="1"/>
    <xf numFmtId="164" fontId="36" fillId="0" borderId="12" xfId="2" applyFont="1" applyFill="1" applyBorder="1"/>
    <xf numFmtId="164" fontId="55" fillId="0" borderId="24" xfId="2" applyFont="1" applyFill="1" applyBorder="1"/>
    <xf numFmtId="164" fontId="36" fillId="0" borderId="24" xfId="2" applyFont="1" applyFill="1" applyBorder="1"/>
    <xf numFmtId="173" fontId="46" fillId="0" borderId="37" xfId="2" applyNumberFormat="1" applyFont="1" applyFill="1" applyBorder="1"/>
    <xf numFmtId="164" fontId="55" fillId="0" borderId="37" xfId="2" applyFont="1" applyFill="1" applyBorder="1" applyAlignment="1">
      <alignment horizontal="right"/>
    </xf>
    <xf numFmtId="164" fontId="46" fillId="0" borderId="37" xfId="2" applyFont="1" applyFill="1" applyBorder="1"/>
    <xf numFmtId="164" fontId="36" fillId="0" borderId="37" xfId="2" applyFont="1" applyFill="1" applyBorder="1"/>
    <xf numFmtId="167" fontId="46" fillId="0" borderId="35" xfId="2" applyNumberFormat="1" applyFont="1" applyFill="1" applyBorder="1"/>
    <xf numFmtId="164" fontId="46" fillId="0" borderId="24" xfId="2" applyFont="1" applyFill="1" applyBorder="1" applyAlignment="1">
      <alignment horizontal="left" vertical="top" wrapText="1"/>
    </xf>
    <xf numFmtId="167" fontId="36" fillId="0" borderId="23" xfId="2" applyNumberFormat="1" applyFont="1" applyFill="1" applyBorder="1" applyAlignment="1">
      <alignment horizontal="left" wrapText="1"/>
    </xf>
    <xf numFmtId="173" fontId="36" fillId="0" borderId="24" xfId="2" applyNumberFormat="1" applyFont="1" applyFill="1" applyBorder="1" applyAlignment="1">
      <alignment horizontal="left" wrapText="1" indent="1"/>
    </xf>
    <xf numFmtId="0" fontId="46" fillId="0" borderId="21" xfId="2" applyNumberFormat="1" applyFont="1" applyFill="1" applyBorder="1" applyAlignment="1">
      <alignment wrapText="1"/>
    </xf>
    <xf numFmtId="2" fontId="46" fillId="0" borderId="21" xfId="2" applyNumberFormat="1" applyFont="1" applyFill="1" applyBorder="1"/>
    <xf numFmtId="167" fontId="36" fillId="0" borderId="0" xfId="0" applyNumberFormat="1" applyFont="1"/>
    <xf numFmtId="173" fontId="40" fillId="0" borderId="34" xfId="2" applyNumberFormat="1" applyFont="1" applyFill="1" applyBorder="1" applyAlignment="1"/>
    <xf numFmtId="43" fontId="36" fillId="0" borderId="0" xfId="1" applyNumberFormat="1" applyFont="1"/>
    <xf numFmtId="173" fontId="40" fillId="0" borderId="0" xfId="2" applyNumberFormat="1" applyFont="1" applyFill="1" applyBorder="1" applyAlignment="1">
      <alignment wrapText="1"/>
    </xf>
    <xf numFmtId="186" fontId="36" fillId="0" borderId="0" xfId="0" applyNumberFormat="1" applyFont="1"/>
    <xf numFmtId="0" fontId="36" fillId="0" borderId="0" xfId="0" applyFont="1" applyAlignment="1">
      <alignment horizontal="center" vertical="center"/>
    </xf>
    <xf numFmtId="0" fontId="36" fillId="0" borderId="0" xfId="0" applyFont="1" applyAlignment="1">
      <alignment horizontal="left" vertical="center"/>
    </xf>
    <xf numFmtId="187" fontId="36" fillId="0" borderId="0" xfId="0" applyNumberFormat="1" applyFont="1"/>
    <xf numFmtId="0" fontId="62" fillId="0" borderId="0" xfId="0" applyFont="1"/>
    <xf numFmtId="2" fontId="62" fillId="0" borderId="0" xfId="0" applyNumberFormat="1" applyFont="1"/>
    <xf numFmtId="173" fontId="62" fillId="0" borderId="0" xfId="3" applyNumberFormat="1" applyFont="1"/>
    <xf numFmtId="1" fontId="36" fillId="0" borderId="0" xfId="0" applyNumberFormat="1" applyFont="1"/>
    <xf numFmtId="1" fontId="62" fillId="0" borderId="0" xfId="0" applyNumberFormat="1" applyFont="1"/>
    <xf numFmtId="173" fontId="36" fillId="0" borderId="0" xfId="3" applyNumberFormat="1" applyFont="1" applyFill="1"/>
    <xf numFmtId="0" fontId="36" fillId="0" borderId="0" xfId="0" applyFont="1" applyAlignment="1">
      <alignment horizontal="left"/>
    </xf>
    <xf numFmtId="0" fontId="46" fillId="0" borderId="0" xfId="0" applyFont="1" applyAlignment="1">
      <alignment horizontal="left"/>
    </xf>
    <xf numFmtId="0" fontId="53" fillId="11" borderId="45" xfId="1" applyFont="1" applyFill="1" applyBorder="1" applyAlignment="1">
      <alignment horizontal="left" vertical="center" wrapText="1"/>
    </xf>
    <xf numFmtId="0" fontId="53" fillId="11" borderId="46" xfId="1" applyFont="1" applyFill="1" applyBorder="1" applyAlignment="1">
      <alignment horizontal="center" vertical="center" wrapText="1"/>
    </xf>
    <xf numFmtId="0" fontId="53" fillId="11" borderId="47" xfId="1" applyFont="1" applyFill="1" applyBorder="1" applyAlignment="1">
      <alignment horizontal="center" vertical="center" wrapText="1"/>
    </xf>
    <xf numFmtId="0" fontId="53" fillId="11" borderId="0" xfId="1" applyFont="1" applyFill="1" applyAlignment="1">
      <alignment horizontal="center" vertical="center" wrapText="1"/>
    </xf>
    <xf numFmtId="0" fontId="53" fillId="11" borderId="0" xfId="1" applyFont="1" applyFill="1" applyAlignment="1">
      <alignment horizontal="left" vertical="center" wrapText="1"/>
    </xf>
    <xf numFmtId="0" fontId="48" fillId="0" borderId="68" xfId="1" applyFont="1" applyBorder="1" applyAlignment="1">
      <alignment vertical="center" wrapText="1"/>
    </xf>
    <xf numFmtId="164" fontId="62" fillId="0" borderId="68" xfId="6" applyFont="1" applyFill="1" applyBorder="1" applyAlignment="1">
      <alignment horizontal="center" vertical="center"/>
    </xf>
    <xf numFmtId="164" fontId="62" fillId="0" borderId="68" xfId="6" applyFont="1" applyFill="1" applyBorder="1" applyAlignment="1">
      <alignment horizontal="center" vertical="center" wrapText="1"/>
    </xf>
    <xf numFmtId="164" fontId="62" fillId="0" borderId="68" xfId="6" applyFont="1" applyBorder="1" applyAlignment="1">
      <alignment horizontal="center" vertical="center"/>
    </xf>
    <xf numFmtId="164" fontId="62" fillId="0" borderId="68" xfId="6" applyFont="1" applyFill="1" applyBorder="1" applyAlignment="1">
      <alignment horizontal="center" vertical="center" shrinkToFit="1"/>
    </xf>
    <xf numFmtId="186" fontId="36" fillId="0" borderId="68" xfId="0" applyNumberFormat="1" applyFont="1" applyBorder="1"/>
    <xf numFmtId="164" fontId="48" fillId="0" borderId="68" xfId="6" applyFont="1" applyFill="1" applyBorder="1" applyAlignment="1">
      <alignment horizontal="center" vertical="center"/>
    </xf>
    <xf numFmtId="164" fontId="48" fillId="0" borderId="68" xfId="6" applyFont="1" applyFill="1" applyBorder="1" applyAlignment="1">
      <alignment horizontal="center" vertical="center" wrapText="1"/>
    </xf>
    <xf numFmtId="164" fontId="48" fillId="12" borderId="68" xfId="6" applyFont="1" applyFill="1" applyBorder="1" applyAlignment="1">
      <alignment horizontal="center" vertical="center" wrapText="1"/>
    </xf>
    <xf numFmtId="164" fontId="48" fillId="0" borderId="68" xfId="6" applyFont="1" applyFill="1" applyBorder="1" applyAlignment="1">
      <alignment horizontal="center" vertical="center" shrinkToFit="1"/>
    </xf>
    <xf numFmtId="0" fontId="56" fillId="0" borderId="48" xfId="7" applyFont="1" applyBorder="1"/>
    <xf numFmtId="0" fontId="56" fillId="0" borderId="49" xfId="7" applyFont="1" applyBorder="1"/>
    <xf numFmtId="0" fontId="49" fillId="13" borderId="49" xfId="7" applyFont="1" applyFill="1" applyBorder="1"/>
    <xf numFmtId="0" fontId="56" fillId="0" borderId="0" xfId="7" applyFont="1" applyAlignment="1">
      <alignment horizontal="center"/>
    </xf>
    <xf numFmtId="0" fontId="48" fillId="0" borderId="50" xfId="7" applyFont="1" applyBorder="1"/>
    <xf numFmtId="0" fontId="48" fillId="0" borderId="51" xfId="7" applyFont="1" applyBorder="1"/>
    <xf numFmtId="0" fontId="56" fillId="0" borderId="51" xfId="7" applyFont="1" applyBorder="1"/>
    <xf numFmtId="0" fontId="48" fillId="13" borderId="51" xfId="7" applyFont="1" applyFill="1" applyBorder="1"/>
    <xf numFmtId="0" fontId="55" fillId="0" borderId="39" xfId="7" applyFont="1" applyBorder="1" applyAlignment="1">
      <alignment vertical="top"/>
    </xf>
    <xf numFmtId="0" fontId="55" fillId="0" borderId="39" xfId="7" applyFont="1" applyBorder="1" applyAlignment="1">
      <alignment horizontal="left" vertical="top"/>
    </xf>
    <xf numFmtId="0" fontId="62" fillId="13" borderId="39" xfId="7" applyFont="1" applyFill="1" applyBorder="1" applyAlignment="1">
      <alignment vertical="top"/>
    </xf>
    <xf numFmtId="0" fontId="56" fillId="0" borderId="0" xfId="7" applyFont="1"/>
    <xf numFmtId="0" fontId="55" fillId="0" borderId="54" xfId="7" applyFont="1" applyBorder="1" applyAlignment="1">
      <alignment vertical="top"/>
    </xf>
    <xf numFmtId="0" fontId="55" fillId="0" borderId="55" xfId="7" applyFont="1" applyBorder="1" applyAlignment="1">
      <alignment vertical="top"/>
    </xf>
    <xf numFmtId="0" fontId="55" fillId="0" borderId="55" xfId="7" applyFont="1" applyBorder="1" applyAlignment="1">
      <alignment horizontal="left" vertical="top"/>
    </xf>
    <xf numFmtId="0" fontId="62" fillId="13" borderId="56" xfId="7" applyFont="1" applyFill="1" applyBorder="1" applyAlignment="1">
      <alignment vertical="top"/>
    </xf>
    <xf numFmtId="0" fontId="55" fillId="0" borderId="57" xfId="7" applyFont="1" applyBorder="1" applyAlignment="1">
      <alignment vertical="top"/>
    </xf>
    <xf numFmtId="0" fontId="55" fillId="0" borderId="51" xfId="7" applyFont="1" applyBorder="1" applyAlignment="1">
      <alignment vertical="top"/>
    </xf>
    <xf numFmtId="0" fontId="48" fillId="0" borderId="51" xfId="7" applyFont="1" applyBorder="1" applyAlignment="1">
      <alignment horizontal="left" vertical="top"/>
    </xf>
    <xf numFmtId="0" fontId="62" fillId="13" borderId="58" xfId="7" applyFont="1" applyFill="1" applyBorder="1" applyAlignment="1">
      <alignment vertical="top"/>
    </xf>
    <xf numFmtId="0" fontId="48" fillId="0" borderId="54" xfId="7" applyFont="1" applyBorder="1" applyAlignment="1">
      <alignment vertical="top"/>
    </xf>
    <xf numFmtId="0" fontId="62" fillId="13" borderId="59" xfId="7" applyFont="1" applyFill="1" applyBorder="1" applyAlignment="1">
      <alignment vertical="top"/>
    </xf>
    <xf numFmtId="0" fontId="62" fillId="13" borderId="55" xfId="7" applyFont="1" applyFill="1" applyBorder="1" applyAlignment="1">
      <alignment vertical="top"/>
    </xf>
    <xf numFmtId="0" fontId="48" fillId="0" borderId="57" xfId="7" applyFont="1" applyBorder="1" applyAlignment="1">
      <alignment horizontal="left" vertical="top"/>
    </xf>
    <xf numFmtId="0" fontId="62" fillId="13" borderId="57" xfId="7" applyFont="1" applyFill="1" applyBorder="1" applyAlignment="1">
      <alignment vertical="top"/>
    </xf>
    <xf numFmtId="0" fontId="62" fillId="13" borderId="51" xfId="7" applyFont="1" applyFill="1" applyBorder="1" applyAlignment="1">
      <alignment vertical="top"/>
    </xf>
    <xf numFmtId="0" fontId="64" fillId="0" borderId="60" xfId="7" applyFont="1" applyBorder="1" applyAlignment="1">
      <alignment vertical="top"/>
    </xf>
    <xf numFmtId="0" fontId="55" fillId="0" borderId="61" xfId="7" applyFont="1" applyBorder="1" applyAlignment="1">
      <alignment vertical="top"/>
    </xf>
    <xf numFmtId="0" fontId="55" fillId="0" borderId="0" xfId="7" applyFont="1" applyAlignment="1">
      <alignment vertical="top"/>
    </xf>
    <xf numFmtId="0" fontId="48" fillId="0" borderId="61" xfId="7" applyFont="1" applyBorder="1" applyAlignment="1">
      <alignment vertical="top"/>
    </xf>
    <xf numFmtId="0" fontId="48" fillId="0" borderId="0" xfId="7" applyFont="1" applyAlignment="1">
      <alignment vertical="top"/>
    </xf>
    <xf numFmtId="0" fontId="64" fillId="0" borderId="54" xfId="7" applyFont="1" applyBorder="1" applyAlignment="1">
      <alignment vertical="top"/>
    </xf>
    <xf numFmtId="0" fontId="48" fillId="0" borderId="57" xfId="7" applyFont="1" applyBorder="1" applyAlignment="1">
      <alignment vertical="top"/>
    </xf>
    <xf numFmtId="0" fontId="55" fillId="0" borderId="65" xfId="7" applyFont="1" applyBorder="1" applyAlignment="1">
      <alignment vertical="top"/>
    </xf>
    <xf numFmtId="0" fontId="55" fillId="0" borderId="66" xfId="7" applyFont="1" applyBorder="1" applyAlignment="1">
      <alignment vertical="top"/>
    </xf>
    <xf numFmtId="0" fontId="48" fillId="0" borderId="51" xfId="7" applyFont="1" applyBorder="1" applyAlignment="1">
      <alignment vertical="top"/>
    </xf>
    <xf numFmtId="0" fontId="48" fillId="0" borderId="67" xfId="7" applyFont="1" applyBorder="1" applyAlignment="1">
      <alignment vertical="top"/>
    </xf>
    <xf numFmtId="0" fontId="55" fillId="0" borderId="60" xfId="7" applyFont="1" applyBorder="1" applyAlignment="1">
      <alignment vertical="center"/>
    </xf>
    <xf numFmtId="0" fontId="55" fillId="0" borderId="65" xfId="7" applyFont="1" applyBorder="1" applyAlignment="1">
      <alignment vertical="center"/>
    </xf>
    <xf numFmtId="0" fontId="55" fillId="0" borderId="39" xfId="7" applyFont="1" applyBorder="1" applyAlignment="1">
      <alignment vertical="center"/>
    </xf>
    <xf numFmtId="0" fontId="55" fillId="0" borderId="66" xfId="7" applyFont="1" applyBorder="1" applyAlignment="1">
      <alignment vertical="center"/>
    </xf>
    <xf numFmtId="0" fontId="55" fillId="0" borderId="39" xfId="7" applyFont="1" applyBorder="1" applyAlignment="1">
      <alignment horizontal="left" vertical="center"/>
    </xf>
    <xf numFmtId="0" fontId="62" fillId="13" borderId="39" xfId="7" applyFont="1" applyFill="1" applyBorder="1" applyAlignment="1">
      <alignment vertical="center"/>
    </xf>
    <xf numFmtId="0" fontId="55" fillId="0" borderId="0" xfId="0" applyFont="1" applyAlignment="1">
      <alignment vertical="center"/>
    </xf>
    <xf numFmtId="0" fontId="36" fillId="0" borderId="68" xfId="0" applyFont="1" applyBorder="1"/>
    <xf numFmtId="0" fontId="62" fillId="0" borderId="68" xfId="0" applyFont="1" applyBorder="1"/>
    <xf numFmtId="2" fontId="62" fillId="0" borderId="68" xfId="0" applyNumberFormat="1" applyFont="1" applyBorder="1"/>
    <xf numFmtId="0" fontId="46" fillId="0" borderId="68" xfId="0" applyFont="1" applyBorder="1"/>
    <xf numFmtId="2" fontId="36" fillId="0" borderId="68" xfId="0" applyNumberFormat="1" applyFont="1" applyBorder="1"/>
    <xf numFmtId="185" fontId="36" fillId="0" borderId="68" xfId="0" applyNumberFormat="1" applyFont="1" applyBorder="1"/>
    <xf numFmtId="173" fontId="36" fillId="0" borderId="68" xfId="3" applyNumberFormat="1" applyFont="1" applyBorder="1"/>
    <xf numFmtId="43" fontId="36" fillId="0" borderId="68" xfId="0" applyNumberFormat="1" applyFont="1" applyBorder="1"/>
    <xf numFmtId="0" fontId="1" fillId="2" borderId="0" xfId="11" applyFill="1"/>
    <xf numFmtId="173" fontId="36" fillId="27" borderId="68" xfId="3" applyNumberFormat="1" applyFont="1" applyFill="1" applyBorder="1" applyAlignment="1">
      <alignment horizontal="right" vertical="center" wrapText="1"/>
    </xf>
    <xf numFmtId="173" fontId="36" fillId="27" borderId="68" xfId="3" applyNumberFormat="1" applyFont="1" applyFill="1" applyBorder="1" applyAlignment="1">
      <alignment vertical="center" wrapText="1"/>
    </xf>
    <xf numFmtId="173" fontId="46" fillId="14" borderId="68" xfId="3" applyNumberFormat="1" applyFont="1" applyFill="1" applyBorder="1" applyAlignment="1">
      <alignment vertical="center" wrapText="1"/>
    </xf>
    <xf numFmtId="173" fontId="36" fillId="19" borderId="68" xfId="3" applyNumberFormat="1" applyFont="1" applyFill="1" applyBorder="1" applyAlignment="1">
      <alignment horizontal="right" vertical="center" wrapText="1"/>
    </xf>
    <xf numFmtId="173" fontId="62" fillId="0" borderId="68" xfId="3" applyNumberFormat="1" applyFont="1" applyBorder="1"/>
    <xf numFmtId="173" fontId="36" fillId="19" borderId="68" xfId="3" applyNumberFormat="1" applyFont="1" applyFill="1" applyBorder="1" applyAlignment="1">
      <alignment vertical="center" wrapText="1"/>
    </xf>
    <xf numFmtId="0" fontId="46" fillId="0" borderId="0" xfId="0" applyFont="1" applyAlignment="1">
      <alignment vertical="center" wrapText="1"/>
    </xf>
    <xf numFmtId="173" fontId="62" fillId="19" borderId="0" xfId="3" applyNumberFormat="1" applyFont="1" applyFill="1"/>
    <xf numFmtId="9" fontId="46" fillId="0" borderId="0" xfId="4" applyFont="1"/>
    <xf numFmtId="0" fontId="56" fillId="0" borderId="74" xfId="0" applyFont="1" applyBorder="1" applyAlignment="1">
      <alignment vertical="center" wrapText="1"/>
    </xf>
    <xf numFmtId="0" fontId="36" fillId="0" borderId="74" xfId="0" applyFont="1" applyBorder="1" applyAlignment="1">
      <alignment vertical="center" wrapText="1"/>
    </xf>
    <xf numFmtId="173" fontId="36" fillId="0" borderId="74" xfId="3" applyNumberFormat="1" applyFont="1" applyBorder="1" applyAlignment="1">
      <alignment horizontal="right" vertical="center" wrapText="1"/>
    </xf>
    <xf numFmtId="173" fontId="36" fillId="0" borderId="74" xfId="3" applyNumberFormat="1" applyFont="1" applyBorder="1" applyAlignment="1">
      <alignment vertical="center" wrapText="1"/>
    </xf>
    <xf numFmtId="173" fontId="36" fillId="0" borderId="74" xfId="3" applyNumberFormat="1" applyFont="1" applyFill="1" applyBorder="1" applyAlignment="1">
      <alignment vertical="center" wrapText="1"/>
    </xf>
    <xf numFmtId="173" fontId="36" fillId="9" borderId="74" xfId="3" applyNumberFormat="1" applyFont="1" applyFill="1" applyBorder="1" applyAlignment="1">
      <alignment vertical="center" wrapText="1"/>
    </xf>
    <xf numFmtId="0" fontId="56" fillId="0" borderId="73" xfId="0" applyFont="1" applyBorder="1" applyAlignment="1">
      <alignment vertical="center" wrapText="1"/>
    </xf>
    <xf numFmtId="0" fontId="46" fillId="0" borderId="73" xfId="0" applyFont="1" applyBorder="1" applyAlignment="1">
      <alignment vertical="center" wrapText="1"/>
    </xf>
    <xf numFmtId="173" fontId="46" fillId="0" borderId="73" xfId="3" applyNumberFormat="1" applyFont="1" applyBorder="1" applyAlignment="1">
      <alignment horizontal="right" vertical="center" wrapText="1"/>
    </xf>
    <xf numFmtId="173" fontId="46" fillId="0" borderId="73" xfId="3" applyNumberFormat="1" applyFont="1" applyBorder="1" applyAlignment="1">
      <alignment vertical="center" wrapText="1"/>
    </xf>
    <xf numFmtId="173" fontId="36" fillId="9" borderId="73" xfId="3" applyNumberFormat="1" applyFont="1" applyFill="1" applyBorder="1" applyAlignment="1">
      <alignment vertical="center" wrapText="1"/>
    </xf>
    <xf numFmtId="173" fontId="46" fillId="0" borderId="74" xfId="3" applyNumberFormat="1" applyFont="1" applyBorder="1" applyAlignment="1">
      <alignment vertical="center" wrapText="1"/>
    </xf>
    <xf numFmtId="173" fontId="46" fillId="0" borderId="74" xfId="3" applyNumberFormat="1" applyFont="1" applyBorder="1" applyAlignment="1">
      <alignment horizontal="right" vertical="center" wrapText="1"/>
    </xf>
    <xf numFmtId="173" fontId="46" fillId="0" borderId="73" xfId="3" applyNumberFormat="1" applyFont="1" applyFill="1" applyBorder="1" applyAlignment="1">
      <alignment horizontal="right" vertical="center" wrapText="1"/>
    </xf>
    <xf numFmtId="173" fontId="36" fillId="0" borderId="74" xfId="3" applyNumberFormat="1" applyFont="1" applyFill="1" applyBorder="1" applyAlignment="1">
      <alignment horizontal="right" vertical="center" wrapText="1"/>
    </xf>
    <xf numFmtId="0" fontId="46" fillId="0" borderId="74" xfId="0" applyFont="1" applyBorder="1" applyAlignment="1">
      <alignment vertical="center" wrapText="1"/>
    </xf>
    <xf numFmtId="173" fontId="36" fillId="27" borderId="74" xfId="3" applyNumberFormat="1" applyFont="1" applyFill="1" applyBorder="1" applyAlignment="1">
      <alignment horizontal="right" vertical="center" wrapText="1"/>
    </xf>
    <xf numFmtId="0" fontId="36" fillId="0" borderId="73" xfId="0" applyFont="1" applyBorder="1" applyAlignment="1">
      <alignment vertical="center" wrapText="1"/>
    </xf>
    <xf numFmtId="173" fontId="46" fillId="9" borderId="73" xfId="3" applyNumberFormat="1" applyFont="1" applyFill="1" applyBorder="1" applyAlignment="1">
      <alignment vertical="center" wrapText="1"/>
    </xf>
    <xf numFmtId="173" fontId="36" fillId="0" borderId="0" xfId="3" applyNumberFormat="1" applyFont="1" applyBorder="1"/>
    <xf numFmtId="0" fontId="36" fillId="0" borderId="0" xfId="0" applyFont="1" applyAlignment="1">
      <alignment wrapText="1"/>
    </xf>
    <xf numFmtId="0" fontId="46" fillId="0" borderId="0" xfId="0" applyFont="1" applyAlignment="1">
      <alignment wrapText="1"/>
    </xf>
    <xf numFmtId="173" fontId="46" fillId="14" borderId="74" xfId="3" applyNumberFormat="1" applyFont="1" applyFill="1" applyBorder="1" applyAlignment="1">
      <alignment vertical="center" wrapText="1"/>
    </xf>
    <xf numFmtId="173" fontId="46" fillId="28" borderId="73" xfId="3" applyNumberFormat="1" applyFont="1" applyFill="1" applyBorder="1" applyAlignment="1">
      <alignment vertical="center" wrapText="1"/>
    </xf>
    <xf numFmtId="173" fontId="46" fillId="28" borderId="74" xfId="3" applyNumberFormat="1" applyFont="1" applyFill="1" applyBorder="1" applyAlignment="1">
      <alignment vertical="center" wrapText="1"/>
    </xf>
    <xf numFmtId="0" fontId="36" fillId="0" borderId="0" xfId="11" applyFont="1"/>
    <xf numFmtId="0" fontId="46" fillId="2" borderId="72" xfId="11" applyFont="1" applyFill="1" applyBorder="1" applyAlignment="1">
      <alignment horizontal="left"/>
    </xf>
    <xf numFmtId="0" fontId="36" fillId="2" borderId="72" xfId="11" applyFont="1" applyFill="1" applyBorder="1" applyAlignment="1">
      <alignment horizontal="left"/>
    </xf>
    <xf numFmtId="0" fontId="36" fillId="2" borderId="72" xfId="11" applyFont="1" applyFill="1" applyBorder="1"/>
    <xf numFmtId="0" fontId="36" fillId="26" borderId="72" xfId="11" applyFont="1" applyFill="1" applyBorder="1"/>
    <xf numFmtId="0" fontId="36" fillId="27" borderId="72" xfId="11" applyFont="1" applyFill="1" applyBorder="1"/>
    <xf numFmtId="0" fontId="36" fillId="15" borderId="72" xfId="11" applyFont="1" applyFill="1" applyBorder="1"/>
    <xf numFmtId="0" fontId="36" fillId="15" borderId="72" xfId="11" applyFont="1" applyFill="1" applyBorder="1" applyAlignment="1">
      <alignment horizontal="left"/>
    </xf>
    <xf numFmtId="0" fontId="36" fillId="19" borderId="72" xfId="11" applyFont="1" applyFill="1" applyBorder="1"/>
    <xf numFmtId="0" fontId="62" fillId="2" borderId="72" xfId="11" applyFont="1" applyFill="1" applyBorder="1"/>
    <xf numFmtId="0" fontId="59" fillId="2" borderId="72" xfId="11" applyFont="1" applyFill="1" applyBorder="1"/>
    <xf numFmtId="0" fontId="46" fillId="0" borderId="0" xfId="11" applyFont="1" applyAlignment="1">
      <alignment horizontal="left"/>
    </xf>
    <xf numFmtId="0" fontId="36" fillId="0" borderId="0" xfId="11" applyFont="1" applyAlignment="1">
      <alignment horizontal="left"/>
    </xf>
    <xf numFmtId="0" fontId="63" fillId="0" borderId="0" xfId="8" applyFont="1"/>
    <xf numFmtId="0" fontId="36" fillId="0" borderId="0" xfId="9" applyFont="1"/>
    <xf numFmtId="164" fontId="36" fillId="0" borderId="0" xfId="10" applyFont="1"/>
    <xf numFmtId="2" fontId="36" fillId="0" borderId="0" xfId="9" applyNumberFormat="1" applyFont="1"/>
    <xf numFmtId="1" fontId="36" fillId="0" borderId="0" xfId="9" applyNumberFormat="1" applyFont="1"/>
    <xf numFmtId="49" fontId="36" fillId="0" borderId="0" xfId="9" applyNumberFormat="1" applyFont="1"/>
    <xf numFmtId="0" fontId="36" fillId="0" borderId="0" xfId="9" quotePrefix="1" applyFont="1"/>
    <xf numFmtId="164" fontId="36" fillId="0" borderId="0" xfId="10" applyFont="1" applyAlignment="1">
      <alignment horizontal="right" indent="1"/>
    </xf>
    <xf numFmtId="0" fontId="65" fillId="2" borderId="0" xfId="11" applyFont="1" applyFill="1" applyAlignment="1">
      <alignment horizontal="center" vertical="center"/>
    </xf>
    <xf numFmtId="0" fontId="1" fillId="2" borderId="0" xfId="11" applyFill="1" applyAlignment="1">
      <alignment horizontal="center"/>
    </xf>
    <xf numFmtId="0" fontId="1" fillId="2" borderId="0" xfId="11" applyFill="1" applyAlignment="1">
      <alignment horizontal="center" vertical="center" wrapText="1"/>
    </xf>
    <xf numFmtId="0" fontId="1" fillId="2" borderId="0" xfId="11" applyFill="1" applyAlignment="1">
      <alignment horizontal="center" vertical="center"/>
    </xf>
    <xf numFmtId="0" fontId="53" fillId="8" borderId="69" xfId="0" applyFont="1" applyFill="1" applyBorder="1" applyAlignment="1">
      <alignment horizontal="center" vertical="top" wrapText="1"/>
    </xf>
    <xf numFmtId="0" fontId="53" fillId="8" borderId="70" xfId="0" applyFont="1" applyFill="1" applyBorder="1" applyAlignment="1">
      <alignment horizontal="center" vertical="top" wrapText="1"/>
    </xf>
    <xf numFmtId="0" fontId="53" fillId="8" borderId="71" xfId="0" applyFont="1" applyFill="1" applyBorder="1" applyAlignment="1">
      <alignment horizontal="center" vertical="top" wrapText="1"/>
    </xf>
    <xf numFmtId="0" fontId="36" fillId="0" borderId="0" xfId="0" applyFont="1" applyAlignment="1">
      <alignment horizontal="left" vertical="center"/>
    </xf>
    <xf numFmtId="0" fontId="36" fillId="0" borderId="0" xfId="0" applyFont="1" applyAlignment="1">
      <alignment horizontal="center" vertical="center"/>
    </xf>
    <xf numFmtId="0" fontId="63" fillId="0" borderId="0" xfId="8" applyFont="1" applyAlignment="1">
      <alignment horizontal="left" vertical="center"/>
    </xf>
    <xf numFmtId="0" fontId="36" fillId="0" borderId="0" xfId="0" applyFont="1" applyAlignment="1">
      <alignment horizontal="left" vertical="center" wrapText="1"/>
    </xf>
    <xf numFmtId="0" fontId="36" fillId="0" borderId="0" xfId="0" applyFont="1" applyAlignment="1">
      <alignment horizontal="left"/>
    </xf>
    <xf numFmtId="0" fontId="55" fillId="0" borderId="52" xfId="7" applyFont="1" applyBorder="1" applyAlignment="1">
      <alignment vertical="top"/>
    </xf>
    <xf numFmtId="0" fontId="55" fillId="0" borderId="53" xfId="7" applyFont="1" applyBorder="1" applyAlignment="1">
      <alignment vertical="top"/>
    </xf>
    <xf numFmtId="0" fontId="55" fillId="0" borderId="50" xfId="7" applyFont="1" applyBorder="1" applyAlignment="1">
      <alignment vertical="top"/>
    </xf>
    <xf numFmtId="0" fontId="55" fillId="0" borderId="55" xfId="7" applyFont="1" applyBorder="1" applyAlignment="1">
      <alignment vertical="top"/>
    </xf>
    <xf numFmtId="0" fontId="55" fillId="0" borderId="57" xfId="7" applyFont="1" applyBorder="1" applyAlignment="1">
      <alignment vertical="top"/>
    </xf>
    <xf numFmtId="0" fontId="55" fillId="0" borderId="51" xfId="7" applyFont="1" applyBorder="1" applyAlignment="1">
      <alignment vertical="top"/>
    </xf>
    <xf numFmtId="0" fontId="55" fillId="0" borderId="55" xfId="7" applyFont="1" applyBorder="1" applyAlignment="1">
      <alignment horizontal="left" vertical="top"/>
    </xf>
    <xf numFmtId="0" fontId="55" fillId="0" borderId="57" xfId="7" applyFont="1" applyBorder="1" applyAlignment="1">
      <alignment horizontal="left" vertical="top"/>
    </xf>
    <xf numFmtId="0" fontId="55" fillId="0" borderId="51" xfId="7" applyFont="1" applyBorder="1" applyAlignment="1">
      <alignment horizontal="left" vertical="top"/>
    </xf>
    <xf numFmtId="0" fontId="55" fillId="0" borderId="62" xfId="7" applyFont="1" applyBorder="1" applyAlignment="1">
      <alignment vertical="top"/>
    </xf>
    <xf numFmtId="0" fontId="55" fillId="0" borderId="63" xfId="7" applyFont="1" applyBorder="1" applyAlignment="1">
      <alignment vertical="top"/>
    </xf>
    <xf numFmtId="0" fontId="55" fillId="0" borderId="64" xfId="7" applyFont="1" applyBorder="1" applyAlignment="1">
      <alignment vertical="top"/>
    </xf>
    <xf numFmtId="165" fontId="22" fillId="2" borderId="1" xfId="1" applyNumberFormat="1" applyFont="1" applyFill="1" applyBorder="1" applyAlignment="1">
      <alignment horizontal="left"/>
    </xf>
    <xf numFmtId="165" fontId="22" fillId="2" borderId="4" xfId="1" applyNumberFormat="1" applyFont="1" applyFill="1" applyBorder="1" applyAlignment="1">
      <alignment horizontal="left"/>
    </xf>
    <xf numFmtId="165" fontId="22" fillId="2" borderId="2" xfId="1" applyNumberFormat="1" applyFont="1" applyFill="1" applyBorder="1" applyAlignment="1">
      <alignment horizontal="center"/>
    </xf>
    <xf numFmtId="165" fontId="22" fillId="2" borderId="3" xfId="1" applyNumberFormat="1" applyFont="1" applyFill="1" applyBorder="1" applyAlignment="1">
      <alignment horizontal="center"/>
    </xf>
    <xf numFmtId="165" fontId="22" fillId="2" borderId="5" xfId="1" applyNumberFormat="1" applyFont="1" applyFill="1" applyBorder="1" applyAlignment="1">
      <alignment horizontal="center"/>
    </xf>
    <xf numFmtId="165" fontId="22" fillId="2" borderId="2" xfId="1" quotePrefix="1" applyNumberFormat="1" applyFont="1" applyFill="1" applyBorder="1" applyAlignment="1">
      <alignment horizontal="center"/>
    </xf>
    <xf numFmtId="165" fontId="22" fillId="2" borderId="3" xfId="1" quotePrefix="1" applyNumberFormat="1" applyFont="1" applyFill="1" applyBorder="1" applyAlignment="1">
      <alignment horizontal="center"/>
    </xf>
    <xf numFmtId="165" fontId="10" fillId="2" borderId="0" xfId="1" applyNumberFormat="1" applyFont="1" applyFill="1" applyAlignment="1">
      <alignment horizontal="left" wrapText="1"/>
    </xf>
    <xf numFmtId="0" fontId="21" fillId="2" borderId="0" xfId="1" quotePrefix="1" applyFont="1" applyFill="1" applyAlignment="1">
      <alignment horizontal="left" wrapText="1"/>
    </xf>
    <xf numFmtId="0" fontId="23" fillId="2" borderId="14" xfId="1" applyFont="1" applyFill="1" applyBorder="1" applyAlignment="1">
      <alignment horizontal="center" vertical="center" wrapText="1"/>
    </xf>
    <xf numFmtId="0" fontId="23" fillId="2" borderId="10" xfId="1" applyFont="1" applyFill="1" applyBorder="1" applyAlignment="1">
      <alignment horizontal="center" vertical="center" wrapText="1"/>
    </xf>
    <xf numFmtId="0" fontId="23" fillId="2" borderId="1" xfId="1" applyFont="1" applyFill="1" applyBorder="1" applyAlignment="1">
      <alignment horizontal="center" vertical="center"/>
    </xf>
    <xf numFmtId="0" fontId="23" fillId="2" borderId="6" xfId="1" applyFont="1" applyFill="1" applyBorder="1" applyAlignment="1">
      <alignment horizontal="center" vertical="center"/>
    </xf>
    <xf numFmtId="0" fontId="23" fillId="2" borderId="4" xfId="1" applyFont="1" applyFill="1" applyBorder="1" applyAlignment="1">
      <alignment horizontal="center" vertical="center"/>
    </xf>
    <xf numFmtId="0" fontId="22" fillId="2" borderId="1" xfId="1" applyFont="1" applyFill="1" applyBorder="1" applyAlignment="1">
      <alignment horizontal="center" vertical="center"/>
    </xf>
    <xf numFmtId="0" fontId="22" fillId="2" borderId="6" xfId="1" applyFont="1" applyFill="1" applyBorder="1" applyAlignment="1">
      <alignment horizontal="center" vertical="center"/>
    </xf>
    <xf numFmtId="0" fontId="22" fillId="2" borderId="4" xfId="1" applyFont="1" applyFill="1" applyBorder="1" applyAlignment="1">
      <alignment horizontal="center" vertical="center"/>
    </xf>
    <xf numFmtId="0" fontId="22" fillId="2" borderId="14" xfId="1" applyFont="1" applyFill="1" applyBorder="1" applyAlignment="1">
      <alignment horizontal="center" vertical="center"/>
    </xf>
    <xf numFmtId="0" fontId="22" fillId="2" borderId="9" xfId="1" applyFont="1" applyFill="1" applyBorder="1" applyAlignment="1">
      <alignment horizontal="center" vertical="center"/>
    </xf>
    <xf numFmtId="0" fontId="22" fillId="2" borderId="10" xfId="1" applyFont="1" applyFill="1" applyBorder="1" applyAlignment="1">
      <alignment horizontal="center" vertical="center"/>
    </xf>
    <xf numFmtId="0" fontId="22" fillId="2" borderId="2" xfId="1" applyFont="1" applyFill="1" applyBorder="1" applyAlignment="1">
      <alignment horizontal="center" vertical="center"/>
    </xf>
    <xf numFmtId="0" fontId="22" fillId="2" borderId="3" xfId="1" applyFont="1" applyFill="1" applyBorder="1" applyAlignment="1">
      <alignment horizontal="center" vertical="center"/>
    </xf>
    <xf numFmtId="0" fontId="22" fillId="2" borderId="5" xfId="1" applyFont="1" applyFill="1" applyBorder="1" applyAlignment="1">
      <alignment horizontal="center" vertical="center"/>
    </xf>
    <xf numFmtId="0" fontId="44" fillId="2" borderId="14" xfId="1" applyFont="1" applyFill="1" applyBorder="1" applyAlignment="1">
      <alignment horizontal="left" wrapText="1"/>
    </xf>
    <xf numFmtId="0" fontId="44" fillId="2" borderId="10" xfId="1" applyFont="1" applyFill="1" applyBorder="1" applyAlignment="1">
      <alignment horizontal="left" wrapText="1"/>
    </xf>
    <xf numFmtId="0" fontId="23" fillId="2" borderId="8" xfId="1" applyFont="1" applyFill="1" applyBorder="1" applyAlignment="1">
      <alignment horizontal="center" vertical="center" wrapText="1"/>
    </xf>
    <xf numFmtId="0" fontId="23" fillId="2" borderId="8" xfId="1" applyFont="1" applyFill="1" applyBorder="1"/>
    <xf numFmtId="0" fontId="22" fillId="2" borderId="2" xfId="1" quotePrefix="1" applyFont="1" applyFill="1" applyBorder="1" applyAlignment="1">
      <alignment horizontal="center"/>
    </xf>
    <xf numFmtId="0" fontId="22" fillId="2" borderId="3" xfId="1" quotePrefix="1" applyFont="1" applyFill="1" applyBorder="1" applyAlignment="1">
      <alignment horizontal="center"/>
    </xf>
    <xf numFmtId="0" fontId="22" fillId="2" borderId="5" xfId="1" quotePrefix="1" applyFont="1" applyFill="1" applyBorder="1" applyAlignment="1">
      <alignment horizontal="center"/>
    </xf>
    <xf numFmtId="0" fontId="23" fillId="2" borderId="14" xfId="1" applyFont="1" applyFill="1" applyBorder="1" applyAlignment="1">
      <alignment horizontal="center"/>
    </xf>
    <xf numFmtId="0" fontId="23" fillId="2" borderId="10" xfId="1" applyFont="1" applyFill="1" applyBorder="1" applyAlignment="1">
      <alignment horizontal="center"/>
    </xf>
    <xf numFmtId="0" fontId="23" fillId="2" borderId="14" xfId="1" applyFont="1" applyFill="1" applyBorder="1" applyAlignment="1">
      <alignment horizontal="center" wrapText="1"/>
    </xf>
    <xf numFmtId="0" fontId="23" fillId="2" borderId="10" xfId="1" applyFont="1" applyFill="1" applyBorder="1" applyAlignment="1">
      <alignment horizontal="center" wrapText="1"/>
    </xf>
    <xf numFmtId="0" fontId="22" fillId="2" borderId="13" xfId="1" applyFont="1" applyFill="1" applyBorder="1" applyAlignment="1">
      <alignment horizontal="center" vertical="center"/>
    </xf>
    <xf numFmtId="0" fontId="22" fillId="2" borderId="12" xfId="1" applyFont="1" applyFill="1" applyBorder="1" applyAlignment="1">
      <alignment horizontal="center" vertical="center"/>
    </xf>
    <xf numFmtId="0" fontId="22" fillId="2" borderId="15" xfId="1" applyFont="1" applyFill="1" applyBorder="1" applyAlignment="1">
      <alignment horizontal="center" vertical="center"/>
    </xf>
    <xf numFmtId="0" fontId="23" fillId="2" borderId="2" xfId="1" quotePrefix="1" applyFont="1" applyFill="1" applyBorder="1" applyAlignment="1">
      <alignment horizontal="center"/>
    </xf>
    <xf numFmtId="0" fontId="23" fillId="2" borderId="3" xfId="1" quotePrefix="1" applyFont="1" applyFill="1" applyBorder="1" applyAlignment="1">
      <alignment horizontal="center"/>
    </xf>
    <xf numFmtId="0" fontId="23" fillId="2" borderId="5" xfId="1" quotePrefix="1" applyFont="1" applyFill="1" applyBorder="1" applyAlignment="1">
      <alignment horizontal="center"/>
    </xf>
    <xf numFmtId="0" fontId="23" fillId="2" borderId="14" xfId="1" applyFont="1" applyFill="1" applyBorder="1" applyAlignment="1">
      <alignment horizontal="center" vertical="center"/>
    </xf>
    <xf numFmtId="0" fontId="23" fillId="2" borderId="10" xfId="1" applyFont="1" applyFill="1" applyBorder="1" applyAlignment="1">
      <alignment horizontal="center" vertical="center"/>
    </xf>
    <xf numFmtId="0" fontId="23" fillId="2" borderId="13" xfId="1" applyFont="1" applyFill="1" applyBorder="1" applyAlignment="1">
      <alignment horizontal="center" vertical="center"/>
    </xf>
    <xf numFmtId="0" fontId="23" fillId="2" borderId="15" xfId="1" applyFont="1" applyFill="1" applyBorder="1" applyAlignment="1">
      <alignment horizontal="center" vertical="center"/>
    </xf>
    <xf numFmtId="166" fontId="10" fillId="4" borderId="0" xfId="0" applyNumberFormat="1" applyFont="1" applyFill="1" applyAlignment="1">
      <alignment horizontal="left" wrapText="1"/>
    </xf>
    <xf numFmtId="4" fontId="10" fillId="4" borderId="0" xfId="0" applyNumberFormat="1" applyFont="1" applyFill="1" applyAlignment="1">
      <alignment horizontal="left"/>
    </xf>
    <xf numFmtId="173" fontId="44" fillId="0" borderId="14" xfId="2" applyNumberFormat="1" applyFont="1" applyFill="1" applyBorder="1" applyAlignment="1">
      <alignment horizontal="center" vertical="top" wrapText="1"/>
    </xf>
    <xf numFmtId="173" fontId="44" fillId="0" borderId="9" xfId="2" applyNumberFormat="1" applyFont="1" applyFill="1" applyBorder="1" applyAlignment="1">
      <alignment horizontal="center" vertical="top" wrapText="1"/>
    </xf>
    <xf numFmtId="173" fontId="22" fillId="0" borderId="2" xfId="2" applyNumberFormat="1" applyFont="1" applyFill="1" applyBorder="1" applyAlignment="1">
      <alignment horizontal="center"/>
    </xf>
    <xf numFmtId="173" fontId="22" fillId="0" borderId="3" xfId="2" applyNumberFormat="1" applyFont="1" applyFill="1" applyBorder="1" applyAlignment="1">
      <alignment horizontal="center"/>
    </xf>
    <xf numFmtId="173" fontId="22" fillId="0" borderId="5" xfId="2" applyNumberFormat="1" applyFont="1" applyFill="1" applyBorder="1" applyAlignment="1">
      <alignment horizontal="center"/>
    </xf>
    <xf numFmtId="0" fontId="43" fillId="0" borderId="16" xfId="1" applyFont="1" applyBorder="1" applyAlignment="1">
      <alignment horizontal="center" vertical="center"/>
    </xf>
    <xf numFmtId="0" fontId="43" fillId="0" borderId="19" xfId="1" applyFont="1" applyBorder="1" applyAlignment="1">
      <alignment horizontal="center" vertical="center"/>
    </xf>
    <xf numFmtId="173" fontId="43" fillId="6" borderId="2" xfId="2" applyNumberFormat="1" applyFont="1" applyFill="1" applyBorder="1" applyAlignment="1">
      <alignment horizontal="center" vertical="center" wrapText="1"/>
    </xf>
    <xf numFmtId="173" fontId="43" fillId="6" borderId="3" xfId="2" applyNumberFormat="1" applyFont="1" applyFill="1" applyBorder="1" applyAlignment="1">
      <alignment horizontal="center" vertical="center" wrapText="1"/>
    </xf>
    <xf numFmtId="173" fontId="43" fillId="6" borderId="13" xfId="2" applyNumberFormat="1" applyFont="1" applyFill="1" applyBorder="1" applyAlignment="1">
      <alignment horizontal="left" vertical="top" wrapText="1"/>
    </xf>
    <xf numFmtId="173" fontId="43" fillId="6" borderId="12" xfId="2" applyNumberFormat="1" applyFont="1" applyFill="1" applyBorder="1" applyAlignment="1">
      <alignment horizontal="left" vertical="top" wrapText="1"/>
    </xf>
    <xf numFmtId="0" fontId="8" fillId="2" borderId="0" xfId="11" applyFont="1" applyFill="1"/>
    <xf numFmtId="0" fontId="8" fillId="2" borderId="0" xfId="11" applyFont="1" applyFill="1" applyAlignment="1"/>
    <xf numFmtId="15" fontId="8" fillId="2" borderId="0" xfId="11" applyNumberFormat="1" applyFont="1" applyFill="1" applyAlignment="1"/>
    <xf numFmtId="0" fontId="8" fillId="2" borderId="0" xfId="11" applyFont="1" applyFill="1" applyAlignment="1">
      <alignment horizontal="center"/>
    </xf>
  </cellXfs>
  <cellStyles count="12">
    <cellStyle name="Comma" xfId="3" builtinId="3"/>
    <cellStyle name="Comma 2" xfId="2" xr:uid="{00000000-0005-0000-0000-000001000000}"/>
    <cellStyle name="Comma 2 2" xfId="6" xr:uid="{75182F3B-D813-4994-8EFA-CE091E8B5052}"/>
    <cellStyle name="Comma 4" xfId="10" xr:uid="{00726D3C-0ED7-4BDA-8237-094BFCBBB5BC}"/>
    <cellStyle name="Hyperlink" xfId="8" builtinId="8"/>
    <cellStyle name="Normal" xfId="0" builtinId="0"/>
    <cellStyle name="Normal 2" xfId="1" xr:uid="{00000000-0005-0000-0000-000003000000}"/>
    <cellStyle name="Normal 3" xfId="7" xr:uid="{9B8A9408-267E-4836-B21E-A9B5BC5B98F8}"/>
    <cellStyle name="Normal 4" xfId="11" xr:uid="{9E0631F2-3F3E-48B6-AC25-AF72B0954FBA}"/>
    <cellStyle name="Normal 6" xfId="9" xr:uid="{51B54038-5219-4841-ABDF-21A35129F257}"/>
    <cellStyle name="Normal_Pag011b" xfId="5" xr:uid="{00000000-0005-0000-0000-000004000000}"/>
    <cellStyle name="Percent" xfId="4" builtinId="5"/>
  </cellStyles>
  <dxfs count="0"/>
  <tableStyles count="0" defaultTableStyle="TableStyleMedium2" defaultPivotStyle="PivotStyleLight16"/>
  <colors>
    <mruColors>
      <color rgb="FF0000FF"/>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22860</xdr:colOff>
      <xdr:row>14424</xdr:row>
      <xdr:rowOff>99060</xdr:rowOff>
    </xdr:from>
    <xdr:to>
      <xdr:col>2</xdr:col>
      <xdr:colOff>38100</xdr:colOff>
      <xdr:row>14424</xdr:row>
      <xdr:rowOff>114300</xdr:rowOff>
    </xdr:to>
    <xdr:sp macro="" textlink="">
      <xdr:nvSpPr>
        <xdr:cNvPr id="2" name="Rectangle 939">
          <a:extLst>
            <a:ext uri="{FF2B5EF4-FFF2-40B4-BE49-F238E27FC236}">
              <a16:creationId xmlns:a16="http://schemas.microsoft.com/office/drawing/2014/main" id="{940F32FB-D113-40F6-9C32-1B533889D8AF}"/>
            </a:ext>
          </a:extLst>
        </xdr:cNvPr>
        <xdr:cNvSpPr>
          <a:spLocks noChangeArrowheads="1"/>
        </xdr:cNvSpPr>
      </xdr:nvSpPr>
      <xdr:spPr bwMode="auto">
        <a:xfrm>
          <a:off x="1363980" y="2891264220"/>
          <a:ext cx="15240" cy="15240"/>
        </a:xfrm>
        <a:prstGeom prst="rect">
          <a:avLst/>
        </a:prstGeom>
        <a:solidFill>
          <a:srgbClr val="000000"/>
        </a:solidFill>
        <a:ln w="9525">
          <a:solidFill>
            <a:srgbClr val="FFFFFF"/>
          </a:solidFill>
          <a:miter lim="800000"/>
          <a:headEnd/>
          <a:tailEnd/>
        </a:ln>
      </xdr:spPr>
    </xdr:sp>
    <xdr:clientData/>
  </xdr:twoCellAnchor>
  <xdr:twoCellAnchor>
    <xdr:from>
      <xdr:col>4</xdr:col>
      <xdr:colOff>480060</xdr:colOff>
      <xdr:row>23910</xdr:row>
      <xdr:rowOff>190500</xdr:rowOff>
    </xdr:from>
    <xdr:to>
      <xdr:col>4</xdr:col>
      <xdr:colOff>495300</xdr:colOff>
      <xdr:row>23911</xdr:row>
      <xdr:rowOff>7620</xdr:rowOff>
    </xdr:to>
    <xdr:sp macro="" textlink="">
      <xdr:nvSpPr>
        <xdr:cNvPr id="3" name="Rectangle 938">
          <a:extLst>
            <a:ext uri="{FF2B5EF4-FFF2-40B4-BE49-F238E27FC236}">
              <a16:creationId xmlns:a16="http://schemas.microsoft.com/office/drawing/2014/main" id="{A19CD29B-B0A6-4577-BA15-CC8FEB1B23F5}"/>
            </a:ext>
          </a:extLst>
        </xdr:cNvPr>
        <xdr:cNvSpPr>
          <a:spLocks noChangeArrowheads="1"/>
        </xdr:cNvSpPr>
      </xdr:nvSpPr>
      <xdr:spPr bwMode="auto">
        <a:xfrm>
          <a:off x="5707380" y="4770721980"/>
          <a:ext cx="15240" cy="15240"/>
        </a:xfrm>
        <a:prstGeom prst="rect">
          <a:avLst/>
        </a:prstGeom>
        <a:solidFill>
          <a:srgbClr val="000000"/>
        </a:solidFill>
        <a:ln w="9525">
          <a:solidFill>
            <a:srgbClr val="FFFFFF"/>
          </a:solidFill>
          <a:miter lim="800000"/>
          <a:headEnd/>
          <a:tailEnd/>
        </a:ln>
      </xdr:spPr>
    </xdr:sp>
    <xdr:clientData/>
  </xdr:twoCellAnchor>
  <xdr:twoCellAnchor>
    <xdr:from>
      <xdr:col>2</xdr:col>
      <xdr:colOff>259080</xdr:colOff>
      <xdr:row>24454</xdr:row>
      <xdr:rowOff>0</xdr:rowOff>
    </xdr:from>
    <xdr:to>
      <xdr:col>2</xdr:col>
      <xdr:colOff>259080</xdr:colOff>
      <xdr:row>24462</xdr:row>
      <xdr:rowOff>106680</xdr:rowOff>
    </xdr:to>
    <xdr:sp macro="" textlink="">
      <xdr:nvSpPr>
        <xdr:cNvPr id="4" name="Line 937">
          <a:extLst>
            <a:ext uri="{FF2B5EF4-FFF2-40B4-BE49-F238E27FC236}">
              <a16:creationId xmlns:a16="http://schemas.microsoft.com/office/drawing/2014/main" id="{6E41955B-9BA6-499C-939D-F1392F36B479}"/>
            </a:ext>
          </a:extLst>
        </xdr:cNvPr>
        <xdr:cNvSpPr>
          <a:spLocks noChangeShapeType="1"/>
        </xdr:cNvSpPr>
      </xdr:nvSpPr>
      <xdr:spPr bwMode="auto">
        <a:xfrm>
          <a:off x="1600200" y="4878308760"/>
          <a:ext cx="0" cy="169164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487680</xdr:colOff>
      <xdr:row>24454</xdr:row>
      <xdr:rowOff>0</xdr:rowOff>
    </xdr:from>
    <xdr:to>
      <xdr:col>4</xdr:col>
      <xdr:colOff>487680</xdr:colOff>
      <xdr:row>24462</xdr:row>
      <xdr:rowOff>106680</xdr:rowOff>
    </xdr:to>
    <xdr:sp macro="" textlink="">
      <xdr:nvSpPr>
        <xdr:cNvPr id="5" name="Line 936">
          <a:extLst>
            <a:ext uri="{FF2B5EF4-FFF2-40B4-BE49-F238E27FC236}">
              <a16:creationId xmlns:a16="http://schemas.microsoft.com/office/drawing/2014/main" id="{028600D8-E2FD-4FD1-9125-8A3725C16072}"/>
            </a:ext>
          </a:extLst>
        </xdr:cNvPr>
        <xdr:cNvSpPr>
          <a:spLocks noChangeShapeType="1"/>
        </xdr:cNvSpPr>
      </xdr:nvSpPr>
      <xdr:spPr bwMode="auto">
        <a:xfrm>
          <a:off x="5715000" y="4878308760"/>
          <a:ext cx="0" cy="169164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259080</xdr:colOff>
      <xdr:row>24464</xdr:row>
      <xdr:rowOff>30480</xdr:rowOff>
    </xdr:from>
    <xdr:to>
      <xdr:col>4</xdr:col>
      <xdr:colOff>495300</xdr:colOff>
      <xdr:row>24464</xdr:row>
      <xdr:rowOff>30480</xdr:rowOff>
    </xdr:to>
    <xdr:sp macro="" textlink="">
      <xdr:nvSpPr>
        <xdr:cNvPr id="6" name="Line 935">
          <a:extLst>
            <a:ext uri="{FF2B5EF4-FFF2-40B4-BE49-F238E27FC236}">
              <a16:creationId xmlns:a16="http://schemas.microsoft.com/office/drawing/2014/main" id="{8EB21B89-F4F7-4E47-9C61-1A8AA23E4DDD}"/>
            </a:ext>
          </a:extLst>
        </xdr:cNvPr>
        <xdr:cNvSpPr>
          <a:spLocks noChangeShapeType="1"/>
        </xdr:cNvSpPr>
      </xdr:nvSpPr>
      <xdr:spPr bwMode="auto">
        <a:xfrm>
          <a:off x="1600200" y="4880320440"/>
          <a:ext cx="412242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441960</xdr:colOff>
      <xdr:row>25277</xdr:row>
      <xdr:rowOff>83820</xdr:rowOff>
    </xdr:from>
    <xdr:to>
      <xdr:col>5</xdr:col>
      <xdr:colOff>68580</xdr:colOff>
      <xdr:row>25277</xdr:row>
      <xdr:rowOff>83820</xdr:rowOff>
    </xdr:to>
    <xdr:sp macro="" textlink="">
      <xdr:nvSpPr>
        <xdr:cNvPr id="7" name="Line 934">
          <a:extLst>
            <a:ext uri="{FF2B5EF4-FFF2-40B4-BE49-F238E27FC236}">
              <a16:creationId xmlns:a16="http://schemas.microsoft.com/office/drawing/2014/main" id="{FFFFD88D-EDA7-42F7-B67A-B4821649F337}"/>
            </a:ext>
          </a:extLst>
        </xdr:cNvPr>
        <xdr:cNvSpPr>
          <a:spLocks noChangeShapeType="1"/>
        </xdr:cNvSpPr>
      </xdr:nvSpPr>
      <xdr:spPr bwMode="auto">
        <a:xfrm>
          <a:off x="441960" y="5041445340"/>
          <a:ext cx="552450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777240</xdr:colOff>
      <xdr:row>25277</xdr:row>
      <xdr:rowOff>76200</xdr:rowOff>
    </xdr:from>
    <xdr:to>
      <xdr:col>2</xdr:col>
      <xdr:colOff>777240</xdr:colOff>
      <xdr:row>25278</xdr:row>
      <xdr:rowOff>76200</xdr:rowOff>
    </xdr:to>
    <xdr:sp macro="" textlink="">
      <xdr:nvSpPr>
        <xdr:cNvPr id="8" name="Line 933">
          <a:extLst>
            <a:ext uri="{FF2B5EF4-FFF2-40B4-BE49-F238E27FC236}">
              <a16:creationId xmlns:a16="http://schemas.microsoft.com/office/drawing/2014/main" id="{B10FE432-998B-4483-9B02-BB79E90455E5}"/>
            </a:ext>
          </a:extLst>
        </xdr:cNvPr>
        <xdr:cNvSpPr>
          <a:spLocks noChangeShapeType="1"/>
        </xdr:cNvSpPr>
      </xdr:nvSpPr>
      <xdr:spPr bwMode="auto">
        <a:xfrm>
          <a:off x="2118360" y="5041437720"/>
          <a:ext cx="0" cy="19812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83820</xdr:colOff>
      <xdr:row>25277</xdr:row>
      <xdr:rowOff>76200</xdr:rowOff>
    </xdr:from>
    <xdr:to>
      <xdr:col>4</xdr:col>
      <xdr:colOff>83820</xdr:colOff>
      <xdr:row>25278</xdr:row>
      <xdr:rowOff>76200</xdr:rowOff>
    </xdr:to>
    <xdr:sp macro="" textlink="">
      <xdr:nvSpPr>
        <xdr:cNvPr id="9" name="Line 932">
          <a:extLst>
            <a:ext uri="{FF2B5EF4-FFF2-40B4-BE49-F238E27FC236}">
              <a16:creationId xmlns:a16="http://schemas.microsoft.com/office/drawing/2014/main" id="{7688AEC9-44B3-42A7-8463-74FF8A91D26A}"/>
            </a:ext>
          </a:extLst>
        </xdr:cNvPr>
        <xdr:cNvSpPr>
          <a:spLocks noChangeShapeType="1"/>
        </xdr:cNvSpPr>
      </xdr:nvSpPr>
      <xdr:spPr bwMode="auto">
        <a:xfrm>
          <a:off x="5311140" y="5041437720"/>
          <a:ext cx="0" cy="19812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60960</xdr:colOff>
      <xdr:row>25277</xdr:row>
      <xdr:rowOff>76200</xdr:rowOff>
    </xdr:from>
    <xdr:to>
      <xdr:col>5</xdr:col>
      <xdr:colOff>60960</xdr:colOff>
      <xdr:row>25278</xdr:row>
      <xdr:rowOff>76200</xdr:rowOff>
    </xdr:to>
    <xdr:sp macro="" textlink="">
      <xdr:nvSpPr>
        <xdr:cNvPr id="10" name="Line 931">
          <a:extLst>
            <a:ext uri="{FF2B5EF4-FFF2-40B4-BE49-F238E27FC236}">
              <a16:creationId xmlns:a16="http://schemas.microsoft.com/office/drawing/2014/main" id="{F3148F0C-7AF4-4F29-89A8-2191D8D65A5A}"/>
            </a:ext>
          </a:extLst>
        </xdr:cNvPr>
        <xdr:cNvSpPr>
          <a:spLocks noChangeShapeType="1"/>
        </xdr:cNvSpPr>
      </xdr:nvSpPr>
      <xdr:spPr bwMode="auto">
        <a:xfrm>
          <a:off x="5958840" y="5041437720"/>
          <a:ext cx="0" cy="19812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449580</xdr:colOff>
      <xdr:row>25277</xdr:row>
      <xdr:rowOff>76200</xdr:rowOff>
    </xdr:from>
    <xdr:to>
      <xdr:col>0</xdr:col>
      <xdr:colOff>449580</xdr:colOff>
      <xdr:row>25292</xdr:row>
      <xdr:rowOff>53340</xdr:rowOff>
    </xdr:to>
    <xdr:sp macro="" textlink="">
      <xdr:nvSpPr>
        <xdr:cNvPr id="11" name="Line 930">
          <a:extLst>
            <a:ext uri="{FF2B5EF4-FFF2-40B4-BE49-F238E27FC236}">
              <a16:creationId xmlns:a16="http://schemas.microsoft.com/office/drawing/2014/main" id="{7C972460-FEB4-4F48-ACED-8B41F67AB5F6}"/>
            </a:ext>
          </a:extLst>
        </xdr:cNvPr>
        <xdr:cNvSpPr>
          <a:spLocks noChangeShapeType="1"/>
        </xdr:cNvSpPr>
      </xdr:nvSpPr>
      <xdr:spPr bwMode="auto">
        <a:xfrm>
          <a:off x="449580" y="5041437720"/>
          <a:ext cx="0" cy="29489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25289</xdr:row>
      <xdr:rowOff>30480</xdr:rowOff>
    </xdr:from>
    <xdr:to>
      <xdr:col>0</xdr:col>
      <xdr:colOff>15240</xdr:colOff>
      <xdr:row>25289</xdr:row>
      <xdr:rowOff>45720</xdr:rowOff>
    </xdr:to>
    <xdr:sp macro="" textlink="">
      <xdr:nvSpPr>
        <xdr:cNvPr id="12" name="Rectangle 929">
          <a:extLst>
            <a:ext uri="{FF2B5EF4-FFF2-40B4-BE49-F238E27FC236}">
              <a16:creationId xmlns:a16="http://schemas.microsoft.com/office/drawing/2014/main" id="{ABE6FC2B-3AEC-41EC-BEF6-A1A9A93E32D1}"/>
            </a:ext>
          </a:extLst>
        </xdr:cNvPr>
        <xdr:cNvSpPr>
          <a:spLocks noChangeArrowheads="1"/>
        </xdr:cNvSpPr>
      </xdr:nvSpPr>
      <xdr:spPr bwMode="auto">
        <a:xfrm>
          <a:off x="0" y="5043769440"/>
          <a:ext cx="15240" cy="15240"/>
        </a:xfrm>
        <a:prstGeom prst="rect">
          <a:avLst/>
        </a:prstGeom>
        <a:solidFill>
          <a:srgbClr val="000000"/>
        </a:solidFill>
        <a:ln w="9525">
          <a:solidFill>
            <a:srgbClr val="FFFFFF"/>
          </a:solidFill>
          <a:miter lim="800000"/>
          <a:headEnd/>
          <a:tailEnd/>
        </a:ln>
      </xdr:spPr>
    </xdr:sp>
    <xdr:clientData/>
  </xdr:twoCellAnchor>
  <xdr:twoCellAnchor>
    <xdr:from>
      <xdr:col>0</xdr:col>
      <xdr:colOff>541020</xdr:colOff>
      <xdr:row>25289</xdr:row>
      <xdr:rowOff>30480</xdr:rowOff>
    </xdr:from>
    <xdr:to>
      <xdr:col>0</xdr:col>
      <xdr:colOff>556260</xdr:colOff>
      <xdr:row>25289</xdr:row>
      <xdr:rowOff>45720</xdr:rowOff>
    </xdr:to>
    <xdr:sp macro="" textlink="">
      <xdr:nvSpPr>
        <xdr:cNvPr id="13" name="Rectangle 928">
          <a:extLst>
            <a:ext uri="{FF2B5EF4-FFF2-40B4-BE49-F238E27FC236}">
              <a16:creationId xmlns:a16="http://schemas.microsoft.com/office/drawing/2014/main" id="{C27DEEF5-3C87-479E-B2B9-608255533AB0}"/>
            </a:ext>
          </a:extLst>
        </xdr:cNvPr>
        <xdr:cNvSpPr>
          <a:spLocks noChangeArrowheads="1"/>
        </xdr:cNvSpPr>
      </xdr:nvSpPr>
      <xdr:spPr bwMode="auto">
        <a:xfrm>
          <a:off x="541020" y="5043769440"/>
          <a:ext cx="15240" cy="15240"/>
        </a:xfrm>
        <a:prstGeom prst="rect">
          <a:avLst/>
        </a:prstGeom>
        <a:solidFill>
          <a:srgbClr val="000000"/>
        </a:solidFill>
        <a:ln w="9525">
          <a:solidFill>
            <a:srgbClr val="FFFFFF"/>
          </a:solidFill>
          <a:miter lim="800000"/>
          <a:headEnd/>
          <a:tailEnd/>
        </a:ln>
      </xdr:spPr>
    </xdr:sp>
    <xdr:clientData/>
  </xdr:twoCellAnchor>
  <xdr:twoCellAnchor>
    <xdr:from>
      <xdr:col>0</xdr:col>
      <xdr:colOff>464820</xdr:colOff>
      <xdr:row>32086</xdr:row>
      <xdr:rowOff>91440</xdr:rowOff>
    </xdr:from>
    <xdr:to>
      <xdr:col>1</xdr:col>
      <xdr:colOff>655320</xdr:colOff>
      <xdr:row>32086</xdr:row>
      <xdr:rowOff>91440</xdr:rowOff>
    </xdr:to>
    <xdr:sp macro="" textlink="">
      <xdr:nvSpPr>
        <xdr:cNvPr id="14" name="Line 927">
          <a:extLst>
            <a:ext uri="{FF2B5EF4-FFF2-40B4-BE49-F238E27FC236}">
              <a16:creationId xmlns:a16="http://schemas.microsoft.com/office/drawing/2014/main" id="{ED1CF4D6-E633-4903-85BC-8B68A4E0ABDA}"/>
            </a:ext>
          </a:extLst>
        </xdr:cNvPr>
        <xdr:cNvSpPr>
          <a:spLocks noChangeShapeType="1"/>
        </xdr:cNvSpPr>
      </xdr:nvSpPr>
      <xdr:spPr bwMode="auto">
        <a:xfrm>
          <a:off x="464820" y="639045204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32086</xdr:row>
      <xdr:rowOff>91440</xdr:rowOff>
    </xdr:from>
    <xdr:to>
      <xdr:col>2</xdr:col>
      <xdr:colOff>784860</xdr:colOff>
      <xdr:row>32086</xdr:row>
      <xdr:rowOff>91440</xdr:rowOff>
    </xdr:to>
    <xdr:sp macro="" textlink="">
      <xdr:nvSpPr>
        <xdr:cNvPr id="15" name="Line 926">
          <a:extLst>
            <a:ext uri="{FF2B5EF4-FFF2-40B4-BE49-F238E27FC236}">
              <a16:creationId xmlns:a16="http://schemas.microsoft.com/office/drawing/2014/main" id="{63DF840F-7855-4CD2-B8E8-38422F59530D}"/>
            </a:ext>
          </a:extLst>
        </xdr:cNvPr>
        <xdr:cNvSpPr>
          <a:spLocks noChangeShapeType="1"/>
        </xdr:cNvSpPr>
      </xdr:nvSpPr>
      <xdr:spPr bwMode="auto">
        <a:xfrm>
          <a:off x="1333500" y="639045204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32086</xdr:row>
      <xdr:rowOff>91440</xdr:rowOff>
    </xdr:from>
    <xdr:to>
      <xdr:col>4</xdr:col>
      <xdr:colOff>99060</xdr:colOff>
      <xdr:row>32086</xdr:row>
      <xdr:rowOff>91440</xdr:rowOff>
    </xdr:to>
    <xdr:sp macro="" textlink="">
      <xdr:nvSpPr>
        <xdr:cNvPr id="16" name="Line 925">
          <a:extLst>
            <a:ext uri="{FF2B5EF4-FFF2-40B4-BE49-F238E27FC236}">
              <a16:creationId xmlns:a16="http://schemas.microsoft.com/office/drawing/2014/main" id="{7BC82F6A-59D1-4454-B82C-10DCD6DC8A2E}"/>
            </a:ext>
          </a:extLst>
        </xdr:cNvPr>
        <xdr:cNvSpPr>
          <a:spLocks noChangeShapeType="1"/>
        </xdr:cNvSpPr>
      </xdr:nvSpPr>
      <xdr:spPr bwMode="auto">
        <a:xfrm>
          <a:off x="2133600" y="639045204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32086</xdr:row>
      <xdr:rowOff>91440</xdr:rowOff>
    </xdr:from>
    <xdr:to>
      <xdr:col>5</xdr:col>
      <xdr:colOff>76200</xdr:colOff>
      <xdr:row>32086</xdr:row>
      <xdr:rowOff>91440</xdr:rowOff>
    </xdr:to>
    <xdr:sp macro="" textlink="">
      <xdr:nvSpPr>
        <xdr:cNvPr id="17" name="Line 924">
          <a:extLst>
            <a:ext uri="{FF2B5EF4-FFF2-40B4-BE49-F238E27FC236}">
              <a16:creationId xmlns:a16="http://schemas.microsoft.com/office/drawing/2014/main" id="{3EB20E39-4F79-4DFD-92C2-30CF5296078E}"/>
            </a:ext>
          </a:extLst>
        </xdr:cNvPr>
        <xdr:cNvSpPr>
          <a:spLocks noChangeShapeType="1"/>
        </xdr:cNvSpPr>
      </xdr:nvSpPr>
      <xdr:spPr bwMode="auto">
        <a:xfrm>
          <a:off x="5334000" y="639045204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32087</xdr:row>
      <xdr:rowOff>99060</xdr:rowOff>
    </xdr:from>
    <xdr:to>
      <xdr:col>1</xdr:col>
      <xdr:colOff>655320</xdr:colOff>
      <xdr:row>32087</xdr:row>
      <xdr:rowOff>99060</xdr:rowOff>
    </xdr:to>
    <xdr:sp macro="" textlink="">
      <xdr:nvSpPr>
        <xdr:cNvPr id="18" name="Line 923">
          <a:extLst>
            <a:ext uri="{FF2B5EF4-FFF2-40B4-BE49-F238E27FC236}">
              <a16:creationId xmlns:a16="http://schemas.microsoft.com/office/drawing/2014/main" id="{0A795BC1-5275-446E-8360-78B698CC6CAF}"/>
            </a:ext>
          </a:extLst>
        </xdr:cNvPr>
        <xdr:cNvSpPr>
          <a:spLocks noChangeShapeType="1"/>
        </xdr:cNvSpPr>
      </xdr:nvSpPr>
      <xdr:spPr bwMode="auto">
        <a:xfrm>
          <a:off x="464820" y="639065778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32087</xdr:row>
      <xdr:rowOff>99060</xdr:rowOff>
    </xdr:from>
    <xdr:to>
      <xdr:col>2</xdr:col>
      <xdr:colOff>784860</xdr:colOff>
      <xdr:row>32087</xdr:row>
      <xdr:rowOff>99060</xdr:rowOff>
    </xdr:to>
    <xdr:sp macro="" textlink="">
      <xdr:nvSpPr>
        <xdr:cNvPr id="19" name="Line 922">
          <a:extLst>
            <a:ext uri="{FF2B5EF4-FFF2-40B4-BE49-F238E27FC236}">
              <a16:creationId xmlns:a16="http://schemas.microsoft.com/office/drawing/2014/main" id="{6465C19C-54C0-4AEA-8F83-17A982033DF2}"/>
            </a:ext>
          </a:extLst>
        </xdr:cNvPr>
        <xdr:cNvSpPr>
          <a:spLocks noChangeShapeType="1"/>
        </xdr:cNvSpPr>
      </xdr:nvSpPr>
      <xdr:spPr bwMode="auto">
        <a:xfrm>
          <a:off x="1333500" y="639065778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32087</xdr:row>
      <xdr:rowOff>99060</xdr:rowOff>
    </xdr:from>
    <xdr:to>
      <xdr:col>4</xdr:col>
      <xdr:colOff>99060</xdr:colOff>
      <xdr:row>32087</xdr:row>
      <xdr:rowOff>99060</xdr:rowOff>
    </xdr:to>
    <xdr:sp macro="" textlink="">
      <xdr:nvSpPr>
        <xdr:cNvPr id="20" name="Line 921">
          <a:extLst>
            <a:ext uri="{FF2B5EF4-FFF2-40B4-BE49-F238E27FC236}">
              <a16:creationId xmlns:a16="http://schemas.microsoft.com/office/drawing/2014/main" id="{DA9AFB31-4A95-40AF-BB9E-A8CB06B6705E}"/>
            </a:ext>
          </a:extLst>
        </xdr:cNvPr>
        <xdr:cNvSpPr>
          <a:spLocks noChangeShapeType="1"/>
        </xdr:cNvSpPr>
      </xdr:nvSpPr>
      <xdr:spPr bwMode="auto">
        <a:xfrm>
          <a:off x="2133600" y="639065778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32087</xdr:row>
      <xdr:rowOff>99060</xdr:rowOff>
    </xdr:from>
    <xdr:to>
      <xdr:col>5</xdr:col>
      <xdr:colOff>76200</xdr:colOff>
      <xdr:row>32087</xdr:row>
      <xdr:rowOff>99060</xdr:rowOff>
    </xdr:to>
    <xdr:sp macro="" textlink="">
      <xdr:nvSpPr>
        <xdr:cNvPr id="21" name="Line 920">
          <a:extLst>
            <a:ext uri="{FF2B5EF4-FFF2-40B4-BE49-F238E27FC236}">
              <a16:creationId xmlns:a16="http://schemas.microsoft.com/office/drawing/2014/main" id="{BF89C309-98D4-4E59-9A86-434F18B53089}"/>
            </a:ext>
          </a:extLst>
        </xdr:cNvPr>
        <xdr:cNvSpPr>
          <a:spLocks noChangeShapeType="1"/>
        </xdr:cNvSpPr>
      </xdr:nvSpPr>
      <xdr:spPr bwMode="auto">
        <a:xfrm>
          <a:off x="5334000" y="639065778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32092</xdr:row>
      <xdr:rowOff>7620</xdr:rowOff>
    </xdr:from>
    <xdr:to>
      <xdr:col>1</xdr:col>
      <xdr:colOff>655320</xdr:colOff>
      <xdr:row>32092</xdr:row>
      <xdr:rowOff>7620</xdr:rowOff>
    </xdr:to>
    <xdr:sp macro="" textlink="">
      <xdr:nvSpPr>
        <xdr:cNvPr id="22" name="Line 919">
          <a:extLst>
            <a:ext uri="{FF2B5EF4-FFF2-40B4-BE49-F238E27FC236}">
              <a16:creationId xmlns:a16="http://schemas.microsoft.com/office/drawing/2014/main" id="{0D864E57-D2A7-4402-9FE9-A69006105060}"/>
            </a:ext>
          </a:extLst>
        </xdr:cNvPr>
        <xdr:cNvSpPr>
          <a:spLocks noChangeShapeType="1"/>
        </xdr:cNvSpPr>
      </xdr:nvSpPr>
      <xdr:spPr bwMode="auto">
        <a:xfrm>
          <a:off x="464820" y="639155694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32092</xdr:row>
      <xdr:rowOff>7620</xdr:rowOff>
    </xdr:from>
    <xdr:to>
      <xdr:col>2</xdr:col>
      <xdr:colOff>784860</xdr:colOff>
      <xdr:row>32092</xdr:row>
      <xdr:rowOff>7620</xdr:rowOff>
    </xdr:to>
    <xdr:sp macro="" textlink="">
      <xdr:nvSpPr>
        <xdr:cNvPr id="23" name="Line 918">
          <a:extLst>
            <a:ext uri="{FF2B5EF4-FFF2-40B4-BE49-F238E27FC236}">
              <a16:creationId xmlns:a16="http://schemas.microsoft.com/office/drawing/2014/main" id="{A58C5E60-DEDD-4F5F-8895-6FFFF75BA768}"/>
            </a:ext>
          </a:extLst>
        </xdr:cNvPr>
        <xdr:cNvSpPr>
          <a:spLocks noChangeShapeType="1"/>
        </xdr:cNvSpPr>
      </xdr:nvSpPr>
      <xdr:spPr bwMode="auto">
        <a:xfrm>
          <a:off x="1333500" y="639155694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32092</xdr:row>
      <xdr:rowOff>7620</xdr:rowOff>
    </xdr:from>
    <xdr:to>
      <xdr:col>4</xdr:col>
      <xdr:colOff>99060</xdr:colOff>
      <xdr:row>32092</xdr:row>
      <xdr:rowOff>7620</xdr:rowOff>
    </xdr:to>
    <xdr:sp macro="" textlink="">
      <xdr:nvSpPr>
        <xdr:cNvPr id="24" name="Line 917">
          <a:extLst>
            <a:ext uri="{FF2B5EF4-FFF2-40B4-BE49-F238E27FC236}">
              <a16:creationId xmlns:a16="http://schemas.microsoft.com/office/drawing/2014/main" id="{0F1A5441-7DF2-4C08-8150-E56E789ACE7E}"/>
            </a:ext>
          </a:extLst>
        </xdr:cNvPr>
        <xdr:cNvSpPr>
          <a:spLocks noChangeShapeType="1"/>
        </xdr:cNvSpPr>
      </xdr:nvSpPr>
      <xdr:spPr bwMode="auto">
        <a:xfrm>
          <a:off x="2133600" y="639155694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32092</xdr:row>
      <xdr:rowOff>7620</xdr:rowOff>
    </xdr:from>
    <xdr:to>
      <xdr:col>5</xdr:col>
      <xdr:colOff>76200</xdr:colOff>
      <xdr:row>32092</xdr:row>
      <xdr:rowOff>7620</xdr:rowOff>
    </xdr:to>
    <xdr:sp macro="" textlink="">
      <xdr:nvSpPr>
        <xdr:cNvPr id="25" name="Line 916">
          <a:extLst>
            <a:ext uri="{FF2B5EF4-FFF2-40B4-BE49-F238E27FC236}">
              <a16:creationId xmlns:a16="http://schemas.microsoft.com/office/drawing/2014/main" id="{6552F8B8-05CC-4798-A9B5-02BD79331B6C}"/>
            </a:ext>
          </a:extLst>
        </xdr:cNvPr>
        <xdr:cNvSpPr>
          <a:spLocks noChangeShapeType="1"/>
        </xdr:cNvSpPr>
      </xdr:nvSpPr>
      <xdr:spPr bwMode="auto">
        <a:xfrm>
          <a:off x="5334000" y="639155694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32093</xdr:row>
      <xdr:rowOff>15240</xdr:rowOff>
    </xdr:from>
    <xdr:to>
      <xdr:col>1</xdr:col>
      <xdr:colOff>655320</xdr:colOff>
      <xdr:row>32093</xdr:row>
      <xdr:rowOff>15240</xdr:rowOff>
    </xdr:to>
    <xdr:sp macro="" textlink="">
      <xdr:nvSpPr>
        <xdr:cNvPr id="26" name="Line 915">
          <a:extLst>
            <a:ext uri="{FF2B5EF4-FFF2-40B4-BE49-F238E27FC236}">
              <a16:creationId xmlns:a16="http://schemas.microsoft.com/office/drawing/2014/main" id="{65591760-59B5-44CC-9C0D-F53AE36ED3BA}"/>
            </a:ext>
          </a:extLst>
        </xdr:cNvPr>
        <xdr:cNvSpPr>
          <a:spLocks noChangeShapeType="1"/>
        </xdr:cNvSpPr>
      </xdr:nvSpPr>
      <xdr:spPr bwMode="auto">
        <a:xfrm>
          <a:off x="464820" y="639176268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32093</xdr:row>
      <xdr:rowOff>15240</xdr:rowOff>
    </xdr:from>
    <xdr:to>
      <xdr:col>2</xdr:col>
      <xdr:colOff>784860</xdr:colOff>
      <xdr:row>32093</xdr:row>
      <xdr:rowOff>15240</xdr:rowOff>
    </xdr:to>
    <xdr:sp macro="" textlink="">
      <xdr:nvSpPr>
        <xdr:cNvPr id="27" name="Line 914">
          <a:extLst>
            <a:ext uri="{FF2B5EF4-FFF2-40B4-BE49-F238E27FC236}">
              <a16:creationId xmlns:a16="http://schemas.microsoft.com/office/drawing/2014/main" id="{F113A01E-D7DB-46F3-AE12-48CE57A9E342}"/>
            </a:ext>
          </a:extLst>
        </xdr:cNvPr>
        <xdr:cNvSpPr>
          <a:spLocks noChangeShapeType="1"/>
        </xdr:cNvSpPr>
      </xdr:nvSpPr>
      <xdr:spPr bwMode="auto">
        <a:xfrm>
          <a:off x="1333500" y="639176268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32093</xdr:row>
      <xdr:rowOff>15240</xdr:rowOff>
    </xdr:from>
    <xdr:to>
      <xdr:col>4</xdr:col>
      <xdr:colOff>99060</xdr:colOff>
      <xdr:row>32093</xdr:row>
      <xdr:rowOff>15240</xdr:rowOff>
    </xdr:to>
    <xdr:sp macro="" textlink="">
      <xdr:nvSpPr>
        <xdr:cNvPr id="28" name="Line 913">
          <a:extLst>
            <a:ext uri="{FF2B5EF4-FFF2-40B4-BE49-F238E27FC236}">
              <a16:creationId xmlns:a16="http://schemas.microsoft.com/office/drawing/2014/main" id="{767AA19D-8AE1-4233-9760-776A9274E444}"/>
            </a:ext>
          </a:extLst>
        </xdr:cNvPr>
        <xdr:cNvSpPr>
          <a:spLocks noChangeShapeType="1"/>
        </xdr:cNvSpPr>
      </xdr:nvSpPr>
      <xdr:spPr bwMode="auto">
        <a:xfrm>
          <a:off x="2133600" y="639176268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32093</xdr:row>
      <xdr:rowOff>15240</xdr:rowOff>
    </xdr:from>
    <xdr:to>
      <xdr:col>5</xdr:col>
      <xdr:colOff>76200</xdr:colOff>
      <xdr:row>32093</xdr:row>
      <xdr:rowOff>15240</xdr:rowOff>
    </xdr:to>
    <xdr:sp macro="" textlink="">
      <xdr:nvSpPr>
        <xdr:cNvPr id="29" name="Line 912">
          <a:extLst>
            <a:ext uri="{FF2B5EF4-FFF2-40B4-BE49-F238E27FC236}">
              <a16:creationId xmlns:a16="http://schemas.microsoft.com/office/drawing/2014/main" id="{D4AB6B39-526C-4915-B2D4-0AC71A403F1F}"/>
            </a:ext>
          </a:extLst>
        </xdr:cNvPr>
        <xdr:cNvSpPr>
          <a:spLocks noChangeShapeType="1"/>
        </xdr:cNvSpPr>
      </xdr:nvSpPr>
      <xdr:spPr bwMode="auto">
        <a:xfrm>
          <a:off x="5334000" y="639176268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32094</xdr:row>
      <xdr:rowOff>22860</xdr:rowOff>
    </xdr:from>
    <xdr:to>
      <xdr:col>1</xdr:col>
      <xdr:colOff>655320</xdr:colOff>
      <xdr:row>32094</xdr:row>
      <xdr:rowOff>22860</xdr:rowOff>
    </xdr:to>
    <xdr:sp macro="" textlink="">
      <xdr:nvSpPr>
        <xdr:cNvPr id="30" name="Line 911">
          <a:extLst>
            <a:ext uri="{FF2B5EF4-FFF2-40B4-BE49-F238E27FC236}">
              <a16:creationId xmlns:a16="http://schemas.microsoft.com/office/drawing/2014/main" id="{918DDF9F-732D-4FA7-9D6E-C67CFF510DF7}"/>
            </a:ext>
          </a:extLst>
        </xdr:cNvPr>
        <xdr:cNvSpPr>
          <a:spLocks noChangeShapeType="1"/>
        </xdr:cNvSpPr>
      </xdr:nvSpPr>
      <xdr:spPr bwMode="auto">
        <a:xfrm>
          <a:off x="464820" y="639196842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32094</xdr:row>
      <xdr:rowOff>22860</xdr:rowOff>
    </xdr:from>
    <xdr:to>
      <xdr:col>2</xdr:col>
      <xdr:colOff>784860</xdr:colOff>
      <xdr:row>32094</xdr:row>
      <xdr:rowOff>22860</xdr:rowOff>
    </xdr:to>
    <xdr:sp macro="" textlink="">
      <xdr:nvSpPr>
        <xdr:cNvPr id="31" name="Line 910">
          <a:extLst>
            <a:ext uri="{FF2B5EF4-FFF2-40B4-BE49-F238E27FC236}">
              <a16:creationId xmlns:a16="http://schemas.microsoft.com/office/drawing/2014/main" id="{E62C7C0C-AA17-4FEA-B62F-27940615535E}"/>
            </a:ext>
          </a:extLst>
        </xdr:cNvPr>
        <xdr:cNvSpPr>
          <a:spLocks noChangeShapeType="1"/>
        </xdr:cNvSpPr>
      </xdr:nvSpPr>
      <xdr:spPr bwMode="auto">
        <a:xfrm>
          <a:off x="1333500" y="639196842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32094</xdr:row>
      <xdr:rowOff>22860</xdr:rowOff>
    </xdr:from>
    <xdr:to>
      <xdr:col>4</xdr:col>
      <xdr:colOff>99060</xdr:colOff>
      <xdr:row>32094</xdr:row>
      <xdr:rowOff>22860</xdr:rowOff>
    </xdr:to>
    <xdr:sp macro="" textlink="">
      <xdr:nvSpPr>
        <xdr:cNvPr id="32" name="Line 909">
          <a:extLst>
            <a:ext uri="{FF2B5EF4-FFF2-40B4-BE49-F238E27FC236}">
              <a16:creationId xmlns:a16="http://schemas.microsoft.com/office/drawing/2014/main" id="{A86BF03D-DD10-45DE-9D94-5A846DC22BDF}"/>
            </a:ext>
          </a:extLst>
        </xdr:cNvPr>
        <xdr:cNvSpPr>
          <a:spLocks noChangeShapeType="1"/>
        </xdr:cNvSpPr>
      </xdr:nvSpPr>
      <xdr:spPr bwMode="auto">
        <a:xfrm>
          <a:off x="2133600" y="639196842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32094</xdr:row>
      <xdr:rowOff>22860</xdr:rowOff>
    </xdr:from>
    <xdr:to>
      <xdr:col>5</xdr:col>
      <xdr:colOff>76200</xdr:colOff>
      <xdr:row>32094</xdr:row>
      <xdr:rowOff>22860</xdr:rowOff>
    </xdr:to>
    <xdr:sp macro="" textlink="">
      <xdr:nvSpPr>
        <xdr:cNvPr id="33" name="Line 908">
          <a:extLst>
            <a:ext uri="{FF2B5EF4-FFF2-40B4-BE49-F238E27FC236}">
              <a16:creationId xmlns:a16="http://schemas.microsoft.com/office/drawing/2014/main" id="{3C54F08F-DF31-4F16-8C2B-A1F08C19BBEC}"/>
            </a:ext>
          </a:extLst>
        </xdr:cNvPr>
        <xdr:cNvSpPr>
          <a:spLocks noChangeShapeType="1"/>
        </xdr:cNvSpPr>
      </xdr:nvSpPr>
      <xdr:spPr bwMode="auto">
        <a:xfrm>
          <a:off x="5334000" y="639196842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32096</xdr:row>
      <xdr:rowOff>15240</xdr:rowOff>
    </xdr:from>
    <xdr:to>
      <xdr:col>1</xdr:col>
      <xdr:colOff>655320</xdr:colOff>
      <xdr:row>32096</xdr:row>
      <xdr:rowOff>15240</xdr:rowOff>
    </xdr:to>
    <xdr:sp macro="" textlink="">
      <xdr:nvSpPr>
        <xdr:cNvPr id="34" name="Line 907">
          <a:extLst>
            <a:ext uri="{FF2B5EF4-FFF2-40B4-BE49-F238E27FC236}">
              <a16:creationId xmlns:a16="http://schemas.microsoft.com/office/drawing/2014/main" id="{56666B1C-521F-4BA4-90BC-729C2BEEE41A}"/>
            </a:ext>
          </a:extLst>
        </xdr:cNvPr>
        <xdr:cNvSpPr>
          <a:spLocks noChangeShapeType="1"/>
        </xdr:cNvSpPr>
      </xdr:nvSpPr>
      <xdr:spPr bwMode="auto">
        <a:xfrm>
          <a:off x="464820" y="639235704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32096</xdr:row>
      <xdr:rowOff>15240</xdr:rowOff>
    </xdr:from>
    <xdr:to>
      <xdr:col>2</xdr:col>
      <xdr:colOff>784860</xdr:colOff>
      <xdr:row>32096</xdr:row>
      <xdr:rowOff>15240</xdr:rowOff>
    </xdr:to>
    <xdr:sp macro="" textlink="">
      <xdr:nvSpPr>
        <xdr:cNvPr id="35" name="Line 906">
          <a:extLst>
            <a:ext uri="{FF2B5EF4-FFF2-40B4-BE49-F238E27FC236}">
              <a16:creationId xmlns:a16="http://schemas.microsoft.com/office/drawing/2014/main" id="{D1DA02F4-64BE-4DB2-B6B4-D88ECCD862CF}"/>
            </a:ext>
          </a:extLst>
        </xdr:cNvPr>
        <xdr:cNvSpPr>
          <a:spLocks noChangeShapeType="1"/>
        </xdr:cNvSpPr>
      </xdr:nvSpPr>
      <xdr:spPr bwMode="auto">
        <a:xfrm>
          <a:off x="1333500" y="639235704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32096</xdr:row>
      <xdr:rowOff>15240</xdr:rowOff>
    </xdr:from>
    <xdr:to>
      <xdr:col>4</xdr:col>
      <xdr:colOff>99060</xdr:colOff>
      <xdr:row>32096</xdr:row>
      <xdr:rowOff>15240</xdr:rowOff>
    </xdr:to>
    <xdr:sp macro="" textlink="">
      <xdr:nvSpPr>
        <xdr:cNvPr id="36" name="Line 905">
          <a:extLst>
            <a:ext uri="{FF2B5EF4-FFF2-40B4-BE49-F238E27FC236}">
              <a16:creationId xmlns:a16="http://schemas.microsoft.com/office/drawing/2014/main" id="{7437C238-3341-452F-B6F2-1808B15C18B2}"/>
            </a:ext>
          </a:extLst>
        </xdr:cNvPr>
        <xdr:cNvSpPr>
          <a:spLocks noChangeShapeType="1"/>
        </xdr:cNvSpPr>
      </xdr:nvSpPr>
      <xdr:spPr bwMode="auto">
        <a:xfrm>
          <a:off x="2133600" y="639235704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32096</xdr:row>
      <xdr:rowOff>15240</xdr:rowOff>
    </xdr:from>
    <xdr:to>
      <xdr:col>5</xdr:col>
      <xdr:colOff>76200</xdr:colOff>
      <xdr:row>32096</xdr:row>
      <xdr:rowOff>15240</xdr:rowOff>
    </xdr:to>
    <xdr:sp macro="" textlink="">
      <xdr:nvSpPr>
        <xdr:cNvPr id="37" name="Line 904">
          <a:extLst>
            <a:ext uri="{FF2B5EF4-FFF2-40B4-BE49-F238E27FC236}">
              <a16:creationId xmlns:a16="http://schemas.microsoft.com/office/drawing/2014/main" id="{C1013BED-090C-4FB9-8C3B-C62F915C7C43}"/>
            </a:ext>
          </a:extLst>
        </xdr:cNvPr>
        <xdr:cNvSpPr>
          <a:spLocks noChangeShapeType="1"/>
        </xdr:cNvSpPr>
      </xdr:nvSpPr>
      <xdr:spPr bwMode="auto">
        <a:xfrm>
          <a:off x="5334000" y="639235704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312420</xdr:colOff>
      <xdr:row>32107</xdr:row>
      <xdr:rowOff>121920</xdr:rowOff>
    </xdr:from>
    <xdr:to>
      <xdr:col>6</xdr:col>
      <xdr:colOff>327660</xdr:colOff>
      <xdr:row>32107</xdr:row>
      <xdr:rowOff>137160</xdr:rowOff>
    </xdr:to>
    <xdr:sp macro="" textlink="">
      <xdr:nvSpPr>
        <xdr:cNvPr id="38" name="Rectangle 903">
          <a:extLst>
            <a:ext uri="{FF2B5EF4-FFF2-40B4-BE49-F238E27FC236}">
              <a16:creationId xmlns:a16="http://schemas.microsoft.com/office/drawing/2014/main" id="{3F202478-6B50-4300-9EA6-022D207CB784}"/>
            </a:ext>
          </a:extLst>
        </xdr:cNvPr>
        <xdr:cNvSpPr>
          <a:spLocks noChangeArrowheads="1"/>
        </xdr:cNvSpPr>
      </xdr:nvSpPr>
      <xdr:spPr bwMode="auto">
        <a:xfrm>
          <a:off x="6880860" y="6394643040"/>
          <a:ext cx="15240" cy="15240"/>
        </a:xfrm>
        <a:prstGeom prst="rect">
          <a:avLst/>
        </a:prstGeom>
        <a:solidFill>
          <a:srgbClr val="000000"/>
        </a:solidFill>
        <a:ln w="9525">
          <a:solidFill>
            <a:srgbClr val="FFFFFF"/>
          </a:solidFill>
          <a:miter lim="800000"/>
          <a:headEnd/>
          <a:tailEnd/>
        </a:ln>
      </xdr:spPr>
    </xdr:sp>
    <xdr:clientData/>
  </xdr:twoCellAnchor>
  <xdr:twoCellAnchor>
    <xdr:from>
      <xdr:col>0</xdr:col>
      <xdr:colOff>464820</xdr:colOff>
      <xdr:row>32160</xdr:row>
      <xdr:rowOff>7620</xdr:rowOff>
    </xdr:from>
    <xdr:to>
      <xdr:col>1</xdr:col>
      <xdr:colOff>655320</xdr:colOff>
      <xdr:row>32160</xdr:row>
      <xdr:rowOff>7620</xdr:rowOff>
    </xdr:to>
    <xdr:sp macro="" textlink="">
      <xdr:nvSpPr>
        <xdr:cNvPr id="39" name="Line 902">
          <a:extLst>
            <a:ext uri="{FF2B5EF4-FFF2-40B4-BE49-F238E27FC236}">
              <a16:creationId xmlns:a16="http://schemas.microsoft.com/office/drawing/2014/main" id="{0F9C08FA-B4A7-4EF0-AC5F-532364784849}"/>
            </a:ext>
          </a:extLst>
        </xdr:cNvPr>
        <xdr:cNvSpPr>
          <a:spLocks noChangeShapeType="1"/>
        </xdr:cNvSpPr>
      </xdr:nvSpPr>
      <xdr:spPr bwMode="auto">
        <a:xfrm>
          <a:off x="464820" y="640502910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32160</xdr:row>
      <xdr:rowOff>7620</xdr:rowOff>
    </xdr:from>
    <xdr:to>
      <xdr:col>2</xdr:col>
      <xdr:colOff>784860</xdr:colOff>
      <xdr:row>32160</xdr:row>
      <xdr:rowOff>7620</xdr:rowOff>
    </xdr:to>
    <xdr:sp macro="" textlink="">
      <xdr:nvSpPr>
        <xdr:cNvPr id="40" name="Line 901">
          <a:extLst>
            <a:ext uri="{FF2B5EF4-FFF2-40B4-BE49-F238E27FC236}">
              <a16:creationId xmlns:a16="http://schemas.microsoft.com/office/drawing/2014/main" id="{D310F572-C54B-4D83-8199-186FA111B264}"/>
            </a:ext>
          </a:extLst>
        </xdr:cNvPr>
        <xdr:cNvSpPr>
          <a:spLocks noChangeShapeType="1"/>
        </xdr:cNvSpPr>
      </xdr:nvSpPr>
      <xdr:spPr bwMode="auto">
        <a:xfrm>
          <a:off x="1333500" y="640502910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32160</xdr:row>
      <xdr:rowOff>7620</xdr:rowOff>
    </xdr:from>
    <xdr:to>
      <xdr:col>4</xdr:col>
      <xdr:colOff>99060</xdr:colOff>
      <xdr:row>32160</xdr:row>
      <xdr:rowOff>7620</xdr:rowOff>
    </xdr:to>
    <xdr:sp macro="" textlink="">
      <xdr:nvSpPr>
        <xdr:cNvPr id="41" name="Line 900">
          <a:extLst>
            <a:ext uri="{FF2B5EF4-FFF2-40B4-BE49-F238E27FC236}">
              <a16:creationId xmlns:a16="http://schemas.microsoft.com/office/drawing/2014/main" id="{2F07B528-93DC-47E6-B0A1-CD16895C879B}"/>
            </a:ext>
          </a:extLst>
        </xdr:cNvPr>
        <xdr:cNvSpPr>
          <a:spLocks noChangeShapeType="1"/>
        </xdr:cNvSpPr>
      </xdr:nvSpPr>
      <xdr:spPr bwMode="auto">
        <a:xfrm>
          <a:off x="2133600" y="640502910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32160</xdr:row>
      <xdr:rowOff>7620</xdr:rowOff>
    </xdr:from>
    <xdr:to>
      <xdr:col>5</xdr:col>
      <xdr:colOff>76200</xdr:colOff>
      <xdr:row>32160</xdr:row>
      <xdr:rowOff>7620</xdr:rowOff>
    </xdr:to>
    <xdr:sp macro="" textlink="">
      <xdr:nvSpPr>
        <xdr:cNvPr id="42" name="Line 899">
          <a:extLst>
            <a:ext uri="{FF2B5EF4-FFF2-40B4-BE49-F238E27FC236}">
              <a16:creationId xmlns:a16="http://schemas.microsoft.com/office/drawing/2014/main" id="{1C37196F-8F59-4C61-BF72-453817121B7A}"/>
            </a:ext>
          </a:extLst>
        </xdr:cNvPr>
        <xdr:cNvSpPr>
          <a:spLocks noChangeShapeType="1"/>
        </xdr:cNvSpPr>
      </xdr:nvSpPr>
      <xdr:spPr bwMode="auto">
        <a:xfrm>
          <a:off x="5334000" y="640502910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32162</xdr:row>
      <xdr:rowOff>182880</xdr:rowOff>
    </xdr:from>
    <xdr:to>
      <xdr:col>1</xdr:col>
      <xdr:colOff>655320</xdr:colOff>
      <xdr:row>32162</xdr:row>
      <xdr:rowOff>182880</xdr:rowOff>
    </xdr:to>
    <xdr:sp macro="" textlink="">
      <xdr:nvSpPr>
        <xdr:cNvPr id="43" name="Line 898">
          <a:extLst>
            <a:ext uri="{FF2B5EF4-FFF2-40B4-BE49-F238E27FC236}">
              <a16:creationId xmlns:a16="http://schemas.microsoft.com/office/drawing/2014/main" id="{6D550EE7-482F-4AAB-B472-A33849A8846F}"/>
            </a:ext>
          </a:extLst>
        </xdr:cNvPr>
        <xdr:cNvSpPr>
          <a:spLocks noChangeShapeType="1"/>
        </xdr:cNvSpPr>
      </xdr:nvSpPr>
      <xdr:spPr bwMode="auto">
        <a:xfrm>
          <a:off x="464820" y="640560060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32162</xdr:row>
      <xdr:rowOff>182880</xdr:rowOff>
    </xdr:from>
    <xdr:to>
      <xdr:col>2</xdr:col>
      <xdr:colOff>784860</xdr:colOff>
      <xdr:row>32162</xdr:row>
      <xdr:rowOff>182880</xdr:rowOff>
    </xdr:to>
    <xdr:sp macro="" textlink="">
      <xdr:nvSpPr>
        <xdr:cNvPr id="44" name="Line 897">
          <a:extLst>
            <a:ext uri="{FF2B5EF4-FFF2-40B4-BE49-F238E27FC236}">
              <a16:creationId xmlns:a16="http://schemas.microsoft.com/office/drawing/2014/main" id="{DA0CDE9F-CBEA-48D9-90EC-E04765A073B7}"/>
            </a:ext>
          </a:extLst>
        </xdr:cNvPr>
        <xdr:cNvSpPr>
          <a:spLocks noChangeShapeType="1"/>
        </xdr:cNvSpPr>
      </xdr:nvSpPr>
      <xdr:spPr bwMode="auto">
        <a:xfrm>
          <a:off x="1333500" y="640560060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32162</xdr:row>
      <xdr:rowOff>182880</xdr:rowOff>
    </xdr:from>
    <xdr:to>
      <xdr:col>4</xdr:col>
      <xdr:colOff>99060</xdr:colOff>
      <xdr:row>32162</xdr:row>
      <xdr:rowOff>182880</xdr:rowOff>
    </xdr:to>
    <xdr:sp macro="" textlink="">
      <xdr:nvSpPr>
        <xdr:cNvPr id="45" name="Line 896">
          <a:extLst>
            <a:ext uri="{FF2B5EF4-FFF2-40B4-BE49-F238E27FC236}">
              <a16:creationId xmlns:a16="http://schemas.microsoft.com/office/drawing/2014/main" id="{0462CBE5-40D9-450B-B5D6-CB586EE91C9D}"/>
            </a:ext>
          </a:extLst>
        </xdr:cNvPr>
        <xdr:cNvSpPr>
          <a:spLocks noChangeShapeType="1"/>
        </xdr:cNvSpPr>
      </xdr:nvSpPr>
      <xdr:spPr bwMode="auto">
        <a:xfrm>
          <a:off x="2133600" y="640560060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32162</xdr:row>
      <xdr:rowOff>182880</xdr:rowOff>
    </xdr:from>
    <xdr:to>
      <xdr:col>5</xdr:col>
      <xdr:colOff>76200</xdr:colOff>
      <xdr:row>32162</xdr:row>
      <xdr:rowOff>182880</xdr:rowOff>
    </xdr:to>
    <xdr:sp macro="" textlink="">
      <xdr:nvSpPr>
        <xdr:cNvPr id="46" name="Line 895">
          <a:extLst>
            <a:ext uri="{FF2B5EF4-FFF2-40B4-BE49-F238E27FC236}">
              <a16:creationId xmlns:a16="http://schemas.microsoft.com/office/drawing/2014/main" id="{8104DAEB-BD9B-4E90-9885-82FABCD3BCA6}"/>
            </a:ext>
          </a:extLst>
        </xdr:cNvPr>
        <xdr:cNvSpPr>
          <a:spLocks noChangeShapeType="1"/>
        </xdr:cNvSpPr>
      </xdr:nvSpPr>
      <xdr:spPr bwMode="auto">
        <a:xfrm>
          <a:off x="5334000" y="640560060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32163</xdr:row>
      <xdr:rowOff>190500</xdr:rowOff>
    </xdr:from>
    <xdr:to>
      <xdr:col>1</xdr:col>
      <xdr:colOff>655320</xdr:colOff>
      <xdr:row>32163</xdr:row>
      <xdr:rowOff>190500</xdr:rowOff>
    </xdr:to>
    <xdr:sp macro="" textlink="">
      <xdr:nvSpPr>
        <xdr:cNvPr id="47" name="Line 894">
          <a:extLst>
            <a:ext uri="{FF2B5EF4-FFF2-40B4-BE49-F238E27FC236}">
              <a16:creationId xmlns:a16="http://schemas.microsoft.com/office/drawing/2014/main" id="{545582B2-8EAD-4F32-AC9A-F5E1AEA72A9A}"/>
            </a:ext>
          </a:extLst>
        </xdr:cNvPr>
        <xdr:cNvSpPr>
          <a:spLocks noChangeShapeType="1"/>
        </xdr:cNvSpPr>
      </xdr:nvSpPr>
      <xdr:spPr bwMode="auto">
        <a:xfrm>
          <a:off x="464820" y="640580634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32163</xdr:row>
      <xdr:rowOff>190500</xdr:rowOff>
    </xdr:from>
    <xdr:to>
      <xdr:col>2</xdr:col>
      <xdr:colOff>784860</xdr:colOff>
      <xdr:row>32163</xdr:row>
      <xdr:rowOff>190500</xdr:rowOff>
    </xdr:to>
    <xdr:sp macro="" textlink="">
      <xdr:nvSpPr>
        <xdr:cNvPr id="48" name="Line 893">
          <a:extLst>
            <a:ext uri="{FF2B5EF4-FFF2-40B4-BE49-F238E27FC236}">
              <a16:creationId xmlns:a16="http://schemas.microsoft.com/office/drawing/2014/main" id="{BBB77528-5D82-4A64-B7F3-7109A23CDC4D}"/>
            </a:ext>
          </a:extLst>
        </xdr:cNvPr>
        <xdr:cNvSpPr>
          <a:spLocks noChangeShapeType="1"/>
        </xdr:cNvSpPr>
      </xdr:nvSpPr>
      <xdr:spPr bwMode="auto">
        <a:xfrm>
          <a:off x="1333500" y="640580634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32163</xdr:row>
      <xdr:rowOff>190500</xdr:rowOff>
    </xdr:from>
    <xdr:to>
      <xdr:col>4</xdr:col>
      <xdr:colOff>99060</xdr:colOff>
      <xdr:row>32163</xdr:row>
      <xdr:rowOff>190500</xdr:rowOff>
    </xdr:to>
    <xdr:sp macro="" textlink="">
      <xdr:nvSpPr>
        <xdr:cNvPr id="49" name="Line 892">
          <a:extLst>
            <a:ext uri="{FF2B5EF4-FFF2-40B4-BE49-F238E27FC236}">
              <a16:creationId xmlns:a16="http://schemas.microsoft.com/office/drawing/2014/main" id="{1DD26580-8714-410F-8E0F-41D004DE9230}"/>
            </a:ext>
          </a:extLst>
        </xdr:cNvPr>
        <xdr:cNvSpPr>
          <a:spLocks noChangeShapeType="1"/>
        </xdr:cNvSpPr>
      </xdr:nvSpPr>
      <xdr:spPr bwMode="auto">
        <a:xfrm>
          <a:off x="2133600" y="640580634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32163</xdr:row>
      <xdr:rowOff>190500</xdr:rowOff>
    </xdr:from>
    <xdr:to>
      <xdr:col>5</xdr:col>
      <xdr:colOff>76200</xdr:colOff>
      <xdr:row>32163</xdr:row>
      <xdr:rowOff>190500</xdr:rowOff>
    </xdr:to>
    <xdr:sp macro="" textlink="">
      <xdr:nvSpPr>
        <xdr:cNvPr id="50" name="Line 891">
          <a:extLst>
            <a:ext uri="{FF2B5EF4-FFF2-40B4-BE49-F238E27FC236}">
              <a16:creationId xmlns:a16="http://schemas.microsoft.com/office/drawing/2014/main" id="{FBC8109A-F315-417C-A317-2D1CD2BBF84C}"/>
            </a:ext>
          </a:extLst>
        </xdr:cNvPr>
        <xdr:cNvSpPr>
          <a:spLocks noChangeShapeType="1"/>
        </xdr:cNvSpPr>
      </xdr:nvSpPr>
      <xdr:spPr bwMode="auto">
        <a:xfrm>
          <a:off x="5334000" y="640580634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32234</xdr:row>
      <xdr:rowOff>22860</xdr:rowOff>
    </xdr:from>
    <xdr:to>
      <xdr:col>1</xdr:col>
      <xdr:colOff>655320</xdr:colOff>
      <xdr:row>32234</xdr:row>
      <xdr:rowOff>22860</xdr:rowOff>
    </xdr:to>
    <xdr:sp macro="" textlink="">
      <xdr:nvSpPr>
        <xdr:cNvPr id="51" name="Line 890">
          <a:extLst>
            <a:ext uri="{FF2B5EF4-FFF2-40B4-BE49-F238E27FC236}">
              <a16:creationId xmlns:a16="http://schemas.microsoft.com/office/drawing/2014/main" id="{5A66AE85-34C6-49BF-AE8D-7A602108CE7E}"/>
            </a:ext>
          </a:extLst>
        </xdr:cNvPr>
        <xdr:cNvSpPr>
          <a:spLocks noChangeShapeType="1"/>
        </xdr:cNvSpPr>
      </xdr:nvSpPr>
      <xdr:spPr bwMode="auto">
        <a:xfrm>
          <a:off x="464820" y="641970522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32234</xdr:row>
      <xdr:rowOff>22860</xdr:rowOff>
    </xdr:from>
    <xdr:to>
      <xdr:col>2</xdr:col>
      <xdr:colOff>784860</xdr:colOff>
      <xdr:row>32234</xdr:row>
      <xdr:rowOff>22860</xdr:rowOff>
    </xdr:to>
    <xdr:sp macro="" textlink="">
      <xdr:nvSpPr>
        <xdr:cNvPr id="52" name="Line 889">
          <a:extLst>
            <a:ext uri="{FF2B5EF4-FFF2-40B4-BE49-F238E27FC236}">
              <a16:creationId xmlns:a16="http://schemas.microsoft.com/office/drawing/2014/main" id="{55224AD0-C073-4009-9514-2AEDB3EAA8D7}"/>
            </a:ext>
          </a:extLst>
        </xdr:cNvPr>
        <xdr:cNvSpPr>
          <a:spLocks noChangeShapeType="1"/>
        </xdr:cNvSpPr>
      </xdr:nvSpPr>
      <xdr:spPr bwMode="auto">
        <a:xfrm>
          <a:off x="1333500" y="641970522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32234</xdr:row>
      <xdr:rowOff>22860</xdr:rowOff>
    </xdr:from>
    <xdr:to>
      <xdr:col>4</xdr:col>
      <xdr:colOff>99060</xdr:colOff>
      <xdr:row>32234</xdr:row>
      <xdr:rowOff>22860</xdr:rowOff>
    </xdr:to>
    <xdr:sp macro="" textlink="">
      <xdr:nvSpPr>
        <xdr:cNvPr id="53" name="Line 888">
          <a:extLst>
            <a:ext uri="{FF2B5EF4-FFF2-40B4-BE49-F238E27FC236}">
              <a16:creationId xmlns:a16="http://schemas.microsoft.com/office/drawing/2014/main" id="{F2217201-3A26-4D50-955C-35E75BD50940}"/>
            </a:ext>
          </a:extLst>
        </xdr:cNvPr>
        <xdr:cNvSpPr>
          <a:spLocks noChangeShapeType="1"/>
        </xdr:cNvSpPr>
      </xdr:nvSpPr>
      <xdr:spPr bwMode="auto">
        <a:xfrm>
          <a:off x="2133600" y="641970522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32234</xdr:row>
      <xdr:rowOff>22860</xdr:rowOff>
    </xdr:from>
    <xdr:to>
      <xdr:col>5</xdr:col>
      <xdr:colOff>76200</xdr:colOff>
      <xdr:row>32234</xdr:row>
      <xdr:rowOff>22860</xdr:rowOff>
    </xdr:to>
    <xdr:sp macro="" textlink="">
      <xdr:nvSpPr>
        <xdr:cNvPr id="54" name="Line 887">
          <a:extLst>
            <a:ext uri="{FF2B5EF4-FFF2-40B4-BE49-F238E27FC236}">
              <a16:creationId xmlns:a16="http://schemas.microsoft.com/office/drawing/2014/main" id="{D6B3CE69-95C2-4CEF-A77C-00EA1C5C93F9}"/>
            </a:ext>
          </a:extLst>
        </xdr:cNvPr>
        <xdr:cNvSpPr>
          <a:spLocks noChangeShapeType="1"/>
        </xdr:cNvSpPr>
      </xdr:nvSpPr>
      <xdr:spPr bwMode="auto">
        <a:xfrm>
          <a:off x="5334000" y="641970522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32240</xdr:row>
      <xdr:rowOff>22860</xdr:rowOff>
    </xdr:from>
    <xdr:to>
      <xdr:col>1</xdr:col>
      <xdr:colOff>655320</xdr:colOff>
      <xdr:row>32240</xdr:row>
      <xdr:rowOff>22860</xdr:rowOff>
    </xdr:to>
    <xdr:sp macro="" textlink="">
      <xdr:nvSpPr>
        <xdr:cNvPr id="55" name="Line 886">
          <a:extLst>
            <a:ext uri="{FF2B5EF4-FFF2-40B4-BE49-F238E27FC236}">
              <a16:creationId xmlns:a16="http://schemas.microsoft.com/office/drawing/2014/main" id="{B6310993-DA02-4F0C-A432-002A84C5FDDA}"/>
            </a:ext>
          </a:extLst>
        </xdr:cNvPr>
        <xdr:cNvSpPr>
          <a:spLocks noChangeShapeType="1"/>
        </xdr:cNvSpPr>
      </xdr:nvSpPr>
      <xdr:spPr bwMode="auto">
        <a:xfrm>
          <a:off x="464820" y="642089394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32240</xdr:row>
      <xdr:rowOff>22860</xdr:rowOff>
    </xdr:from>
    <xdr:to>
      <xdr:col>2</xdr:col>
      <xdr:colOff>784860</xdr:colOff>
      <xdr:row>32240</xdr:row>
      <xdr:rowOff>22860</xdr:rowOff>
    </xdr:to>
    <xdr:sp macro="" textlink="">
      <xdr:nvSpPr>
        <xdr:cNvPr id="56" name="Line 885">
          <a:extLst>
            <a:ext uri="{FF2B5EF4-FFF2-40B4-BE49-F238E27FC236}">
              <a16:creationId xmlns:a16="http://schemas.microsoft.com/office/drawing/2014/main" id="{E9EB6D96-124D-496E-9880-1B117FAED7BF}"/>
            </a:ext>
          </a:extLst>
        </xdr:cNvPr>
        <xdr:cNvSpPr>
          <a:spLocks noChangeShapeType="1"/>
        </xdr:cNvSpPr>
      </xdr:nvSpPr>
      <xdr:spPr bwMode="auto">
        <a:xfrm>
          <a:off x="1333500" y="642089394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32240</xdr:row>
      <xdr:rowOff>22860</xdr:rowOff>
    </xdr:from>
    <xdr:to>
      <xdr:col>4</xdr:col>
      <xdr:colOff>99060</xdr:colOff>
      <xdr:row>32240</xdr:row>
      <xdr:rowOff>22860</xdr:rowOff>
    </xdr:to>
    <xdr:sp macro="" textlink="">
      <xdr:nvSpPr>
        <xdr:cNvPr id="57" name="Line 884">
          <a:extLst>
            <a:ext uri="{FF2B5EF4-FFF2-40B4-BE49-F238E27FC236}">
              <a16:creationId xmlns:a16="http://schemas.microsoft.com/office/drawing/2014/main" id="{1F7A6309-0D2F-4976-A211-C59CF8F65A55}"/>
            </a:ext>
          </a:extLst>
        </xdr:cNvPr>
        <xdr:cNvSpPr>
          <a:spLocks noChangeShapeType="1"/>
        </xdr:cNvSpPr>
      </xdr:nvSpPr>
      <xdr:spPr bwMode="auto">
        <a:xfrm>
          <a:off x="2133600" y="642089394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32244</xdr:row>
      <xdr:rowOff>7620</xdr:rowOff>
    </xdr:from>
    <xdr:to>
      <xdr:col>1</xdr:col>
      <xdr:colOff>655320</xdr:colOff>
      <xdr:row>32244</xdr:row>
      <xdr:rowOff>7620</xdr:rowOff>
    </xdr:to>
    <xdr:sp macro="" textlink="">
      <xdr:nvSpPr>
        <xdr:cNvPr id="58" name="Line 883">
          <a:extLst>
            <a:ext uri="{FF2B5EF4-FFF2-40B4-BE49-F238E27FC236}">
              <a16:creationId xmlns:a16="http://schemas.microsoft.com/office/drawing/2014/main" id="{FD757132-107F-456B-840E-5F05CF7B421B}"/>
            </a:ext>
          </a:extLst>
        </xdr:cNvPr>
        <xdr:cNvSpPr>
          <a:spLocks noChangeShapeType="1"/>
        </xdr:cNvSpPr>
      </xdr:nvSpPr>
      <xdr:spPr bwMode="auto">
        <a:xfrm>
          <a:off x="464820" y="642167118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32244</xdr:row>
      <xdr:rowOff>7620</xdr:rowOff>
    </xdr:from>
    <xdr:to>
      <xdr:col>2</xdr:col>
      <xdr:colOff>784860</xdr:colOff>
      <xdr:row>32244</xdr:row>
      <xdr:rowOff>7620</xdr:rowOff>
    </xdr:to>
    <xdr:sp macro="" textlink="">
      <xdr:nvSpPr>
        <xdr:cNvPr id="59" name="Line 882">
          <a:extLst>
            <a:ext uri="{FF2B5EF4-FFF2-40B4-BE49-F238E27FC236}">
              <a16:creationId xmlns:a16="http://schemas.microsoft.com/office/drawing/2014/main" id="{671017A2-097A-4079-8704-56E508B9D5E5}"/>
            </a:ext>
          </a:extLst>
        </xdr:cNvPr>
        <xdr:cNvSpPr>
          <a:spLocks noChangeShapeType="1"/>
        </xdr:cNvSpPr>
      </xdr:nvSpPr>
      <xdr:spPr bwMode="auto">
        <a:xfrm>
          <a:off x="1333500" y="642167118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32244</xdr:row>
      <xdr:rowOff>7620</xdr:rowOff>
    </xdr:from>
    <xdr:to>
      <xdr:col>4</xdr:col>
      <xdr:colOff>99060</xdr:colOff>
      <xdr:row>32244</xdr:row>
      <xdr:rowOff>7620</xdr:rowOff>
    </xdr:to>
    <xdr:sp macro="" textlink="">
      <xdr:nvSpPr>
        <xdr:cNvPr id="60" name="Line 881">
          <a:extLst>
            <a:ext uri="{FF2B5EF4-FFF2-40B4-BE49-F238E27FC236}">
              <a16:creationId xmlns:a16="http://schemas.microsoft.com/office/drawing/2014/main" id="{F5F66FBA-13C3-4A82-9B95-74FC1B61E03F}"/>
            </a:ext>
          </a:extLst>
        </xdr:cNvPr>
        <xdr:cNvSpPr>
          <a:spLocks noChangeShapeType="1"/>
        </xdr:cNvSpPr>
      </xdr:nvSpPr>
      <xdr:spPr bwMode="auto">
        <a:xfrm>
          <a:off x="2133600" y="642167118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32244</xdr:row>
      <xdr:rowOff>7620</xdr:rowOff>
    </xdr:from>
    <xdr:to>
      <xdr:col>5</xdr:col>
      <xdr:colOff>76200</xdr:colOff>
      <xdr:row>32244</xdr:row>
      <xdr:rowOff>7620</xdr:rowOff>
    </xdr:to>
    <xdr:sp macro="" textlink="">
      <xdr:nvSpPr>
        <xdr:cNvPr id="61" name="Line 880">
          <a:extLst>
            <a:ext uri="{FF2B5EF4-FFF2-40B4-BE49-F238E27FC236}">
              <a16:creationId xmlns:a16="http://schemas.microsoft.com/office/drawing/2014/main" id="{662DEE2E-0CB4-4132-9D71-EC239BF3C98A}"/>
            </a:ext>
          </a:extLst>
        </xdr:cNvPr>
        <xdr:cNvSpPr>
          <a:spLocks noChangeShapeType="1"/>
        </xdr:cNvSpPr>
      </xdr:nvSpPr>
      <xdr:spPr bwMode="auto">
        <a:xfrm>
          <a:off x="5334000" y="642167118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32314</xdr:row>
      <xdr:rowOff>30480</xdr:rowOff>
    </xdr:from>
    <xdr:to>
      <xdr:col>1</xdr:col>
      <xdr:colOff>655320</xdr:colOff>
      <xdr:row>32314</xdr:row>
      <xdr:rowOff>30480</xdr:rowOff>
    </xdr:to>
    <xdr:sp macro="" textlink="">
      <xdr:nvSpPr>
        <xdr:cNvPr id="62" name="Line 879">
          <a:extLst>
            <a:ext uri="{FF2B5EF4-FFF2-40B4-BE49-F238E27FC236}">
              <a16:creationId xmlns:a16="http://schemas.microsoft.com/office/drawing/2014/main" id="{5711D5F9-8DA6-4401-94B5-019D9B77ED62}"/>
            </a:ext>
          </a:extLst>
        </xdr:cNvPr>
        <xdr:cNvSpPr>
          <a:spLocks noChangeShapeType="1"/>
        </xdr:cNvSpPr>
      </xdr:nvSpPr>
      <xdr:spPr bwMode="auto">
        <a:xfrm>
          <a:off x="464820" y="643556244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32314</xdr:row>
      <xdr:rowOff>30480</xdr:rowOff>
    </xdr:from>
    <xdr:to>
      <xdr:col>2</xdr:col>
      <xdr:colOff>784860</xdr:colOff>
      <xdr:row>32314</xdr:row>
      <xdr:rowOff>30480</xdr:rowOff>
    </xdr:to>
    <xdr:sp macro="" textlink="">
      <xdr:nvSpPr>
        <xdr:cNvPr id="63" name="Line 878">
          <a:extLst>
            <a:ext uri="{FF2B5EF4-FFF2-40B4-BE49-F238E27FC236}">
              <a16:creationId xmlns:a16="http://schemas.microsoft.com/office/drawing/2014/main" id="{CDDCBC13-F107-473B-889A-D9AFBB5FEDEC}"/>
            </a:ext>
          </a:extLst>
        </xdr:cNvPr>
        <xdr:cNvSpPr>
          <a:spLocks noChangeShapeType="1"/>
        </xdr:cNvSpPr>
      </xdr:nvSpPr>
      <xdr:spPr bwMode="auto">
        <a:xfrm>
          <a:off x="1333500" y="643556244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32314</xdr:row>
      <xdr:rowOff>30480</xdr:rowOff>
    </xdr:from>
    <xdr:to>
      <xdr:col>4</xdr:col>
      <xdr:colOff>99060</xdr:colOff>
      <xdr:row>32314</xdr:row>
      <xdr:rowOff>30480</xdr:rowOff>
    </xdr:to>
    <xdr:sp macro="" textlink="">
      <xdr:nvSpPr>
        <xdr:cNvPr id="64" name="Line 877">
          <a:extLst>
            <a:ext uri="{FF2B5EF4-FFF2-40B4-BE49-F238E27FC236}">
              <a16:creationId xmlns:a16="http://schemas.microsoft.com/office/drawing/2014/main" id="{8511A8CE-C195-4A6B-8D3D-84552493D458}"/>
            </a:ext>
          </a:extLst>
        </xdr:cNvPr>
        <xdr:cNvSpPr>
          <a:spLocks noChangeShapeType="1"/>
        </xdr:cNvSpPr>
      </xdr:nvSpPr>
      <xdr:spPr bwMode="auto">
        <a:xfrm>
          <a:off x="2133600" y="643556244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32314</xdr:row>
      <xdr:rowOff>30480</xdr:rowOff>
    </xdr:from>
    <xdr:to>
      <xdr:col>5</xdr:col>
      <xdr:colOff>76200</xdr:colOff>
      <xdr:row>32314</xdr:row>
      <xdr:rowOff>30480</xdr:rowOff>
    </xdr:to>
    <xdr:sp macro="" textlink="">
      <xdr:nvSpPr>
        <xdr:cNvPr id="65" name="Line 876">
          <a:extLst>
            <a:ext uri="{FF2B5EF4-FFF2-40B4-BE49-F238E27FC236}">
              <a16:creationId xmlns:a16="http://schemas.microsoft.com/office/drawing/2014/main" id="{451B3FF6-9A36-4341-A3B9-E396605443BE}"/>
            </a:ext>
          </a:extLst>
        </xdr:cNvPr>
        <xdr:cNvSpPr>
          <a:spLocks noChangeShapeType="1"/>
        </xdr:cNvSpPr>
      </xdr:nvSpPr>
      <xdr:spPr bwMode="auto">
        <a:xfrm>
          <a:off x="5334000" y="643556244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32381</xdr:row>
      <xdr:rowOff>30480</xdr:rowOff>
    </xdr:from>
    <xdr:to>
      <xdr:col>5</xdr:col>
      <xdr:colOff>76200</xdr:colOff>
      <xdr:row>32381</xdr:row>
      <xdr:rowOff>30480</xdr:rowOff>
    </xdr:to>
    <xdr:sp macro="" textlink="">
      <xdr:nvSpPr>
        <xdr:cNvPr id="66" name="Line 875">
          <a:extLst>
            <a:ext uri="{FF2B5EF4-FFF2-40B4-BE49-F238E27FC236}">
              <a16:creationId xmlns:a16="http://schemas.microsoft.com/office/drawing/2014/main" id="{47CC6780-0EC3-49CD-AC5A-F8E7E7AAF74E}"/>
            </a:ext>
          </a:extLst>
        </xdr:cNvPr>
        <xdr:cNvSpPr>
          <a:spLocks noChangeShapeType="1"/>
        </xdr:cNvSpPr>
      </xdr:nvSpPr>
      <xdr:spPr bwMode="auto">
        <a:xfrm>
          <a:off x="5334000" y="644883648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32383</xdr:row>
      <xdr:rowOff>22860</xdr:rowOff>
    </xdr:from>
    <xdr:to>
      <xdr:col>1</xdr:col>
      <xdr:colOff>655320</xdr:colOff>
      <xdr:row>32383</xdr:row>
      <xdr:rowOff>22860</xdr:rowOff>
    </xdr:to>
    <xdr:sp macro="" textlink="">
      <xdr:nvSpPr>
        <xdr:cNvPr id="67" name="Line 874">
          <a:extLst>
            <a:ext uri="{FF2B5EF4-FFF2-40B4-BE49-F238E27FC236}">
              <a16:creationId xmlns:a16="http://schemas.microsoft.com/office/drawing/2014/main" id="{E4B733E1-3E27-4080-8E10-F5DD9075BD3D}"/>
            </a:ext>
          </a:extLst>
        </xdr:cNvPr>
        <xdr:cNvSpPr>
          <a:spLocks noChangeShapeType="1"/>
        </xdr:cNvSpPr>
      </xdr:nvSpPr>
      <xdr:spPr bwMode="auto">
        <a:xfrm>
          <a:off x="464820" y="644922510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32383</xdr:row>
      <xdr:rowOff>22860</xdr:rowOff>
    </xdr:from>
    <xdr:to>
      <xdr:col>2</xdr:col>
      <xdr:colOff>784860</xdr:colOff>
      <xdr:row>32383</xdr:row>
      <xdr:rowOff>22860</xdr:rowOff>
    </xdr:to>
    <xdr:sp macro="" textlink="">
      <xdr:nvSpPr>
        <xdr:cNvPr id="68" name="Line 873">
          <a:extLst>
            <a:ext uri="{FF2B5EF4-FFF2-40B4-BE49-F238E27FC236}">
              <a16:creationId xmlns:a16="http://schemas.microsoft.com/office/drawing/2014/main" id="{1F7EEF84-ACAC-490F-B78A-BBE8E0617053}"/>
            </a:ext>
          </a:extLst>
        </xdr:cNvPr>
        <xdr:cNvSpPr>
          <a:spLocks noChangeShapeType="1"/>
        </xdr:cNvSpPr>
      </xdr:nvSpPr>
      <xdr:spPr bwMode="auto">
        <a:xfrm>
          <a:off x="1333500" y="644922510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32383</xdr:row>
      <xdr:rowOff>22860</xdr:rowOff>
    </xdr:from>
    <xdr:to>
      <xdr:col>4</xdr:col>
      <xdr:colOff>99060</xdr:colOff>
      <xdr:row>32383</xdr:row>
      <xdr:rowOff>22860</xdr:rowOff>
    </xdr:to>
    <xdr:sp macro="" textlink="">
      <xdr:nvSpPr>
        <xdr:cNvPr id="69" name="Line 872">
          <a:extLst>
            <a:ext uri="{FF2B5EF4-FFF2-40B4-BE49-F238E27FC236}">
              <a16:creationId xmlns:a16="http://schemas.microsoft.com/office/drawing/2014/main" id="{6D9DFCE0-4A73-4D76-A249-BD66FDAF6A7E}"/>
            </a:ext>
          </a:extLst>
        </xdr:cNvPr>
        <xdr:cNvSpPr>
          <a:spLocks noChangeShapeType="1"/>
        </xdr:cNvSpPr>
      </xdr:nvSpPr>
      <xdr:spPr bwMode="auto">
        <a:xfrm>
          <a:off x="2133600" y="644922510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32383</xdr:row>
      <xdr:rowOff>22860</xdr:rowOff>
    </xdr:from>
    <xdr:to>
      <xdr:col>5</xdr:col>
      <xdr:colOff>76200</xdr:colOff>
      <xdr:row>32383</xdr:row>
      <xdr:rowOff>22860</xdr:rowOff>
    </xdr:to>
    <xdr:sp macro="" textlink="">
      <xdr:nvSpPr>
        <xdr:cNvPr id="70" name="Line 871">
          <a:extLst>
            <a:ext uri="{FF2B5EF4-FFF2-40B4-BE49-F238E27FC236}">
              <a16:creationId xmlns:a16="http://schemas.microsoft.com/office/drawing/2014/main" id="{04519F32-E3E8-49DF-BB1F-0066A92F76F4}"/>
            </a:ext>
          </a:extLst>
        </xdr:cNvPr>
        <xdr:cNvSpPr>
          <a:spLocks noChangeShapeType="1"/>
        </xdr:cNvSpPr>
      </xdr:nvSpPr>
      <xdr:spPr bwMode="auto">
        <a:xfrm>
          <a:off x="5334000" y="644922510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32384</xdr:row>
      <xdr:rowOff>30480</xdr:rowOff>
    </xdr:from>
    <xdr:to>
      <xdr:col>1</xdr:col>
      <xdr:colOff>655320</xdr:colOff>
      <xdr:row>32384</xdr:row>
      <xdr:rowOff>30480</xdr:rowOff>
    </xdr:to>
    <xdr:sp macro="" textlink="">
      <xdr:nvSpPr>
        <xdr:cNvPr id="71" name="Line 870">
          <a:extLst>
            <a:ext uri="{FF2B5EF4-FFF2-40B4-BE49-F238E27FC236}">
              <a16:creationId xmlns:a16="http://schemas.microsoft.com/office/drawing/2014/main" id="{3A09F753-0650-45CE-9738-B4F39229220F}"/>
            </a:ext>
          </a:extLst>
        </xdr:cNvPr>
        <xdr:cNvSpPr>
          <a:spLocks noChangeShapeType="1"/>
        </xdr:cNvSpPr>
      </xdr:nvSpPr>
      <xdr:spPr bwMode="auto">
        <a:xfrm>
          <a:off x="464820" y="644943084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32384</xdr:row>
      <xdr:rowOff>30480</xdr:rowOff>
    </xdr:from>
    <xdr:to>
      <xdr:col>2</xdr:col>
      <xdr:colOff>784860</xdr:colOff>
      <xdr:row>32384</xdr:row>
      <xdr:rowOff>30480</xdr:rowOff>
    </xdr:to>
    <xdr:sp macro="" textlink="">
      <xdr:nvSpPr>
        <xdr:cNvPr id="72" name="Line 869">
          <a:extLst>
            <a:ext uri="{FF2B5EF4-FFF2-40B4-BE49-F238E27FC236}">
              <a16:creationId xmlns:a16="http://schemas.microsoft.com/office/drawing/2014/main" id="{5316627F-DFA8-4555-9915-3788E7B56280}"/>
            </a:ext>
          </a:extLst>
        </xdr:cNvPr>
        <xdr:cNvSpPr>
          <a:spLocks noChangeShapeType="1"/>
        </xdr:cNvSpPr>
      </xdr:nvSpPr>
      <xdr:spPr bwMode="auto">
        <a:xfrm>
          <a:off x="1333500" y="644943084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32384</xdr:row>
      <xdr:rowOff>30480</xdr:rowOff>
    </xdr:from>
    <xdr:to>
      <xdr:col>5</xdr:col>
      <xdr:colOff>76200</xdr:colOff>
      <xdr:row>32384</xdr:row>
      <xdr:rowOff>30480</xdr:rowOff>
    </xdr:to>
    <xdr:sp macro="" textlink="">
      <xdr:nvSpPr>
        <xdr:cNvPr id="73" name="Line 868">
          <a:extLst>
            <a:ext uri="{FF2B5EF4-FFF2-40B4-BE49-F238E27FC236}">
              <a16:creationId xmlns:a16="http://schemas.microsoft.com/office/drawing/2014/main" id="{AE9F2FDD-6AC3-4DEF-A7A3-9AB77D04F3A9}"/>
            </a:ext>
          </a:extLst>
        </xdr:cNvPr>
        <xdr:cNvSpPr>
          <a:spLocks noChangeShapeType="1"/>
        </xdr:cNvSpPr>
      </xdr:nvSpPr>
      <xdr:spPr bwMode="auto">
        <a:xfrm>
          <a:off x="5334000" y="644943084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32391</xdr:row>
      <xdr:rowOff>15240</xdr:rowOff>
    </xdr:from>
    <xdr:to>
      <xdr:col>1</xdr:col>
      <xdr:colOff>655320</xdr:colOff>
      <xdr:row>32391</xdr:row>
      <xdr:rowOff>15240</xdr:rowOff>
    </xdr:to>
    <xdr:sp macro="" textlink="">
      <xdr:nvSpPr>
        <xdr:cNvPr id="74" name="Line 867">
          <a:extLst>
            <a:ext uri="{FF2B5EF4-FFF2-40B4-BE49-F238E27FC236}">
              <a16:creationId xmlns:a16="http://schemas.microsoft.com/office/drawing/2014/main" id="{93EBC3AF-0926-465E-AFBA-2271DE33F74B}"/>
            </a:ext>
          </a:extLst>
        </xdr:cNvPr>
        <xdr:cNvSpPr>
          <a:spLocks noChangeShapeType="1"/>
        </xdr:cNvSpPr>
      </xdr:nvSpPr>
      <xdr:spPr bwMode="auto">
        <a:xfrm>
          <a:off x="464820" y="645080244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32391</xdr:row>
      <xdr:rowOff>15240</xdr:rowOff>
    </xdr:from>
    <xdr:to>
      <xdr:col>2</xdr:col>
      <xdr:colOff>784860</xdr:colOff>
      <xdr:row>32391</xdr:row>
      <xdr:rowOff>15240</xdr:rowOff>
    </xdr:to>
    <xdr:sp macro="" textlink="">
      <xdr:nvSpPr>
        <xdr:cNvPr id="75" name="Line 866">
          <a:extLst>
            <a:ext uri="{FF2B5EF4-FFF2-40B4-BE49-F238E27FC236}">
              <a16:creationId xmlns:a16="http://schemas.microsoft.com/office/drawing/2014/main" id="{ED6E73D0-86BF-4C9B-A2FE-3DDE60902355}"/>
            </a:ext>
          </a:extLst>
        </xdr:cNvPr>
        <xdr:cNvSpPr>
          <a:spLocks noChangeShapeType="1"/>
        </xdr:cNvSpPr>
      </xdr:nvSpPr>
      <xdr:spPr bwMode="auto">
        <a:xfrm>
          <a:off x="1333500" y="645080244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32391</xdr:row>
      <xdr:rowOff>15240</xdr:rowOff>
    </xdr:from>
    <xdr:to>
      <xdr:col>5</xdr:col>
      <xdr:colOff>76200</xdr:colOff>
      <xdr:row>32391</xdr:row>
      <xdr:rowOff>15240</xdr:rowOff>
    </xdr:to>
    <xdr:sp macro="" textlink="">
      <xdr:nvSpPr>
        <xdr:cNvPr id="76" name="Line 865">
          <a:extLst>
            <a:ext uri="{FF2B5EF4-FFF2-40B4-BE49-F238E27FC236}">
              <a16:creationId xmlns:a16="http://schemas.microsoft.com/office/drawing/2014/main" id="{2487F98A-06B4-4F2E-8F33-A8D26179750B}"/>
            </a:ext>
          </a:extLst>
        </xdr:cNvPr>
        <xdr:cNvSpPr>
          <a:spLocks noChangeShapeType="1"/>
        </xdr:cNvSpPr>
      </xdr:nvSpPr>
      <xdr:spPr bwMode="auto">
        <a:xfrm>
          <a:off x="5334000" y="645080244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312420</xdr:colOff>
      <xdr:row>32401</xdr:row>
      <xdr:rowOff>121920</xdr:rowOff>
    </xdr:from>
    <xdr:to>
      <xdr:col>6</xdr:col>
      <xdr:colOff>327660</xdr:colOff>
      <xdr:row>32401</xdr:row>
      <xdr:rowOff>137160</xdr:rowOff>
    </xdr:to>
    <xdr:sp macro="" textlink="">
      <xdr:nvSpPr>
        <xdr:cNvPr id="77" name="Rectangle 864">
          <a:extLst>
            <a:ext uri="{FF2B5EF4-FFF2-40B4-BE49-F238E27FC236}">
              <a16:creationId xmlns:a16="http://schemas.microsoft.com/office/drawing/2014/main" id="{51D00E05-F027-4E1C-A7EC-0615E9CC88DE}"/>
            </a:ext>
          </a:extLst>
        </xdr:cNvPr>
        <xdr:cNvSpPr>
          <a:spLocks noChangeArrowheads="1"/>
        </xdr:cNvSpPr>
      </xdr:nvSpPr>
      <xdr:spPr bwMode="auto">
        <a:xfrm>
          <a:off x="6880860" y="6452890320"/>
          <a:ext cx="15240" cy="15240"/>
        </a:xfrm>
        <a:prstGeom prst="rect">
          <a:avLst/>
        </a:prstGeom>
        <a:solidFill>
          <a:srgbClr val="000000"/>
        </a:solidFill>
        <a:ln w="9525">
          <a:solidFill>
            <a:srgbClr val="FFFFFF"/>
          </a:solidFill>
          <a:miter lim="800000"/>
          <a:headEnd/>
          <a:tailEnd/>
        </a:ln>
      </xdr:spPr>
    </xdr:sp>
    <xdr:clientData/>
  </xdr:twoCellAnchor>
  <xdr:twoCellAnchor>
    <xdr:from>
      <xdr:col>0</xdr:col>
      <xdr:colOff>464820</xdr:colOff>
      <xdr:row>32453</xdr:row>
      <xdr:rowOff>22860</xdr:rowOff>
    </xdr:from>
    <xdr:to>
      <xdr:col>1</xdr:col>
      <xdr:colOff>655320</xdr:colOff>
      <xdr:row>32453</xdr:row>
      <xdr:rowOff>22860</xdr:rowOff>
    </xdr:to>
    <xdr:sp macro="" textlink="">
      <xdr:nvSpPr>
        <xdr:cNvPr id="78" name="Line 863">
          <a:extLst>
            <a:ext uri="{FF2B5EF4-FFF2-40B4-BE49-F238E27FC236}">
              <a16:creationId xmlns:a16="http://schemas.microsoft.com/office/drawing/2014/main" id="{DA310DD9-577B-40D9-ADBB-4E9D35A366E2}"/>
            </a:ext>
          </a:extLst>
        </xdr:cNvPr>
        <xdr:cNvSpPr>
          <a:spLocks noChangeShapeType="1"/>
        </xdr:cNvSpPr>
      </xdr:nvSpPr>
      <xdr:spPr bwMode="auto">
        <a:xfrm>
          <a:off x="464820" y="646309350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32453</xdr:row>
      <xdr:rowOff>22860</xdr:rowOff>
    </xdr:from>
    <xdr:to>
      <xdr:col>2</xdr:col>
      <xdr:colOff>784860</xdr:colOff>
      <xdr:row>32453</xdr:row>
      <xdr:rowOff>22860</xdr:rowOff>
    </xdr:to>
    <xdr:sp macro="" textlink="">
      <xdr:nvSpPr>
        <xdr:cNvPr id="79" name="Line 862">
          <a:extLst>
            <a:ext uri="{FF2B5EF4-FFF2-40B4-BE49-F238E27FC236}">
              <a16:creationId xmlns:a16="http://schemas.microsoft.com/office/drawing/2014/main" id="{C9035ABF-16A3-414C-87C2-3A677A523954}"/>
            </a:ext>
          </a:extLst>
        </xdr:cNvPr>
        <xdr:cNvSpPr>
          <a:spLocks noChangeShapeType="1"/>
        </xdr:cNvSpPr>
      </xdr:nvSpPr>
      <xdr:spPr bwMode="auto">
        <a:xfrm>
          <a:off x="1333500" y="646309350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32453</xdr:row>
      <xdr:rowOff>22860</xdr:rowOff>
    </xdr:from>
    <xdr:to>
      <xdr:col>4</xdr:col>
      <xdr:colOff>99060</xdr:colOff>
      <xdr:row>32453</xdr:row>
      <xdr:rowOff>22860</xdr:rowOff>
    </xdr:to>
    <xdr:sp macro="" textlink="">
      <xdr:nvSpPr>
        <xdr:cNvPr id="80" name="Line 861">
          <a:extLst>
            <a:ext uri="{FF2B5EF4-FFF2-40B4-BE49-F238E27FC236}">
              <a16:creationId xmlns:a16="http://schemas.microsoft.com/office/drawing/2014/main" id="{5FFB232A-DE51-4FE3-8460-A3DDA0E051FC}"/>
            </a:ext>
          </a:extLst>
        </xdr:cNvPr>
        <xdr:cNvSpPr>
          <a:spLocks noChangeShapeType="1"/>
        </xdr:cNvSpPr>
      </xdr:nvSpPr>
      <xdr:spPr bwMode="auto">
        <a:xfrm>
          <a:off x="2133600" y="646309350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32453</xdr:row>
      <xdr:rowOff>22860</xdr:rowOff>
    </xdr:from>
    <xdr:to>
      <xdr:col>5</xdr:col>
      <xdr:colOff>76200</xdr:colOff>
      <xdr:row>32453</xdr:row>
      <xdr:rowOff>22860</xdr:rowOff>
    </xdr:to>
    <xdr:sp macro="" textlink="">
      <xdr:nvSpPr>
        <xdr:cNvPr id="81" name="Line 860">
          <a:extLst>
            <a:ext uri="{FF2B5EF4-FFF2-40B4-BE49-F238E27FC236}">
              <a16:creationId xmlns:a16="http://schemas.microsoft.com/office/drawing/2014/main" id="{3D11002D-A594-4D07-AEB1-FF33BE8B53B1}"/>
            </a:ext>
          </a:extLst>
        </xdr:cNvPr>
        <xdr:cNvSpPr>
          <a:spLocks noChangeShapeType="1"/>
        </xdr:cNvSpPr>
      </xdr:nvSpPr>
      <xdr:spPr bwMode="auto">
        <a:xfrm>
          <a:off x="5334000" y="646309350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32456</xdr:row>
      <xdr:rowOff>22860</xdr:rowOff>
    </xdr:from>
    <xdr:to>
      <xdr:col>5</xdr:col>
      <xdr:colOff>76200</xdr:colOff>
      <xdr:row>32456</xdr:row>
      <xdr:rowOff>22860</xdr:rowOff>
    </xdr:to>
    <xdr:sp macro="" textlink="">
      <xdr:nvSpPr>
        <xdr:cNvPr id="82" name="Line 859">
          <a:extLst>
            <a:ext uri="{FF2B5EF4-FFF2-40B4-BE49-F238E27FC236}">
              <a16:creationId xmlns:a16="http://schemas.microsoft.com/office/drawing/2014/main" id="{299DFFD6-EABD-479C-B969-D6FB5639257A}"/>
            </a:ext>
          </a:extLst>
        </xdr:cNvPr>
        <xdr:cNvSpPr>
          <a:spLocks noChangeShapeType="1"/>
        </xdr:cNvSpPr>
      </xdr:nvSpPr>
      <xdr:spPr bwMode="auto">
        <a:xfrm>
          <a:off x="5334000" y="646368786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32459</xdr:row>
      <xdr:rowOff>22860</xdr:rowOff>
    </xdr:from>
    <xdr:to>
      <xdr:col>1</xdr:col>
      <xdr:colOff>655320</xdr:colOff>
      <xdr:row>32459</xdr:row>
      <xdr:rowOff>22860</xdr:rowOff>
    </xdr:to>
    <xdr:sp macro="" textlink="">
      <xdr:nvSpPr>
        <xdr:cNvPr id="83" name="Line 858">
          <a:extLst>
            <a:ext uri="{FF2B5EF4-FFF2-40B4-BE49-F238E27FC236}">
              <a16:creationId xmlns:a16="http://schemas.microsoft.com/office/drawing/2014/main" id="{67963D9B-EAC8-4655-8B94-ADE4E3FFD4DB}"/>
            </a:ext>
          </a:extLst>
        </xdr:cNvPr>
        <xdr:cNvSpPr>
          <a:spLocks noChangeShapeType="1"/>
        </xdr:cNvSpPr>
      </xdr:nvSpPr>
      <xdr:spPr bwMode="auto">
        <a:xfrm>
          <a:off x="464820" y="646428222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32459</xdr:row>
      <xdr:rowOff>22860</xdr:rowOff>
    </xdr:from>
    <xdr:to>
      <xdr:col>2</xdr:col>
      <xdr:colOff>784860</xdr:colOff>
      <xdr:row>32459</xdr:row>
      <xdr:rowOff>22860</xdr:rowOff>
    </xdr:to>
    <xdr:sp macro="" textlink="">
      <xdr:nvSpPr>
        <xdr:cNvPr id="84" name="Line 857">
          <a:extLst>
            <a:ext uri="{FF2B5EF4-FFF2-40B4-BE49-F238E27FC236}">
              <a16:creationId xmlns:a16="http://schemas.microsoft.com/office/drawing/2014/main" id="{5BC7586E-ED8E-4A00-BF03-6AFE9AA1BFEE}"/>
            </a:ext>
          </a:extLst>
        </xdr:cNvPr>
        <xdr:cNvSpPr>
          <a:spLocks noChangeShapeType="1"/>
        </xdr:cNvSpPr>
      </xdr:nvSpPr>
      <xdr:spPr bwMode="auto">
        <a:xfrm>
          <a:off x="1333500" y="646428222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32459</xdr:row>
      <xdr:rowOff>22860</xdr:rowOff>
    </xdr:from>
    <xdr:to>
      <xdr:col>5</xdr:col>
      <xdr:colOff>76200</xdr:colOff>
      <xdr:row>32459</xdr:row>
      <xdr:rowOff>22860</xdr:rowOff>
    </xdr:to>
    <xdr:sp macro="" textlink="">
      <xdr:nvSpPr>
        <xdr:cNvPr id="85" name="Line 856">
          <a:extLst>
            <a:ext uri="{FF2B5EF4-FFF2-40B4-BE49-F238E27FC236}">
              <a16:creationId xmlns:a16="http://schemas.microsoft.com/office/drawing/2014/main" id="{BF763221-CD56-43B8-A2B0-D1A1D1F47D60}"/>
            </a:ext>
          </a:extLst>
        </xdr:cNvPr>
        <xdr:cNvSpPr>
          <a:spLocks noChangeShapeType="1"/>
        </xdr:cNvSpPr>
      </xdr:nvSpPr>
      <xdr:spPr bwMode="auto">
        <a:xfrm>
          <a:off x="5334000" y="646428222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32463</xdr:row>
      <xdr:rowOff>7620</xdr:rowOff>
    </xdr:from>
    <xdr:to>
      <xdr:col>1</xdr:col>
      <xdr:colOff>655320</xdr:colOff>
      <xdr:row>32463</xdr:row>
      <xdr:rowOff>7620</xdr:rowOff>
    </xdr:to>
    <xdr:sp macro="" textlink="">
      <xdr:nvSpPr>
        <xdr:cNvPr id="86" name="Line 855">
          <a:extLst>
            <a:ext uri="{FF2B5EF4-FFF2-40B4-BE49-F238E27FC236}">
              <a16:creationId xmlns:a16="http://schemas.microsoft.com/office/drawing/2014/main" id="{4DEC178B-D0D6-4083-A966-2D0F0C6B548B}"/>
            </a:ext>
          </a:extLst>
        </xdr:cNvPr>
        <xdr:cNvSpPr>
          <a:spLocks noChangeShapeType="1"/>
        </xdr:cNvSpPr>
      </xdr:nvSpPr>
      <xdr:spPr bwMode="auto">
        <a:xfrm>
          <a:off x="464820" y="646505946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32463</xdr:row>
      <xdr:rowOff>7620</xdr:rowOff>
    </xdr:from>
    <xdr:to>
      <xdr:col>2</xdr:col>
      <xdr:colOff>784860</xdr:colOff>
      <xdr:row>32463</xdr:row>
      <xdr:rowOff>7620</xdr:rowOff>
    </xdr:to>
    <xdr:sp macro="" textlink="">
      <xdr:nvSpPr>
        <xdr:cNvPr id="87" name="Line 854">
          <a:extLst>
            <a:ext uri="{FF2B5EF4-FFF2-40B4-BE49-F238E27FC236}">
              <a16:creationId xmlns:a16="http://schemas.microsoft.com/office/drawing/2014/main" id="{DCD5AFF6-01A3-4199-B4F3-89E324062918}"/>
            </a:ext>
          </a:extLst>
        </xdr:cNvPr>
        <xdr:cNvSpPr>
          <a:spLocks noChangeShapeType="1"/>
        </xdr:cNvSpPr>
      </xdr:nvSpPr>
      <xdr:spPr bwMode="auto">
        <a:xfrm>
          <a:off x="1333500" y="646505946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32463</xdr:row>
      <xdr:rowOff>7620</xdr:rowOff>
    </xdr:from>
    <xdr:to>
      <xdr:col>4</xdr:col>
      <xdr:colOff>99060</xdr:colOff>
      <xdr:row>32463</xdr:row>
      <xdr:rowOff>7620</xdr:rowOff>
    </xdr:to>
    <xdr:sp macro="" textlink="">
      <xdr:nvSpPr>
        <xdr:cNvPr id="88" name="Line 853">
          <a:extLst>
            <a:ext uri="{FF2B5EF4-FFF2-40B4-BE49-F238E27FC236}">
              <a16:creationId xmlns:a16="http://schemas.microsoft.com/office/drawing/2014/main" id="{8D5A0B79-03F3-4EEF-9975-5419968A10D1}"/>
            </a:ext>
          </a:extLst>
        </xdr:cNvPr>
        <xdr:cNvSpPr>
          <a:spLocks noChangeShapeType="1"/>
        </xdr:cNvSpPr>
      </xdr:nvSpPr>
      <xdr:spPr bwMode="auto">
        <a:xfrm>
          <a:off x="2133600" y="646505946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32463</xdr:row>
      <xdr:rowOff>7620</xdr:rowOff>
    </xdr:from>
    <xdr:to>
      <xdr:col>5</xdr:col>
      <xdr:colOff>76200</xdr:colOff>
      <xdr:row>32463</xdr:row>
      <xdr:rowOff>7620</xdr:rowOff>
    </xdr:to>
    <xdr:sp macro="" textlink="">
      <xdr:nvSpPr>
        <xdr:cNvPr id="89" name="Line 852">
          <a:extLst>
            <a:ext uri="{FF2B5EF4-FFF2-40B4-BE49-F238E27FC236}">
              <a16:creationId xmlns:a16="http://schemas.microsoft.com/office/drawing/2014/main" id="{F28D1824-7291-4AB3-A9E9-AC9E8A13E28B}"/>
            </a:ext>
          </a:extLst>
        </xdr:cNvPr>
        <xdr:cNvSpPr>
          <a:spLocks noChangeShapeType="1"/>
        </xdr:cNvSpPr>
      </xdr:nvSpPr>
      <xdr:spPr bwMode="auto">
        <a:xfrm>
          <a:off x="5334000" y="646505946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32464</xdr:row>
      <xdr:rowOff>15240</xdr:rowOff>
    </xdr:from>
    <xdr:to>
      <xdr:col>1</xdr:col>
      <xdr:colOff>655320</xdr:colOff>
      <xdr:row>32464</xdr:row>
      <xdr:rowOff>15240</xdr:rowOff>
    </xdr:to>
    <xdr:sp macro="" textlink="">
      <xdr:nvSpPr>
        <xdr:cNvPr id="90" name="Line 851">
          <a:extLst>
            <a:ext uri="{FF2B5EF4-FFF2-40B4-BE49-F238E27FC236}">
              <a16:creationId xmlns:a16="http://schemas.microsoft.com/office/drawing/2014/main" id="{EC99408A-3870-4030-BC80-870F392FD708}"/>
            </a:ext>
          </a:extLst>
        </xdr:cNvPr>
        <xdr:cNvSpPr>
          <a:spLocks noChangeShapeType="1"/>
        </xdr:cNvSpPr>
      </xdr:nvSpPr>
      <xdr:spPr bwMode="auto">
        <a:xfrm>
          <a:off x="464820" y="646526520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32464</xdr:row>
      <xdr:rowOff>15240</xdr:rowOff>
    </xdr:from>
    <xdr:to>
      <xdr:col>2</xdr:col>
      <xdr:colOff>784860</xdr:colOff>
      <xdr:row>32464</xdr:row>
      <xdr:rowOff>15240</xdr:rowOff>
    </xdr:to>
    <xdr:sp macro="" textlink="">
      <xdr:nvSpPr>
        <xdr:cNvPr id="91" name="Line 850">
          <a:extLst>
            <a:ext uri="{FF2B5EF4-FFF2-40B4-BE49-F238E27FC236}">
              <a16:creationId xmlns:a16="http://schemas.microsoft.com/office/drawing/2014/main" id="{6A541F60-5CF6-4D6E-9791-D313BC9F22DF}"/>
            </a:ext>
          </a:extLst>
        </xdr:cNvPr>
        <xdr:cNvSpPr>
          <a:spLocks noChangeShapeType="1"/>
        </xdr:cNvSpPr>
      </xdr:nvSpPr>
      <xdr:spPr bwMode="auto">
        <a:xfrm>
          <a:off x="1333500" y="646526520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32464</xdr:row>
      <xdr:rowOff>15240</xdr:rowOff>
    </xdr:from>
    <xdr:to>
      <xdr:col>5</xdr:col>
      <xdr:colOff>76200</xdr:colOff>
      <xdr:row>32464</xdr:row>
      <xdr:rowOff>15240</xdr:rowOff>
    </xdr:to>
    <xdr:sp macro="" textlink="">
      <xdr:nvSpPr>
        <xdr:cNvPr id="92" name="Line 849">
          <a:extLst>
            <a:ext uri="{FF2B5EF4-FFF2-40B4-BE49-F238E27FC236}">
              <a16:creationId xmlns:a16="http://schemas.microsoft.com/office/drawing/2014/main" id="{23710410-902A-46BD-B945-6F544A30DFB1}"/>
            </a:ext>
          </a:extLst>
        </xdr:cNvPr>
        <xdr:cNvSpPr>
          <a:spLocks noChangeShapeType="1"/>
        </xdr:cNvSpPr>
      </xdr:nvSpPr>
      <xdr:spPr bwMode="auto">
        <a:xfrm>
          <a:off x="5334000" y="646526520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312420</xdr:colOff>
      <xdr:row>32477</xdr:row>
      <xdr:rowOff>121920</xdr:rowOff>
    </xdr:from>
    <xdr:to>
      <xdr:col>6</xdr:col>
      <xdr:colOff>327660</xdr:colOff>
      <xdr:row>32477</xdr:row>
      <xdr:rowOff>137160</xdr:rowOff>
    </xdr:to>
    <xdr:sp macro="" textlink="">
      <xdr:nvSpPr>
        <xdr:cNvPr id="93" name="Rectangle 848">
          <a:extLst>
            <a:ext uri="{FF2B5EF4-FFF2-40B4-BE49-F238E27FC236}">
              <a16:creationId xmlns:a16="http://schemas.microsoft.com/office/drawing/2014/main" id="{D15F7B8B-D030-4C44-8FC3-01D97F826697}"/>
            </a:ext>
          </a:extLst>
        </xdr:cNvPr>
        <xdr:cNvSpPr>
          <a:spLocks noChangeArrowheads="1"/>
        </xdr:cNvSpPr>
      </xdr:nvSpPr>
      <xdr:spPr bwMode="auto">
        <a:xfrm>
          <a:off x="6880860" y="6467947440"/>
          <a:ext cx="15240" cy="15240"/>
        </a:xfrm>
        <a:prstGeom prst="rect">
          <a:avLst/>
        </a:prstGeom>
        <a:solidFill>
          <a:srgbClr val="000000"/>
        </a:solidFill>
        <a:ln w="9525">
          <a:solidFill>
            <a:srgbClr val="FFFFFF"/>
          </a:solidFill>
          <a:miter lim="800000"/>
          <a:headEnd/>
          <a:tailEnd/>
        </a:ln>
      </xdr:spPr>
    </xdr:sp>
    <xdr:clientData/>
  </xdr:twoCellAnchor>
  <xdr:twoCellAnchor>
    <xdr:from>
      <xdr:col>4</xdr:col>
      <xdr:colOff>106680</xdr:colOff>
      <xdr:row>32529</xdr:row>
      <xdr:rowOff>53340</xdr:rowOff>
    </xdr:from>
    <xdr:to>
      <xdr:col>5</xdr:col>
      <xdr:colOff>76200</xdr:colOff>
      <xdr:row>32529</xdr:row>
      <xdr:rowOff>53340</xdr:rowOff>
    </xdr:to>
    <xdr:sp macro="" textlink="">
      <xdr:nvSpPr>
        <xdr:cNvPr id="94" name="Line 847">
          <a:extLst>
            <a:ext uri="{FF2B5EF4-FFF2-40B4-BE49-F238E27FC236}">
              <a16:creationId xmlns:a16="http://schemas.microsoft.com/office/drawing/2014/main" id="{49E29AD1-CD3B-41C0-8534-78A362DF7B0A}"/>
            </a:ext>
          </a:extLst>
        </xdr:cNvPr>
        <xdr:cNvSpPr>
          <a:spLocks noChangeShapeType="1"/>
        </xdr:cNvSpPr>
      </xdr:nvSpPr>
      <xdr:spPr bwMode="auto">
        <a:xfrm>
          <a:off x="5334000" y="647818110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32533</xdr:row>
      <xdr:rowOff>60960</xdr:rowOff>
    </xdr:from>
    <xdr:to>
      <xdr:col>5</xdr:col>
      <xdr:colOff>76200</xdr:colOff>
      <xdr:row>32533</xdr:row>
      <xdr:rowOff>60960</xdr:rowOff>
    </xdr:to>
    <xdr:sp macro="" textlink="">
      <xdr:nvSpPr>
        <xdr:cNvPr id="95" name="Line 846">
          <a:extLst>
            <a:ext uri="{FF2B5EF4-FFF2-40B4-BE49-F238E27FC236}">
              <a16:creationId xmlns:a16="http://schemas.microsoft.com/office/drawing/2014/main" id="{47AE6BB2-AED2-4D89-BCFF-8DD51F79A981}"/>
            </a:ext>
          </a:extLst>
        </xdr:cNvPr>
        <xdr:cNvSpPr>
          <a:spLocks noChangeShapeType="1"/>
        </xdr:cNvSpPr>
      </xdr:nvSpPr>
      <xdr:spPr bwMode="auto">
        <a:xfrm>
          <a:off x="5334000" y="647898120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312420</xdr:colOff>
      <xdr:row>32552</xdr:row>
      <xdr:rowOff>121920</xdr:rowOff>
    </xdr:from>
    <xdr:to>
      <xdr:col>6</xdr:col>
      <xdr:colOff>327660</xdr:colOff>
      <xdr:row>32552</xdr:row>
      <xdr:rowOff>137160</xdr:rowOff>
    </xdr:to>
    <xdr:sp macro="" textlink="">
      <xdr:nvSpPr>
        <xdr:cNvPr id="96" name="Rectangle 845">
          <a:extLst>
            <a:ext uri="{FF2B5EF4-FFF2-40B4-BE49-F238E27FC236}">
              <a16:creationId xmlns:a16="http://schemas.microsoft.com/office/drawing/2014/main" id="{D34EC712-38A6-440C-841A-50004A8E0F91}"/>
            </a:ext>
          </a:extLst>
        </xdr:cNvPr>
        <xdr:cNvSpPr>
          <a:spLocks noChangeArrowheads="1"/>
        </xdr:cNvSpPr>
      </xdr:nvSpPr>
      <xdr:spPr bwMode="auto">
        <a:xfrm>
          <a:off x="6880860" y="6482806440"/>
          <a:ext cx="15240" cy="15240"/>
        </a:xfrm>
        <a:prstGeom prst="rect">
          <a:avLst/>
        </a:prstGeom>
        <a:solidFill>
          <a:srgbClr val="000000"/>
        </a:solidFill>
        <a:ln w="9525">
          <a:solidFill>
            <a:srgbClr val="FFFFFF"/>
          </a:solidFill>
          <a:miter lim="800000"/>
          <a:headEnd/>
          <a:tailEnd/>
        </a:ln>
      </xdr:spPr>
    </xdr:sp>
    <xdr:clientData/>
  </xdr:twoCellAnchor>
  <xdr:twoCellAnchor>
    <xdr:from>
      <xdr:col>4</xdr:col>
      <xdr:colOff>106680</xdr:colOff>
      <xdr:row>32596</xdr:row>
      <xdr:rowOff>76200</xdr:rowOff>
    </xdr:from>
    <xdr:to>
      <xdr:col>5</xdr:col>
      <xdr:colOff>76200</xdr:colOff>
      <xdr:row>32596</xdr:row>
      <xdr:rowOff>76200</xdr:rowOff>
    </xdr:to>
    <xdr:sp macro="" textlink="">
      <xdr:nvSpPr>
        <xdr:cNvPr id="97" name="Line 844">
          <a:extLst>
            <a:ext uri="{FF2B5EF4-FFF2-40B4-BE49-F238E27FC236}">
              <a16:creationId xmlns:a16="http://schemas.microsoft.com/office/drawing/2014/main" id="{ED342E3B-96D1-4E53-8DE0-EDD4859229BE}"/>
            </a:ext>
          </a:extLst>
        </xdr:cNvPr>
        <xdr:cNvSpPr>
          <a:spLocks noChangeShapeType="1"/>
        </xdr:cNvSpPr>
      </xdr:nvSpPr>
      <xdr:spPr bwMode="auto">
        <a:xfrm>
          <a:off x="5334000" y="6491478000"/>
          <a:ext cx="640080" cy="0"/>
        </a:xfrm>
        <a:prstGeom prst="line">
          <a:avLst/>
        </a:prstGeom>
        <a:noFill/>
        <a:ln w="9448">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32609</xdr:row>
      <xdr:rowOff>60960</xdr:rowOff>
    </xdr:from>
    <xdr:to>
      <xdr:col>1</xdr:col>
      <xdr:colOff>655320</xdr:colOff>
      <xdr:row>32609</xdr:row>
      <xdr:rowOff>60960</xdr:rowOff>
    </xdr:to>
    <xdr:sp macro="" textlink="">
      <xdr:nvSpPr>
        <xdr:cNvPr id="98" name="Line 843">
          <a:extLst>
            <a:ext uri="{FF2B5EF4-FFF2-40B4-BE49-F238E27FC236}">
              <a16:creationId xmlns:a16="http://schemas.microsoft.com/office/drawing/2014/main" id="{85A9DF7E-F79A-4CD4-952B-5BFFBDB3063A}"/>
            </a:ext>
          </a:extLst>
        </xdr:cNvPr>
        <xdr:cNvSpPr>
          <a:spLocks noChangeShapeType="1"/>
        </xdr:cNvSpPr>
      </xdr:nvSpPr>
      <xdr:spPr bwMode="auto">
        <a:xfrm>
          <a:off x="464820" y="649403832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32609</xdr:row>
      <xdr:rowOff>60960</xdr:rowOff>
    </xdr:from>
    <xdr:to>
      <xdr:col>2</xdr:col>
      <xdr:colOff>784860</xdr:colOff>
      <xdr:row>32609</xdr:row>
      <xdr:rowOff>60960</xdr:rowOff>
    </xdr:to>
    <xdr:sp macro="" textlink="">
      <xdr:nvSpPr>
        <xdr:cNvPr id="99" name="Line 842">
          <a:extLst>
            <a:ext uri="{FF2B5EF4-FFF2-40B4-BE49-F238E27FC236}">
              <a16:creationId xmlns:a16="http://schemas.microsoft.com/office/drawing/2014/main" id="{8819507D-1001-4CDF-8F61-C02FAD61F3C7}"/>
            </a:ext>
          </a:extLst>
        </xdr:cNvPr>
        <xdr:cNvSpPr>
          <a:spLocks noChangeShapeType="1"/>
        </xdr:cNvSpPr>
      </xdr:nvSpPr>
      <xdr:spPr bwMode="auto">
        <a:xfrm>
          <a:off x="1333500" y="649403832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32609</xdr:row>
      <xdr:rowOff>60960</xdr:rowOff>
    </xdr:from>
    <xdr:to>
      <xdr:col>5</xdr:col>
      <xdr:colOff>76200</xdr:colOff>
      <xdr:row>32609</xdr:row>
      <xdr:rowOff>60960</xdr:rowOff>
    </xdr:to>
    <xdr:sp macro="" textlink="">
      <xdr:nvSpPr>
        <xdr:cNvPr id="100" name="Line 841">
          <a:extLst>
            <a:ext uri="{FF2B5EF4-FFF2-40B4-BE49-F238E27FC236}">
              <a16:creationId xmlns:a16="http://schemas.microsoft.com/office/drawing/2014/main" id="{EDFA1A3E-47A9-4CBD-BD5B-FA94111A6FD1}"/>
            </a:ext>
          </a:extLst>
        </xdr:cNvPr>
        <xdr:cNvSpPr>
          <a:spLocks noChangeShapeType="1"/>
        </xdr:cNvSpPr>
      </xdr:nvSpPr>
      <xdr:spPr bwMode="auto">
        <a:xfrm>
          <a:off x="5334000" y="649403832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312420</xdr:colOff>
      <xdr:row>32629</xdr:row>
      <xdr:rowOff>121920</xdr:rowOff>
    </xdr:from>
    <xdr:to>
      <xdr:col>6</xdr:col>
      <xdr:colOff>327660</xdr:colOff>
      <xdr:row>32629</xdr:row>
      <xdr:rowOff>137160</xdr:rowOff>
    </xdr:to>
    <xdr:sp macro="" textlink="">
      <xdr:nvSpPr>
        <xdr:cNvPr id="101" name="Rectangle 840">
          <a:extLst>
            <a:ext uri="{FF2B5EF4-FFF2-40B4-BE49-F238E27FC236}">
              <a16:creationId xmlns:a16="http://schemas.microsoft.com/office/drawing/2014/main" id="{974E575F-E926-4E21-8925-5E74C4B8D2A9}"/>
            </a:ext>
          </a:extLst>
        </xdr:cNvPr>
        <xdr:cNvSpPr>
          <a:spLocks noChangeArrowheads="1"/>
        </xdr:cNvSpPr>
      </xdr:nvSpPr>
      <xdr:spPr bwMode="auto">
        <a:xfrm>
          <a:off x="6880860" y="6498061680"/>
          <a:ext cx="15240" cy="15240"/>
        </a:xfrm>
        <a:prstGeom prst="rect">
          <a:avLst/>
        </a:prstGeom>
        <a:solidFill>
          <a:srgbClr val="000000"/>
        </a:solidFill>
        <a:ln w="9525">
          <a:solidFill>
            <a:srgbClr val="FFFFFF"/>
          </a:solidFill>
          <a:miter lim="800000"/>
          <a:headEnd/>
          <a:tailEnd/>
        </a:ln>
      </xdr:spPr>
    </xdr:sp>
    <xdr:clientData/>
  </xdr:twoCellAnchor>
  <xdr:twoCellAnchor>
    <xdr:from>
      <xdr:col>6</xdr:col>
      <xdr:colOff>312420</xdr:colOff>
      <xdr:row>32708</xdr:row>
      <xdr:rowOff>121920</xdr:rowOff>
    </xdr:from>
    <xdr:to>
      <xdr:col>6</xdr:col>
      <xdr:colOff>327660</xdr:colOff>
      <xdr:row>32708</xdr:row>
      <xdr:rowOff>137160</xdr:rowOff>
    </xdr:to>
    <xdr:sp macro="" textlink="">
      <xdr:nvSpPr>
        <xdr:cNvPr id="102" name="Rectangle 839">
          <a:extLst>
            <a:ext uri="{FF2B5EF4-FFF2-40B4-BE49-F238E27FC236}">
              <a16:creationId xmlns:a16="http://schemas.microsoft.com/office/drawing/2014/main" id="{9DCBB140-DE42-4327-84EE-4BBEB024DC4C}"/>
            </a:ext>
          </a:extLst>
        </xdr:cNvPr>
        <xdr:cNvSpPr>
          <a:spLocks noChangeArrowheads="1"/>
        </xdr:cNvSpPr>
      </xdr:nvSpPr>
      <xdr:spPr bwMode="auto">
        <a:xfrm>
          <a:off x="6880860" y="6513713160"/>
          <a:ext cx="15240" cy="15240"/>
        </a:xfrm>
        <a:prstGeom prst="rect">
          <a:avLst/>
        </a:prstGeom>
        <a:solidFill>
          <a:srgbClr val="000000"/>
        </a:solidFill>
        <a:ln w="9525">
          <a:solidFill>
            <a:srgbClr val="FFFFFF"/>
          </a:solidFill>
          <a:miter lim="800000"/>
          <a:headEnd/>
          <a:tailEnd/>
        </a:ln>
      </xdr:spPr>
    </xdr:sp>
    <xdr:clientData/>
  </xdr:twoCellAnchor>
  <xdr:twoCellAnchor>
    <xdr:from>
      <xdr:col>2</xdr:col>
      <xdr:colOff>30480</xdr:colOff>
      <xdr:row>33015</xdr:row>
      <xdr:rowOff>121920</xdr:rowOff>
    </xdr:from>
    <xdr:to>
      <xdr:col>6</xdr:col>
      <xdr:colOff>320040</xdr:colOff>
      <xdr:row>33015</xdr:row>
      <xdr:rowOff>121920</xdr:rowOff>
    </xdr:to>
    <xdr:sp macro="" textlink="">
      <xdr:nvSpPr>
        <xdr:cNvPr id="103" name="Line 838">
          <a:extLst>
            <a:ext uri="{FF2B5EF4-FFF2-40B4-BE49-F238E27FC236}">
              <a16:creationId xmlns:a16="http://schemas.microsoft.com/office/drawing/2014/main" id="{0A2D6433-CA31-44F2-BEBE-983F7D72AD1D}"/>
            </a:ext>
          </a:extLst>
        </xdr:cNvPr>
        <xdr:cNvSpPr>
          <a:spLocks noChangeShapeType="1"/>
        </xdr:cNvSpPr>
      </xdr:nvSpPr>
      <xdr:spPr bwMode="auto">
        <a:xfrm>
          <a:off x="1371600" y="657453600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33016</xdr:row>
      <xdr:rowOff>129540</xdr:rowOff>
    </xdr:from>
    <xdr:to>
      <xdr:col>6</xdr:col>
      <xdr:colOff>320040</xdr:colOff>
      <xdr:row>33016</xdr:row>
      <xdr:rowOff>129540</xdr:rowOff>
    </xdr:to>
    <xdr:sp macro="" textlink="">
      <xdr:nvSpPr>
        <xdr:cNvPr id="104" name="Line 837">
          <a:extLst>
            <a:ext uri="{FF2B5EF4-FFF2-40B4-BE49-F238E27FC236}">
              <a16:creationId xmlns:a16="http://schemas.microsoft.com/office/drawing/2014/main" id="{219FBC21-CD6B-45B5-A055-E8818CD8C9CC}"/>
            </a:ext>
          </a:extLst>
        </xdr:cNvPr>
        <xdr:cNvSpPr>
          <a:spLocks noChangeShapeType="1"/>
        </xdr:cNvSpPr>
      </xdr:nvSpPr>
      <xdr:spPr bwMode="auto">
        <a:xfrm>
          <a:off x="1371600" y="65747417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33018</xdr:row>
      <xdr:rowOff>121920</xdr:rowOff>
    </xdr:from>
    <xdr:to>
      <xdr:col>6</xdr:col>
      <xdr:colOff>320040</xdr:colOff>
      <xdr:row>33018</xdr:row>
      <xdr:rowOff>121920</xdr:rowOff>
    </xdr:to>
    <xdr:sp macro="" textlink="">
      <xdr:nvSpPr>
        <xdr:cNvPr id="105" name="Line 836">
          <a:extLst>
            <a:ext uri="{FF2B5EF4-FFF2-40B4-BE49-F238E27FC236}">
              <a16:creationId xmlns:a16="http://schemas.microsoft.com/office/drawing/2014/main" id="{FDF6538F-21EF-4956-96BD-234C0301F121}"/>
            </a:ext>
          </a:extLst>
        </xdr:cNvPr>
        <xdr:cNvSpPr>
          <a:spLocks noChangeShapeType="1"/>
        </xdr:cNvSpPr>
      </xdr:nvSpPr>
      <xdr:spPr bwMode="auto">
        <a:xfrm>
          <a:off x="1371600" y="65751303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33020</xdr:row>
      <xdr:rowOff>114300</xdr:rowOff>
    </xdr:from>
    <xdr:to>
      <xdr:col>6</xdr:col>
      <xdr:colOff>320040</xdr:colOff>
      <xdr:row>33020</xdr:row>
      <xdr:rowOff>114300</xdr:rowOff>
    </xdr:to>
    <xdr:sp macro="" textlink="">
      <xdr:nvSpPr>
        <xdr:cNvPr id="106" name="Line 835">
          <a:extLst>
            <a:ext uri="{FF2B5EF4-FFF2-40B4-BE49-F238E27FC236}">
              <a16:creationId xmlns:a16="http://schemas.microsoft.com/office/drawing/2014/main" id="{D050C4B0-F51C-4DCB-8FF7-1217303A80DB}"/>
            </a:ext>
          </a:extLst>
        </xdr:cNvPr>
        <xdr:cNvSpPr>
          <a:spLocks noChangeShapeType="1"/>
        </xdr:cNvSpPr>
      </xdr:nvSpPr>
      <xdr:spPr bwMode="auto">
        <a:xfrm>
          <a:off x="1371600" y="65755189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33021</xdr:row>
      <xdr:rowOff>121920</xdr:rowOff>
    </xdr:from>
    <xdr:to>
      <xdr:col>6</xdr:col>
      <xdr:colOff>320040</xdr:colOff>
      <xdr:row>33021</xdr:row>
      <xdr:rowOff>121920</xdr:rowOff>
    </xdr:to>
    <xdr:sp macro="" textlink="">
      <xdr:nvSpPr>
        <xdr:cNvPr id="107" name="Line 834">
          <a:extLst>
            <a:ext uri="{FF2B5EF4-FFF2-40B4-BE49-F238E27FC236}">
              <a16:creationId xmlns:a16="http://schemas.microsoft.com/office/drawing/2014/main" id="{AF30138D-BB87-481E-B5CB-50E4D4487A9F}"/>
            </a:ext>
          </a:extLst>
        </xdr:cNvPr>
        <xdr:cNvSpPr>
          <a:spLocks noChangeShapeType="1"/>
        </xdr:cNvSpPr>
      </xdr:nvSpPr>
      <xdr:spPr bwMode="auto">
        <a:xfrm>
          <a:off x="1371600" y="65757247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33023</xdr:row>
      <xdr:rowOff>114300</xdr:rowOff>
    </xdr:from>
    <xdr:to>
      <xdr:col>6</xdr:col>
      <xdr:colOff>320040</xdr:colOff>
      <xdr:row>33023</xdr:row>
      <xdr:rowOff>114300</xdr:rowOff>
    </xdr:to>
    <xdr:sp macro="" textlink="">
      <xdr:nvSpPr>
        <xdr:cNvPr id="108" name="Line 833">
          <a:extLst>
            <a:ext uri="{FF2B5EF4-FFF2-40B4-BE49-F238E27FC236}">
              <a16:creationId xmlns:a16="http://schemas.microsoft.com/office/drawing/2014/main" id="{127A1F44-C1C1-403D-AF24-1DD4CA8EF576}"/>
            </a:ext>
          </a:extLst>
        </xdr:cNvPr>
        <xdr:cNvSpPr>
          <a:spLocks noChangeShapeType="1"/>
        </xdr:cNvSpPr>
      </xdr:nvSpPr>
      <xdr:spPr bwMode="auto">
        <a:xfrm>
          <a:off x="1371600" y="65761133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33025</xdr:row>
      <xdr:rowOff>106680</xdr:rowOff>
    </xdr:from>
    <xdr:to>
      <xdr:col>6</xdr:col>
      <xdr:colOff>320040</xdr:colOff>
      <xdr:row>33025</xdr:row>
      <xdr:rowOff>106680</xdr:rowOff>
    </xdr:to>
    <xdr:sp macro="" textlink="">
      <xdr:nvSpPr>
        <xdr:cNvPr id="109" name="Line 832">
          <a:extLst>
            <a:ext uri="{FF2B5EF4-FFF2-40B4-BE49-F238E27FC236}">
              <a16:creationId xmlns:a16="http://schemas.microsoft.com/office/drawing/2014/main" id="{0110ACDD-ACE9-4FCA-AE05-B34688749508}"/>
            </a:ext>
          </a:extLst>
        </xdr:cNvPr>
        <xdr:cNvSpPr>
          <a:spLocks noChangeShapeType="1"/>
        </xdr:cNvSpPr>
      </xdr:nvSpPr>
      <xdr:spPr bwMode="auto">
        <a:xfrm>
          <a:off x="1371600" y="6576501960"/>
          <a:ext cx="5516880" cy="0"/>
        </a:xfrm>
        <a:prstGeom prst="line">
          <a:avLst/>
        </a:prstGeom>
        <a:noFill/>
        <a:ln w="6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33026</xdr:row>
      <xdr:rowOff>114300</xdr:rowOff>
    </xdr:from>
    <xdr:to>
      <xdr:col>6</xdr:col>
      <xdr:colOff>320040</xdr:colOff>
      <xdr:row>33026</xdr:row>
      <xdr:rowOff>114300</xdr:rowOff>
    </xdr:to>
    <xdr:sp macro="" textlink="">
      <xdr:nvSpPr>
        <xdr:cNvPr id="110" name="Line 831">
          <a:extLst>
            <a:ext uri="{FF2B5EF4-FFF2-40B4-BE49-F238E27FC236}">
              <a16:creationId xmlns:a16="http://schemas.microsoft.com/office/drawing/2014/main" id="{B1C5BA86-22E5-4428-A962-14B41CB6040E}"/>
            </a:ext>
          </a:extLst>
        </xdr:cNvPr>
        <xdr:cNvSpPr>
          <a:spLocks noChangeShapeType="1"/>
        </xdr:cNvSpPr>
      </xdr:nvSpPr>
      <xdr:spPr bwMode="auto">
        <a:xfrm>
          <a:off x="1371600" y="65767077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33029</xdr:row>
      <xdr:rowOff>30480</xdr:rowOff>
    </xdr:from>
    <xdr:to>
      <xdr:col>6</xdr:col>
      <xdr:colOff>320040</xdr:colOff>
      <xdr:row>33029</xdr:row>
      <xdr:rowOff>30480</xdr:rowOff>
    </xdr:to>
    <xdr:sp macro="" textlink="">
      <xdr:nvSpPr>
        <xdr:cNvPr id="111" name="Line 830">
          <a:extLst>
            <a:ext uri="{FF2B5EF4-FFF2-40B4-BE49-F238E27FC236}">
              <a16:creationId xmlns:a16="http://schemas.microsoft.com/office/drawing/2014/main" id="{364B7D91-1F88-4400-AB59-C6E6BD896637}"/>
            </a:ext>
          </a:extLst>
        </xdr:cNvPr>
        <xdr:cNvSpPr>
          <a:spLocks noChangeShapeType="1"/>
        </xdr:cNvSpPr>
      </xdr:nvSpPr>
      <xdr:spPr bwMode="auto">
        <a:xfrm>
          <a:off x="1371600" y="65772182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33031</xdr:row>
      <xdr:rowOff>15240</xdr:rowOff>
    </xdr:from>
    <xdr:to>
      <xdr:col>6</xdr:col>
      <xdr:colOff>320040</xdr:colOff>
      <xdr:row>33031</xdr:row>
      <xdr:rowOff>15240</xdr:rowOff>
    </xdr:to>
    <xdr:sp macro="" textlink="">
      <xdr:nvSpPr>
        <xdr:cNvPr id="112" name="Line 829">
          <a:extLst>
            <a:ext uri="{FF2B5EF4-FFF2-40B4-BE49-F238E27FC236}">
              <a16:creationId xmlns:a16="http://schemas.microsoft.com/office/drawing/2014/main" id="{B18D19B1-61F1-4096-A9B6-836344A2125D}"/>
            </a:ext>
          </a:extLst>
        </xdr:cNvPr>
        <xdr:cNvSpPr>
          <a:spLocks noChangeShapeType="1"/>
        </xdr:cNvSpPr>
      </xdr:nvSpPr>
      <xdr:spPr bwMode="auto">
        <a:xfrm>
          <a:off x="1371600" y="65775992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33032</xdr:row>
      <xdr:rowOff>22860</xdr:rowOff>
    </xdr:from>
    <xdr:to>
      <xdr:col>6</xdr:col>
      <xdr:colOff>320040</xdr:colOff>
      <xdr:row>33032</xdr:row>
      <xdr:rowOff>22860</xdr:rowOff>
    </xdr:to>
    <xdr:sp macro="" textlink="">
      <xdr:nvSpPr>
        <xdr:cNvPr id="113" name="Line 828">
          <a:extLst>
            <a:ext uri="{FF2B5EF4-FFF2-40B4-BE49-F238E27FC236}">
              <a16:creationId xmlns:a16="http://schemas.microsoft.com/office/drawing/2014/main" id="{10F7590A-7A21-48AA-A1F8-6459E59953CD}"/>
            </a:ext>
          </a:extLst>
        </xdr:cNvPr>
        <xdr:cNvSpPr>
          <a:spLocks noChangeShapeType="1"/>
        </xdr:cNvSpPr>
      </xdr:nvSpPr>
      <xdr:spPr bwMode="auto">
        <a:xfrm>
          <a:off x="1371600" y="65778049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33033</xdr:row>
      <xdr:rowOff>175260</xdr:rowOff>
    </xdr:from>
    <xdr:to>
      <xdr:col>6</xdr:col>
      <xdr:colOff>320040</xdr:colOff>
      <xdr:row>33033</xdr:row>
      <xdr:rowOff>175260</xdr:rowOff>
    </xdr:to>
    <xdr:sp macro="" textlink="">
      <xdr:nvSpPr>
        <xdr:cNvPr id="114" name="Line 827">
          <a:extLst>
            <a:ext uri="{FF2B5EF4-FFF2-40B4-BE49-F238E27FC236}">
              <a16:creationId xmlns:a16="http://schemas.microsoft.com/office/drawing/2014/main" id="{6AB978FA-D8D6-48EB-93B1-A6890A2C461C}"/>
            </a:ext>
          </a:extLst>
        </xdr:cNvPr>
        <xdr:cNvSpPr>
          <a:spLocks noChangeShapeType="1"/>
        </xdr:cNvSpPr>
      </xdr:nvSpPr>
      <xdr:spPr bwMode="auto">
        <a:xfrm>
          <a:off x="1371600" y="65781555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33035</xdr:row>
      <xdr:rowOff>129540</xdr:rowOff>
    </xdr:from>
    <xdr:to>
      <xdr:col>6</xdr:col>
      <xdr:colOff>320040</xdr:colOff>
      <xdr:row>33035</xdr:row>
      <xdr:rowOff>129540</xdr:rowOff>
    </xdr:to>
    <xdr:sp macro="" textlink="">
      <xdr:nvSpPr>
        <xdr:cNvPr id="115" name="Line 826">
          <a:extLst>
            <a:ext uri="{FF2B5EF4-FFF2-40B4-BE49-F238E27FC236}">
              <a16:creationId xmlns:a16="http://schemas.microsoft.com/office/drawing/2014/main" id="{D5BEED02-812C-4F74-881A-74A356FE574A}"/>
            </a:ext>
          </a:extLst>
        </xdr:cNvPr>
        <xdr:cNvSpPr>
          <a:spLocks noChangeShapeType="1"/>
        </xdr:cNvSpPr>
      </xdr:nvSpPr>
      <xdr:spPr bwMode="auto">
        <a:xfrm>
          <a:off x="1371600" y="65785060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33036</xdr:row>
      <xdr:rowOff>137160</xdr:rowOff>
    </xdr:from>
    <xdr:to>
      <xdr:col>6</xdr:col>
      <xdr:colOff>320040</xdr:colOff>
      <xdr:row>33036</xdr:row>
      <xdr:rowOff>137160</xdr:rowOff>
    </xdr:to>
    <xdr:sp macro="" textlink="">
      <xdr:nvSpPr>
        <xdr:cNvPr id="116" name="Line 825">
          <a:extLst>
            <a:ext uri="{FF2B5EF4-FFF2-40B4-BE49-F238E27FC236}">
              <a16:creationId xmlns:a16="http://schemas.microsoft.com/office/drawing/2014/main" id="{508AF92E-7E1E-420D-B06B-7C8060A7DDA2}"/>
            </a:ext>
          </a:extLst>
        </xdr:cNvPr>
        <xdr:cNvSpPr>
          <a:spLocks noChangeShapeType="1"/>
        </xdr:cNvSpPr>
      </xdr:nvSpPr>
      <xdr:spPr bwMode="auto">
        <a:xfrm>
          <a:off x="1371600" y="65787117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33038</xdr:row>
      <xdr:rowOff>129540</xdr:rowOff>
    </xdr:from>
    <xdr:to>
      <xdr:col>6</xdr:col>
      <xdr:colOff>320040</xdr:colOff>
      <xdr:row>33038</xdr:row>
      <xdr:rowOff>129540</xdr:rowOff>
    </xdr:to>
    <xdr:sp macro="" textlink="">
      <xdr:nvSpPr>
        <xdr:cNvPr id="117" name="Line 824">
          <a:extLst>
            <a:ext uri="{FF2B5EF4-FFF2-40B4-BE49-F238E27FC236}">
              <a16:creationId xmlns:a16="http://schemas.microsoft.com/office/drawing/2014/main" id="{847F268F-CE58-4303-9D7A-D0B3CC552639}"/>
            </a:ext>
          </a:extLst>
        </xdr:cNvPr>
        <xdr:cNvSpPr>
          <a:spLocks noChangeShapeType="1"/>
        </xdr:cNvSpPr>
      </xdr:nvSpPr>
      <xdr:spPr bwMode="auto">
        <a:xfrm>
          <a:off x="1371600" y="65791003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33040</xdr:row>
      <xdr:rowOff>114300</xdr:rowOff>
    </xdr:from>
    <xdr:to>
      <xdr:col>6</xdr:col>
      <xdr:colOff>320040</xdr:colOff>
      <xdr:row>33040</xdr:row>
      <xdr:rowOff>114300</xdr:rowOff>
    </xdr:to>
    <xdr:sp macro="" textlink="">
      <xdr:nvSpPr>
        <xdr:cNvPr id="118" name="Line 823">
          <a:extLst>
            <a:ext uri="{FF2B5EF4-FFF2-40B4-BE49-F238E27FC236}">
              <a16:creationId xmlns:a16="http://schemas.microsoft.com/office/drawing/2014/main" id="{DFEF1EFA-F992-4838-9447-26ADD4F81731}"/>
            </a:ext>
          </a:extLst>
        </xdr:cNvPr>
        <xdr:cNvSpPr>
          <a:spLocks noChangeShapeType="1"/>
        </xdr:cNvSpPr>
      </xdr:nvSpPr>
      <xdr:spPr bwMode="auto">
        <a:xfrm>
          <a:off x="1371600" y="65794813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33043</xdr:row>
      <xdr:rowOff>91440</xdr:rowOff>
    </xdr:from>
    <xdr:to>
      <xdr:col>6</xdr:col>
      <xdr:colOff>320040</xdr:colOff>
      <xdr:row>33043</xdr:row>
      <xdr:rowOff>91440</xdr:rowOff>
    </xdr:to>
    <xdr:sp macro="" textlink="">
      <xdr:nvSpPr>
        <xdr:cNvPr id="119" name="Line 822">
          <a:extLst>
            <a:ext uri="{FF2B5EF4-FFF2-40B4-BE49-F238E27FC236}">
              <a16:creationId xmlns:a16="http://schemas.microsoft.com/office/drawing/2014/main" id="{61753EE4-38D0-47F6-B6FD-D01B8EC7F261}"/>
            </a:ext>
          </a:extLst>
        </xdr:cNvPr>
        <xdr:cNvSpPr>
          <a:spLocks noChangeShapeType="1"/>
        </xdr:cNvSpPr>
      </xdr:nvSpPr>
      <xdr:spPr bwMode="auto">
        <a:xfrm>
          <a:off x="1371600" y="65800528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33044</xdr:row>
      <xdr:rowOff>99060</xdr:rowOff>
    </xdr:from>
    <xdr:to>
      <xdr:col>6</xdr:col>
      <xdr:colOff>320040</xdr:colOff>
      <xdr:row>33044</xdr:row>
      <xdr:rowOff>99060</xdr:rowOff>
    </xdr:to>
    <xdr:sp macro="" textlink="">
      <xdr:nvSpPr>
        <xdr:cNvPr id="120" name="Line 821">
          <a:extLst>
            <a:ext uri="{FF2B5EF4-FFF2-40B4-BE49-F238E27FC236}">
              <a16:creationId xmlns:a16="http://schemas.microsoft.com/office/drawing/2014/main" id="{A07F7244-2EB7-4E0D-A0F6-EDE447A5C0C1}"/>
            </a:ext>
          </a:extLst>
        </xdr:cNvPr>
        <xdr:cNvSpPr>
          <a:spLocks noChangeShapeType="1"/>
        </xdr:cNvSpPr>
      </xdr:nvSpPr>
      <xdr:spPr bwMode="auto">
        <a:xfrm>
          <a:off x="1371600" y="65802586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33046</xdr:row>
      <xdr:rowOff>91440</xdr:rowOff>
    </xdr:from>
    <xdr:to>
      <xdr:col>6</xdr:col>
      <xdr:colOff>320040</xdr:colOff>
      <xdr:row>33046</xdr:row>
      <xdr:rowOff>91440</xdr:rowOff>
    </xdr:to>
    <xdr:sp macro="" textlink="">
      <xdr:nvSpPr>
        <xdr:cNvPr id="121" name="Line 820">
          <a:extLst>
            <a:ext uri="{FF2B5EF4-FFF2-40B4-BE49-F238E27FC236}">
              <a16:creationId xmlns:a16="http://schemas.microsoft.com/office/drawing/2014/main" id="{D9CA95F2-D50E-43F5-985B-07BFDCB64A82}"/>
            </a:ext>
          </a:extLst>
        </xdr:cNvPr>
        <xdr:cNvSpPr>
          <a:spLocks noChangeShapeType="1"/>
        </xdr:cNvSpPr>
      </xdr:nvSpPr>
      <xdr:spPr bwMode="auto">
        <a:xfrm>
          <a:off x="1371600" y="65806472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33047</xdr:row>
      <xdr:rowOff>99060</xdr:rowOff>
    </xdr:from>
    <xdr:to>
      <xdr:col>6</xdr:col>
      <xdr:colOff>320040</xdr:colOff>
      <xdr:row>33047</xdr:row>
      <xdr:rowOff>99060</xdr:rowOff>
    </xdr:to>
    <xdr:sp macro="" textlink="">
      <xdr:nvSpPr>
        <xdr:cNvPr id="122" name="Line 819">
          <a:extLst>
            <a:ext uri="{FF2B5EF4-FFF2-40B4-BE49-F238E27FC236}">
              <a16:creationId xmlns:a16="http://schemas.microsoft.com/office/drawing/2014/main" id="{A89B8722-2DB8-41C8-B2D5-9F2F26D2A437}"/>
            </a:ext>
          </a:extLst>
        </xdr:cNvPr>
        <xdr:cNvSpPr>
          <a:spLocks noChangeShapeType="1"/>
        </xdr:cNvSpPr>
      </xdr:nvSpPr>
      <xdr:spPr bwMode="auto">
        <a:xfrm>
          <a:off x="1371600" y="65808529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33049</xdr:row>
      <xdr:rowOff>91440</xdr:rowOff>
    </xdr:from>
    <xdr:to>
      <xdr:col>6</xdr:col>
      <xdr:colOff>320040</xdr:colOff>
      <xdr:row>33049</xdr:row>
      <xdr:rowOff>91440</xdr:rowOff>
    </xdr:to>
    <xdr:sp macro="" textlink="">
      <xdr:nvSpPr>
        <xdr:cNvPr id="123" name="Line 818">
          <a:extLst>
            <a:ext uri="{FF2B5EF4-FFF2-40B4-BE49-F238E27FC236}">
              <a16:creationId xmlns:a16="http://schemas.microsoft.com/office/drawing/2014/main" id="{3B101DF3-9ABA-4E70-A195-F347FAA059D1}"/>
            </a:ext>
          </a:extLst>
        </xdr:cNvPr>
        <xdr:cNvSpPr>
          <a:spLocks noChangeShapeType="1"/>
        </xdr:cNvSpPr>
      </xdr:nvSpPr>
      <xdr:spPr bwMode="auto">
        <a:xfrm>
          <a:off x="1371600" y="65812416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33050</xdr:row>
      <xdr:rowOff>99060</xdr:rowOff>
    </xdr:from>
    <xdr:to>
      <xdr:col>6</xdr:col>
      <xdr:colOff>320040</xdr:colOff>
      <xdr:row>33050</xdr:row>
      <xdr:rowOff>99060</xdr:rowOff>
    </xdr:to>
    <xdr:sp macro="" textlink="">
      <xdr:nvSpPr>
        <xdr:cNvPr id="124" name="Line 817">
          <a:extLst>
            <a:ext uri="{FF2B5EF4-FFF2-40B4-BE49-F238E27FC236}">
              <a16:creationId xmlns:a16="http://schemas.microsoft.com/office/drawing/2014/main" id="{407B8593-7A69-4082-8E7B-35C405DA1A2A}"/>
            </a:ext>
          </a:extLst>
        </xdr:cNvPr>
        <xdr:cNvSpPr>
          <a:spLocks noChangeShapeType="1"/>
        </xdr:cNvSpPr>
      </xdr:nvSpPr>
      <xdr:spPr bwMode="auto">
        <a:xfrm>
          <a:off x="1371600" y="65814473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33052</xdr:row>
      <xdr:rowOff>91440</xdr:rowOff>
    </xdr:from>
    <xdr:to>
      <xdr:col>6</xdr:col>
      <xdr:colOff>320040</xdr:colOff>
      <xdr:row>33052</xdr:row>
      <xdr:rowOff>91440</xdr:rowOff>
    </xdr:to>
    <xdr:sp macro="" textlink="">
      <xdr:nvSpPr>
        <xdr:cNvPr id="125" name="Line 816">
          <a:extLst>
            <a:ext uri="{FF2B5EF4-FFF2-40B4-BE49-F238E27FC236}">
              <a16:creationId xmlns:a16="http://schemas.microsoft.com/office/drawing/2014/main" id="{4BA77259-3E0D-4AFD-9853-C141B55B3CA1}"/>
            </a:ext>
          </a:extLst>
        </xdr:cNvPr>
        <xdr:cNvSpPr>
          <a:spLocks noChangeShapeType="1"/>
        </xdr:cNvSpPr>
      </xdr:nvSpPr>
      <xdr:spPr bwMode="auto">
        <a:xfrm>
          <a:off x="1371600" y="65818359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33054</xdr:row>
      <xdr:rowOff>83820</xdr:rowOff>
    </xdr:from>
    <xdr:to>
      <xdr:col>6</xdr:col>
      <xdr:colOff>320040</xdr:colOff>
      <xdr:row>33054</xdr:row>
      <xdr:rowOff>83820</xdr:rowOff>
    </xdr:to>
    <xdr:sp macro="" textlink="">
      <xdr:nvSpPr>
        <xdr:cNvPr id="126" name="Line 815">
          <a:extLst>
            <a:ext uri="{FF2B5EF4-FFF2-40B4-BE49-F238E27FC236}">
              <a16:creationId xmlns:a16="http://schemas.microsoft.com/office/drawing/2014/main" id="{D26942A3-D85E-4275-A115-F8D3103DAA41}"/>
            </a:ext>
          </a:extLst>
        </xdr:cNvPr>
        <xdr:cNvSpPr>
          <a:spLocks noChangeShapeType="1"/>
        </xdr:cNvSpPr>
      </xdr:nvSpPr>
      <xdr:spPr bwMode="auto">
        <a:xfrm>
          <a:off x="1371600" y="65822245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33056</xdr:row>
      <xdr:rowOff>68580</xdr:rowOff>
    </xdr:from>
    <xdr:to>
      <xdr:col>6</xdr:col>
      <xdr:colOff>320040</xdr:colOff>
      <xdr:row>33056</xdr:row>
      <xdr:rowOff>68580</xdr:rowOff>
    </xdr:to>
    <xdr:sp macro="" textlink="">
      <xdr:nvSpPr>
        <xdr:cNvPr id="127" name="Line 814">
          <a:extLst>
            <a:ext uri="{FF2B5EF4-FFF2-40B4-BE49-F238E27FC236}">
              <a16:creationId xmlns:a16="http://schemas.microsoft.com/office/drawing/2014/main" id="{724E1D6E-69FD-4F6D-A694-729330AEC6AC}"/>
            </a:ext>
          </a:extLst>
        </xdr:cNvPr>
        <xdr:cNvSpPr>
          <a:spLocks noChangeShapeType="1"/>
        </xdr:cNvSpPr>
      </xdr:nvSpPr>
      <xdr:spPr bwMode="auto">
        <a:xfrm>
          <a:off x="1371600" y="65826055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33057</xdr:row>
      <xdr:rowOff>83820</xdr:rowOff>
    </xdr:from>
    <xdr:to>
      <xdr:col>6</xdr:col>
      <xdr:colOff>320040</xdr:colOff>
      <xdr:row>33057</xdr:row>
      <xdr:rowOff>83820</xdr:rowOff>
    </xdr:to>
    <xdr:sp macro="" textlink="">
      <xdr:nvSpPr>
        <xdr:cNvPr id="128" name="Line 813">
          <a:extLst>
            <a:ext uri="{FF2B5EF4-FFF2-40B4-BE49-F238E27FC236}">
              <a16:creationId xmlns:a16="http://schemas.microsoft.com/office/drawing/2014/main" id="{92811A7D-F71F-42F0-8C06-C3E461AC2B32}"/>
            </a:ext>
          </a:extLst>
        </xdr:cNvPr>
        <xdr:cNvSpPr>
          <a:spLocks noChangeShapeType="1"/>
        </xdr:cNvSpPr>
      </xdr:nvSpPr>
      <xdr:spPr bwMode="auto">
        <a:xfrm>
          <a:off x="1371600" y="65828189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33015</xdr:row>
      <xdr:rowOff>121920</xdr:rowOff>
    </xdr:from>
    <xdr:to>
      <xdr:col>2</xdr:col>
      <xdr:colOff>30480</xdr:colOff>
      <xdr:row>33059</xdr:row>
      <xdr:rowOff>76200</xdr:rowOff>
    </xdr:to>
    <xdr:sp macro="" textlink="">
      <xdr:nvSpPr>
        <xdr:cNvPr id="129" name="Line 812">
          <a:extLst>
            <a:ext uri="{FF2B5EF4-FFF2-40B4-BE49-F238E27FC236}">
              <a16:creationId xmlns:a16="http://schemas.microsoft.com/office/drawing/2014/main" id="{4DD8FFCB-ECA7-4D91-B369-AAF362DC4659}"/>
            </a:ext>
          </a:extLst>
        </xdr:cNvPr>
        <xdr:cNvSpPr>
          <a:spLocks noChangeShapeType="1"/>
        </xdr:cNvSpPr>
      </xdr:nvSpPr>
      <xdr:spPr bwMode="auto">
        <a:xfrm>
          <a:off x="1371600" y="6574536000"/>
          <a:ext cx="0" cy="86715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33015</xdr:row>
      <xdr:rowOff>121920</xdr:rowOff>
    </xdr:from>
    <xdr:to>
      <xdr:col>2</xdr:col>
      <xdr:colOff>906780</xdr:colOff>
      <xdr:row>33059</xdr:row>
      <xdr:rowOff>76200</xdr:rowOff>
    </xdr:to>
    <xdr:sp macro="" textlink="">
      <xdr:nvSpPr>
        <xdr:cNvPr id="130" name="Line 811">
          <a:extLst>
            <a:ext uri="{FF2B5EF4-FFF2-40B4-BE49-F238E27FC236}">
              <a16:creationId xmlns:a16="http://schemas.microsoft.com/office/drawing/2014/main" id="{45C150EC-886A-45EB-8D1F-11F37B4AC36B}"/>
            </a:ext>
          </a:extLst>
        </xdr:cNvPr>
        <xdr:cNvSpPr>
          <a:spLocks noChangeShapeType="1"/>
        </xdr:cNvSpPr>
      </xdr:nvSpPr>
      <xdr:spPr bwMode="auto">
        <a:xfrm>
          <a:off x="2247900" y="6574536000"/>
          <a:ext cx="0" cy="867156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33015</xdr:row>
      <xdr:rowOff>121920</xdr:rowOff>
    </xdr:from>
    <xdr:to>
      <xdr:col>2</xdr:col>
      <xdr:colOff>1706880</xdr:colOff>
      <xdr:row>33059</xdr:row>
      <xdr:rowOff>76200</xdr:rowOff>
    </xdr:to>
    <xdr:sp macro="" textlink="">
      <xdr:nvSpPr>
        <xdr:cNvPr id="131" name="Line 810">
          <a:extLst>
            <a:ext uri="{FF2B5EF4-FFF2-40B4-BE49-F238E27FC236}">
              <a16:creationId xmlns:a16="http://schemas.microsoft.com/office/drawing/2014/main" id="{3020F066-9F86-4151-9CB5-3118AA0C55D5}"/>
            </a:ext>
          </a:extLst>
        </xdr:cNvPr>
        <xdr:cNvSpPr>
          <a:spLocks noChangeShapeType="1"/>
        </xdr:cNvSpPr>
      </xdr:nvSpPr>
      <xdr:spPr bwMode="auto">
        <a:xfrm>
          <a:off x="3048000" y="6574536000"/>
          <a:ext cx="0" cy="867156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33015</xdr:row>
      <xdr:rowOff>121920</xdr:rowOff>
    </xdr:from>
    <xdr:to>
      <xdr:col>5</xdr:col>
      <xdr:colOff>350520</xdr:colOff>
      <xdr:row>33059</xdr:row>
      <xdr:rowOff>76200</xdr:rowOff>
    </xdr:to>
    <xdr:sp macro="" textlink="">
      <xdr:nvSpPr>
        <xdr:cNvPr id="132" name="Line 809">
          <a:extLst>
            <a:ext uri="{FF2B5EF4-FFF2-40B4-BE49-F238E27FC236}">
              <a16:creationId xmlns:a16="http://schemas.microsoft.com/office/drawing/2014/main" id="{B0EC5697-9D12-4677-A979-5E74AE8BE5F6}"/>
            </a:ext>
          </a:extLst>
        </xdr:cNvPr>
        <xdr:cNvSpPr>
          <a:spLocks noChangeShapeType="1"/>
        </xdr:cNvSpPr>
      </xdr:nvSpPr>
      <xdr:spPr bwMode="auto">
        <a:xfrm>
          <a:off x="6248400" y="6574536000"/>
          <a:ext cx="0" cy="86715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33015</xdr:row>
      <xdr:rowOff>121920</xdr:rowOff>
    </xdr:from>
    <xdr:to>
      <xdr:col>6</xdr:col>
      <xdr:colOff>320040</xdr:colOff>
      <xdr:row>33059</xdr:row>
      <xdr:rowOff>76200</xdr:rowOff>
    </xdr:to>
    <xdr:sp macro="" textlink="">
      <xdr:nvSpPr>
        <xdr:cNvPr id="133" name="Line 808">
          <a:extLst>
            <a:ext uri="{FF2B5EF4-FFF2-40B4-BE49-F238E27FC236}">
              <a16:creationId xmlns:a16="http://schemas.microsoft.com/office/drawing/2014/main" id="{EAE4075A-3B03-4577-B3BE-099CA13A6188}"/>
            </a:ext>
          </a:extLst>
        </xdr:cNvPr>
        <xdr:cNvSpPr>
          <a:spLocks noChangeShapeType="1"/>
        </xdr:cNvSpPr>
      </xdr:nvSpPr>
      <xdr:spPr bwMode="auto">
        <a:xfrm>
          <a:off x="6888480" y="6574536000"/>
          <a:ext cx="0" cy="86715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33063</xdr:row>
      <xdr:rowOff>53340</xdr:rowOff>
    </xdr:from>
    <xdr:to>
      <xdr:col>5</xdr:col>
      <xdr:colOff>76200</xdr:colOff>
      <xdr:row>33063</xdr:row>
      <xdr:rowOff>53340</xdr:rowOff>
    </xdr:to>
    <xdr:sp macro="" textlink="">
      <xdr:nvSpPr>
        <xdr:cNvPr id="134" name="Line 807">
          <a:extLst>
            <a:ext uri="{FF2B5EF4-FFF2-40B4-BE49-F238E27FC236}">
              <a16:creationId xmlns:a16="http://schemas.microsoft.com/office/drawing/2014/main" id="{9560C712-05B0-4B4D-85F7-1FE948417BD2}"/>
            </a:ext>
          </a:extLst>
        </xdr:cNvPr>
        <xdr:cNvSpPr>
          <a:spLocks noChangeShapeType="1"/>
        </xdr:cNvSpPr>
      </xdr:nvSpPr>
      <xdr:spPr bwMode="auto">
        <a:xfrm>
          <a:off x="457200" y="6583977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33073</xdr:row>
      <xdr:rowOff>121920</xdr:rowOff>
    </xdr:from>
    <xdr:to>
      <xdr:col>6</xdr:col>
      <xdr:colOff>320040</xdr:colOff>
      <xdr:row>33073</xdr:row>
      <xdr:rowOff>121920</xdr:rowOff>
    </xdr:to>
    <xdr:sp macro="" textlink="">
      <xdr:nvSpPr>
        <xdr:cNvPr id="135" name="Line 806">
          <a:extLst>
            <a:ext uri="{FF2B5EF4-FFF2-40B4-BE49-F238E27FC236}">
              <a16:creationId xmlns:a16="http://schemas.microsoft.com/office/drawing/2014/main" id="{4DFC535E-0C32-4F14-BA37-01746F21474D}"/>
            </a:ext>
          </a:extLst>
        </xdr:cNvPr>
        <xdr:cNvSpPr>
          <a:spLocks noChangeShapeType="1"/>
        </xdr:cNvSpPr>
      </xdr:nvSpPr>
      <xdr:spPr bwMode="auto">
        <a:xfrm>
          <a:off x="1371600" y="658602696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33075</xdr:row>
      <xdr:rowOff>114300</xdr:rowOff>
    </xdr:from>
    <xdr:to>
      <xdr:col>6</xdr:col>
      <xdr:colOff>320040</xdr:colOff>
      <xdr:row>33075</xdr:row>
      <xdr:rowOff>114300</xdr:rowOff>
    </xdr:to>
    <xdr:sp macro="" textlink="">
      <xdr:nvSpPr>
        <xdr:cNvPr id="136" name="Line 805">
          <a:extLst>
            <a:ext uri="{FF2B5EF4-FFF2-40B4-BE49-F238E27FC236}">
              <a16:creationId xmlns:a16="http://schemas.microsoft.com/office/drawing/2014/main" id="{E55AD217-D1E2-4EEE-BEEF-E16B9369A0D2}"/>
            </a:ext>
          </a:extLst>
        </xdr:cNvPr>
        <xdr:cNvSpPr>
          <a:spLocks noChangeShapeType="1"/>
        </xdr:cNvSpPr>
      </xdr:nvSpPr>
      <xdr:spPr bwMode="auto">
        <a:xfrm>
          <a:off x="1371600" y="65864155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33077</xdr:row>
      <xdr:rowOff>106680</xdr:rowOff>
    </xdr:from>
    <xdr:to>
      <xdr:col>6</xdr:col>
      <xdr:colOff>320040</xdr:colOff>
      <xdr:row>33077</xdr:row>
      <xdr:rowOff>106680</xdr:rowOff>
    </xdr:to>
    <xdr:sp macro="" textlink="">
      <xdr:nvSpPr>
        <xdr:cNvPr id="137" name="Line 804">
          <a:extLst>
            <a:ext uri="{FF2B5EF4-FFF2-40B4-BE49-F238E27FC236}">
              <a16:creationId xmlns:a16="http://schemas.microsoft.com/office/drawing/2014/main" id="{EE8A15A9-469C-4C85-871A-C834244B1033}"/>
            </a:ext>
          </a:extLst>
        </xdr:cNvPr>
        <xdr:cNvSpPr>
          <a:spLocks noChangeShapeType="1"/>
        </xdr:cNvSpPr>
      </xdr:nvSpPr>
      <xdr:spPr bwMode="auto">
        <a:xfrm>
          <a:off x="1371600" y="65868042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33079</xdr:row>
      <xdr:rowOff>99060</xdr:rowOff>
    </xdr:from>
    <xdr:to>
      <xdr:col>6</xdr:col>
      <xdr:colOff>320040</xdr:colOff>
      <xdr:row>33079</xdr:row>
      <xdr:rowOff>99060</xdr:rowOff>
    </xdr:to>
    <xdr:sp macro="" textlink="">
      <xdr:nvSpPr>
        <xdr:cNvPr id="138" name="Line 803">
          <a:extLst>
            <a:ext uri="{FF2B5EF4-FFF2-40B4-BE49-F238E27FC236}">
              <a16:creationId xmlns:a16="http://schemas.microsoft.com/office/drawing/2014/main" id="{CEB07488-E717-4D2D-A3AD-435D0E2F0BB6}"/>
            </a:ext>
          </a:extLst>
        </xdr:cNvPr>
        <xdr:cNvSpPr>
          <a:spLocks noChangeShapeType="1"/>
        </xdr:cNvSpPr>
      </xdr:nvSpPr>
      <xdr:spPr bwMode="auto">
        <a:xfrm>
          <a:off x="1371600" y="65871928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33081</xdr:row>
      <xdr:rowOff>91440</xdr:rowOff>
    </xdr:from>
    <xdr:to>
      <xdr:col>6</xdr:col>
      <xdr:colOff>320040</xdr:colOff>
      <xdr:row>33081</xdr:row>
      <xdr:rowOff>91440</xdr:rowOff>
    </xdr:to>
    <xdr:sp macro="" textlink="">
      <xdr:nvSpPr>
        <xdr:cNvPr id="139" name="Line 802">
          <a:extLst>
            <a:ext uri="{FF2B5EF4-FFF2-40B4-BE49-F238E27FC236}">
              <a16:creationId xmlns:a16="http://schemas.microsoft.com/office/drawing/2014/main" id="{0ADAF159-3277-40E1-8589-4698FEDB8421}"/>
            </a:ext>
          </a:extLst>
        </xdr:cNvPr>
        <xdr:cNvSpPr>
          <a:spLocks noChangeShapeType="1"/>
        </xdr:cNvSpPr>
      </xdr:nvSpPr>
      <xdr:spPr bwMode="auto">
        <a:xfrm>
          <a:off x="1371600" y="65875814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33083</xdr:row>
      <xdr:rowOff>83820</xdr:rowOff>
    </xdr:from>
    <xdr:to>
      <xdr:col>6</xdr:col>
      <xdr:colOff>320040</xdr:colOff>
      <xdr:row>33083</xdr:row>
      <xdr:rowOff>83820</xdr:rowOff>
    </xdr:to>
    <xdr:sp macro="" textlink="">
      <xdr:nvSpPr>
        <xdr:cNvPr id="140" name="Line 801">
          <a:extLst>
            <a:ext uri="{FF2B5EF4-FFF2-40B4-BE49-F238E27FC236}">
              <a16:creationId xmlns:a16="http://schemas.microsoft.com/office/drawing/2014/main" id="{45C717AF-FA39-45CF-8C12-3CE596B16585}"/>
            </a:ext>
          </a:extLst>
        </xdr:cNvPr>
        <xdr:cNvSpPr>
          <a:spLocks noChangeShapeType="1"/>
        </xdr:cNvSpPr>
      </xdr:nvSpPr>
      <xdr:spPr bwMode="auto">
        <a:xfrm>
          <a:off x="1371600" y="65879700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33085</xdr:row>
      <xdr:rowOff>68580</xdr:rowOff>
    </xdr:from>
    <xdr:to>
      <xdr:col>6</xdr:col>
      <xdr:colOff>320040</xdr:colOff>
      <xdr:row>33085</xdr:row>
      <xdr:rowOff>68580</xdr:rowOff>
    </xdr:to>
    <xdr:sp macro="" textlink="">
      <xdr:nvSpPr>
        <xdr:cNvPr id="141" name="Line 800">
          <a:extLst>
            <a:ext uri="{FF2B5EF4-FFF2-40B4-BE49-F238E27FC236}">
              <a16:creationId xmlns:a16="http://schemas.microsoft.com/office/drawing/2014/main" id="{1B671112-1409-4BD8-A5E5-EB2C2883088D}"/>
            </a:ext>
          </a:extLst>
        </xdr:cNvPr>
        <xdr:cNvSpPr>
          <a:spLocks noChangeShapeType="1"/>
        </xdr:cNvSpPr>
      </xdr:nvSpPr>
      <xdr:spPr bwMode="auto">
        <a:xfrm>
          <a:off x="1371600" y="65883510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33088</xdr:row>
      <xdr:rowOff>45720</xdr:rowOff>
    </xdr:from>
    <xdr:to>
      <xdr:col>6</xdr:col>
      <xdr:colOff>320040</xdr:colOff>
      <xdr:row>33088</xdr:row>
      <xdr:rowOff>45720</xdr:rowOff>
    </xdr:to>
    <xdr:sp macro="" textlink="">
      <xdr:nvSpPr>
        <xdr:cNvPr id="142" name="Line 799">
          <a:extLst>
            <a:ext uri="{FF2B5EF4-FFF2-40B4-BE49-F238E27FC236}">
              <a16:creationId xmlns:a16="http://schemas.microsoft.com/office/drawing/2014/main" id="{622C6C82-E595-4117-BCFE-BE033D805DE2}"/>
            </a:ext>
          </a:extLst>
        </xdr:cNvPr>
        <xdr:cNvSpPr>
          <a:spLocks noChangeShapeType="1"/>
        </xdr:cNvSpPr>
      </xdr:nvSpPr>
      <xdr:spPr bwMode="auto">
        <a:xfrm>
          <a:off x="1371600" y="65889225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33090</xdr:row>
      <xdr:rowOff>38100</xdr:rowOff>
    </xdr:from>
    <xdr:to>
      <xdr:col>6</xdr:col>
      <xdr:colOff>320040</xdr:colOff>
      <xdr:row>33090</xdr:row>
      <xdr:rowOff>38100</xdr:rowOff>
    </xdr:to>
    <xdr:sp macro="" textlink="">
      <xdr:nvSpPr>
        <xdr:cNvPr id="143" name="Line 798">
          <a:extLst>
            <a:ext uri="{FF2B5EF4-FFF2-40B4-BE49-F238E27FC236}">
              <a16:creationId xmlns:a16="http://schemas.microsoft.com/office/drawing/2014/main" id="{ACDDBECF-2281-483C-AEAB-44BE82C167A0}"/>
            </a:ext>
          </a:extLst>
        </xdr:cNvPr>
        <xdr:cNvSpPr>
          <a:spLocks noChangeShapeType="1"/>
        </xdr:cNvSpPr>
      </xdr:nvSpPr>
      <xdr:spPr bwMode="auto">
        <a:xfrm>
          <a:off x="1371600" y="65893111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33092</xdr:row>
      <xdr:rowOff>30480</xdr:rowOff>
    </xdr:from>
    <xdr:to>
      <xdr:col>6</xdr:col>
      <xdr:colOff>320040</xdr:colOff>
      <xdr:row>33092</xdr:row>
      <xdr:rowOff>30480</xdr:rowOff>
    </xdr:to>
    <xdr:sp macro="" textlink="">
      <xdr:nvSpPr>
        <xdr:cNvPr id="144" name="Line 797">
          <a:extLst>
            <a:ext uri="{FF2B5EF4-FFF2-40B4-BE49-F238E27FC236}">
              <a16:creationId xmlns:a16="http://schemas.microsoft.com/office/drawing/2014/main" id="{3F232833-6034-4BCA-8BEB-18390146DAA5}"/>
            </a:ext>
          </a:extLst>
        </xdr:cNvPr>
        <xdr:cNvSpPr>
          <a:spLocks noChangeShapeType="1"/>
        </xdr:cNvSpPr>
      </xdr:nvSpPr>
      <xdr:spPr bwMode="auto">
        <a:xfrm>
          <a:off x="1371600" y="65896998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33094</xdr:row>
      <xdr:rowOff>137160</xdr:rowOff>
    </xdr:from>
    <xdr:to>
      <xdr:col>6</xdr:col>
      <xdr:colOff>320040</xdr:colOff>
      <xdr:row>33094</xdr:row>
      <xdr:rowOff>137160</xdr:rowOff>
    </xdr:to>
    <xdr:sp macro="" textlink="">
      <xdr:nvSpPr>
        <xdr:cNvPr id="145" name="Line 796">
          <a:extLst>
            <a:ext uri="{FF2B5EF4-FFF2-40B4-BE49-F238E27FC236}">
              <a16:creationId xmlns:a16="http://schemas.microsoft.com/office/drawing/2014/main" id="{96341196-A7B8-4FC0-87EA-49EB3EBA32F8}"/>
            </a:ext>
          </a:extLst>
        </xdr:cNvPr>
        <xdr:cNvSpPr>
          <a:spLocks noChangeShapeType="1"/>
        </xdr:cNvSpPr>
      </xdr:nvSpPr>
      <xdr:spPr bwMode="auto">
        <a:xfrm>
          <a:off x="1371600" y="65902027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33096</xdr:row>
      <xdr:rowOff>129540</xdr:rowOff>
    </xdr:from>
    <xdr:to>
      <xdr:col>6</xdr:col>
      <xdr:colOff>320040</xdr:colOff>
      <xdr:row>33096</xdr:row>
      <xdr:rowOff>129540</xdr:rowOff>
    </xdr:to>
    <xdr:sp macro="" textlink="">
      <xdr:nvSpPr>
        <xdr:cNvPr id="146" name="Line 795">
          <a:extLst>
            <a:ext uri="{FF2B5EF4-FFF2-40B4-BE49-F238E27FC236}">
              <a16:creationId xmlns:a16="http://schemas.microsoft.com/office/drawing/2014/main" id="{C748BE9D-9193-46A0-8A8A-DE5C3DC0BD55}"/>
            </a:ext>
          </a:extLst>
        </xdr:cNvPr>
        <xdr:cNvSpPr>
          <a:spLocks noChangeShapeType="1"/>
        </xdr:cNvSpPr>
      </xdr:nvSpPr>
      <xdr:spPr bwMode="auto">
        <a:xfrm>
          <a:off x="1371600" y="65905913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33099</xdr:row>
      <xdr:rowOff>106680</xdr:rowOff>
    </xdr:from>
    <xdr:to>
      <xdr:col>6</xdr:col>
      <xdr:colOff>320040</xdr:colOff>
      <xdr:row>33099</xdr:row>
      <xdr:rowOff>106680</xdr:rowOff>
    </xdr:to>
    <xdr:sp macro="" textlink="">
      <xdr:nvSpPr>
        <xdr:cNvPr id="147" name="Line 794">
          <a:extLst>
            <a:ext uri="{FF2B5EF4-FFF2-40B4-BE49-F238E27FC236}">
              <a16:creationId xmlns:a16="http://schemas.microsoft.com/office/drawing/2014/main" id="{752BE1D0-77B1-4662-BE9F-7E7D954D585B}"/>
            </a:ext>
          </a:extLst>
        </xdr:cNvPr>
        <xdr:cNvSpPr>
          <a:spLocks noChangeShapeType="1"/>
        </xdr:cNvSpPr>
      </xdr:nvSpPr>
      <xdr:spPr bwMode="auto">
        <a:xfrm>
          <a:off x="1371600" y="65911628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33100</xdr:row>
      <xdr:rowOff>114300</xdr:rowOff>
    </xdr:from>
    <xdr:to>
      <xdr:col>6</xdr:col>
      <xdr:colOff>320040</xdr:colOff>
      <xdr:row>33100</xdr:row>
      <xdr:rowOff>114300</xdr:rowOff>
    </xdr:to>
    <xdr:sp macro="" textlink="">
      <xdr:nvSpPr>
        <xdr:cNvPr id="148" name="Line 793">
          <a:extLst>
            <a:ext uri="{FF2B5EF4-FFF2-40B4-BE49-F238E27FC236}">
              <a16:creationId xmlns:a16="http://schemas.microsoft.com/office/drawing/2014/main" id="{3E3ED474-DB2F-4527-A8D7-12510BE411E1}"/>
            </a:ext>
          </a:extLst>
        </xdr:cNvPr>
        <xdr:cNvSpPr>
          <a:spLocks noChangeShapeType="1"/>
        </xdr:cNvSpPr>
      </xdr:nvSpPr>
      <xdr:spPr bwMode="auto">
        <a:xfrm>
          <a:off x="1371600" y="65913685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33102</xdr:row>
      <xdr:rowOff>106680</xdr:rowOff>
    </xdr:from>
    <xdr:to>
      <xdr:col>6</xdr:col>
      <xdr:colOff>320040</xdr:colOff>
      <xdr:row>33102</xdr:row>
      <xdr:rowOff>106680</xdr:rowOff>
    </xdr:to>
    <xdr:sp macro="" textlink="">
      <xdr:nvSpPr>
        <xdr:cNvPr id="149" name="Line 792">
          <a:extLst>
            <a:ext uri="{FF2B5EF4-FFF2-40B4-BE49-F238E27FC236}">
              <a16:creationId xmlns:a16="http://schemas.microsoft.com/office/drawing/2014/main" id="{7D712404-14D9-4720-BB13-58ED41F61CE4}"/>
            </a:ext>
          </a:extLst>
        </xdr:cNvPr>
        <xdr:cNvSpPr>
          <a:spLocks noChangeShapeType="1"/>
        </xdr:cNvSpPr>
      </xdr:nvSpPr>
      <xdr:spPr bwMode="auto">
        <a:xfrm>
          <a:off x="1371600" y="65917572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33105</xdr:row>
      <xdr:rowOff>76200</xdr:rowOff>
    </xdr:from>
    <xdr:to>
      <xdr:col>6</xdr:col>
      <xdr:colOff>320040</xdr:colOff>
      <xdr:row>33105</xdr:row>
      <xdr:rowOff>76200</xdr:rowOff>
    </xdr:to>
    <xdr:sp macro="" textlink="">
      <xdr:nvSpPr>
        <xdr:cNvPr id="150" name="Line 791">
          <a:extLst>
            <a:ext uri="{FF2B5EF4-FFF2-40B4-BE49-F238E27FC236}">
              <a16:creationId xmlns:a16="http://schemas.microsoft.com/office/drawing/2014/main" id="{FD3A0464-9F57-4727-A7B7-82A62AECF5D9}"/>
            </a:ext>
          </a:extLst>
        </xdr:cNvPr>
        <xdr:cNvSpPr>
          <a:spLocks noChangeShapeType="1"/>
        </xdr:cNvSpPr>
      </xdr:nvSpPr>
      <xdr:spPr bwMode="auto">
        <a:xfrm>
          <a:off x="1371600" y="65923210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33107</xdr:row>
      <xdr:rowOff>68580</xdr:rowOff>
    </xdr:from>
    <xdr:to>
      <xdr:col>6</xdr:col>
      <xdr:colOff>320040</xdr:colOff>
      <xdr:row>33107</xdr:row>
      <xdr:rowOff>68580</xdr:rowOff>
    </xdr:to>
    <xdr:sp macro="" textlink="">
      <xdr:nvSpPr>
        <xdr:cNvPr id="151" name="Line 790">
          <a:extLst>
            <a:ext uri="{FF2B5EF4-FFF2-40B4-BE49-F238E27FC236}">
              <a16:creationId xmlns:a16="http://schemas.microsoft.com/office/drawing/2014/main" id="{47F86296-81A9-41C2-87A5-8A3B7188A648}"/>
            </a:ext>
          </a:extLst>
        </xdr:cNvPr>
        <xdr:cNvSpPr>
          <a:spLocks noChangeShapeType="1"/>
        </xdr:cNvSpPr>
      </xdr:nvSpPr>
      <xdr:spPr bwMode="auto">
        <a:xfrm>
          <a:off x="1371600" y="65927097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33109</xdr:row>
      <xdr:rowOff>60960</xdr:rowOff>
    </xdr:from>
    <xdr:to>
      <xdr:col>6</xdr:col>
      <xdr:colOff>320040</xdr:colOff>
      <xdr:row>33109</xdr:row>
      <xdr:rowOff>60960</xdr:rowOff>
    </xdr:to>
    <xdr:sp macro="" textlink="">
      <xdr:nvSpPr>
        <xdr:cNvPr id="152" name="Line 789">
          <a:extLst>
            <a:ext uri="{FF2B5EF4-FFF2-40B4-BE49-F238E27FC236}">
              <a16:creationId xmlns:a16="http://schemas.microsoft.com/office/drawing/2014/main" id="{9DC81355-178E-4631-AA5A-7412A8E7E68E}"/>
            </a:ext>
          </a:extLst>
        </xdr:cNvPr>
        <xdr:cNvSpPr>
          <a:spLocks noChangeShapeType="1"/>
        </xdr:cNvSpPr>
      </xdr:nvSpPr>
      <xdr:spPr bwMode="auto">
        <a:xfrm>
          <a:off x="1371600" y="65930983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33110</xdr:row>
      <xdr:rowOff>68580</xdr:rowOff>
    </xdr:from>
    <xdr:to>
      <xdr:col>6</xdr:col>
      <xdr:colOff>320040</xdr:colOff>
      <xdr:row>33110</xdr:row>
      <xdr:rowOff>68580</xdr:rowOff>
    </xdr:to>
    <xdr:sp macro="" textlink="">
      <xdr:nvSpPr>
        <xdr:cNvPr id="153" name="Line 788">
          <a:extLst>
            <a:ext uri="{FF2B5EF4-FFF2-40B4-BE49-F238E27FC236}">
              <a16:creationId xmlns:a16="http://schemas.microsoft.com/office/drawing/2014/main" id="{825394B5-E31D-4F8F-994A-35EA2D292F09}"/>
            </a:ext>
          </a:extLst>
        </xdr:cNvPr>
        <xdr:cNvSpPr>
          <a:spLocks noChangeShapeType="1"/>
        </xdr:cNvSpPr>
      </xdr:nvSpPr>
      <xdr:spPr bwMode="auto">
        <a:xfrm>
          <a:off x="1371600" y="65933040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33112</xdr:row>
      <xdr:rowOff>60960</xdr:rowOff>
    </xdr:from>
    <xdr:to>
      <xdr:col>6</xdr:col>
      <xdr:colOff>320040</xdr:colOff>
      <xdr:row>33112</xdr:row>
      <xdr:rowOff>60960</xdr:rowOff>
    </xdr:to>
    <xdr:sp macro="" textlink="">
      <xdr:nvSpPr>
        <xdr:cNvPr id="154" name="Line 787">
          <a:extLst>
            <a:ext uri="{FF2B5EF4-FFF2-40B4-BE49-F238E27FC236}">
              <a16:creationId xmlns:a16="http://schemas.microsoft.com/office/drawing/2014/main" id="{0E64A95B-91A1-4EDE-86B5-0BECA7D7790E}"/>
            </a:ext>
          </a:extLst>
        </xdr:cNvPr>
        <xdr:cNvSpPr>
          <a:spLocks noChangeShapeType="1"/>
        </xdr:cNvSpPr>
      </xdr:nvSpPr>
      <xdr:spPr bwMode="auto">
        <a:xfrm>
          <a:off x="1371600" y="65936926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33114</xdr:row>
      <xdr:rowOff>53340</xdr:rowOff>
    </xdr:from>
    <xdr:to>
      <xdr:col>6</xdr:col>
      <xdr:colOff>320040</xdr:colOff>
      <xdr:row>33114</xdr:row>
      <xdr:rowOff>53340</xdr:rowOff>
    </xdr:to>
    <xdr:sp macro="" textlink="">
      <xdr:nvSpPr>
        <xdr:cNvPr id="155" name="Line 786">
          <a:extLst>
            <a:ext uri="{FF2B5EF4-FFF2-40B4-BE49-F238E27FC236}">
              <a16:creationId xmlns:a16="http://schemas.microsoft.com/office/drawing/2014/main" id="{27916590-5148-40C8-B23A-98C207E4C2ED}"/>
            </a:ext>
          </a:extLst>
        </xdr:cNvPr>
        <xdr:cNvSpPr>
          <a:spLocks noChangeShapeType="1"/>
        </xdr:cNvSpPr>
      </xdr:nvSpPr>
      <xdr:spPr bwMode="auto">
        <a:xfrm>
          <a:off x="1371600" y="65940813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33116</xdr:row>
      <xdr:rowOff>45720</xdr:rowOff>
    </xdr:from>
    <xdr:to>
      <xdr:col>6</xdr:col>
      <xdr:colOff>320040</xdr:colOff>
      <xdr:row>33116</xdr:row>
      <xdr:rowOff>45720</xdr:rowOff>
    </xdr:to>
    <xdr:sp macro="" textlink="">
      <xdr:nvSpPr>
        <xdr:cNvPr id="156" name="Line 785">
          <a:extLst>
            <a:ext uri="{FF2B5EF4-FFF2-40B4-BE49-F238E27FC236}">
              <a16:creationId xmlns:a16="http://schemas.microsoft.com/office/drawing/2014/main" id="{2FCE63A0-F89A-481E-92A5-9E6F51B1BC77}"/>
            </a:ext>
          </a:extLst>
        </xdr:cNvPr>
        <xdr:cNvSpPr>
          <a:spLocks noChangeShapeType="1"/>
        </xdr:cNvSpPr>
      </xdr:nvSpPr>
      <xdr:spPr bwMode="auto">
        <a:xfrm>
          <a:off x="1371600" y="65944699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33117</xdr:row>
      <xdr:rowOff>53340</xdr:rowOff>
    </xdr:from>
    <xdr:to>
      <xdr:col>6</xdr:col>
      <xdr:colOff>320040</xdr:colOff>
      <xdr:row>33117</xdr:row>
      <xdr:rowOff>53340</xdr:rowOff>
    </xdr:to>
    <xdr:sp macro="" textlink="">
      <xdr:nvSpPr>
        <xdr:cNvPr id="157" name="Line 784">
          <a:extLst>
            <a:ext uri="{FF2B5EF4-FFF2-40B4-BE49-F238E27FC236}">
              <a16:creationId xmlns:a16="http://schemas.microsoft.com/office/drawing/2014/main" id="{68EC7891-D1E5-4C30-A67D-6F084F220D57}"/>
            </a:ext>
          </a:extLst>
        </xdr:cNvPr>
        <xdr:cNvSpPr>
          <a:spLocks noChangeShapeType="1"/>
        </xdr:cNvSpPr>
      </xdr:nvSpPr>
      <xdr:spPr bwMode="auto">
        <a:xfrm>
          <a:off x="1371600" y="65946756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33073</xdr:row>
      <xdr:rowOff>121920</xdr:rowOff>
    </xdr:from>
    <xdr:to>
      <xdr:col>2</xdr:col>
      <xdr:colOff>30480</xdr:colOff>
      <xdr:row>33118</xdr:row>
      <xdr:rowOff>60960</xdr:rowOff>
    </xdr:to>
    <xdr:sp macro="" textlink="">
      <xdr:nvSpPr>
        <xdr:cNvPr id="158" name="Line 783">
          <a:extLst>
            <a:ext uri="{FF2B5EF4-FFF2-40B4-BE49-F238E27FC236}">
              <a16:creationId xmlns:a16="http://schemas.microsoft.com/office/drawing/2014/main" id="{A47CB261-B427-4A29-BCAA-A0564F4DB73A}"/>
            </a:ext>
          </a:extLst>
        </xdr:cNvPr>
        <xdr:cNvSpPr>
          <a:spLocks noChangeShapeType="1"/>
        </xdr:cNvSpPr>
      </xdr:nvSpPr>
      <xdr:spPr bwMode="auto">
        <a:xfrm>
          <a:off x="1371600" y="6586026960"/>
          <a:ext cx="0" cy="88544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33073</xdr:row>
      <xdr:rowOff>121920</xdr:rowOff>
    </xdr:from>
    <xdr:to>
      <xdr:col>2</xdr:col>
      <xdr:colOff>906780</xdr:colOff>
      <xdr:row>33118</xdr:row>
      <xdr:rowOff>60960</xdr:rowOff>
    </xdr:to>
    <xdr:sp macro="" textlink="">
      <xdr:nvSpPr>
        <xdr:cNvPr id="159" name="Line 782">
          <a:extLst>
            <a:ext uri="{FF2B5EF4-FFF2-40B4-BE49-F238E27FC236}">
              <a16:creationId xmlns:a16="http://schemas.microsoft.com/office/drawing/2014/main" id="{7E33485F-EDFF-48A5-A051-6280F022F9AF}"/>
            </a:ext>
          </a:extLst>
        </xdr:cNvPr>
        <xdr:cNvSpPr>
          <a:spLocks noChangeShapeType="1"/>
        </xdr:cNvSpPr>
      </xdr:nvSpPr>
      <xdr:spPr bwMode="auto">
        <a:xfrm>
          <a:off x="2247900" y="6586026960"/>
          <a:ext cx="0" cy="885444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33073</xdr:row>
      <xdr:rowOff>121920</xdr:rowOff>
    </xdr:from>
    <xdr:to>
      <xdr:col>2</xdr:col>
      <xdr:colOff>1706880</xdr:colOff>
      <xdr:row>33118</xdr:row>
      <xdr:rowOff>60960</xdr:rowOff>
    </xdr:to>
    <xdr:sp macro="" textlink="">
      <xdr:nvSpPr>
        <xdr:cNvPr id="160" name="Line 781">
          <a:extLst>
            <a:ext uri="{FF2B5EF4-FFF2-40B4-BE49-F238E27FC236}">
              <a16:creationId xmlns:a16="http://schemas.microsoft.com/office/drawing/2014/main" id="{9D09CF9B-A567-4598-82FF-6491E2019B4A}"/>
            </a:ext>
          </a:extLst>
        </xdr:cNvPr>
        <xdr:cNvSpPr>
          <a:spLocks noChangeShapeType="1"/>
        </xdr:cNvSpPr>
      </xdr:nvSpPr>
      <xdr:spPr bwMode="auto">
        <a:xfrm>
          <a:off x="3048000" y="6586026960"/>
          <a:ext cx="0" cy="885444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33073</xdr:row>
      <xdr:rowOff>121920</xdr:rowOff>
    </xdr:from>
    <xdr:to>
      <xdr:col>5</xdr:col>
      <xdr:colOff>350520</xdr:colOff>
      <xdr:row>33118</xdr:row>
      <xdr:rowOff>60960</xdr:rowOff>
    </xdr:to>
    <xdr:sp macro="" textlink="">
      <xdr:nvSpPr>
        <xdr:cNvPr id="161" name="Line 780">
          <a:extLst>
            <a:ext uri="{FF2B5EF4-FFF2-40B4-BE49-F238E27FC236}">
              <a16:creationId xmlns:a16="http://schemas.microsoft.com/office/drawing/2014/main" id="{45ADD07A-EC5F-47F8-B680-A219F573D492}"/>
            </a:ext>
          </a:extLst>
        </xdr:cNvPr>
        <xdr:cNvSpPr>
          <a:spLocks noChangeShapeType="1"/>
        </xdr:cNvSpPr>
      </xdr:nvSpPr>
      <xdr:spPr bwMode="auto">
        <a:xfrm>
          <a:off x="6248400" y="6586026960"/>
          <a:ext cx="0" cy="88544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33073</xdr:row>
      <xdr:rowOff>121920</xdr:rowOff>
    </xdr:from>
    <xdr:to>
      <xdr:col>6</xdr:col>
      <xdr:colOff>320040</xdr:colOff>
      <xdr:row>33118</xdr:row>
      <xdr:rowOff>60960</xdr:rowOff>
    </xdr:to>
    <xdr:sp macro="" textlink="">
      <xdr:nvSpPr>
        <xdr:cNvPr id="162" name="Line 779">
          <a:extLst>
            <a:ext uri="{FF2B5EF4-FFF2-40B4-BE49-F238E27FC236}">
              <a16:creationId xmlns:a16="http://schemas.microsoft.com/office/drawing/2014/main" id="{CD22E520-7F9F-4F7E-A5E7-DF74477657F3}"/>
            </a:ext>
          </a:extLst>
        </xdr:cNvPr>
        <xdr:cNvSpPr>
          <a:spLocks noChangeShapeType="1"/>
        </xdr:cNvSpPr>
      </xdr:nvSpPr>
      <xdr:spPr bwMode="auto">
        <a:xfrm>
          <a:off x="6888480" y="6586026960"/>
          <a:ext cx="0" cy="88544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33115</xdr:row>
      <xdr:rowOff>38100</xdr:rowOff>
    </xdr:from>
    <xdr:to>
      <xdr:col>5</xdr:col>
      <xdr:colOff>76200</xdr:colOff>
      <xdr:row>33115</xdr:row>
      <xdr:rowOff>38100</xdr:rowOff>
    </xdr:to>
    <xdr:sp macro="" textlink="">
      <xdr:nvSpPr>
        <xdr:cNvPr id="163" name="Line 778">
          <a:extLst>
            <a:ext uri="{FF2B5EF4-FFF2-40B4-BE49-F238E27FC236}">
              <a16:creationId xmlns:a16="http://schemas.microsoft.com/office/drawing/2014/main" id="{EDDB4002-5B41-4E24-A255-64BFCEA7F689}"/>
            </a:ext>
          </a:extLst>
        </xdr:cNvPr>
        <xdr:cNvSpPr>
          <a:spLocks noChangeShapeType="1"/>
        </xdr:cNvSpPr>
      </xdr:nvSpPr>
      <xdr:spPr bwMode="auto">
        <a:xfrm>
          <a:off x="457200" y="6594264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33123</xdr:row>
      <xdr:rowOff>121920</xdr:rowOff>
    </xdr:from>
    <xdr:to>
      <xdr:col>6</xdr:col>
      <xdr:colOff>320040</xdr:colOff>
      <xdr:row>33123</xdr:row>
      <xdr:rowOff>121920</xdr:rowOff>
    </xdr:to>
    <xdr:sp macro="" textlink="">
      <xdr:nvSpPr>
        <xdr:cNvPr id="164" name="Line 777">
          <a:extLst>
            <a:ext uri="{FF2B5EF4-FFF2-40B4-BE49-F238E27FC236}">
              <a16:creationId xmlns:a16="http://schemas.microsoft.com/office/drawing/2014/main" id="{74260AC2-F1D3-4421-8CE6-986277044B01}"/>
            </a:ext>
          </a:extLst>
        </xdr:cNvPr>
        <xdr:cNvSpPr>
          <a:spLocks noChangeShapeType="1"/>
        </xdr:cNvSpPr>
      </xdr:nvSpPr>
      <xdr:spPr bwMode="auto">
        <a:xfrm>
          <a:off x="1371600" y="659593296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33125</xdr:row>
      <xdr:rowOff>114300</xdr:rowOff>
    </xdr:from>
    <xdr:to>
      <xdr:col>6</xdr:col>
      <xdr:colOff>320040</xdr:colOff>
      <xdr:row>33125</xdr:row>
      <xdr:rowOff>114300</xdr:rowOff>
    </xdr:to>
    <xdr:sp macro="" textlink="">
      <xdr:nvSpPr>
        <xdr:cNvPr id="165" name="Line 776">
          <a:extLst>
            <a:ext uri="{FF2B5EF4-FFF2-40B4-BE49-F238E27FC236}">
              <a16:creationId xmlns:a16="http://schemas.microsoft.com/office/drawing/2014/main" id="{D87456A0-E71B-449D-A1D6-26D739933279}"/>
            </a:ext>
          </a:extLst>
        </xdr:cNvPr>
        <xdr:cNvSpPr>
          <a:spLocks noChangeShapeType="1"/>
        </xdr:cNvSpPr>
      </xdr:nvSpPr>
      <xdr:spPr bwMode="auto">
        <a:xfrm>
          <a:off x="1371600" y="65963215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33127</xdr:row>
      <xdr:rowOff>106680</xdr:rowOff>
    </xdr:from>
    <xdr:to>
      <xdr:col>6</xdr:col>
      <xdr:colOff>320040</xdr:colOff>
      <xdr:row>33127</xdr:row>
      <xdr:rowOff>106680</xdr:rowOff>
    </xdr:to>
    <xdr:sp macro="" textlink="">
      <xdr:nvSpPr>
        <xdr:cNvPr id="166" name="Line 775">
          <a:extLst>
            <a:ext uri="{FF2B5EF4-FFF2-40B4-BE49-F238E27FC236}">
              <a16:creationId xmlns:a16="http://schemas.microsoft.com/office/drawing/2014/main" id="{0057B178-F358-42D4-B22D-0958AD643455}"/>
            </a:ext>
          </a:extLst>
        </xdr:cNvPr>
        <xdr:cNvSpPr>
          <a:spLocks noChangeShapeType="1"/>
        </xdr:cNvSpPr>
      </xdr:nvSpPr>
      <xdr:spPr bwMode="auto">
        <a:xfrm>
          <a:off x="1371600" y="65967102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33129</xdr:row>
      <xdr:rowOff>99060</xdr:rowOff>
    </xdr:from>
    <xdr:to>
      <xdr:col>6</xdr:col>
      <xdr:colOff>320040</xdr:colOff>
      <xdr:row>33129</xdr:row>
      <xdr:rowOff>99060</xdr:rowOff>
    </xdr:to>
    <xdr:sp macro="" textlink="">
      <xdr:nvSpPr>
        <xdr:cNvPr id="167" name="Line 774">
          <a:extLst>
            <a:ext uri="{FF2B5EF4-FFF2-40B4-BE49-F238E27FC236}">
              <a16:creationId xmlns:a16="http://schemas.microsoft.com/office/drawing/2014/main" id="{0F2F3BE1-891E-4B32-9C75-A4A9A99F1D7D}"/>
            </a:ext>
          </a:extLst>
        </xdr:cNvPr>
        <xdr:cNvSpPr>
          <a:spLocks noChangeShapeType="1"/>
        </xdr:cNvSpPr>
      </xdr:nvSpPr>
      <xdr:spPr bwMode="auto">
        <a:xfrm>
          <a:off x="1371600" y="65970988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33131</xdr:row>
      <xdr:rowOff>45720</xdr:rowOff>
    </xdr:from>
    <xdr:to>
      <xdr:col>6</xdr:col>
      <xdr:colOff>320040</xdr:colOff>
      <xdr:row>33131</xdr:row>
      <xdr:rowOff>45720</xdr:rowOff>
    </xdr:to>
    <xdr:sp macro="" textlink="">
      <xdr:nvSpPr>
        <xdr:cNvPr id="168" name="Line 773">
          <a:extLst>
            <a:ext uri="{FF2B5EF4-FFF2-40B4-BE49-F238E27FC236}">
              <a16:creationId xmlns:a16="http://schemas.microsoft.com/office/drawing/2014/main" id="{AF67F298-D498-4D71-A0C6-2E73932A0D8E}"/>
            </a:ext>
          </a:extLst>
        </xdr:cNvPr>
        <xdr:cNvSpPr>
          <a:spLocks noChangeShapeType="1"/>
        </xdr:cNvSpPr>
      </xdr:nvSpPr>
      <xdr:spPr bwMode="auto">
        <a:xfrm>
          <a:off x="1371600" y="65974417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33133</xdr:row>
      <xdr:rowOff>38100</xdr:rowOff>
    </xdr:from>
    <xdr:to>
      <xdr:col>6</xdr:col>
      <xdr:colOff>320040</xdr:colOff>
      <xdr:row>33133</xdr:row>
      <xdr:rowOff>38100</xdr:rowOff>
    </xdr:to>
    <xdr:sp macro="" textlink="">
      <xdr:nvSpPr>
        <xdr:cNvPr id="169" name="Line 772">
          <a:extLst>
            <a:ext uri="{FF2B5EF4-FFF2-40B4-BE49-F238E27FC236}">
              <a16:creationId xmlns:a16="http://schemas.microsoft.com/office/drawing/2014/main" id="{88D5B781-07CC-40AA-9D99-3710B148AB29}"/>
            </a:ext>
          </a:extLst>
        </xdr:cNvPr>
        <xdr:cNvSpPr>
          <a:spLocks noChangeShapeType="1"/>
        </xdr:cNvSpPr>
      </xdr:nvSpPr>
      <xdr:spPr bwMode="auto">
        <a:xfrm>
          <a:off x="1371600" y="65978303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33134</xdr:row>
      <xdr:rowOff>45720</xdr:rowOff>
    </xdr:from>
    <xdr:to>
      <xdr:col>6</xdr:col>
      <xdr:colOff>320040</xdr:colOff>
      <xdr:row>33134</xdr:row>
      <xdr:rowOff>45720</xdr:rowOff>
    </xdr:to>
    <xdr:sp macro="" textlink="">
      <xdr:nvSpPr>
        <xdr:cNvPr id="170" name="Line 771">
          <a:extLst>
            <a:ext uri="{FF2B5EF4-FFF2-40B4-BE49-F238E27FC236}">
              <a16:creationId xmlns:a16="http://schemas.microsoft.com/office/drawing/2014/main" id="{6FD4B39F-01C5-4859-B837-C08A03A661DC}"/>
            </a:ext>
          </a:extLst>
        </xdr:cNvPr>
        <xdr:cNvSpPr>
          <a:spLocks noChangeShapeType="1"/>
        </xdr:cNvSpPr>
      </xdr:nvSpPr>
      <xdr:spPr bwMode="auto">
        <a:xfrm>
          <a:off x="1371600" y="65980360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33135</xdr:row>
      <xdr:rowOff>53340</xdr:rowOff>
    </xdr:from>
    <xdr:to>
      <xdr:col>6</xdr:col>
      <xdr:colOff>320040</xdr:colOff>
      <xdr:row>33135</xdr:row>
      <xdr:rowOff>53340</xdr:rowOff>
    </xdr:to>
    <xdr:sp macro="" textlink="">
      <xdr:nvSpPr>
        <xdr:cNvPr id="171" name="Line 770">
          <a:extLst>
            <a:ext uri="{FF2B5EF4-FFF2-40B4-BE49-F238E27FC236}">
              <a16:creationId xmlns:a16="http://schemas.microsoft.com/office/drawing/2014/main" id="{48E49ABE-C3FE-43A4-B202-C1E9BDEE04E9}"/>
            </a:ext>
          </a:extLst>
        </xdr:cNvPr>
        <xdr:cNvSpPr>
          <a:spLocks noChangeShapeType="1"/>
        </xdr:cNvSpPr>
      </xdr:nvSpPr>
      <xdr:spPr bwMode="auto">
        <a:xfrm>
          <a:off x="1371600" y="65982418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33137</xdr:row>
      <xdr:rowOff>45720</xdr:rowOff>
    </xdr:from>
    <xdr:to>
      <xdr:col>6</xdr:col>
      <xdr:colOff>320040</xdr:colOff>
      <xdr:row>33137</xdr:row>
      <xdr:rowOff>45720</xdr:rowOff>
    </xdr:to>
    <xdr:sp macro="" textlink="">
      <xdr:nvSpPr>
        <xdr:cNvPr id="172" name="Line 769">
          <a:extLst>
            <a:ext uri="{FF2B5EF4-FFF2-40B4-BE49-F238E27FC236}">
              <a16:creationId xmlns:a16="http://schemas.microsoft.com/office/drawing/2014/main" id="{F0477D1C-D691-4C27-9EAF-7EBB40FDCED7}"/>
            </a:ext>
          </a:extLst>
        </xdr:cNvPr>
        <xdr:cNvSpPr>
          <a:spLocks noChangeShapeType="1"/>
        </xdr:cNvSpPr>
      </xdr:nvSpPr>
      <xdr:spPr bwMode="auto">
        <a:xfrm>
          <a:off x="1371600" y="65986304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33138</xdr:row>
      <xdr:rowOff>53340</xdr:rowOff>
    </xdr:from>
    <xdr:to>
      <xdr:col>6</xdr:col>
      <xdr:colOff>320040</xdr:colOff>
      <xdr:row>33138</xdr:row>
      <xdr:rowOff>53340</xdr:rowOff>
    </xdr:to>
    <xdr:sp macro="" textlink="">
      <xdr:nvSpPr>
        <xdr:cNvPr id="173" name="Line 768">
          <a:extLst>
            <a:ext uri="{FF2B5EF4-FFF2-40B4-BE49-F238E27FC236}">
              <a16:creationId xmlns:a16="http://schemas.microsoft.com/office/drawing/2014/main" id="{B4E09C05-FF0D-480A-A134-05BA86DFAA7B}"/>
            </a:ext>
          </a:extLst>
        </xdr:cNvPr>
        <xdr:cNvSpPr>
          <a:spLocks noChangeShapeType="1"/>
        </xdr:cNvSpPr>
      </xdr:nvSpPr>
      <xdr:spPr bwMode="auto">
        <a:xfrm>
          <a:off x="1371600" y="6598836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33140</xdr:row>
      <xdr:rowOff>45720</xdr:rowOff>
    </xdr:from>
    <xdr:to>
      <xdr:col>6</xdr:col>
      <xdr:colOff>320040</xdr:colOff>
      <xdr:row>33140</xdr:row>
      <xdr:rowOff>45720</xdr:rowOff>
    </xdr:to>
    <xdr:sp macro="" textlink="">
      <xdr:nvSpPr>
        <xdr:cNvPr id="174" name="Line 767">
          <a:extLst>
            <a:ext uri="{FF2B5EF4-FFF2-40B4-BE49-F238E27FC236}">
              <a16:creationId xmlns:a16="http://schemas.microsoft.com/office/drawing/2014/main" id="{B11C8C96-9028-4B65-89FA-2FA5107E65B1}"/>
            </a:ext>
          </a:extLst>
        </xdr:cNvPr>
        <xdr:cNvSpPr>
          <a:spLocks noChangeShapeType="1"/>
        </xdr:cNvSpPr>
      </xdr:nvSpPr>
      <xdr:spPr bwMode="auto">
        <a:xfrm>
          <a:off x="1371600" y="65992248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33142</xdr:row>
      <xdr:rowOff>38100</xdr:rowOff>
    </xdr:from>
    <xdr:to>
      <xdr:col>6</xdr:col>
      <xdr:colOff>320040</xdr:colOff>
      <xdr:row>33142</xdr:row>
      <xdr:rowOff>38100</xdr:rowOff>
    </xdr:to>
    <xdr:sp macro="" textlink="">
      <xdr:nvSpPr>
        <xdr:cNvPr id="175" name="Line 766">
          <a:extLst>
            <a:ext uri="{FF2B5EF4-FFF2-40B4-BE49-F238E27FC236}">
              <a16:creationId xmlns:a16="http://schemas.microsoft.com/office/drawing/2014/main" id="{A24C33F5-3098-4596-B7AD-400BD15E661B}"/>
            </a:ext>
          </a:extLst>
        </xdr:cNvPr>
        <xdr:cNvSpPr>
          <a:spLocks noChangeShapeType="1"/>
        </xdr:cNvSpPr>
      </xdr:nvSpPr>
      <xdr:spPr bwMode="auto">
        <a:xfrm>
          <a:off x="1371600" y="65996134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33143</xdr:row>
      <xdr:rowOff>45720</xdr:rowOff>
    </xdr:from>
    <xdr:to>
      <xdr:col>6</xdr:col>
      <xdr:colOff>320040</xdr:colOff>
      <xdr:row>33143</xdr:row>
      <xdr:rowOff>45720</xdr:rowOff>
    </xdr:to>
    <xdr:sp macro="" textlink="">
      <xdr:nvSpPr>
        <xdr:cNvPr id="176" name="Line 765">
          <a:extLst>
            <a:ext uri="{FF2B5EF4-FFF2-40B4-BE49-F238E27FC236}">
              <a16:creationId xmlns:a16="http://schemas.microsoft.com/office/drawing/2014/main" id="{38D8F610-D9AC-4EC5-98A2-F722D37918C0}"/>
            </a:ext>
          </a:extLst>
        </xdr:cNvPr>
        <xdr:cNvSpPr>
          <a:spLocks noChangeShapeType="1"/>
        </xdr:cNvSpPr>
      </xdr:nvSpPr>
      <xdr:spPr bwMode="auto">
        <a:xfrm>
          <a:off x="1371600" y="65998191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33145</xdr:row>
      <xdr:rowOff>38100</xdr:rowOff>
    </xdr:from>
    <xdr:to>
      <xdr:col>6</xdr:col>
      <xdr:colOff>320040</xdr:colOff>
      <xdr:row>33145</xdr:row>
      <xdr:rowOff>38100</xdr:rowOff>
    </xdr:to>
    <xdr:sp macro="" textlink="">
      <xdr:nvSpPr>
        <xdr:cNvPr id="177" name="Line 764">
          <a:extLst>
            <a:ext uri="{FF2B5EF4-FFF2-40B4-BE49-F238E27FC236}">
              <a16:creationId xmlns:a16="http://schemas.microsoft.com/office/drawing/2014/main" id="{A6C88508-F34F-4890-B083-9CFD40D8496A}"/>
            </a:ext>
          </a:extLst>
        </xdr:cNvPr>
        <xdr:cNvSpPr>
          <a:spLocks noChangeShapeType="1"/>
        </xdr:cNvSpPr>
      </xdr:nvSpPr>
      <xdr:spPr bwMode="auto">
        <a:xfrm>
          <a:off x="1371600" y="66002077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33146</xdr:row>
      <xdr:rowOff>45720</xdr:rowOff>
    </xdr:from>
    <xdr:to>
      <xdr:col>6</xdr:col>
      <xdr:colOff>320040</xdr:colOff>
      <xdr:row>33146</xdr:row>
      <xdr:rowOff>45720</xdr:rowOff>
    </xdr:to>
    <xdr:sp macro="" textlink="">
      <xdr:nvSpPr>
        <xdr:cNvPr id="178" name="Line 763">
          <a:extLst>
            <a:ext uri="{FF2B5EF4-FFF2-40B4-BE49-F238E27FC236}">
              <a16:creationId xmlns:a16="http://schemas.microsoft.com/office/drawing/2014/main" id="{A8F4A3BA-4FED-4FAA-80AF-7944CC3A4D1D}"/>
            </a:ext>
          </a:extLst>
        </xdr:cNvPr>
        <xdr:cNvSpPr>
          <a:spLocks noChangeShapeType="1"/>
        </xdr:cNvSpPr>
      </xdr:nvSpPr>
      <xdr:spPr bwMode="auto">
        <a:xfrm>
          <a:off x="1371600" y="66004135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33147</xdr:row>
      <xdr:rowOff>53340</xdr:rowOff>
    </xdr:from>
    <xdr:to>
      <xdr:col>6</xdr:col>
      <xdr:colOff>320040</xdr:colOff>
      <xdr:row>33147</xdr:row>
      <xdr:rowOff>53340</xdr:rowOff>
    </xdr:to>
    <xdr:sp macro="" textlink="">
      <xdr:nvSpPr>
        <xdr:cNvPr id="179" name="Line 762">
          <a:extLst>
            <a:ext uri="{FF2B5EF4-FFF2-40B4-BE49-F238E27FC236}">
              <a16:creationId xmlns:a16="http://schemas.microsoft.com/office/drawing/2014/main" id="{03D5AA59-B556-4C3E-B18E-A275278583FA}"/>
            </a:ext>
          </a:extLst>
        </xdr:cNvPr>
        <xdr:cNvSpPr>
          <a:spLocks noChangeShapeType="1"/>
        </xdr:cNvSpPr>
      </xdr:nvSpPr>
      <xdr:spPr bwMode="auto">
        <a:xfrm>
          <a:off x="1371600" y="66006192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33149</xdr:row>
      <xdr:rowOff>45720</xdr:rowOff>
    </xdr:from>
    <xdr:to>
      <xdr:col>6</xdr:col>
      <xdr:colOff>320040</xdr:colOff>
      <xdr:row>33149</xdr:row>
      <xdr:rowOff>45720</xdr:rowOff>
    </xdr:to>
    <xdr:sp macro="" textlink="">
      <xdr:nvSpPr>
        <xdr:cNvPr id="180" name="Line 761">
          <a:extLst>
            <a:ext uri="{FF2B5EF4-FFF2-40B4-BE49-F238E27FC236}">
              <a16:creationId xmlns:a16="http://schemas.microsoft.com/office/drawing/2014/main" id="{B637C827-F8B0-4298-8D16-7D6F689AE562}"/>
            </a:ext>
          </a:extLst>
        </xdr:cNvPr>
        <xdr:cNvSpPr>
          <a:spLocks noChangeShapeType="1"/>
        </xdr:cNvSpPr>
      </xdr:nvSpPr>
      <xdr:spPr bwMode="auto">
        <a:xfrm>
          <a:off x="1371600" y="66010078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33150</xdr:row>
      <xdr:rowOff>53340</xdr:rowOff>
    </xdr:from>
    <xdr:to>
      <xdr:col>6</xdr:col>
      <xdr:colOff>320040</xdr:colOff>
      <xdr:row>33150</xdr:row>
      <xdr:rowOff>53340</xdr:rowOff>
    </xdr:to>
    <xdr:sp macro="" textlink="">
      <xdr:nvSpPr>
        <xdr:cNvPr id="181" name="Line 760">
          <a:extLst>
            <a:ext uri="{FF2B5EF4-FFF2-40B4-BE49-F238E27FC236}">
              <a16:creationId xmlns:a16="http://schemas.microsoft.com/office/drawing/2014/main" id="{CE588D2E-19A9-4CFB-BD8E-CA75E17C1A6F}"/>
            </a:ext>
          </a:extLst>
        </xdr:cNvPr>
        <xdr:cNvSpPr>
          <a:spLocks noChangeShapeType="1"/>
        </xdr:cNvSpPr>
      </xdr:nvSpPr>
      <xdr:spPr bwMode="auto">
        <a:xfrm>
          <a:off x="1371600" y="66012136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33152</xdr:row>
      <xdr:rowOff>7620</xdr:rowOff>
    </xdr:from>
    <xdr:to>
      <xdr:col>6</xdr:col>
      <xdr:colOff>320040</xdr:colOff>
      <xdr:row>33152</xdr:row>
      <xdr:rowOff>7620</xdr:rowOff>
    </xdr:to>
    <xdr:sp macro="" textlink="">
      <xdr:nvSpPr>
        <xdr:cNvPr id="182" name="Line 759">
          <a:extLst>
            <a:ext uri="{FF2B5EF4-FFF2-40B4-BE49-F238E27FC236}">
              <a16:creationId xmlns:a16="http://schemas.microsoft.com/office/drawing/2014/main" id="{B75AE2FA-2C5D-4B72-A77E-549C183D8A6D}"/>
            </a:ext>
          </a:extLst>
        </xdr:cNvPr>
        <xdr:cNvSpPr>
          <a:spLocks noChangeShapeType="1"/>
        </xdr:cNvSpPr>
      </xdr:nvSpPr>
      <xdr:spPr bwMode="auto">
        <a:xfrm>
          <a:off x="1371600" y="66015641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33153</xdr:row>
      <xdr:rowOff>15240</xdr:rowOff>
    </xdr:from>
    <xdr:to>
      <xdr:col>6</xdr:col>
      <xdr:colOff>320040</xdr:colOff>
      <xdr:row>33153</xdr:row>
      <xdr:rowOff>15240</xdr:rowOff>
    </xdr:to>
    <xdr:sp macro="" textlink="">
      <xdr:nvSpPr>
        <xdr:cNvPr id="183" name="Line 758">
          <a:extLst>
            <a:ext uri="{FF2B5EF4-FFF2-40B4-BE49-F238E27FC236}">
              <a16:creationId xmlns:a16="http://schemas.microsoft.com/office/drawing/2014/main" id="{72D47253-4240-4C7E-AE43-01F47515DDBA}"/>
            </a:ext>
          </a:extLst>
        </xdr:cNvPr>
        <xdr:cNvSpPr>
          <a:spLocks noChangeShapeType="1"/>
        </xdr:cNvSpPr>
      </xdr:nvSpPr>
      <xdr:spPr bwMode="auto">
        <a:xfrm>
          <a:off x="1371600" y="66017698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33154</xdr:row>
      <xdr:rowOff>22860</xdr:rowOff>
    </xdr:from>
    <xdr:to>
      <xdr:col>6</xdr:col>
      <xdr:colOff>320040</xdr:colOff>
      <xdr:row>33154</xdr:row>
      <xdr:rowOff>22860</xdr:rowOff>
    </xdr:to>
    <xdr:sp macro="" textlink="">
      <xdr:nvSpPr>
        <xdr:cNvPr id="184" name="Line 757">
          <a:extLst>
            <a:ext uri="{FF2B5EF4-FFF2-40B4-BE49-F238E27FC236}">
              <a16:creationId xmlns:a16="http://schemas.microsoft.com/office/drawing/2014/main" id="{28336F2D-4C37-44FC-8189-985C657AFAB6}"/>
            </a:ext>
          </a:extLst>
        </xdr:cNvPr>
        <xdr:cNvSpPr>
          <a:spLocks noChangeShapeType="1"/>
        </xdr:cNvSpPr>
      </xdr:nvSpPr>
      <xdr:spPr bwMode="auto">
        <a:xfrm>
          <a:off x="1371600" y="66019756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33155</xdr:row>
      <xdr:rowOff>30480</xdr:rowOff>
    </xdr:from>
    <xdr:to>
      <xdr:col>6</xdr:col>
      <xdr:colOff>320040</xdr:colOff>
      <xdr:row>33155</xdr:row>
      <xdr:rowOff>30480</xdr:rowOff>
    </xdr:to>
    <xdr:sp macro="" textlink="">
      <xdr:nvSpPr>
        <xdr:cNvPr id="185" name="Line 756">
          <a:extLst>
            <a:ext uri="{FF2B5EF4-FFF2-40B4-BE49-F238E27FC236}">
              <a16:creationId xmlns:a16="http://schemas.microsoft.com/office/drawing/2014/main" id="{3DC48F72-1933-4A6D-9ACB-B442535EDD3E}"/>
            </a:ext>
          </a:extLst>
        </xdr:cNvPr>
        <xdr:cNvSpPr>
          <a:spLocks noChangeShapeType="1"/>
        </xdr:cNvSpPr>
      </xdr:nvSpPr>
      <xdr:spPr bwMode="auto">
        <a:xfrm>
          <a:off x="1371600" y="66021813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33157</xdr:row>
      <xdr:rowOff>22860</xdr:rowOff>
    </xdr:from>
    <xdr:to>
      <xdr:col>6</xdr:col>
      <xdr:colOff>320040</xdr:colOff>
      <xdr:row>33157</xdr:row>
      <xdr:rowOff>22860</xdr:rowOff>
    </xdr:to>
    <xdr:sp macro="" textlink="">
      <xdr:nvSpPr>
        <xdr:cNvPr id="186" name="Line 755">
          <a:extLst>
            <a:ext uri="{FF2B5EF4-FFF2-40B4-BE49-F238E27FC236}">
              <a16:creationId xmlns:a16="http://schemas.microsoft.com/office/drawing/2014/main" id="{8E8F486D-8D93-4E61-A062-B026811362C5}"/>
            </a:ext>
          </a:extLst>
        </xdr:cNvPr>
        <xdr:cNvSpPr>
          <a:spLocks noChangeShapeType="1"/>
        </xdr:cNvSpPr>
      </xdr:nvSpPr>
      <xdr:spPr bwMode="auto">
        <a:xfrm>
          <a:off x="1371600" y="66025699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33158</xdr:row>
      <xdr:rowOff>30480</xdr:rowOff>
    </xdr:from>
    <xdr:to>
      <xdr:col>6</xdr:col>
      <xdr:colOff>320040</xdr:colOff>
      <xdr:row>33158</xdr:row>
      <xdr:rowOff>30480</xdr:rowOff>
    </xdr:to>
    <xdr:sp macro="" textlink="">
      <xdr:nvSpPr>
        <xdr:cNvPr id="187" name="Line 754">
          <a:extLst>
            <a:ext uri="{FF2B5EF4-FFF2-40B4-BE49-F238E27FC236}">
              <a16:creationId xmlns:a16="http://schemas.microsoft.com/office/drawing/2014/main" id="{AA895452-83B6-488E-810B-02D83F435F63}"/>
            </a:ext>
          </a:extLst>
        </xdr:cNvPr>
        <xdr:cNvSpPr>
          <a:spLocks noChangeShapeType="1"/>
        </xdr:cNvSpPr>
      </xdr:nvSpPr>
      <xdr:spPr bwMode="auto">
        <a:xfrm>
          <a:off x="1371600" y="66027757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33159</xdr:row>
      <xdr:rowOff>38100</xdr:rowOff>
    </xdr:from>
    <xdr:to>
      <xdr:col>6</xdr:col>
      <xdr:colOff>320040</xdr:colOff>
      <xdr:row>33159</xdr:row>
      <xdr:rowOff>38100</xdr:rowOff>
    </xdr:to>
    <xdr:sp macro="" textlink="">
      <xdr:nvSpPr>
        <xdr:cNvPr id="188" name="Line 753">
          <a:extLst>
            <a:ext uri="{FF2B5EF4-FFF2-40B4-BE49-F238E27FC236}">
              <a16:creationId xmlns:a16="http://schemas.microsoft.com/office/drawing/2014/main" id="{A89E4829-788E-4772-BBBE-6672027DEDEB}"/>
            </a:ext>
          </a:extLst>
        </xdr:cNvPr>
        <xdr:cNvSpPr>
          <a:spLocks noChangeShapeType="1"/>
        </xdr:cNvSpPr>
      </xdr:nvSpPr>
      <xdr:spPr bwMode="auto">
        <a:xfrm>
          <a:off x="1371600" y="66029814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33160</xdr:row>
      <xdr:rowOff>45720</xdr:rowOff>
    </xdr:from>
    <xdr:to>
      <xdr:col>6</xdr:col>
      <xdr:colOff>320040</xdr:colOff>
      <xdr:row>33160</xdr:row>
      <xdr:rowOff>45720</xdr:rowOff>
    </xdr:to>
    <xdr:sp macro="" textlink="">
      <xdr:nvSpPr>
        <xdr:cNvPr id="189" name="Line 752">
          <a:extLst>
            <a:ext uri="{FF2B5EF4-FFF2-40B4-BE49-F238E27FC236}">
              <a16:creationId xmlns:a16="http://schemas.microsoft.com/office/drawing/2014/main" id="{FD3AEBE4-4246-4EF1-B84C-A8235DC40032}"/>
            </a:ext>
          </a:extLst>
        </xdr:cNvPr>
        <xdr:cNvSpPr>
          <a:spLocks noChangeShapeType="1"/>
        </xdr:cNvSpPr>
      </xdr:nvSpPr>
      <xdr:spPr bwMode="auto">
        <a:xfrm>
          <a:off x="1371600" y="66031872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33162</xdr:row>
      <xdr:rowOff>38100</xdr:rowOff>
    </xdr:from>
    <xdr:to>
      <xdr:col>6</xdr:col>
      <xdr:colOff>320040</xdr:colOff>
      <xdr:row>33162</xdr:row>
      <xdr:rowOff>38100</xdr:rowOff>
    </xdr:to>
    <xdr:sp macro="" textlink="">
      <xdr:nvSpPr>
        <xdr:cNvPr id="190" name="Line 751">
          <a:extLst>
            <a:ext uri="{FF2B5EF4-FFF2-40B4-BE49-F238E27FC236}">
              <a16:creationId xmlns:a16="http://schemas.microsoft.com/office/drawing/2014/main" id="{526494FE-E6E0-4C60-B1B7-A45FFC0BDCE1}"/>
            </a:ext>
          </a:extLst>
        </xdr:cNvPr>
        <xdr:cNvSpPr>
          <a:spLocks noChangeShapeType="1"/>
        </xdr:cNvSpPr>
      </xdr:nvSpPr>
      <xdr:spPr bwMode="auto">
        <a:xfrm>
          <a:off x="1371600" y="66035758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33163</xdr:row>
      <xdr:rowOff>45720</xdr:rowOff>
    </xdr:from>
    <xdr:to>
      <xdr:col>6</xdr:col>
      <xdr:colOff>320040</xdr:colOff>
      <xdr:row>33163</xdr:row>
      <xdr:rowOff>45720</xdr:rowOff>
    </xdr:to>
    <xdr:sp macro="" textlink="">
      <xdr:nvSpPr>
        <xdr:cNvPr id="191" name="Line 750">
          <a:extLst>
            <a:ext uri="{FF2B5EF4-FFF2-40B4-BE49-F238E27FC236}">
              <a16:creationId xmlns:a16="http://schemas.microsoft.com/office/drawing/2014/main" id="{EA166981-07B0-46A6-A651-6597D2429981}"/>
            </a:ext>
          </a:extLst>
        </xdr:cNvPr>
        <xdr:cNvSpPr>
          <a:spLocks noChangeShapeType="1"/>
        </xdr:cNvSpPr>
      </xdr:nvSpPr>
      <xdr:spPr bwMode="auto">
        <a:xfrm>
          <a:off x="1371600" y="66037815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33164</xdr:row>
      <xdr:rowOff>53340</xdr:rowOff>
    </xdr:from>
    <xdr:to>
      <xdr:col>6</xdr:col>
      <xdr:colOff>320040</xdr:colOff>
      <xdr:row>33164</xdr:row>
      <xdr:rowOff>53340</xdr:rowOff>
    </xdr:to>
    <xdr:sp macro="" textlink="">
      <xdr:nvSpPr>
        <xdr:cNvPr id="192" name="Line 749">
          <a:extLst>
            <a:ext uri="{FF2B5EF4-FFF2-40B4-BE49-F238E27FC236}">
              <a16:creationId xmlns:a16="http://schemas.microsoft.com/office/drawing/2014/main" id="{533091D7-B8CC-4EC7-8D96-EAE53A4F8AF8}"/>
            </a:ext>
          </a:extLst>
        </xdr:cNvPr>
        <xdr:cNvSpPr>
          <a:spLocks noChangeShapeType="1"/>
        </xdr:cNvSpPr>
      </xdr:nvSpPr>
      <xdr:spPr bwMode="auto">
        <a:xfrm>
          <a:off x="1371600" y="66039873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33165</xdr:row>
      <xdr:rowOff>60960</xdr:rowOff>
    </xdr:from>
    <xdr:to>
      <xdr:col>6</xdr:col>
      <xdr:colOff>320040</xdr:colOff>
      <xdr:row>33165</xdr:row>
      <xdr:rowOff>60960</xdr:rowOff>
    </xdr:to>
    <xdr:sp macro="" textlink="">
      <xdr:nvSpPr>
        <xdr:cNvPr id="193" name="Line 748">
          <a:extLst>
            <a:ext uri="{FF2B5EF4-FFF2-40B4-BE49-F238E27FC236}">
              <a16:creationId xmlns:a16="http://schemas.microsoft.com/office/drawing/2014/main" id="{74E057CA-E6D9-41DA-80C6-E9B1CF9FB430}"/>
            </a:ext>
          </a:extLst>
        </xdr:cNvPr>
        <xdr:cNvSpPr>
          <a:spLocks noChangeShapeType="1"/>
        </xdr:cNvSpPr>
      </xdr:nvSpPr>
      <xdr:spPr bwMode="auto">
        <a:xfrm>
          <a:off x="1371600" y="66041930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33166</xdr:row>
      <xdr:rowOff>68580</xdr:rowOff>
    </xdr:from>
    <xdr:to>
      <xdr:col>6</xdr:col>
      <xdr:colOff>320040</xdr:colOff>
      <xdr:row>33166</xdr:row>
      <xdr:rowOff>68580</xdr:rowOff>
    </xdr:to>
    <xdr:sp macro="" textlink="">
      <xdr:nvSpPr>
        <xdr:cNvPr id="194" name="Line 747">
          <a:extLst>
            <a:ext uri="{FF2B5EF4-FFF2-40B4-BE49-F238E27FC236}">
              <a16:creationId xmlns:a16="http://schemas.microsoft.com/office/drawing/2014/main" id="{951E3339-7678-4233-86E2-2F7C6D75BADD}"/>
            </a:ext>
          </a:extLst>
        </xdr:cNvPr>
        <xdr:cNvSpPr>
          <a:spLocks noChangeShapeType="1"/>
        </xdr:cNvSpPr>
      </xdr:nvSpPr>
      <xdr:spPr bwMode="auto">
        <a:xfrm>
          <a:off x="1371600" y="66043987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33123</xdr:row>
      <xdr:rowOff>121920</xdr:rowOff>
    </xdr:from>
    <xdr:to>
      <xdr:col>2</xdr:col>
      <xdr:colOff>30480</xdr:colOff>
      <xdr:row>33167</xdr:row>
      <xdr:rowOff>83820</xdr:rowOff>
    </xdr:to>
    <xdr:sp macro="" textlink="">
      <xdr:nvSpPr>
        <xdr:cNvPr id="195" name="Line 746">
          <a:extLst>
            <a:ext uri="{FF2B5EF4-FFF2-40B4-BE49-F238E27FC236}">
              <a16:creationId xmlns:a16="http://schemas.microsoft.com/office/drawing/2014/main" id="{E424C5A9-519B-4B81-ACEB-FCD7E8F59AE5}"/>
            </a:ext>
          </a:extLst>
        </xdr:cNvPr>
        <xdr:cNvSpPr>
          <a:spLocks noChangeShapeType="1"/>
        </xdr:cNvSpPr>
      </xdr:nvSpPr>
      <xdr:spPr bwMode="auto">
        <a:xfrm>
          <a:off x="1371600" y="6595932960"/>
          <a:ext cx="0" cy="86791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33123</xdr:row>
      <xdr:rowOff>121920</xdr:rowOff>
    </xdr:from>
    <xdr:to>
      <xdr:col>2</xdr:col>
      <xdr:colOff>906780</xdr:colOff>
      <xdr:row>33167</xdr:row>
      <xdr:rowOff>83820</xdr:rowOff>
    </xdr:to>
    <xdr:sp macro="" textlink="">
      <xdr:nvSpPr>
        <xdr:cNvPr id="196" name="Line 745">
          <a:extLst>
            <a:ext uri="{FF2B5EF4-FFF2-40B4-BE49-F238E27FC236}">
              <a16:creationId xmlns:a16="http://schemas.microsoft.com/office/drawing/2014/main" id="{A2E66DC6-B6DB-437A-BF3A-2AF857C8A261}"/>
            </a:ext>
          </a:extLst>
        </xdr:cNvPr>
        <xdr:cNvSpPr>
          <a:spLocks noChangeShapeType="1"/>
        </xdr:cNvSpPr>
      </xdr:nvSpPr>
      <xdr:spPr bwMode="auto">
        <a:xfrm>
          <a:off x="2247900" y="6595932960"/>
          <a:ext cx="0" cy="86791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33123</xdr:row>
      <xdr:rowOff>121920</xdr:rowOff>
    </xdr:from>
    <xdr:to>
      <xdr:col>2</xdr:col>
      <xdr:colOff>1706880</xdr:colOff>
      <xdr:row>33167</xdr:row>
      <xdr:rowOff>83820</xdr:rowOff>
    </xdr:to>
    <xdr:sp macro="" textlink="">
      <xdr:nvSpPr>
        <xdr:cNvPr id="197" name="Line 744">
          <a:extLst>
            <a:ext uri="{FF2B5EF4-FFF2-40B4-BE49-F238E27FC236}">
              <a16:creationId xmlns:a16="http://schemas.microsoft.com/office/drawing/2014/main" id="{6296FF9B-F1B6-44FA-8ADB-8DC09897A13F}"/>
            </a:ext>
          </a:extLst>
        </xdr:cNvPr>
        <xdr:cNvSpPr>
          <a:spLocks noChangeShapeType="1"/>
        </xdr:cNvSpPr>
      </xdr:nvSpPr>
      <xdr:spPr bwMode="auto">
        <a:xfrm>
          <a:off x="3048000" y="6595932960"/>
          <a:ext cx="0" cy="86791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33123</xdr:row>
      <xdr:rowOff>121920</xdr:rowOff>
    </xdr:from>
    <xdr:to>
      <xdr:col>5</xdr:col>
      <xdr:colOff>350520</xdr:colOff>
      <xdr:row>33167</xdr:row>
      <xdr:rowOff>83820</xdr:rowOff>
    </xdr:to>
    <xdr:sp macro="" textlink="">
      <xdr:nvSpPr>
        <xdr:cNvPr id="198" name="Line 743">
          <a:extLst>
            <a:ext uri="{FF2B5EF4-FFF2-40B4-BE49-F238E27FC236}">
              <a16:creationId xmlns:a16="http://schemas.microsoft.com/office/drawing/2014/main" id="{2B0FF1C1-7933-4548-8400-183409E3E90B}"/>
            </a:ext>
          </a:extLst>
        </xdr:cNvPr>
        <xdr:cNvSpPr>
          <a:spLocks noChangeShapeType="1"/>
        </xdr:cNvSpPr>
      </xdr:nvSpPr>
      <xdr:spPr bwMode="auto">
        <a:xfrm>
          <a:off x="6248400" y="6595932960"/>
          <a:ext cx="0" cy="86791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33123</xdr:row>
      <xdr:rowOff>121920</xdr:rowOff>
    </xdr:from>
    <xdr:to>
      <xdr:col>6</xdr:col>
      <xdr:colOff>320040</xdr:colOff>
      <xdr:row>33167</xdr:row>
      <xdr:rowOff>83820</xdr:rowOff>
    </xdr:to>
    <xdr:sp macro="" textlink="">
      <xdr:nvSpPr>
        <xdr:cNvPr id="199" name="Line 742">
          <a:extLst>
            <a:ext uri="{FF2B5EF4-FFF2-40B4-BE49-F238E27FC236}">
              <a16:creationId xmlns:a16="http://schemas.microsoft.com/office/drawing/2014/main" id="{C1F12409-8DA8-4D28-B8A6-933048BDE9A2}"/>
            </a:ext>
          </a:extLst>
        </xdr:cNvPr>
        <xdr:cNvSpPr>
          <a:spLocks noChangeShapeType="1"/>
        </xdr:cNvSpPr>
      </xdr:nvSpPr>
      <xdr:spPr bwMode="auto">
        <a:xfrm>
          <a:off x="6888480" y="6595932960"/>
          <a:ext cx="0" cy="86791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33182</xdr:row>
      <xdr:rowOff>38100</xdr:rowOff>
    </xdr:from>
    <xdr:to>
      <xdr:col>5</xdr:col>
      <xdr:colOff>76200</xdr:colOff>
      <xdr:row>33182</xdr:row>
      <xdr:rowOff>38100</xdr:rowOff>
    </xdr:to>
    <xdr:sp macro="" textlink="">
      <xdr:nvSpPr>
        <xdr:cNvPr id="200" name="Line 741">
          <a:extLst>
            <a:ext uri="{FF2B5EF4-FFF2-40B4-BE49-F238E27FC236}">
              <a16:creationId xmlns:a16="http://schemas.microsoft.com/office/drawing/2014/main" id="{9017F21F-7B47-4472-A2D0-EFA0D53D1764}"/>
            </a:ext>
          </a:extLst>
        </xdr:cNvPr>
        <xdr:cNvSpPr>
          <a:spLocks noChangeShapeType="1"/>
        </xdr:cNvSpPr>
      </xdr:nvSpPr>
      <xdr:spPr bwMode="auto">
        <a:xfrm>
          <a:off x="457200" y="66075382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33192</xdr:row>
      <xdr:rowOff>121920</xdr:rowOff>
    </xdr:from>
    <xdr:to>
      <xdr:col>6</xdr:col>
      <xdr:colOff>320040</xdr:colOff>
      <xdr:row>33192</xdr:row>
      <xdr:rowOff>121920</xdr:rowOff>
    </xdr:to>
    <xdr:sp macro="" textlink="">
      <xdr:nvSpPr>
        <xdr:cNvPr id="201" name="Line 740">
          <a:extLst>
            <a:ext uri="{FF2B5EF4-FFF2-40B4-BE49-F238E27FC236}">
              <a16:creationId xmlns:a16="http://schemas.microsoft.com/office/drawing/2014/main" id="{A9499773-3A7B-482C-9FAC-C37790557F54}"/>
            </a:ext>
          </a:extLst>
        </xdr:cNvPr>
        <xdr:cNvSpPr>
          <a:spLocks noChangeShapeType="1"/>
        </xdr:cNvSpPr>
      </xdr:nvSpPr>
      <xdr:spPr bwMode="auto">
        <a:xfrm>
          <a:off x="1371600" y="660960324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33193</xdr:row>
      <xdr:rowOff>129540</xdr:rowOff>
    </xdr:from>
    <xdr:to>
      <xdr:col>6</xdr:col>
      <xdr:colOff>320040</xdr:colOff>
      <xdr:row>33193</xdr:row>
      <xdr:rowOff>129540</xdr:rowOff>
    </xdr:to>
    <xdr:sp macro="" textlink="">
      <xdr:nvSpPr>
        <xdr:cNvPr id="202" name="Line 739">
          <a:extLst>
            <a:ext uri="{FF2B5EF4-FFF2-40B4-BE49-F238E27FC236}">
              <a16:creationId xmlns:a16="http://schemas.microsoft.com/office/drawing/2014/main" id="{64E6D1EC-F6F0-460F-BF55-BD30243B4EF4}"/>
            </a:ext>
          </a:extLst>
        </xdr:cNvPr>
        <xdr:cNvSpPr>
          <a:spLocks noChangeShapeType="1"/>
        </xdr:cNvSpPr>
      </xdr:nvSpPr>
      <xdr:spPr bwMode="auto">
        <a:xfrm>
          <a:off x="1371600" y="66098089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33194</xdr:row>
      <xdr:rowOff>144780</xdr:rowOff>
    </xdr:from>
    <xdr:to>
      <xdr:col>6</xdr:col>
      <xdr:colOff>320040</xdr:colOff>
      <xdr:row>33194</xdr:row>
      <xdr:rowOff>144780</xdr:rowOff>
    </xdr:to>
    <xdr:sp macro="" textlink="">
      <xdr:nvSpPr>
        <xdr:cNvPr id="203" name="Line 738">
          <a:extLst>
            <a:ext uri="{FF2B5EF4-FFF2-40B4-BE49-F238E27FC236}">
              <a16:creationId xmlns:a16="http://schemas.microsoft.com/office/drawing/2014/main" id="{3F175299-766C-4DDF-85FC-0A38489CC451}"/>
            </a:ext>
          </a:extLst>
        </xdr:cNvPr>
        <xdr:cNvSpPr>
          <a:spLocks noChangeShapeType="1"/>
        </xdr:cNvSpPr>
      </xdr:nvSpPr>
      <xdr:spPr bwMode="auto">
        <a:xfrm>
          <a:off x="1371600" y="66100223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33195</xdr:row>
      <xdr:rowOff>152400</xdr:rowOff>
    </xdr:from>
    <xdr:to>
      <xdr:col>6</xdr:col>
      <xdr:colOff>320040</xdr:colOff>
      <xdr:row>33195</xdr:row>
      <xdr:rowOff>152400</xdr:rowOff>
    </xdr:to>
    <xdr:sp macro="" textlink="">
      <xdr:nvSpPr>
        <xdr:cNvPr id="204" name="Line 737">
          <a:extLst>
            <a:ext uri="{FF2B5EF4-FFF2-40B4-BE49-F238E27FC236}">
              <a16:creationId xmlns:a16="http://schemas.microsoft.com/office/drawing/2014/main" id="{A9839F83-EC9A-4D40-A71D-ADC042A5C425}"/>
            </a:ext>
          </a:extLst>
        </xdr:cNvPr>
        <xdr:cNvSpPr>
          <a:spLocks noChangeShapeType="1"/>
        </xdr:cNvSpPr>
      </xdr:nvSpPr>
      <xdr:spPr bwMode="auto">
        <a:xfrm>
          <a:off x="1371600" y="66102280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33196</xdr:row>
      <xdr:rowOff>160020</xdr:rowOff>
    </xdr:from>
    <xdr:to>
      <xdr:col>6</xdr:col>
      <xdr:colOff>320040</xdr:colOff>
      <xdr:row>33196</xdr:row>
      <xdr:rowOff>160020</xdr:rowOff>
    </xdr:to>
    <xdr:sp macro="" textlink="">
      <xdr:nvSpPr>
        <xdr:cNvPr id="205" name="Line 736">
          <a:extLst>
            <a:ext uri="{FF2B5EF4-FFF2-40B4-BE49-F238E27FC236}">
              <a16:creationId xmlns:a16="http://schemas.microsoft.com/office/drawing/2014/main" id="{AA40E866-59E5-4BA1-A0F0-1EDE206D3A4D}"/>
            </a:ext>
          </a:extLst>
        </xdr:cNvPr>
        <xdr:cNvSpPr>
          <a:spLocks noChangeShapeType="1"/>
        </xdr:cNvSpPr>
      </xdr:nvSpPr>
      <xdr:spPr bwMode="auto">
        <a:xfrm>
          <a:off x="1371600" y="66104338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33198</xdr:row>
      <xdr:rowOff>152400</xdr:rowOff>
    </xdr:from>
    <xdr:to>
      <xdr:col>6</xdr:col>
      <xdr:colOff>320040</xdr:colOff>
      <xdr:row>33198</xdr:row>
      <xdr:rowOff>152400</xdr:rowOff>
    </xdr:to>
    <xdr:sp macro="" textlink="">
      <xdr:nvSpPr>
        <xdr:cNvPr id="206" name="Line 735">
          <a:extLst>
            <a:ext uri="{FF2B5EF4-FFF2-40B4-BE49-F238E27FC236}">
              <a16:creationId xmlns:a16="http://schemas.microsoft.com/office/drawing/2014/main" id="{9AE0B814-0BA5-47EF-8020-F6EF5F88E231}"/>
            </a:ext>
          </a:extLst>
        </xdr:cNvPr>
        <xdr:cNvSpPr>
          <a:spLocks noChangeShapeType="1"/>
        </xdr:cNvSpPr>
      </xdr:nvSpPr>
      <xdr:spPr bwMode="auto">
        <a:xfrm>
          <a:off x="1371600" y="66108224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33200</xdr:row>
      <xdr:rowOff>137160</xdr:rowOff>
    </xdr:from>
    <xdr:to>
      <xdr:col>6</xdr:col>
      <xdr:colOff>320040</xdr:colOff>
      <xdr:row>33200</xdr:row>
      <xdr:rowOff>137160</xdr:rowOff>
    </xdr:to>
    <xdr:sp macro="" textlink="">
      <xdr:nvSpPr>
        <xdr:cNvPr id="207" name="Line 734">
          <a:extLst>
            <a:ext uri="{FF2B5EF4-FFF2-40B4-BE49-F238E27FC236}">
              <a16:creationId xmlns:a16="http://schemas.microsoft.com/office/drawing/2014/main" id="{A74ADF54-ADDC-4452-9D65-A9BE6891FBEC}"/>
            </a:ext>
          </a:extLst>
        </xdr:cNvPr>
        <xdr:cNvSpPr>
          <a:spLocks noChangeShapeType="1"/>
        </xdr:cNvSpPr>
      </xdr:nvSpPr>
      <xdr:spPr bwMode="auto">
        <a:xfrm>
          <a:off x="1371600" y="66112034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33201</xdr:row>
      <xdr:rowOff>144780</xdr:rowOff>
    </xdr:from>
    <xdr:to>
      <xdr:col>6</xdr:col>
      <xdr:colOff>320040</xdr:colOff>
      <xdr:row>33201</xdr:row>
      <xdr:rowOff>144780</xdr:rowOff>
    </xdr:to>
    <xdr:sp macro="" textlink="">
      <xdr:nvSpPr>
        <xdr:cNvPr id="208" name="Line 733">
          <a:extLst>
            <a:ext uri="{FF2B5EF4-FFF2-40B4-BE49-F238E27FC236}">
              <a16:creationId xmlns:a16="http://schemas.microsoft.com/office/drawing/2014/main" id="{E01972E2-C348-4B8B-8964-369C3D0A16B6}"/>
            </a:ext>
          </a:extLst>
        </xdr:cNvPr>
        <xdr:cNvSpPr>
          <a:spLocks noChangeShapeType="1"/>
        </xdr:cNvSpPr>
      </xdr:nvSpPr>
      <xdr:spPr bwMode="auto">
        <a:xfrm>
          <a:off x="1371600" y="66114091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33202</xdr:row>
      <xdr:rowOff>160020</xdr:rowOff>
    </xdr:from>
    <xdr:to>
      <xdr:col>6</xdr:col>
      <xdr:colOff>320040</xdr:colOff>
      <xdr:row>33202</xdr:row>
      <xdr:rowOff>160020</xdr:rowOff>
    </xdr:to>
    <xdr:sp macro="" textlink="">
      <xdr:nvSpPr>
        <xdr:cNvPr id="209" name="Line 732">
          <a:extLst>
            <a:ext uri="{FF2B5EF4-FFF2-40B4-BE49-F238E27FC236}">
              <a16:creationId xmlns:a16="http://schemas.microsoft.com/office/drawing/2014/main" id="{A1FC8EEE-C8E3-45A7-9A5E-B7C1E3F57672}"/>
            </a:ext>
          </a:extLst>
        </xdr:cNvPr>
        <xdr:cNvSpPr>
          <a:spLocks noChangeShapeType="1"/>
        </xdr:cNvSpPr>
      </xdr:nvSpPr>
      <xdr:spPr bwMode="auto">
        <a:xfrm>
          <a:off x="1371600" y="66116225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33203</xdr:row>
      <xdr:rowOff>167640</xdr:rowOff>
    </xdr:from>
    <xdr:to>
      <xdr:col>6</xdr:col>
      <xdr:colOff>320040</xdr:colOff>
      <xdr:row>33203</xdr:row>
      <xdr:rowOff>167640</xdr:rowOff>
    </xdr:to>
    <xdr:sp macro="" textlink="">
      <xdr:nvSpPr>
        <xdr:cNvPr id="210" name="Line 731">
          <a:extLst>
            <a:ext uri="{FF2B5EF4-FFF2-40B4-BE49-F238E27FC236}">
              <a16:creationId xmlns:a16="http://schemas.microsoft.com/office/drawing/2014/main" id="{38934DE3-F41F-4F88-AC8E-D151A822C72C}"/>
            </a:ext>
          </a:extLst>
        </xdr:cNvPr>
        <xdr:cNvSpPr>
          <a:spLocks noChangeShapeType="1"/>
        </xdr:cNvSpPr>
      </xdr:nvSpPr>
      <xdr:spPr bwMode="auto">
        <a:xfrm>
          <a:off x="1371600" y="66118282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33205</xdr:row>
      <xdr:rowOff>114300</xdr:rowOff>
    </xdr:from>
    <xdr:to>
      <xdr:col>6</xdr:col>
      <xdr:colOff>320040</xdr:colOff>
      <xdr:row>33205</xdr:row>
      <xdr:rowOff>114300</xdr:rowOff>
    </xdr:to>
    <xdr:sp macro="" textlink="">
      <xdr:nvSpPr>
        <xdr:cNvPr id="211" name="Line 730">
          <a:extLst>
            <a:ext uri="{FF2B5EF4-FFF2-40B4-BE49-F238E27FC236}">
              <a16:creationId xmlns:a16="http://schemas.microsoft.com/office/drawing/2014/main" id="{BE3A2198-804F-4892-949D-A86596C44F4C}"/>
            </a:ext>
          </a:extLst>
        </xdr:cNvPr>
        <xdr:cNvSpPr>
          <a:spLocks noChangeShapeType="1"/>
        </xdr:cNvSpPr>
      </xdr:nvSpPr>
      <xdr:spPr bwMode="auto">
        <a:xfrm>
          <a:off x="1371600" y="6612171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33206</xdr:row>
      <xdr:rowOff>121920</xdr:rowOff>
    </xdr:from>
    <xdr:to>
      <xdr:col>6</xdr:col>
      <xdr:colOff>320040</xdr:colOff>
      <xdr:row>33206</xdr:row>
      <xdr:rowOff>121920</xdr:rowOff>
    </xdr:to>
    <xdr:sp macro="" textlink="">
      <xdr:nvSpPr>
        <xdr:cNvPr id="212" name="Line 729">
          <a:extLst>
            <a:ext uri="{FF2B5EF4-FFF2-40B4-BE49-F238E27FC236}">
              <a16:creationId xmlns:a16="http://schemas.microsoft.com/office/drawing/2014/main" id="{F0F6552D-A28C-4073-8AF8-5A27F652A086}"/>
            </a:ext>
          </a:extLst>
        </xdr:cNvPr>
        <xdr:cNvSpPr>
          <a:spLocks noChangeShapeType="1"/>
        </xdr:cNvSpPr>
      </xdr:nvSpPr>
      <xdr:spPr bwMode="auto">
        <a:xfrm>
          <a:off x="1371600" y="66123769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33207</xdr:row>
      <xdr:rowOff>129540</xdr:rowOff>
    </xdr:from>
    <xdr:to>
      <xdr:col>6</xdr:col>
      <xdr:colOff>320040</xdr:colOff>
      <xdr:row>33207</xdr:row>
      <xdr:rowOff>129540</xdr:rowOff>
    </xdr:to>
    <xdr:sp macro="" textlink="">
      <xdr:nvSpPr>
        <xdr:cNvPr id="213" name="Line 728">
          <a:extLst>
            <a:ext uri="{FF2B5EF4-FFF2-40B4-BE49-F238E27FC236}">
              <a16:creationId xmlns:a16="http://schemas.microsoft.com/office/drawing/2014/main" id="{6B510BC3-8FFA-4993-A37C-747B3818ADC5}"/>
            </a:ext>
          </a:extLst>
        </xdr:cNvPr>
        <xdr:cNvSpPr>
          <a:spLocks noChangeShapeType="1"/>
        </xdr:cNvSpPr>
      </xdr:nvSpPr>
      <xdr:spPr bwMode="auto">
        <a:xfrm>
          <a:off x="1371600" y="66125826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33208</xdr:row>
      <xdr:rowOff>137160</xdr:rowOff>
    </xdr:from>
    <xdr:to>
      <xdr:col>6</xdr:col>
      <xdr:colOff>320040</xdr:colOff>
      <xdr:row>33208</xdr:row>
      <xdr:rowOff>137160</xdr:rowOff>
    </xdr:to>
    <xdr:sp macro="" textlink="">
      <xdr:nvSpPr>
        <xdr:cNvPr id="214" name="Line 727">
          <a:extLst>
            <a:ext uri="{FF2B5EF4-FFF2-40B4-BE49-F238E27FC236}">
              <a16:creationId xmlns:a16="http://schemas.microsoft.com/office/drawing/2014/main" id="{4327DF11-B398-4BA6-AA4F-C67AE656CA14}"/>
            </a:ext>
          </a:extLst>
        </xdr:cNvPr>
        <xdr:cNvSpPr>
          <a:spLocks noChangeShapeType="1"/>
        </xdr:cNvSpPr>
      </xdr:nvSpPr>
      <xdr:spPr bwMode="auto">
        <a:xfrm>
          <a:off x="1371600" y="66127884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33209</xdr:row>
      <xdr:rowOff>144780</xdr:rowOff>
    </xdr:from>
    <xdr:to>
      <xdr:col>6</xdr:col>
      <xdr:colOff>320040</xdr:colOff>
      <xdr:row>33209</xdr:row>
      <xdr:rowOff>144780</xdr:rowOff>
    </xdr:to>
    <xdr:sp macro="" textlink="">
      <xdr:nvSpPr>
        <xdr:cNvPr id="215" name="Line 726">
          <a:extLst>
            <a:ext uri="{FF2B5EF4-FFF2-40B4-BE49-F238E27FC236}">
              <a16:creationId xmlns:a16="http://schemas.microsoft.com/office/drawing/2014/main" id="{037C311E-0C9A-491A-89E2-21AA3BD2776F}"/>
            </a:ext>
          </a:extLst>
        </xdr:cNvPr>
        <xdr:cNvSpPr>
          <a:spLocks noChangeShapeType="1"/>
        </xdr:cNvSpPr>
      </xdr:nvSpPr>
      <xdr:spPr bwMode="auto">
        <a:xfrm>
          <a:off x="1371600" y="66129941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33210</xdr:row>
      <xdr:rowOff>160020</xdr:rowOff>
    </xdr:from>
    <xdr:to>
      <xdr:col>6</xdr:col>
      <xdr:colOff>320040</xdr:colOff>
      <xdr:row>33210</xdr:row>
      <xdr:rowOff>160020</xdr:rowOff>
    </xdr:to>
    <xdr:sp macro="" textlink="">
      <xdr:nvSpPr>
        <xdr:cNvPr id="216" name="Line 725">
          <a:extLst>
            <a:ext uri="{FF2B5EF4-FFF2-40B4-BE49-F238E27FC236}">
              <a16:creationId xmlns:a16="http://schemas.microsoft.com/office/drawing/2014/main" id="{0AAA1EF5-3904-4A8E-AED8-1DEFC0B16032}"/>
            </a:ext>
          </a:extLst>
        </xdr:cNvPr>
        <xdr:cNvSpPr>
          <a:spLocks noChangeShapeType="1"/>
        </xdr:cNvSpPr>
      </xdr:nvSpPr>
      <xdr:spPr bwMode="auto">
        <a:xfrm>
          <a:off x="1371600" y="66132075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33211</xdr:row>
      <xdr:rowOff>167640</xdr:rowOff>
    </xdr:from>
    <xdr:to>
      <xdr:col>6</xdr:col>
      <xdr:colOff>320040</xdr:colOff>
      <xdr:row>33211</xdr:row>
      <xdr:rowOff>167640</xdr:rowOff>
    </xdr:to>
    <xdr:sp macro="" textlink="">
      <xdr:nvSpPr>
        <xdr:cNvPr id="217" name="Line 724">
          <a:extLst>
            <a:ext uri="{FF2B5EF4-FFF2-40B4-BE49-F238E27FC236}">
              <a16:creationId xmlns:a16="http://schemas.microsoft.com/office/drawing/2014/main" id="{00CF6096-65F4-4B20-B4CC-BECE8BD13490}"/>
            </a:ext>
          </a:extLst>
        </xdr:cNvPr>
        <xdr:cNvSpPr>
          <a:spLocks noChangeShapeType="1"/>
        </xdr:cNvSpPr>
      </xdr:nvSpPr>
      <xdr:spPr bwMode="auto">
        <a:xfrm>
          <a:off x="1371600" y="66134132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33213</xdr:row>
      <xdr:rowOff>160020</xdr:rowOff>
    </xdr:from>
    <xdr:to>
      <xdr:col>6</xdr:col>
      <xdr:colOff>320040</xdr:colOff>
      <xdr:row>33213</xdr:row>
      <xdr:rowOff>160020</xdr:rowOff>
    </xdr:to>
    <xdr:sp macro="" textlink="">
      <xdr:nvSpPr>
        <xdr:cNvPr id="218" name="Line 723">
          <a:extLst>
            <a:ext uri="{FF2B5EF4-FFF2-40B4-BE49-F238E27FC236}">
              <a16:creationId xmlns:a16="http://schemas.microsoft.com/office/drawing/2014/main" id="{06918272-E0CD-4C57-8A42-D3DED450E271}"/>
            </a:ext>
          </a:extLst>
        </xdr:cNvPr>
        <xdr:cNvSpPr>
          <a:spLocks noChangeShapeType="1"/>
        </xdr:cNvSpPr>
      </xdr:nvSpPr>
      <xdr:spPr bwMode="auto">
        <a:xfrm>
          <a:off x="1371600" y="66138018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33215</xdr:row>
      <xdr:rowOff>152400</xdr:rowOff>
    </xdr:from>
    <xdr:to>
      <xdr:col>6</xdr:col>
      <xdr:colOff>320040</xdr:colOff>
      <xdr:row>33215</xdr:row>
      <xdr:rowOff>152400</xdr:rowOff>
    </xdr:to>
    <xdr:sp macro="" textlink="">
      <xdr:nvSpPr>
        <xdr:cNvPr id="219" name="Line 722">
          <a:extLst>
            <a:ext uri="{FF2B5EF4-FFF2-40B4-BE49-F238E27FC236}">
              <a16:creationId xmlns:a16="http://schemas.microsoft.com/office/drawing/2014/main" id="{2784FF79-3E34-4E1C-A176-14B3459982A2}"/>
            </a:ext>
          </a:extLst>
        </xdr:cNvPr>
        <xdr:cNvSpPr>
          <a:spLocks noChangeShapeType="1"/>
        </xdr:cNvSpPr>
      </xdr:nvSpPr>
      <xdr:spPr bwMode="auto">
        <a:xfrm>
          <a:off x="1371600" y="66141904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33218</xdr:row>
      <xdr:rowOff>121920</xdr:rowOff>
    </xdr:from>
    <xdr:to>
      <xdr:col>6</xdr:col>
      <xdr:colOff>320040</xdr:colOff>
      <xdr:row>33218</xdr:row>
      <xdr:rowOff>121920</xdr:rowOff>
    </xdr:to>
    <xdr:sp macro="" textlink="">
      <xdr:nvSpPr>
        <xdr:cNvPr id="220" name="Line 721">
          <a:extLst>
            <a:ext uri="{FF2B5EF4-FFF2-40B4-BE49-F238E27FC236}">
              <a16:creationId xmlns:a16="http://schemas.microsoft.com/office/drawing/2014/main" id="{B2637770-1534-43BB-87B1-A8A2251581CC}"/>
            </a:ext>
          </a:extLst>
        </xdr:cNvPr>
        <xdr:cNvSpPr>
          <a:spLocks noChangeShapeType="1"/>
        </xdr:cNvSpPr>
      </xdr:nvSpPr>
      <xdr:spPr bwMode="auto">
        <a:xfrm>
          <a:off x="1371600" y="66147543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33219</xdr:row>
      <xdr:rowOff>129540</xdr:rowOff>
    </xdr:from>
    <xdr:to>
      <xdr:col>6</xdr:col>
      <xdr:colOff>320040</xdr:colOff>
      <xdr:row>33219</xdr:row>
      <xdr:rowOff>129540</xdr:rowOff>
    </xdr:to>
    <xdr:sp macro="" textlink="">
      <xdr:nvSpPr>
        <xdr:cNvPr id="221" name="Line 720">
          <a:extLst>
            <a:ext uri="{FF2B5EF4-FFF2-40B4-BE49-F238E27FC236}">
              <a16:creationId xmlns:a16="http://schemas.microsoft.com/office/drawing/2014/main" id="{3761DD68-F369-4EB5-8B71-C623BC32E138}"/>
            </a:ext>
          </a:extLst>
        </xdr:cNvPr>
        <xdr:cNvSpPr>
          <a:spLocks noChangeShapeType="1"/>
        </xdr:cNvSpPr>
      </xdr:nvSpPr>
      <xdr:spPr bwMode="auto">
        <a:xfrm>
          <a:off x="1371600" y="66149601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33220</xdr:row>
      <xdr:rowOff>137160</xdr:rowOff>
    </xdr:from>
    <xdr:to>
      <xdr:col>6</xdr:col>
      <xdr:colOff>320040</xdr:colOff>
      <xdr:row>33220</xdr:row>
      <xdr:rowOff>137160</xdr:rowOff>
    </xdr:to>
    <xdr:sp macro="" textlink="">
      <xdr:nvSpPr>
        <xdr:cNvPr id="222" name="Line 719">
          <a:extLst>
            <a:ext uri="{FF2B5EF4-FFF2-40B4-BE49-F238E27FC236}">
              <a16:creationId xmlns:a16="http://schemas.microsoft.com/office/drawing/2014/main" id="{6A297E67-7653-4956-A93E-C1964A3C53CE}"/>
            </a:ext>
          </a:extLst>
        </xdr:cNvPr>
        <xdr:cNvSpPr>
          <a:spLocks noChangeShapeType="1"/>
        </xdr:cNvSpPr>
      </xdr:nvSpPr>
      <xdr:spPr bwMode="auto">
        <a:xfrm>
          <a:off x="1371600" y="66151658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33221</xdr:row>
      <xdr:rowOff>144780</xdr:rowOff>
    </xdr:from>
    <xdr:to>
      <xdr:col>6</xdr:col>
      <xdr:colOff>320040</xdr:colOff>
      <xdr:row>33221</xdr:row>
      <xdr:rowOff>144780</xdr:rowOff>
    </xdr:to>
    <xdr:sp macro="" textlink="">
      <xdr:nvSpPr>
        <xdr:cNvPr id="223" name="Line 718">
          <a:extLst>
            <a:ext uri="{FF2B5EF4-FFF2-40B4-BE49-F238E27FC236}">
              <a16:creationId xmlns:a16="http://schemas.microsoft.com/office/drawing/2014/main" id="{5DDC0122-27AD-4CD2-8CAA-25EDD5E0640B}"/>
            </a:ext>
          </a:extLst>
        </xdr:cNvPr>
        <xdr:cNvSpPr>
          <a:spLocks noChangeShapeType="1"/>
        </xdr:cNvSpPr>
      </xdr:nvSpPr>
      <xdr:spPr bwMode="auto">
        <a:xfrm>
          <a:off x="1371600" y="66153715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33222</xdr:row>
      <xdr:rowOff>152400</xdr:rowOff>
    </xdr:from>
    <xdr:to>
      <xdr:col>6</xdr:col>
      <xdr:colOff>320040</xdr:colOff>
      <xdr:row>33222</xdr:row>
      <xdr:rowOff>152400</xdr:rowOff>
    </xdr:to>
    <xdr:sp macro="" textlink="">
      <xdr:nvSpPr>
        <xdr:cNvPr id="224" name="Line 717">
          <a:extLst>
            <a:ext uri="{FF2B5EF4-FFF2-40B4-BE49-F238E27FC236}">
              <a16:creationId xmlns:a16="http://schemas.microsoft.com/office/drawing/2014/main" id="{C57E8637-20E3-4CCB-ACAC-3F119B3A655B}"/>
            </a:ext>
          </a:extLst>
        </xdr:cNvPr>
        <xdr:cNvSpPr>
          <a:spLocks noChangeShapeType="1"/>
        </xdr:cNvSpPr>
      </xdr:nvSpPr>
      <xdr:spPr bwMode="auto">
        <a:xfrm>
          <a:off x="1371600" y="66155773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33223</xdr:row>
      <xdr:rowOff>167640</xdr:rowOff>
    </xdr:from>
    <xdr:to>
      <xdr:col>6</xdr:col>
      <xdr:colOff>320040</xdr:colOff>
      <xdr:row>33223</xdr:row>
      <xdr:rowOff>167640</xdr:rowOff>
    </xdr:to>
    <xdr:sp macro="" textlink="">
      <xdr:nvSpPr>
        <xdr:cNvPr id="225" name="Line 716">
          <a:extLst>
            <a:ext uri="{FF2B5EF4-FFF2-40B4-BE49-F238E27FC236}">
              <a16:creationId xmlns:a16="http://schemas.microsoft.com/office/drawing/2014/main" id="{2625E0AB-1BD5-4D22-9014-18767BA20F94}"/>
            </a:ext>
          </a:extLst>
        </xdr:cNvPr>
        <xdr:cNvSpPr>
          <a:spLocks noChangeShapeType="1"/>
        </xdr:cNvSpPr>
      </xdr:nvSpPr>
      <xdr:spPr bwMode="auto">
        <a:xfrm>
          <a:off x="1371600" y="66157906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33224</xdr:row>
      <xdr:rowOff>175260</xdr:rowOff>
    </xdr:from>
    <xdr:to>
      <xdr:col>6</xdr:col>
      <xdr:colOff>320040</xdr:colOff>
      <xdr:row>33224</xdr:row>
      <xdr:rowOff>175260</xdr:rowOff>
    </xdr:to>
    <xdr:sp macro="" textlink="">
      <xdr:nvSpPr>
        <xdr:cNvPr id="226" name="Line 715">
          <a:extLst>
            <a:ext uri="{FF2B5EF4-FFF2-40B4-BE49-F238E27FC236}">
              <a16:creationId xmlns:a16="http://schemas.microsoft.com/office/drawing/2014/main" id="{35B6D311-042B-47CB-995B-8D9D1E1EB516}"/>
            </a:ext>
          </a:extLst>
        </xdr:cNvPr>
        <xdr:cNvSpPr>
          <a:spLocks noChangeShapeType="1"/>
        </xdr:cNvSpPr>
      </xdr:nvSpPr>
      <xdr:spPr bwMode="auto">
        <a:xfrm>
          <a:off x="1371600" y="66159964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33225</xdr:row>
      <xdr:rowOff>182880</xdr:rowOff>
    </xdr:from>
    <xdr:to>
      <xdr:col>6</xdr:col>
      <xdr:colOff>320040</xdr:colOff>
      <xdr:row>33225</xdr:row>
      <xdr:rowOff>182880</xdr:rowOff>
    </xdr:to>
    <xdr:sp macro="" textlink="">
      <xdr:nvSpPr>
        <xdr:cNvPr id="227" name="Line 714">
          <a:extLst>
            <a:ext uri="{FF2B5EF4-FFF2-40B4-BE49-F238E27FC236}">
              <a16:creationId xmlns:a16="http://schemas.microsoft.com/office/drawing/2014/main" id="{5C3FB2AD-FC8F-43DB-8614-033FC3BF71F4}"/>
            </a:ext>
          </a:extLst>
        </xdr:cNvPr>
        <xdr:cNvSpPr>
          <a:spLocks noChangeShapeType="1"/>
        </xdr:cNvSpPr>
      </xdr:nvSpPr>
      <xdr:spPr bwMode="auto">
        <a:xfrm>
          <a:off x="1371600" y="66162021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33227</xdr:row>
      <xdr:rowOff>175260</xdr:rowOff>
    </xdr:from>
    <xdr:to>
      <xdr:col>6</xdr:col>
      <xdr:colOff>320040</xdr:colOff>
      <xdr:row>33227</xdr:row>
      <xdr:rowOff>175260</xdr:rowOff>
    </xdr:to>
    <xdr:sp macro="" textlink="">
      <xdr:nvSpPr>
        <xdr:cNvPr id="228" name="Line 713">
          <a:extLst>
            <a:ext uri="{FF2B5EF4-FFF2-40B4-BE49-F238E27FC236}">
              <a16:creationId xmlns:a16="http://schemas.microsoft.com/office/drawing/2014/main" id="{9D26175A-DE1E-45C4-8C11-42B8E341105B}"/>
            </a:ext>
          </a:extLst>
        </xdr:cNvPr>
        <xdr:cNvSpPr>
          <a:spLocks noChangeShapeType="1"/>
        </xdr:cNvSpPr>
      </xdr:nvSpPr>
      <xdr:spPr bwMode="auto">
        <a:xfrm>
          <a:off x="1371600" y="66165907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33228</xdr:row>
      <xdr:rowOff>182880</xdr:rowOff>
    </xdr:from>
    <xdr:to>
      <xdr:col>6</xdr:col>
      <xdr:colOff>320040</xdr:colOff>
      <xdr:row>33228</xdr:row>
      <xdr:rowOff>182880</xdr:rowOff>
    </xdr:to>
    <xdr:sp macro="" textlink="">
      <xdr:nvSpPr>
        <xdr:cNvPr id="229" name="Line 712">
          <a:extLst>
            <a:ext uri="{FF2B5EF4-FFF2-40B4-BE49-F238E27FC236}">
              <a16:creationId xmlns:a16="http://schemas.microsoft.com/office/drawing/2014/main" id="{571FC081-D86F-4997-9B89-1E8E298AF850}"/>
            </a:ext>
          </a:extLst>
        </xdr:cNvPr>
        <xdr:cNvSpPr>
          <a:spLocks noChangeShapeType="1"/>
        </xdr:cNvSpPr>
      </xdr:nvSpPr>
      <xdr:spPr bwMode="auto">
        <a:xfrm>
          <a:off x="1371600" y="66167965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33229</xdr:row>
      <xdr:rowOff>190500</xdr:rowOff>
    </xdr:from>
    <xdr:to>
      <xdr:col>6</xdr:col>
      <xdr:colOff>320040</xdr:colOff>
      <xdr:row>33229</xdr:row>
      <xdr:rowOff>190500</xdr:rowOff>
    </xdr:to>
    <xdr:sp macro="" textlink="">
      <xdr:nvSpPr>
        <xdr:cNvPr id="230" name="Line 711">
          <a:extLst>
            <a:ext uri="{FF2B5EF4-FFF2-40B4-BE49-F238E27FC236}">
              <a16:creationId xmlns:a16="http://schemas.microsoft.com/office/drawing/2014/main" id="{92CE84B2-1BEF-4464-B87D-F1766356B9E4}"/>
            </a:ext>
          </a:extLst>
        </xdr:cNvPr>
        <xdr:cNvSpPr>
          <a:spLocks noChangeShapeType="1"/>
        </xdr:cNvSpPr>
      </xdr:nvSpPr>
      <xdr:spPr bwMode="auto">
        <a:xfrm>
          <a:off x="1371600" y="66170022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33231</xdr:row>
      <xdr:rowOff>0</xdr:rowOff>
    </xdr:from>
    <xdr:to>
      <xdr:col>6</xdr:col>
      <xdr:colOff>320040</xdr:colOff>
      <xdr:row>33231</xdr:row>
      <xdr:rowOff>0</xdr:rowOff>
    </xdr:to>
    <xdr:sp macro="" textlink="">
      <xdr:nvSpPr>
        <xdr:cNvPr id="231" name="Line 710">
          <a:extLst>
            <a:ext uri="{FF2B5EF4-FFF2-40B4-BE49-F238E27FC236}">
              <a16:creationId xmlns:a16="http://schemas.microsoft.com/office/drawing/2014/main" id="{9DBDB5C3-A60E-4A18-A46D-FE604F701D6B}"/>
            </a:ext>
          </a:extLst>
        </xdr:cNvPr>
        <xdr:cNvSpPr>
          <a:spLocks noChangeShapeType="1"/>
        </xdr:cNvSpPr>
      </xdr:nvSpPr>
      <xdr:spPr bwMode="auto">
        <a:xfrm>
          <a:off x="1371600" y="66172080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33232</xdr:row>
      <xdr:rowOff>7620</xdr:rowOff>
    </xdr:from>
    <xdr:to>
      <xdr:col>6</xdr:col>
      <xdr:colOff>320040</xdr:colOff>
      <xdr:row>33232</xdr:row>
      <xdr:rowOff>7620</xdr:rowOff>
    </xdr:to>
    <xdr:sp macro="" textlink="">
      <xdr:nvSpPr>
        <xdr:cNvPr id="232" name="Line 709">
          <a:extLst>
            <a:ext uri="{FF2B5EF4-FFF2-40B4-BE49-F238E27FC236}">
              <a16:creationId xmlns:a16="http://schemas.microsoft.com/office/drawing/2014/main" id="{480C9AAB-E181-4997-990A-AF733EF2BF8B}"/>
            </a:ext>
          </a:extLst>
        </xdr:cNvPr>
        <xdr:cNvSpPr>
          <a:spLocks noChangeShapeType="1"/>
        </xdr:cNvSpPr>
      </xdr:nvSpPr>
      <xdr:spPr bwMode="auto">
        <a:xfrm>
          <a:off x="1371600" y="66174137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33233</xdr:row>
      <xdr:rowOff>15240</xdr:rowOff>
    </xdr:from>
    <xdr:to>
      <xdr:col>6</xdr:col>
      <xdr:colOff>320040</xdr:colOff>
      <xdr:row>33233</xdr:row>
      <xdr:rowOff>15240</xdr:rowOff>
    </xdr:to>
    <xdr:sp macro="" textlink="">
      <xdr:nvSpPr>
        <xdr:cNvPr id="233" name="Line 708">
          <a:extLst>
            <a:ext uri="{FF2B5EF4-FFF2-40B4-BE49-F238E27FC236}">
              <a16:creationId xmlns:a16="http://schemas.microsoft.com/office/drawing/2014/main" id="{318D495F-86D6-434C-80B4-FAFCEF04BD52}"/>
            </a:ext>
          </a:extLst>
        </xdr:cNvPr>
        <xdr:cNvSpPr>
          <a:spLocks noChangeShapeType="1"/>
        </xdr:cNvSpPr>
      </xdr:nvSpPr>
      <xdr:spPr bwMode="auto">
        <a:xfrm>
          <a:off x="1371600" y="66176194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33234</xdr:row>
      <xdr:rowOff>22860</xdr:rowOff>
    </xdr:from>
    <xdr:to>
      <xdr:col>6</xdr:col>
      <xdr:colOff>320040</xdr:colOff>
      <xdr:row>33234</xdr:row>
      <xdr:rowOff>22860</xdr:rowOff>
    </xdr:to>
    <xdr:sp macro="" textlink="">
      <xdr:nvSpPr>
        <xdr:cNvPr id="234" name="Line 707">
          <a:extLst>
            <a:ext uri="{FF2B5EF4-FFF2-40B4-BE49-F238E27FC236}">
              <a16:creationId xmlns:a16="http://schemas.microsoft.com/office/drawing/2014/main" id="{CF1F40E2-40F6-41D9-8C54-27CE83A9FBE1}"/>
            </a:ext>
          </a:extLst>
        </xdr:cNvPr>
        <xdr:cNvSpPr>
          <a:spLocks noChangeShapeType="1"/>
        </xdr:cNvSpPr>
      </xdr:nvSpPr>
      <xdr:spPr bwMode="auto">
        <a:xfrm>
          <a:off x="1371600" y="66178252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33236</xdr:row>
      <xdr:rowOff>15240</xdr:rowOff>
    </xdr:from>
    <xdr:to>
      <xdr:col>6</xdr:col>
      <xdr:colOff>320040</xdr:colOff>
      <xdr:row>33236</xdr:row>
      <xdr:rowOff>15240</xdr:rowOff>
    </xdr:to>
    <xdr:sp macro="" textlink="">
      <xdr:nvSpPr>
        <xdr:cNvPr id="235" name="Line 706">
          <a:extLst>
            <a:ext uri="{FF2B5EF4-FFF2-40B4-BE49-F238E27FC236}">
              <a16:creationId xmlns:a16="http://schemas.microsoft.com/office/drawing/2014/main" id="{7E434F7A-B71A-4144-9C7B-E237A9005411}"/>
            </a:ext>
          </a:extLst>
        </xdr:cNvPr>
        <xdr:cNvSpPr>
          <a:spLocks noChangeShapeType="1"/>
        </xdr:cNvSpPr>
      </xdr:nvSpPr>
      <xdr:spPr bwMode="auto">
        <a:xfrm>
          <a:off x="1371600" y="66182138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33192</xdr:row>
      <xdr:rowOff>121920</xdr:rowOff>
    </xdr:from>
    <xdr:to>
      <xdr:col>2</xdr:col>
      <xdr:colOff>30480</xdr:colOff>
      <xdr:row>33237</xdr:row>
      <xdr:rowOff>22860</xdr:rowOff>
    </xdr:to>
    <xdr:sp macro="" textlink="">
      <xdr:nvSpPr>
        <xdr:cNvPr id="236" name="Line 705">
          <a:extLst>
            <a:ext uri="{FF2B5EF4-FFF2-40B4-BE49-F238E27FC236}">
              <a16:creationId xmlns:a16="http://schemas.microsoft.com/office/drawing/2014/main" id="{D8C1B714-DEED-4BCE-82B5-70CFA3C06F58}"/>
            </a:ext>
          </a:extLst>
        </xdr:cNvPr>
        <xdr:cNvSpPr>
          <a:spLocks noChangeShapeType="1"/>
        </xdr:cNvSpPr>
      </xdr:nvSpPr>
      <xdr:spPr bwMode="auto">
        <a:xfrm>
          <a:off x="1371600" y="6609603240"/>
          <a:ext cx="0" cy="88163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33192</xdr:row>
      <xdr:rowOff>121920</xdr:rowOff>
    </xdr:from>
    <xdr:to>
      <xdr:col>2</xdr:col>
      <xdr:colOff>906780</xdr:colOff>
      <xdr:row>33237</xdr:row>
      <xdr:rowOff>22860</xdr:rowOff>
    </xdr:to>
    <xdr:sp macro="" textlink="">
      <xdr:nvSpPr>
        <xdr:cNvPr id="237" name="Line 704">
          <a:extLst>
            <a:ext uri="{FF2B5EF4-FFF2-40B4-BE49-F238E27FC236}">
              <a16:creationId xmlns:a16="http://schemas.microsoft.com/office/drawing/2014/main" id="{CA7EB868-0612-4462-B043-844088376BA6}"/>
            </a:ext>
          </a:extLst>
        </xdr:cNvPr>
        <xdr:cNvSpPr>
          <a:spLocks noChangeShapeType="1"/>
        </xdr:cNvSpPr>
      </xdr:nvSpPr>
      <xdr:spPr bwMode="auto">
        <a:xfrm>
          <a:off x="2247900" y="6609603240"/>
          <a:ext cx="0" cy="881634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33192</xdr:row>
      <xdr:rowOff>121920</xdr:rowOff>
    </xdr:from>
    <xdr:to>
      <xdr:col>2</xdr:col>
      <xdr:colOff>1706880</xdr:colOff>
      <xdr:row>33237</xdr:row>
      <xdr:rowOff>22860</xdr:rowOff>
    </xdr:to>
    <xdr:sp macro="" textlink="">
      <xdr:nvSpPr>
        <xdr:cNvPr id="238" name="Line 703">
          <a:extLst>
            <a:ext uri="{FF2B5EF4-FFF2-40B4-BE49-F238E27FC236}">
              <a16:creationId xmlns:a16="http://schemas.microsoft.com/office/drawing/2014/main" id="{12D487E3-0258-4589-9240-AD2FF7CDDEAE}"/>
            </a:ext>
          </a:extLst>
        </xdr:cNvPr>
        <xdr:cNvSpPr>
          <a:spLocks noChangeShapeType="1"/>
        </xdr:cNvSpPr>
      </xdr:nvSpPr>
      <xdr:spPr bwMode="auto">
        <a:xfrm>
          <a:off x="3048000" y="6609603240"/>
          <a:ext cx="0" cy="881634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33192</xdr:row>
      <xdr:rowOff>121920</xdr:rowOff>
    </xdr:from>
    <xdr:to>
      <xdr:col>5</xdr:col>
      <xdr:colOff>350520</xdr:colOff>
      <xdr:row>33237</xdr:row>
      <xdr:rowOff>22860</xdr:rowOff>
    </xdr:to>
    <xdr:sp macro="" textlink="">
      <xdr:nvSpPr>
        <xdr:cNvPr id="239" name="Line 702">
          <a:extLst>
            <a:ext uri="{FF2B5EF4-FFF2-40B4-BE49-F238E27FC236}">
              <a16:creationId xmlns:a16="http://schemas.microsoft.com/office/drawing/2014/main" id="{661EAE58-72E6-4BFB-8822-C1E022ABC08C}"/>
            </a:ext>
          </a:extLst>
        </xdr:cNvPr>
        <xdr:cNvSpPr>
          <a:spLocks noChangeShapeType="1"/>
        </xdr:cNvSpPr>
      </xdr:nvSpPr>
      <xdr:spPr bwMode="auto">
        <a:xfrm>
          <a:off x="6248400" y="6609603240"/>
          <a:ext cx="0" cy="88163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33192</xdr:row>
      <xdr:rowOff>121920</xdr:rowOff>
    </xdr:from>
    <xdr:to>
      <xdr:col>6</xdr:col>
      <xdr:colOff>320040</xdr:colOff>
      <xdr:row>33237</xdr:row>
      <xdr:rowOff>22860</xdr:rowOff>
    </xdr:to>
    <xdr:sp macro="" textlink="">
      <xdr:nvSpPr>
        <xdr:cNvPr id="240" name="Line 701">
          <a:extLst>
            <a:ext uri="{FF2B5EF4-FFF2-40B4-BE49-F238E27FC236}">
              <a16:creationId xmlns:a16="http://schemas.microsoft.com/office/drawing/2014/main" id="{63D31EE4-5C31-4047-9544-D10F8350B9FC}"/>
            </a:ext>
          </a:extLst>
        </xdr:cNvPr>
        <xdr:cNvSpPr>
          <a:spLocks noChangeShapeType="1"/>
        </xdr:cNvSpPr>
      </xdr:nvSpPr>
      <xdr:spPr bwMode="auto">
        <a:xfrm>
          <a:off x="6888480" y="6609603240"/>
          <a:ext cx="0" cy="88163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33258</xdr:row>
      <xdr:rowOff>38100</xdr:rowOff>
    </xdr:from>
    <xdr:to>
      <xdr:col>5</xdr:col>
      <xdr:colOff>76200</xdr:colOff>
      <xdr:row>33258</xdr:row>
      <xdr:rowOff>38100</xdr:rowOff>
    </xdr:to>
    <xdr:sp macro="" textlink="">
      <xdr:nvSpPr>
        <xdr:cNvPr id="241" name="Line 700">
          <a:extLst>
            <a:ext uri="{FF2B5EF4-FFF2-40B4-BE49-F238E27FC236}">
              <a16:creationId xmlns:a16="http://schemas.microsoft.com/office/drawing/2014/main" id="{7A5D659F-390A-4C7D-9CE5-FCD6EC225E93}"/>
            </a:ext>
          </a:extLst>
        </xdr:cNvPr>
        <xdr:cNvSpPr>
          <a:spLocks noChangeShapeType="1"/>
        </xdr:cNvSpPr>
      </xdr:nvSpPr>
      <xdr:spPr bwMode="auto">
        <a:xfrm>
          <a:off x="457200" y="66225953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33266</xdr:row>
      <xdr:rowOff>121920</xdr:rowOff>
    </xdr:from>
    <xdr:to>
      <xdr:col>6</xdr:col>
      <xdr:colOff>320040</xdr:colOff>
      <xdr:row>33266</xdr:row>
      <xdr:rowOff>121920</xdr:rowOff>
    </xdr:to>
    <xdr:sp macro="" textlink="">
      <xdr:nvSpPr>
        <xdr:cNvPr id="242" name="Line 699">
          <a:extLst>
            <a:ext uri="{FF2B5EF4-FFF2-40B4-BE49-F238E27FC236}">
              <a16:creationId xmlns:a16="http://schemas.microsoft.com/office/drawing/2014/main" id="{6939B554-91C6-461C-9C20-621A848FCEBD}"/>
            </a:ext>
          </a:extLst>
        </xdr:cNvPr>
        <xdr:cNvSpPr>
          <a:spLocks noChangeShapeType="1"/>
        </xdr:cNvSpPr>
      </xdr:nvSpPr>
      <xdr:spPr bwMode="auto">
        <a:xfrm>
          <a:off x="1371600" y="662426412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33268</xdr:row>
      <xdr:rowOff>76200</xdr:rowOff>
    </xdr:from>
    <xdr:to>
      <xdr:col>6</xdr:col>
      <xdr:colOff>320040</xdr:colOff>
      <xdr:row>33268</xdr:row>
      <xdr:rowOff>76200</xdr:rowOff>
    </xdr:to>
    <xdr:sp macro="" textlink="">
      <xdr:nvSpPr>
        <xdr:cNvPr id="243" name="Line 698">
          <a:extLst>
            <a:ext uri="{FF2B5EF4-FFF2-40B4-BE49-F238E27FC236}">
              <a16:creationId xmlns:a16="http://schemas.microsoft.com/office/drawing/2014/main" id="{2DD0CB70-5A5B-4695-992F-04891F3E569A}"/>
            </a:ext>
          </a:extLst>
        </xdr:cNvPr>
        <xdr:cNvSpPr>
          <a:spLocks noChangeShapeType="1"/>
        </xdr:cNvSpPr>
      </xdr:nvSpPr>
      <xdr:spPr bwMode="auto">
        <a:xfrm>
          <a:off x="1371600" y="66246146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33269</xdr:row>
      <xdr:rowOff>83820</xdr:rowOff>
    </xdr:from>
    <xdr:to>
      <xdr:col>6</xdr:col>
      <xdr:colOff>320040</xdr:colOff>
      <xdr:row>33269</xdr:row>
      <xdr:rowOff>83820</xdr:rowOff>
    </xdr:to>
    <xdr:sp macro="" textlink="">
      <xdr:nvSpPr>
        <xdr:cNvPr id="244" name="Line 697">
          <a:extLst>
            <a:ext uri="{FF2B5EF4-FFF2-40B4-BE49-F238E27FC236}">
              <a16:creationId xmlns:a16="http://schemas.microsoft.com/office/drawing/2014/main" id="{686F82DB-B296-4EF3-8DD8-E9382FDBE1DE}"/>
            </a:ext>
          </a:extLst>
        </xdr:cNvPr>
        <xdr:cNvSpPr>
          <a:spLocks noChangeShapeType="1"/>
        </xdr:cNvSpPr>
      </xdr:nvSpPr>
      <xdr:spPr bwMode="auto">
        <a:xfrm>
          <a:off x="1371600" y="66248203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33270</xdr:row>
      <xdr:rowOff>91440</xdr:rowOff>
    </xdr:from>
    <xdr:to>
      <xdr:col>6</xdr:col>
      <xdr:colOff>320040</xdr:colOff>
      <xdr:row>33270</xdr:row>
      <xdr:rowOff>91440</xdr:rowOff>
    </xdr:to>
    <xdr:sp macro="" textlink="">
      <xdr:nvSpPr>
        <xdr:cNvPr id="245" name="Line 696">
          <a:extLst>
            <a:ext uri="{FF2B5EF4-FFF2-40B4-BE49-F238E27FC236}">
              <a16:creationId xmlns:a16="http://schemas.microsoft.com/office/drawing/2014/main" id="{F050258A-A4F3-4405-AA36-7AC0CFFABC5A}"/>
            </a:ext>
          </a:extLst>
        </xdr:cNvPr>
        <xdr:cNvSpPr>
          <a:spLocks noChangeShapeType="1"/>
        </xdr:cNvSpPr>
      </xdr:nvSpPr>
      <xdr:spPr bwMode="auto">
        <a:xfrm>
          <a:off x="1371600" y="66250261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33271</xdr:row>
      <xdr:rowOff>99060</xdr:rowOff>
    </xdr:from>
    <xdr:to>
      <xdr:col>6</xdr:col>
      <xdr:colOff>320040</xdr:colOff>
      <xdr:row>33271</xdr:row>
      <xdr:rowOff>99060</xdr:rowOff>
    </xdr:to>
    <xdr:sp macro="" textlink="">
      <xdr:nvSpPr>
        <xdr:cNvPr id="246" name="Line 695">
          <a:extLst>
            <a:ext uri="{FF2B5EF4-FFF2-40B4-BE49-F238E27FC236}">
              <a16:creationId xmlns:a16="http://schemas.microsoft.com/office/drawing/2014/main" id="{E216B902-2C3F-4D7B-B83C-4B6BD19844EA}"/>
            </a:ext>
          </a:extLst>
        </xdr:cNvPr>
        <xdr:cNvSpPr>
          <a:spLocks noChangeShapeType="1"/>
        </xdr:cNvSpPr>
      </xdr:nvSpPr>
      <xdr:spPr bwMode="auto">
        <a:xfrm>
          <a:off x="1371600" y="66252318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33272</xdr:row>
      <xdr:rowOff>106680</xdr:rowOff>
    </xdr:from>
    <xdr:to>
      <xdr:col>6</xdr:col>
      <xdr:colOff>320040</xdr:colOff>
      <xdr:row>33272</xdr:row>
      <xdr:rowOff>106680</xdr:rowOff>
    </xdr:to>
    <xdr:sp macro="" textlink="">
      <xdr:nvSpPr>
        <xdr:cNvPr id="247" name="Line 694">
          <a:extLst>
            <a:ext uri="{FF2B5EF4-FFF2-40B4-BE49-F238E27FC236}">
              <a16:creationId xmlns:a16="http://schemas.microsoft.com/office/drawing/2014/main" id="{442EF95C-7132-43C4-A068-7C1A27FE1EC6}"/>
            </a:ext>
          </a:extLst>
        </xdr:cNvPr>
        <xdr:cNvSpPr>
          <a:spLocks noChangeShapeType="1"/>
        </xdr:cNvSpPr>
      </xdr:nvSpPr>
      <xdr:spPr bwMode="auto">
        <a:xfrm>
          <a:off x="1371600" y="66254376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33273</xdr:row>
      <xdr:rowOff>114300</xdr:rowOff>
    </xdr:from>
    <xdr:to>
      <xdr:col>6</xdr:col>
      <xdr:colOff>320040</xdr:colOff>
      <xdr:row>33273</xdr:row>
      <xdr:rowOff>114300</xdr:rowOff>
    </xdr:to>
    <xdr:sp macro="" textlink="">
      <xdr:nvSpPr>
        <xdr:cNvPr id="248" name="Line 693">
          <a:extLst>
            <a:ext uri="{FF2B5EF4-FFF2-40B4-BE49-F238E27FC236}">
              <a16:creationId xmlns:a16="http://schemas.microsoft.com/office/drawing/2014/main" id="{BF261DC9-D98B-49BA-986E-E46B83CB6D1F}"/>
            </a:ext>
          </a:extLst>
        </xdr:cNvPr>
        <xdr:cNvSpPr>
          <a:spLocks noChangeShapeType="1"/>
        </xdr:cNvSpPr>
      </xdr:nvSpPr>
      <xdr:spPr bwMode="auto">
        <a:xfrm>
          <a:off x="1371600" y="66256433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33274</xdr:row>
      <xdr:rowOff>121920</xdr:rowOff>
    </xdr:from>
    <xdr:to>
      <xdr:col>6</xdr:col>
      <xdr:colOff>320040</xdr:colOff>
      <xdr:row>33274</xdr:row>
      <xdr:rowOff>121920</xdr:rowOff>
    </xdr:to>
    <xdr:sp macro="" textlink="">
      <xdr:nvSpPr>
        <xdr:cNvPr id="249" name="Line 692">
          <a:extLst>
            <a:ext uri="{FF2B5EF4-FFF2-40B4-BE49-F238E27FC236}">
              <a16:creationId xmlns:a16="http://schemas.microsoft.com/office/drawing/2014/main" id="{45EEC8CB-AD3B-420E-96A6-9DF53EB2EE63}"/>
            </a:ext>
          </a:extLst>
        </xdr:cNvPr>
        <xdr:cNvSpPr>
          <a:spLocks noChangeShapeType="1"/>
        </xdr:cNvSpPr>
      </xdr:nvSpPr>
      <xdr:spPr bwMode="auto">
        <a:xfrm>
          <a:off x="1371600" y="66258490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33275</xdr:row>
      <xdr:rowOff>129540</xdr:rowOff>
    </xdr:from>
    <xdr:to>
      <xdr:col>6</xdr:col>
      <xdr:colOff>320040</xdr:colOff>
      <xdr:row>33275</xdr:row>
      <xdr:rowOff>129540</xdr:rowOff>
    </xdr:to>
    <xdr:sp macro="" textlink="">
      <xdr:nvSpPr>
        <xdr:cNvPr id="250" name="Line 691">
          <a:extLst>
            <a:ext uri="{FF2B5EF4-FFF2-40B4-BE49-F238E27FC236}">
              <a16:creationId xmlns:a16="http://schemas.microsoft.com/office/drawing/2014/main" id="{7A841A1C-22D6-453A-84D2-51B2A5A1F989}"/>
            </a:ext>
          </a:extLst>
        </xdr:cNvPr>
        <xdr:cNvSpPr>
          <a:spLocks noChangeShapeType="1"/>
        </xdr:cNvSpPr>
      </xdr:nvSpPr>
      <xdr:spPr bwMode="auto">
        <a:xfrm>
          <a:off x="1371600" y="66260548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33276</xdr:row>
      <xdr:rowOff>144780</xdr:rowOff>
    </xdr:from>
    <xdr:to>
      <xdr:col>6</xdr:col>
      <xdr:colOff>320040</xdr:colOff>
      <xdr:row>33276</xdr:row>
      <xdr:rowOff>144780</xdr:rowOff>
    </xdr:to>
    <xdr:sp macro="" textlink="">
      <xdr:nvSpPr>
        <xdr:cNvPr id="251" name="Line 690">
          <a:extLst>
            <a:ext uri="{FF2B5EF4-FFF2-40B4-BE49-F238E27FC236}">
              <a16:creationId xmlns:a16="http://schemas.microsoft.com/office/drawing/2014/main" id="{491EFF25-87D8-4A31-B1F1-F2D6113FE51E}"/>
            </a:ext>
          </a:extLst>
        </xdr:cNvPr>
        <xdr:cNvSpPr>
          <a:spLocks noChangeShapeType="1"/>
        </xdr:cNvSpPr>
      </xdr:nvSpPr>
      <xdr:spPr bwMode="auto">
        <a:xfrm>
          <a:off x="1371600" y="6626268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33277</xdr:row>
      <xdr:rowOff>152400</xdr:rowOff>
    </xdr:from>
    <xdr:to>
      <xdr:col>6</xdr:col>
      <xdr:colOff>320040</xdr:colOff>
      <xdr:row>33277</xdr:row>
      <xdr:rowOff>152400</xdr:rowOff>
    </xdr:to>
    <xdr:sp macro="" textlink="">
      <xdr:nvSpPr>
        <xdr:cNvPr id="252" name="Line 689">
          <a:extLst>
            <a:ext uri="{FF2B5EF4-FFF2-40B4-BE49-F238E27FC236}">
              <a16:creationId xmlns:a16="http://schemas.microsoft.com/office/drawing/2014/main" id="{3172F1D2-9404-4F10-BF26-1DC3190CF5CB}"/>
            </a:ext>
          </a:extLst>
        </xdr:cNvPr>
        <xdr:cNvSpPr>
          <a:spLocks noChangeShapeType="1"/>
        </xdr:cNvSpPr>
      </xdr:nvSpPr>
      <xdr:spPr bwMode="auto">
        <a:xfrm>
          <a:off x="1371600" y="66264739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33278</xdr:row>
      <xdr:rowOff>160020</xdr:rowOff>
    </xdr:from>
    <xdr:to>
      <xdr:col>6</xdr:col>
      <xdr:colOff>320040</xdr:colOff>
      <xdr:row>33278</xdr:row>
      <xdr:rowOff>160020</xdr:rowOff>
    </xdr:to>
    <xdr:sp macro="" textlink="">
      <xdr:nvSpPr>
        <xdr:cNvPr id="253" name="Line 688">
          <a:extLst>
            <a:ext uri="{FF2B5EF4-FFF2-40B4-BE49-F238E27FC236}">
              <a16:creationId xmlns:a16="http://schemas.microsoft.com/office/drawing/2014/main" id="{6B1616D8-B115-445D-A938-5E20556469D4}"/>
            </a:ext>
          </a:extLst>
        </xdr:cNvPr>
        <xdr:cNvSpPr>
          <a:spLocks noChangeShapeType="1"/>
        </xdr:cNvSpPr>
      </xdr:nvSpPr>
      <xdr:spPr bwMode="auto">
        <a:xfrm>
          <a:off x="1371600" y="66266796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33279</xdr:row>
      <xdr:rowOff>167640</xdr:rowOff>
    </xdr:from>
    <xdr:to>
      <xdr:col>6</xdr:col>
      <xdr:colOff>320040</xdr:colOff>
      <xdr:row>33279</xdr:row>
      <xdr:rowOff>167640</xdr:rowOff>
    </xdr:to>
    <xdr:sp macro="" textlink="">
      <xdr:nvSpPr>
        <xdr:cNvPr id="254" name="Line 687">
          <a:extLst>
            <a:ext uri="{FF2B5EF4-FFF2-40B4-BE49-F238E27FC236}">
              <a16:creationId xmlns:a16="http://schemas.microsoft.com/office/drawing/2014/main" id="{3BDE0B1E-7405-41D6-A413-79BFD0028D65}"/>
            </a:ext>
          </a:extLst>
        </xdr:cNvPr>
        <xdr:cNvSpPr>
          <a:spLocks noChangeShapeType="1"/>
        </xdr:cNvSpPr>
      </xdr:nvSpPr>
      <xdr:spPr bwMode="auto">
        <a:xfrm>
          <a:off x="1371600" y="66268854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33280</xdr:row>
      <xdr:rowOff>175260</xdr:rowOff>
    </xdr:from>
    <xdr:to>
      <xdr:col>6</xdr:col>
      <xdr:colOff>320040</xdr:colOff>
      <xdr:row>33280</xdr:row>
      <xdr:rowOff>175260</xdr:rowOff>
    </xdr:to>
    <xdr:sp macro="" textlink="">
      <xdr:nvSpPr>
        <xdr:cNvPr id="255" name="Line 686">
          <a:extLst>
            <a:ext uri="{FF2B5EF4-FFF2-40B4-BE49-F238E27FC236}">
              <a16:creationId xmlns:a16="http://schemas.microsoft.com/office/drawing/2014/main" id="{7FA56F52-949A-4308-B2CA-33E35C789DC3}"/>
            </a:ext>
          </a:extLst>
        </xdr:cNvPr>
        <xdr:cNvSpPr>
          <a:spLocks noChangeShapeType="1"/>
        </xdr:cNvSpPr>
      </xdr:nvSpPr>
      <xdr:spPr bwMode="auto">
        <a:xfrm>
          <a:off x="1371600" y="66270911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33281</xdr:row>
      <xdr:rowOff>182880</xdr:rowOff>
    </xdr:from>
    <xdr:to>
      <xdr:col>6</xdr:col>
      <xdr:colOff>320040</xdr:colOff>
      <xdr:row>33281</xdr:row>
      <xdr:rowOff>182880</xdr:rowOff>
    </xdr:to>
    <xdr:sp macro="" textlink="">
      <xdr:nvSpPr>
        <xdr:cNvPr id="256" name="Line 685">
          <a:extLst>
            <a:ext uri="{FF2B5EF4-FFF2-40B4-BE49-F238E27FC236}">
              <a16:creationId xmlns:a16="http://schemas.microsoft.com/office/drawing/2014/main" id="{2B9EA822-332A-4E4D-9F6A-9BA68A30339F}"/>
            </a:ext>
          </a:extLst>
        </xdr:cNvPr>
        <xdr:cNvSpPr>
          <a:spLocks noChangeShapeType="1"/>
        </xdr:cNvSpPr>
      </xdr:nvSpPr>
      <xdr:spPr bwMode="auto">
        <a:xfrm>
          <a:off x="1371600" y="66272968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33282</xdr:row>
      <xdr:rowOff>190500</xdr:rowOff>
    </xdr:from>
    <xdr:to>
      <xdr:col>6</xdr:col>
      <xdr:colOff>320040</xdr:colOff>
      <xdr:row>33282</xdr:row>
      <xdr:rowOff>190500</xdr:rowOff>
    </xdr:to>
    <xdr:sp macro="" textlink="">
      <xdr:nvSpPr>
        <xdr:cNvPr id="257" name="Line 684">
          <a:extLst>
            <a:ext uri="{FF2B5EF4-FFF2-40B4-BE49-F238E27FC236}">
              <a16:creationId xmlns:a16="http://schemas.microsoft.com/office/drawing/2014/main" id="{27F8F7E5-D266-4FA1-9D46-73F41A3A99FD}"/>
            </a:ext>
          </a:extLst>
        </xdr:cNvPr>
        <xdr:cNvSpPr>
          <a:spLocks noChangeShapeType="1"/>
        </xdr:cNvSpPr>
      </xdr:nvSpPr>
      <xdr:spPr bwMode="auto">
        <a:xfrm>
          <a:off x="1371600" y="66275026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33284</xdr:row>
      <xdr:rowOff>0</xdr:rowOff>
    </xdr:from>
    <xdr:to>
      <xdr:col>6</xdr:col>
      <xdr:colOff>320040</xdr:colOff>
      <xdr:row>33284</xdr:row>
      <xdr:rowOff>0</xdr:rowOff>
    </xdr:to>
    <xdr:sp macro="" textlink="">
      <xdr:nvSpPr>
        <xdr:cNvPr id="258" name="Line 683">
          <a:extLst>
            <a:ext uri="{FF2B5EF4-FFF2-40B4-BE49-F238E27FC236}">
              <a16:creationId xmlns:a16="http://schemas.microsoft.com/office/drawing/2014/main" id="{39773350-97F6-4C12-A835-EDF4164153D8}"/>
            </a:ext>
          </a:extLst>
        </xdr:cNvPr>
        <xdr:cNvSpPr>
          <a:spLocks noChangeShapeType="1"/>
        </xdr:cNvSpPr>
      </xdr:nvSpPr>
      <xdr:spPr bwMode="auto">
        <a:xfrm>
          <a:off x="1371600" y="66277083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33285</xdr:row>
      <xdr:rowOff>190500</xdr:rowOff>
    </xdr:from>
    <xdr:to>
      <xdr:col>6</xdr:col>
      <xdr:colOff>320040</xdr:colOff>
      <xdr:row>33285</xdr:row>
      <xdr:rowOff>190500</xdr:rowOff>
    </xdr:to>
    <xdr:sp macro="" textlink="">
      <xdr:nvSpPr>
        <xdr:cNvPr id="259" name="Line 682">
          <a:extLst>
            <a:ext uri="{FF2B5EF4-FFF2-40B4-BE49-F238E27FC236}">
              <a16:creationId xmlns:a16="http://schemas.microsoft.com/office/drawing/2014/main" id="{5C4F9B8D-E75C-4F4A-985F-70ED23AAE2CB}"/>
            </a:ext>
          </a:extLst>
        </xdr:cNvPr>
        <xdr:cNvSpPr>
          <a:spLocks noChangeShapeType="1"/>
        </xdr:cNvSpPr>
      </xdr:nvSpPr>
      <xdr:spPr bwMode="auto">
        <a:xfrm>
          <a:off x="1371600" y="66280969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33287</xdr:row>
      <xdr:rowOff>182880</xdr:rowOff>
    </xdr:from>
    <xdr:to>
      <xdr:col>6</xdr:col>
      <xdr:colOff>320040</xdr:colOff>
      <xdr:row>33287</xdr:row>
      <xdr:rowOff>182880</xdr:rowOff>
    </xdr:to>
    <xdr:sp macro="" textlink="">
      <xdr:nvSpPr>
        <xdr:cNvPr id="260" name="Line 681">
          <a:extLst>
            <a:ext uri="{FF2B5EF4-FFF2-40B4-BE49-F238E27FC236}">
              <a16:creationId xmlns:a16="http://schemas.microsoft.com/office/drawing/2014/main" id="{3991DE11-9632-47DA-A108-80C6B80D20A7}"/>
            </a:ext>
          </a:extLst>
        </xdr:cNvPr>
        <xdr:cNvSpPr>
          <a:spLocks noChangeShapeType="1"/>
        </xdr:cNvSpPr>
      </xdr:nvSpPr>
      <xdr:spPr bwMode="auto">
        <a:xfrm>
          <a:off x="1371600" y="66284856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33288</xdr:row>
      <xdr:rowOff>190500</xdr:rowOff>
    </xdr:from>
    <xdr:to>
      <xdr:col>6</xdr:col>
      <xdr:colOff>320040</xdr:colOff>
      <xdr:row>33288</xdr:row>
      <xdr:rowOff>190500</xdr:rowOff>
    </xdr:to>
    <xdr:sp macro="" textlink="">
      <xdr:nvSpPr>
        <xdr:cNvPr id="261" name="Line 680">
          <a:extLst>
            <a:ext uri="{FF2B5EF4-FFF2-40B4-BE49-F238E27FC236}">
              <a16:creationId xmlns:a16="http://schemas.microsoft.com/office/drawing/2014/main" id="{2F34BF8C-C9EB-408D-9F34-6D13BCAD2904}"/>
            </a:ext>
          </a:extLst>
        </xdr:cNvPr>
        <xdr:cNvSpPr>
          <a:spLocks noChangeShapeType="1"/>
        </xdr:cNvSpPr>
      </xdr:nvSpPr>
      <xdr:spPr bwMode="auto">
        <a:xfrm>
          <a:off x="1371600" y="66286913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33290</xdr:row>
      <xdr:rowOff>182880</xdr:rowOff>
    </xdr:from>
    <xdr:to>
      <xdr:col>6</xdr:col>
      <xdr:colOff>320040</xdr:colOff>
      <xdr:row>33290</xdr:row>
      <xdr:rowOff>182880</xdr:rowOff>
    </xdr:to>
    <xdr:sp macro="" textlink="">
      <xdr:nvSpPr>
        <xdr:cNvPr id="262" name="Line 679">
          <a:extLst>
            <a:ext uri="{FF2B5EF4-FFF2-40B4-BE49-F238E27FC236}">
              <a16:creationId xmlns:a16="http://schemas.microsoft.com/office/drawing/2014/main" id="{CB4B8659-B1A1-4BD3-81E8-22C4C06E8800}"/>
            </a:ext>
          </a:extLst>
        </xdr:cNvPr>
        <xdr:cNvSpPr>
          <a:spLocks noChangeShapeType="1"/>
        </xdr:cNvSpPr>
      </xdr:nvSpPr>
      <xdr:spPr bwMode="auto">
        <a:xfrm>
          <a:off x="1371600" y="66290799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33291</xdr:row>
      <xdr:rowOff>190500</xdr:rowOff>
    </xdr:from>
    <xdr:to>
      <xdr:col>6</xdr:col>
      <xdr:colOff>320040</xdr:colOff>
      <xdr:row>33291</xdr:row>
      <xdr:rowOff>190500</xdr:rowOff>
    </xdr:to>
    <xdr:sp macro="" textlink="">
      <xdr:nvSpPr>
        <xdr:cNvPr id="263" name="Line 678">
          <a:extLst>
            <a:ext uri="{FF2B5EF4-FFF2-40B4-BE49-F238E27FC236}">
              <a16:creationId xmlns:a16="http://schemas.microsoft.com/office/drawing/2014/main" id="{9A555603-8BAC-40AD-AC8C-620226F0864A}"/>
            </a:ext>
          </a:extLst>
        </xdr:cNvPr>
        <xdr:cNvSpPr>
          <a:spLocks noChangeShapeType="1"/>
        </xdr:cNvSpPr>
      </xdr:nvSpPr>
      <xdr:spPr bwMode="auto">
        <a:xfrm>
          <a:off x="1371600" y="66292857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33293</xdr:row>
      <xdr:rowOff>0</xdr:rowOff>
    </xdr:from>
    <xdr:to>
      <xdr:col>6</xdr:col>
      <xdr:colOff>320040</xdr:colOff>
      <xdr:row>33293</xdr:row>
      <xdr:rowOff>0</xdr:rowOff>
    </xdr:to>
    <xdr:sp macro="" textlink="">
      <xdr:nvSpPr>
        <xdr:cNvPr id="264" name="Line 677">
          <a:extLst>
            <a:ext uri="{FF2B5EF4-FFF2-40B4-BE49-F238E27FC236}">
              <a16:creationId xmlns:a16="http://schemas.microsoft.com/office/drawing/2014/main" id="{0C57AEE8-1EE6-4811-879D-BBA004AD2A7A}"/>
            </a:ext>
          </a:extLst>
        </xdr:cNvPr>
        <xdr:cNvSpPr>
          <a:spLocks noChangeShapeType="1"/>
        </xdr:cNvSpPr>
      </xdr:nvSpPr>
      <xdr:spPr bwMode="auto">
        <a:xfrm>
          <a:off x="1371600" y="66294914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33294</xdr:row>
      <xdr:rowOff>7620</xdr:rowOff>
    </xdr:from>
    <xdr:to>
      <xdr:col>6</xdr:col>
      <xdr:colOff>320040</xdr:colOff>
      <xdr:row>33294</xdr:row>
      <xdr:rowOff>7620</xdr:rowOff>
    </xdr:to>
    <xdr:sp macro="" textlink="">
      <xdr:nvSpPr>
        <xdr:cNvPr id="265" name="Line 676">
          <a:extLst>
            <a:ext uri="{FF2B5EF4-FFF2-40B4-BE49-F238E27FC236}">
              <a16:creationId xmlns:a16="http://schemas.microsoft.com/office/drawing/2014/main" id="{D297DE8A-4A64-4B02-80E5-C39605276E17}"/>
            </a:ext>
          </a:extLst>
        </xdr:cNvPr>
        <xdr:cNvSpPr>
          <a:spLocks noChangeShapeType="1"/>
        </xdr:cNvSpPr>
      </xdr:nvSpPr>
      <xdr:spPr bwMode="auto">
        <a:xfrm>
          <a:off x="1371600" y="6629697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33296</xdr:row>
      <xdr:rowOff>0</xdr:rowOff>
    </xdr:from>
    <xdr:to>
      <xdr:col>6</xdr:col>
      <xdr:colOff>320040</xdr:colOff>
      <xdr:row>33296</xdr:row>
      <xdr:rowOff>0</xdr:rowOff>
    </xdr:to>
    <xdr:sp macro="" textlink="">
      <xdr:nvSpPr>
        <xdr:cNvPr id="266" name="Line 675">
          <a:extLst>
            <a:ext uri="{FF2B5EF4-FFF2-40B4-BE49-F238E27FC236}">
              <a16:creationId xmlns:a16="http://schemas.microsoft.com/office/drawing/2014/main" id="{C1EB88B4-A55D-41C2-8523-83AD50520E21}"/>
            </a:ext>
          </a:extLst>
        </xdr:cNvPr>
        <xdr:cNvSpPr>
          <a:spLocks noChangeShapeType="1"/>
        </xdr:cNvSpPr>
      </xdr:nvSpPr>
      <xdr:spPr bwMode="auto">
        <a:xfrm>
          <a:off x="1371600" y="66300858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33297</xdr:row>
      <xdr:rowOff>7620</xdr:rowOff>
    </xdr:from>
    <xdr:to>
      <xdr:col>6</xdr:col>
      <xdr:colOff>320040</xdr:colOff>
      <xdr:row>33297</xdr:row>
      <xdr:rowOff>7620</xdr:rowOff>
    </xdr:to>
    <xdr:sp macro="" textlink="">
      <xdr:nvSpPr>
        <xdr:cNvPr id="267" name="Line 674">
          <a:extLst>
            <a:ext uri="{FF2B5EF4-FFF2-40B4-BE49-F238E27FC236}">
              <a16:creationId xmlns:a16="http://schemas.microsoft.com/office/drawing/2014/main" id="{E2708FCC-806D-4C4E-AC74-95A44B5C0C64}"/>
            </a:ext>
          </a:extLst>
        </xdr:cNvPr>
        <xdr:cNvSpPr>
          <a:spLocks noChangeShapeType="1"/>
        </xdr:cNvSpPr>
      </xdr:nvSpPr>
      <xdr:spPr bwMode="auto">
        <a:xfrm>
          <a:off x="1371600" y="66302915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33298</xdr:row>
      <xdr:rowOff>15240</xdr:rowOff>
    </xdr:from>
    <xdr:to>
      <xdr:col>6</xdr:col>
      <xdr:colOff>320040</xdr:colOff>
      <xdr:row>33298</xdr:row>
      <xdr:rowOff>15240</xdr:rowOff>
    </xdr:to>
    <xdr:sp macro="" textlink="">
      <xdr:nvSpPr>
        <xdr:cNvPr id="268" name="Line 673">
          <a:extLst>
            <a:ext uri="{FF2B5EF4-FFF2-40B4-BE49-F238E27FC236}">
              <a16:creationId xmlns:a16="http://schemas.microsoft.com/office/drawing/2014/main" id="{F56DA2E7-84A0-4DE3-91AF-88D6B04230B9}"/>
            </a:ext>
          </a:extLst>
        </xdr:cNvPr>
        <xdr:cNvSpPr>
          <a:spLocks noChangeShapeType="1"/>
        </xdr:cNvSpPr>
      </xdr:nvSpPr>
      <xdr:spPr bwMode="auto">
        <a:xfrm>
          <a:off x="1371600" y="66304972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33299</xdr:row>
      <xdr:rowOff>22860</xdr:rowOff>
    </xdr:from>
    <xdr:to>
      <xdr:col>6</xdr:col>
      <xdr:colOff>320040</xdr:colOff>
      <xdr:row>33299</xdr:row>
      <xdr:rowOff>22860</xdr:rowOff>
    </xdr:to>
    <xdr:sp macro="" textlink="">
      <xdr:nvSpPr>
        <xdr:cNvPr id="269" name="Line 672">
          <a:extLst>
            <a:ext uri="{FF2B5EF4-FFF2-40B4-BE49-F238E27FC236}">
              <a16:creationId xmlns:a16="http://schemas.microsoft.com/office/drawing/2014/main" id="{307CBF7B-097B-43F9-A533-472DB8EDD6B0}"/>
            </a:ext>
          </a:extLst>
        </xdr:cNvPr>
        <xdr:cNvSpPr>
          <a:spLocks noChangeShapeType="1"/>
        </xdr:cNvSpPr>
      </xdr:nvSpPr>
      <xdr:spPr bwMode="auto">
        <a:xfrm>
          <a:off x="1371600" y="66307030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33300</xdr:row>
      <xdr:rowOff>30480</xdr:rowOff>
    </xdr:from>
    <xdr:to>
      <xdr:col>6</xdr:col>
      <xdr:colOff>320040</xdr:colOff>
      <xdr:row>33300</xdr:row>
      <xdr:rowOff>30480</xdr:rowOff>
    </xdr:to>
    <xdr:sp macro="" textlink="">
      <xdr:nvSpPr>
        <xdr:cNvPr id="270" name="Line 671">
          <a:extLst>
            <a:ext uri="{FF2B5EF4-FFF2-40B4-BE49-F238E27FC236}">
              <a16:creationId xmlns:a16="http://schemas.microsoft.com/office/drawing/2014/main" id="{9589A278-4814-4433-AA31-DCEC374C5C89}"/>
            </a:ext>
          </a:extLst>
        </xdr:cNvPr>
        <xdr:cNvSpPr>
          <a:spLocks noChangeShapeType="1"/>
        </xdr:cNvSpPr>
      </xdr:nvSpPr>
      <xdr:spPr bwMode="auto">
        <a:xfrm>
          <a:off x="1371600" y="66309087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33301</xdr:row>
      <xdr:rowOff>38100</xdr:rowOff>
    </xdr:from>
    <xdr:to>
      <xdr:col>6</xdr:col>
      <xdr:colOff>320040</xdr:colOff>
      <xdr:row>33301</xdr:row>
      <xdr:rowOff>38100</xdr:rowOff>
    </xdr:to>
    <xdr:sp macro="" textlink="">
      <xdr:nvSpPr>
        <xdr:cNvPr id="271" name="Line 670">
          <a:extLst>
            <a:ext uri="{FF2B5EF4-FFF2-40B4-BE49-F238E27FC236}">
              <a16:creationId xmlns:a16="http://schemas.microsoft.com/office/drawing/2014/main" id="{72F36A97-7B69-4455-A9B1-9BFB94554AB6}"/>
            </a:ext>
          </a:extLst>
        </xdr:cNvPr>
        <xdr:cNvSpPr>
          <a:spLocks noChangeShapeType="1"/>
        </xdr:cNvSpPr>
      </xdr:nvSpPr>
      <xdr:spPr bwMode="auto">
        <a:xfrm>
          <a:off x="1371600" y="66311145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33302</xdr:row>
      <xdr:rowOff>53340</xdr:rowOff>
    </xdr:from>
    <xdr:to>
      <xdr:col>6</xdr:col>
      <xdr:colOff>320040</xdr:colOff>
      <xdr:row>33302</xdr:row>
      <xdr:rowOff>53340</xdr:rowOff>
    </xdr:to>
    <xdr:sp macro="" textlink="">
      <xdr:nvSpPr>
        <xdr:cNvPr id="272" name="Line 669">
          <a:extLst>
            <a:ext uri="{FF2B5EF4-FFF2-40B4-BE49-F238E27FC236}">
              <a16:creationId xmlns:a16="http://schemas.microsoft.com/office/drawing/2014/main" id="{DDE94BE4-1477-497B-BB70-B11F0717958F}"/>
            </a:ext>
          </a:extLst>
        </xdr:cNvPr>
        <xdr:cNvSpPr>
          <a:spLocks noChangeShapeType="1"/>
        </xdr:cNvSpPr>
      </xdr:nvSpPr>
      <xdr:spPr bwMode="auto">
        <a:xfrm>
          <a:off x="1371600" y="66313278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33304</xdr:row>
      <xdr:rowOff>38100</xdr:rowOff>
    </xdr:from>
    <xdr:to>
      <xdr:col>6</xdr:col>
      <xdr:colOff>320040</xdr:colOff>
      <xdr:row>33304</xdr:row>
      <xdr:rowOff>38100</xdr:rowOff>
    </xdr:to>
    <xdr:sp macro="" textlink="">
      <xdr:nvSpPr>
        <xdr:cNvPr id="273" name="Line 668">
          <a:extLst>
            <a:ext uri="{FF2B5EF4-FFF2-40B4-BE49-F238E27FC236}">
              <a16:creationId xmlns:a16="http://schemas.microsoft.com/office/drawing/2014/main" id="{1C0A763A-BB50-44B9-9926-C887BF95120A}"/>
            </a:ext>
          </a:extLst>
        </xdr:cNvPr>
        <xdr:cNvSpPr>
          <a:spLocks noChangeShapeType="1"/>
        </xdr:cNvSpPr>
      </xdr:nvSpPr>
      <xdr:spPr bwMode="auto">
        <a:xfrm>
          <a:off x="1371600" y="66317088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33305</xdr:row>
      <xdr:rowOff>45720</xdr:rowOff>
    </xdr:from>
    <xdr:to>
      <xdr:col>6</xdr:col>
      <xdr:colOff>320040</xdr:colOff>
      <xdr:row>33305</xdr:row>
      <xdr:rowOff>45720</xdr:rowOff>
    </xdr:to>
    <xdr:sp macro="" textlink="">
      <xdr:nvSpPr>
        <xdr:cNvPr id="274" name="Line 667">
          <a:extLst>
            <a:ext uri="{FF2B5EF4-FFF2-40B4-BE49-F238E27FC236}">
              <a16:creationId xmlns:a16="http://schemas.microsoft.com/office/drawing/2014/main" id="{2330F769-FC98-4306-9197-6ACC3D339F21}"/>
            </a:ext>
          </a:extLst>
        </xdr:cNvPr>
        <xdr:cNvSpPr>
          <a:spLocks noChangeShapeType="1"/>
        </xdr:cNvSpPr>
      </xdr:nvSpPr>
      <xdr:spPr bwMode="auto">
        <a:xfrm>
          <a:off x="1371600" y="66319146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33306</xdr:row>
      <xdr:rowOff>60960</xdr:rowOff>
    </xdr:from>
    <xdr:to>
      <xdr:col>6</xdr:col>
      <xdr:colOff>320040</xdr:colOff>
      <xdr:row>33306</xdr:row>
      <xdr:rowOff>60960</xdr:rowOff>
    </xdr:to>
    <xdr:sp macro="" textlink="">
      <xdr:nvSpPr>
        <xdr:cNvPr id="275" name="Line 666">
          <a:extLst>
            <a:ext uri="{FF2B5EF4-FFF2-40B4-BE49-F238E27FC236}">
              <a16:creationId xmlns:a16="http://schemas.microsoft.com/office/drawing/2014/main" id="{6B62C0D1-8279-4D2D-BF7E-F37D78468B08}"/>
            </a:ext>
          </a:extLst>
        </xdr:cNvPr>
        <xdr:cNvSpPr>
          <a:spLocks noChangeShapeType="1"/>
        </xdr:cNvSpPr>
      </xdr:nvSpPr>
      <xdr:spPr bwMode="auto">
        <a:xfrm>
          <a:off x="1371600" y="663212796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33307</xdr:row>
      <xdr:rowOff>68580</xdr:rowOff>
    </xdr:from>
    <xdr:to>
      <xdr:col>6</xdr:col>
      <xdr:colOff>320040</xdr:colOff>
      <xdr:row>33307</xdr:row>
      <xdr:rowOff>68580</xdr:rowOff>
    </xdr:to>
    <xdr:sp macro="" textlink="">
      <xdr:nvSpPr>
        <xdr:cNvPr id="276" name="Line 665">
          <a:extLst>
            <a:ext uri="{FF2B5EF4-FFF2-40B4-BE49-F238E27FC236}">
              <a16:creationId xmlns:a16="http://schemas.microsoft.com/office/drawing/2014/main" id="{6DC3A375-AC2B-4DBF-8033-AB1325B7C8E8}"/>
            </a:ext>
          </a:extLst>
        </xdr:cNvPr>
        <xdr:cNvSpPr>
          <a:spLocks noChangeShapeType="1"/>
        </xdr:cNvSpPr>
      </xdr:nvSpPr>
      <xdr:spPr bwMode="auto">
        <a:xfrm>
          <a:off x="1371600" y="66323337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33308</xdr:row>
      <xdr:rowOff>76200</xdr:rowOff>
    </xdr:from>
    <xdr:to>
      <xdr:col>6</xdr:col>
      <xdr:colOff>320040</xdr:colOff>
      <xdr:row>33308</xdr:row>
      <xdr:rowOff>76200</xdr:rowOff>
    </xdr:to>
    <xdr:sp macro="" textlink="">
      <xdr:nvSpPr>
        <xdr:cNvPr id="277" name="Line 664">
          <a:extLst>
            <a:ext uri="{FF2B5EF4-FFF2-40B4-BE49-F238E27FC236}">
              <a16:creationId xmlns:a16="http://schemas.microsoft.com/office/drawing/2014/main" id="{501C8E4B-9BD6-4255-8E89-19ED0446D1C3}"/>
            </a:ext>
          </a:extLst>
        </xdr:cNvPr>
        <xdr:cNvSpPr>
          <a:spLocks noChangeShapeType="1"/>
        </xdr:cNvSpPr>
      </xdr:nvSpPr>
      <xdr:spPr bwMode="auto">
        <a:xfrm>
          <a:off x="1371600" y="66325394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33266</xdr:row>
      <xdr:rowOff>121920</xdr:rowOff>
    </xdr:from>
    <xdr:to>
      <xdr:col>2</xdr:col>
      <xdr:colOff>30480</xdr:colOff>
      <xdr:row>33310</xdr:row>
      <xdr:rowOff>68580</xdr:rowOff>
    </xdr:to>
    <xdr:sp macro="" textlink="">
      <xdr:nvSpPr>
        <xdr:cNvPr id="278" name="Line 663">
          <a:extLst>
            <a:ext uri="{FF2B5EF4-FFF2-40B4-BE49-F238E27FC236}">
              <a16:creationId xmlns:a16="http://schemas.microsoft.com/office/drawing/2014/main" id="{307C071D-9BFC-4718-94F8-37FB4810CC06}"/>
            </a:ext>
          </a:extLst>
        </xdr:cNvPr>
        <xdr:cNvSpPr>
          <a:spLocks noChangeShapeType="1"/>
        </xdr:cNvSpPr>
      </xdr:nvSpPr>
      <xdr:spPr bwMode="auto">
        <a:xfrm>
          <a:off x="1371600" y="6624264120"/>
          <a:ext cx="0" cy="86639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33266</xdr:row>
      <xdr:rowOff>121920</xdr:rowOff>
    </xdr:from>
    <xdr:to>
      <xdr:col>2</xdr:col>
      <xdr:colOff>906780</xdr:colOff>
      <xdr:row>33310</xdr:row>
      <xdr:rowOff>68580</xdr:rowOff>
    </xdr:to>
    <xdr:sp macro="" textlink="">
      <xdr:nvSpPr>
        <xdr:cNvPr id="279" name="Line 662">
          <a:extLst>
            <a:ext uri="{FF2B5EF4-FFF2-40B4-BE49-F238E27FC236}">
              <a16:creationId xmlns:a16="http://schemas.microsoft.com/office/drawing/2014/main" id="{C30F72C4-A390-4B91-AD9D-044F4599CF9D}"/>
            </a:ext>
          </a:extLst>
        </xdr:cNvPr>
        <xdr:cNvSpPr>
          <a:spLocks noChangeShapeType="1"/>
        </xdr:cNvSpPr>
      </xdr:nvSpPr>
      <xdr:spPr bwMode="auto">
        <a:xfrm>
          <a:off x="2247900" y="6624264120"/>
          <a:ext cx="0" cy="866394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33266</xdr:row>
      <xdr:rowOff>121920</xdr:rowOff>
    </xdr:from>
    <xdr:to>
      <xdr:col>2</xdr:col>
      <xdr:colOff>1706880</xdr:colOff>
      <xdr:row>33310</xdr:row>
      <xdr:rowOff>68580</xdr:rowOff>
    </xdr:to>
    <xdr:sp macro="" textlink="">
      <xdr:nvSpPr>
        <xdr:cNvPr id="280" name="Line 661">
          <a:extLst>
            <a:ext uri="{FF2B5EF4-FFF2-40B4-BE49-F238E27FC236}">
              <a16:creationId xmlns:a16="http://schemas.microsoft.com/office/drawing/2014/main" id="{12B35E4E-FDCC-4E9C-933E-27E6BC4BB4CE}"/>
            </a:ext>
          </a:extLst>
        </xdr:cNvPr>
        <xdr:cNvSpPr>
          <a:spLocks noChangeShapeType="1"/>
        </xdr:cNvSpPr>
      </xdr:nvSpPr>
      <xdr:spPr bwMode="auto">
        <a:xfrm>
          <a:off x="3048000" y="6624264120"/>
          <a:ext cx="0" cy="866394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33266</xdr:row>
      <xdr:rowOff>121920</xdr:rowOff>
    </xdr:from>
    <xdr:to>
      <xdr:col>5</xdr:col>
      <xdr:colOff>350520</xdr:colOff>
      <xdr:row>33310</xdr:row>
      <xdr:rowOff>68580</xdr:rowOff>
    </xdr:to>
    <xdr:sp macro="" textlink="">
      <xdr:nvSpPr>
        <xdr:cNvPr id="281" name="Line 660">
          <a:extLst>
            <a:ext uri="{FF2B5EF4-FFF2-40B4-BE49-F238E27FC236}">
              <a16:creationId xmlns:a16="http://schemas.microsoft.com/office/drawing/2014/main" id="{5F3AC6AD-4B22-493F-9A67-E44E03B6F7A9}"/>
            </a:ext>
          </a:extLst>
        </xdr:cNvPr>
        <xdr:cNvSpPr>
          <a:spLocks noChangeShapeType="1"/>
        </xdr:cNvSpPr>
      </xdr:nvSpPr>
      <xdr:spPr bwMode="auto">
        <a:xfrm>
          <a:off x="6248400" y="6624264120"/>
          <a:ext cx="0" cy="86639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33266</xdr:row>
      <xdr:rowOff>121920</xdr:rowOff>
    </xdr:from>
    <xdr:to>
      <xdr:col>6</xdr:col>
      <xdr:colOff>320040</xdr:colOff>
      <xdr:row>33310</xdr:row>
      <xdr:rowOff>68580</xdr:rowOff>
    </xdr:to>
    <xdr:sp macro="" textlink="">
      <xdr:nvSpPr>
        <xdr:cNvPr id="282" name="Line 659">
          <a:extLst>
            <a:ext uri="{FF2B5EF4-FFF2-40B4-BE49-F238E27FC236}">
              <a16:creationId xmlns:a16="http://schemas.microsoft.com/office/drawing/2014/main" id="{0567A986-1D04-4D2D-947F-9A0C673B39F0}"/>
            </a:ext>
          </a:extLst>
        </xdr:cNvPr>
        <xdr:cNvSpPr>
          <a:spLocks noChangeShapeType="1"/>
        </xdr:cNvSpPr>
      </xdr:nvSpPr>
      <xdr:spPr bwMode="auto">
        <a:xfrm>
          <a:off x="6888480" y="6624264120"/>
          <a:ext cx="0" cy="86639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33334</xdr:row>
      <xdr:rowOff>53340</xdr:rowOff>
    </xdr:from>
    <xdr:to>
      <xdr:col>5</xdr:col>
      <xdr:colOff>76200</xdr:colOff>
      <xdr:row>33334</xdr:row>
      <xdr:rowOff>53340</xdr:rowOff>
    </xdr:to>
    <xdr:sp macro="" textlink="">
      <xdr:nvSpPr>
        <xdr:cNvPr id="283" name="Line 658">
          <a:extLst>
            <a:ext uri="{FF2B5EF4-FFF2-40B4-BE49-F238E27FC236}">
              <a16:creationId xmlns:a16="http://schemas.microsoft.com/office/drawing/2014/main" id="{963308B2-FC81-424B-A350-654A9495D797}"/>
            </a:ext>
          </a:extLst>
        </xdr:cNvPr>
        <xdr:cNvSpPr>
          <a:spLocks noChangeShapeType="1"/>
        </xdr:cNvSpPr>
      </xdr:nvSpPr>
      <xdr:spPr bwMode="auto">
        <a:xfrm>
          <a:off x="457200" y="66376677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33344</xdr:row>
      <xdr:rowOff>121920</xdr:rowOff>
    </xdr:from>
    <xdr:to>
      <xdr:col>6</xdr:col>
      <xdr:colOff>320040</xdr:colOff>
      <xdr:row>33344</xdr:row>
      <xdr:rowOff>121920</xdr:rowOff>
    </xdr:to>
    <xdr:sp macro="" textlink="">
      <xdr:nvSpPr>
        <xdr:cNvPr id="284" name="Line 657">
          <a:extLst>
            <a:ext uri="{FF2B5EF4-FFF2-40B4-BE49-F238E27FC236}">
              <a16:creationId xmlns:a16="http://schemas.microsoft.com/office/drawing/2014/main" id="{D8A7EFAF-7698-44CE-BA94-B0D27E536C6E}"/>
            </a:ext>
          </a:extLst>
        </xdr:cNvPr>
        <xdr:cNvSpPr>
          <a:spLocks noChangeShapeType="1"/>
        </xdr:cNvSpPr>
      </xdr:nvSpPr>
      <xdr:spPr bwMode="auto">
        <a:xfrm>
          <a:off x="1371600" y="663971748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33345</xdr:row>
      <xdr:rowOff>129540</xdr:rowOff>
    </xdr:from>
    <xdr:to>
      <xdr:col>6</xdr:col>
      <xdr:colOff>320040</xdr:colOff>
      <xdr:row>33345</xdr:row>
      <xdr:rowOff>129540</xdr:rowOff>
    </xdr:to>
    <xdr:sp macro="" textlink="">
      <xdr:nvSpPr>
        <xdr:cNvPr id="285" name="Line 656">
          <a:extLst>
            <a:ext uri="{FF2B5EF4-FFF2-40B4-BE49-F238E27FC236}">
              <a16:creationId xmlns:a16="http://schemas.microsoft.com/office/drawing/2014/main" id="{A8441E35-88C6-4EBD-AD96-9568E447B306}"/>
            </a:ext>
          </a:extLst>
        </xdr:cNvPr>
        <xdr:cNvSpPr>
          <a:spLocks noChangeShapeType="1"/>
        </xdr:cNvSpPr>
      </xdr:nvSpPr>
      <xdr:spPr bwMode="auto">
        <a:xfrm>
          <a:off x="1371600" y="66399232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33346</xdr:row>
      <xdr:rowOff>144780</xdr:rowOff>
    </xdr:from>
    <xdr:to>
      <xdr:col>6</xdr:col>
      <xdr:colOff>320040</xdr:colOff>
      <xdr:row>33346</xdr:row>
      <xdr:rowOff>144780</xdr:rowOff>
    </xdr:to>
    <xdr:sp macro="" textlink="">
      <xdr:nvSpPr>
        <xdr:cNvPr id="286" name="Line 655">
          <a:extLst>
            <a:ext uri="{FF2B5EF4-FFF2-40B4-BE49-F238E27FC236}">
              <a16:creationId xmlns:a16="http://schemas.microsoft.com/office/drawing/2014/main" id="{96303392-7BBE-44FF-88DE-6624591A3DE6}"/>
            </a:ext>
          </a:extLst>
        </xdr:cNvPr>
        <xdr:cNvSpPr>
          <a:spLocks noChangeShapeType="1"/>
        </xdr:cNvSpPr>
      </xdr:nvSpPr>
      <xdr:spPr bwMode="auto">
        <a:xfrm>
          <a:off x="1371600" y="66401365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33347</xdr:row>
      <xdr:rowOff>152400</xdr:rowOff>
    </xdr:from>
    <xdr:to>
      <xdr:col>6</xdr:col>
      <xdr:colOff>320040</xdr:colOff>
      <xdr:row>33347</xdr:row>
      <xdr:rowOff>152400</xdr:rowOff>
    </xdr:to>
    <xdr:sp macro="" textlink="">
      <xdr:nvSpPr>
        <xdr:cNvPr id="287" name="Line 654">
          <a:extLst>
            <a:ext uri="{FF2B5EF4-FFF2-40B4-BE49-F238E27FC236}">
              <a16:creationId xmlns:a16="http://schemas.microsoft.com/office/drawing/2014/main" id="{B3486661-0063-4585-ABB6-B27CED5B722E}"/>
            </a:ext>
          </a:extLst>
        </xdr:cNvPr>
        <xdr:cNvSpPr>
          <a:spLocks noChangeShapeType="1"/>
        </xdr:cNvSpPr>
      </xdr:nvSpPr>
      <xdr:spPr bwMode="auto">
        <a:xfrm>
          <a:off x="1371600" y="66403423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33348</xdr:row>
      <xdr:rowOff>160020</xdr:rowOff>
    </xdr:from>
    <xdr:to>
      <xdr:col>6</xdr:col>
      <xdr:colOff>320040</xdr:colOff>
      <xdr:row>33348</xdr:row>
      <xdr:rowOff>160020</xdr:rowOff>
    </xdr:to>
    <xdr:sp macro="" textlink="">
      <xdr:nvSpPr>
        <xdr:cNvPr id="288" name="Line 653">
          <a:extLst>
            <a:ext uri="{FF2B5EF4-FFF2-40B4-BE49-F238E27FC236}">
              <a16:creationId xmlns:a16="http://schemas.microsoft.com/office/drawing/2014/main" id="{C84C4CD9-F69A-4E94-B045-E95583D08E97}"/>
            </a:ext>
          </a:extLst>
        </xdr:cNvPr>
        <xdr:cNvSpPr>
          <a:spLocks noChangeShapeType="1"/>
        </xdr:cNvSpPr>
      </xdr:nvSpPr>
      <xdr:spPr bwMode="auto">
        <a:xfrm>
          <a:off x="1371600" y="66405480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33349</xdr:row>
      <xdr:rowOff>167640</xdr:rowOff>
    </xdr:from>
    <xdr:to>
      <xdr:col>6</xdr:col>
      <xdr:colOff>320040</xdr:colOff>
      <xdr:row>33349</xdr:row>
      <xdr:rowOff>167640</xdr:rowOff>
    </xdr:to>
    <xdr:sp macro="" textlink="">
      <xdr:nvSpPr>
        <xdr:cNvPr id="289" name="Line 652">
          <a:extLst>
            <a:ext uri="{FF2B5EF4-FFF2-40B4-BE49-F238E27FC236}">
              <a16:creationId xmlns:a16="http://schemas.microsoft.com/office/drawing/2014/main" id="{5F774CBB-584E-4F1D-9FD4-EAE2C497D018}"/>
            </a:ext>
          </a:extLst>
        </xdr:cNvPr>
        <xdr:cNvSpPr>
          <a:spLocks noChangeShapeType="1"/>
        </xdr:cNvSpPr>
      </xdr:nvSpPr>
      <xdr:spPr bwMode="auto">
        <a:xfrm>
          <a:off x="1371600" y="66407538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33350</xdr:row>
      <xdr:rowOff>175260</xdr:rowOff>
    </xdr:from>
    <xdr:to>
      <xdr:col>6</xdr:col>
      <xdr:colOff>320040</xdr:colOff>
      <xdr:row>33350</xdr:row>
      <xdr:rowOff>175260</xdr:rowOff>
    </xdr:to>
    <xdr:sp macro="" textlink="">
      <xdr:nvSpPr>
        <xdr:cNvPr id="290" name="Line 651">
          <a:extLst>
            <a:ext uri="{FF2B5EF4-FFF2-40B4-BE49-F238E27FC236}">
              <a16:creationId xmlns:a16="http://schemas.microsoft.com/office/drawing/2014/main" id="{C97D976D-2EAE-48AA-BD32-0F50E2790980}"/>
            </a:ext>
          </a:extLst>
        </xdr:cNvPr>
        <xdr:cNvSpPr>
          <a:spLocks noChangeShapeType="1"/>
        </xdr:cNvSpPr>
      </xdr:nvSpPr>
      <xdr:spPr bwMode="auto">
        <a:xfrm>
          <a:off x="1371600" y="66409595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33351</xdr:row>
      <xdr:rowOff>182880</xdr:rowOff>
    </xdr:from>
    <xdr:to>
      <xdr:col>6</xdr:col>
      <xdr:colOff>320040</xdr:colOff>
      <xdr:row>33351</xdr:row>
      <xdr:rowOff>182880</xdr:rowOff>
    </xdr:to>
    <xdr:sp macro="" textlink="">
      <xdr:nvSpPr>
        <xdr:cNvPr id="291" name="Line 650">
          <a:extLst>
            <a:ext uri="{FF2B5EF4-FFF2-40B4-BE49-F238E27FC236}">
              <a16:creationId xmlns:a16="http://schemas.microsoft.com/office/drawing/2014/main" id="{E6D858FB-23D7-4EF2-AFDE-E3A1041AA56A}"/>
            </a:ext>
          </a:extLst>
        </xdr:cNvPr>
        <xdr:cNvSpPr>
          <a:spLocks noChangeShapeType="1"/>
        </xdr:cNvSpPr>
      </xdr:nvSpPr>
      <xdr:spPr bwMode="auto">
        <a:xfrm>
          <a:off x="1371600" y="66411652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33352</xdr:row>
      <xdr:rowOff>190500</xdr:rowOff>
    </xdr:from>
    <xdr:to>
      <xdr:col>6</xdr:col>
      <xdr:colOff>320040</xdr:colOff>
      <xdr:row>33352</xdr:row>
      <xdr:rowOff>190500</xdr:rowOff>
    </xdr:to>
    <xdr:sp macro="" textlink="">
      <xdr:nvSpPr>
        <xdr:cNvPr id="292" name="Line 649">
          <a:extLst>
            <a:ext uri="{FF2B5EF4-FFF2-40B4-BE49-F238E27FC236}">
              <a16:creationId xmlns:a16="http://schemas.microsoft.com/office/drawing/2014/main" id="{64D90890-8841-476E-BD45-294C72C703C1}"/>
            </a:ext>
          </a:extLst>
        </xdr:cNvPr>
        <xdr:cNvSpPr>
          <a:spLocks noChangeShapeType="1"/>
        </xdr:cNvSpPr>
      </xdr:nvSpPr>
      <xdr:spPr bwMode="auto">
        <a:xfrm>
          <a:off x="1371600" y="66413710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33354</xdr:row>
      <xdr:rowOff>0</xdr:rowOff>
    </xdr:from>
    <xdr:to>
      <xdr:col>6</xdr:col>
      <xdr:colOff>320040</xdr:colOff>
      <xdr:row>33354</xdr:row>
      <xdr:rowOff>0</xdr:rowOff>
    </xdr:to>
    <xdr:sp macro="" textlink="">
      <xdr:nvSpPr>
        <xdr:cNvPr id="293" name="Line 648">
          <a:extLst>
            <a:ext uri="{FF2B5EF4-FFF2-40B4-BE49-F238E27FC236}">
              <a16:creationId xmlns:a16="http://schemas.microsoft.com/office/drawing/2014/main" id="{5C0758ED-A114-4203-BF92-A61DB379F6BE}"/>
            </a:ext>
          </a:extLst>
        </xdr:cNvPr>
        <xdr:cNvSpPr>
          <a:spLocks noChangeShapeType="1"/>
        </xdr:cNvSpPr>
      </xdr:nvSpPr>
      <xdr:spPr bwMode="auto">
        <a:xfrm>
          <a:off x="1371600" y="66415767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33355</xdr:row>
      <xdr:rowOff>7620</xdr:rowOff>
    </xdr:from>
    <xdr:to>
      <xdr:col>6</xdr:col>
      <xdr:colOff>320040</xdr:colOff>
      <xdr:row>33355</xdr:row>
      <xdr:rowOff>7620</xdr:rowOff>
    </xdr:to>
    <xdr:sp macro="" textlink="">
      <xdr:nvSpPr>
        <xdr:cNvPr id="294" name="Line 647">
          <a:extLst>
            <a:ext uri="{FF2B5EF4-FFF2-40B4-BE49-F238E27FC236}">
              <a16:creationId xmlns:a16="http://schemas.microsoft.com/office/drawing/2014/main" id="{3B4A2D60-B3EA-4F79-AC5E-AF7328D09E01}"/>
            </a:ext>
          </a:extLst>
        </xdr:cNvPr>
        <xdr:cNvSpPr>
          <a:spLocks noChangeShapeType="1"/>
        </xdr:cNvSpPr>
      </xdr:nvSpPr>
      <xdr:spPr bwMode="auto">
        <a:xfrm>
          <a:off x="1371600" y="66417825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33356</xdr:row>
      <xdr:rowOff>15240</xdr:rowOff>
    </xdr:from>
    <xdr:to>
      <xdr:col>6</xdr:col>
      <xdr:colOff>320040</xdr:colOff>
      <xdr:row>33356</xdr:row>
      <xdr:rowOff>15240</xdr:rowOff>
    </xdr:to>
    <xdr:sp macro="" textlink="">
      <xdr:nvSpPr>
        <xdr:cNvPr id="295" name="Line 646">
          <a:extLst>
            <a:ext uri="{FF2B5EF4-FFF2-40B4-BE49-F238E27FC236}">
              <a16:creationId xmlns:a16="http://schemas.microsoft.com/office/drawing/2014/main" id="{229F5C71-B443-4E31-A486-48EB2D0A5F3D}"/>
            </a:ext>
          </a:extLst>
        </xdr:cNvPr>
        <xdr:cNvSpPr>
          <a:spLocks noChangeShapeType="1"/>
        </xdr:cNvSpPr>
      </xdr:nvSpPr>
      <xdr:spPr bwMode="auto">
        <a:xfrm>
          <a:off x="1371600" y="66419882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33357</xdr:row>
      <xdr:rowOff>22860</xdr:rowOff>
    </xdr:from>
    <xdr:to>
      <xdr:col>6</xdr:col>
      <xdr:colOff>320040</xdr:colOff>
      <xdr:row>33357</xdr:row>
      <xdr:rowOff>22860</xdr:rowOff>
    </xdr:to>
    <xdr:sp macro="" textlink="">
      <xdr:nvSpPr>
        <xdr:cNvPr id="296" name="Line 645">
          <a:extLst>
            <a:ext uri="{FF2B5EF4-FFF2-40B4-BE49-F238E27FC236}">
              <a16:creationId xmlns:a16="http://schemas.microsoft.com/office/drawing/2014/main" id="{93BD4A15-1C8A-4106-B5DF-8040882BDC1A}"/>
            </a:ext>
          </a:extLst>
        </xdr:cNvPr>
        <xdr:cNvSpPr>
          <a:spLocks noChangeShapeType="1"/>
        </xdr:cNvSpPr>
      </xdr:nvSpPr>
      <xdr:spPr bwMode="auto">
        <a:xfrm>
          <a:off x="1371600" y="66421939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33359</xdr:row>
      <xdr:rowOff>15240</xdr:rowOff>
    </xdr:from>
    <xdr:to>
      <xdr:col>6</xdr:col>
      <xdr:colOff>320040</xdr:colOff>
      <xdr:row>33359</xdr:row>
      <xdr:rowOff>15240</xdr:rowOff>
    </xdr:to>
    <xdr:sp macro="" textlink="">
      <xdr:nvSpPr>
        <xdr:cNvPr id="297" name="Line 644">
          <a:extLst>
            <a:ext uri="{FF2B5EF4-FFF2-40B4-BE49-F238E27FC236}">
              <a16:creationId xmlns:a16="http://schemas.microsoft.com/office/drawing/2014/main" id="{BE479B9F-B64D-446E-8344-C80E05E86AB3}"/>
            </a:ext>
          </a:extLst>
        </xdr:cNvPr>
        <xdr:cNvSpPr>
          <a:spLocks noChangeShapeType="1"/>
        </xdr:cNvSpPr>
      </xdr:nvSpPr>
      <xdr:spPr bwMode="auto">
        <a:xfrm>
          <a:off x="1371600" y="66425826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33360</xdr:row>
      <xdr:rowOff>22860</xdr:rowOff>
    </xdr:from>
    <xdr:to>
      <xdr:col>6</xdr:col>
      <xdr:colOff>320040</xdr:colOff>
      <xdr:row>33360</xdr:row>
      <xdr:rowOff>22860</xdr:rowOff>
    </xdr:to>
    <xdr:sp macro="" textlink="">
      <xdr:nvSpPr>
        <xdr:cNvPr id="298" name="Line 643">
          <a:extLst>
            <a:ext uri="{FF2B5EF4-FFF2-40B4-BE49-F238E27FC236}">
              <a16:creationId xmlns:a16="http://schemas.microsoft.com/office/drawing/2014/main" id="{108D6703-D618-4E39-834D-E333E7F00AE8}"/>
            </a:ext>
          </a:extLst>
        </xdr:cNvPr>
        <xdr:cNvSpPr>
          <a:spLocks noChangeShapeType="1"/>
        </xdr:cNvSpPr>
      </xdr:nvSpPr>
      <xdr:spPr bwMode="auto">
        <a:xfrm>
          <a:off x="1371600" y="66427883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33361</xdr:row>
      <xdr:rowOff>30480</xdr:rowOff>
    </xdr:from>
    <xdr:to>
      <xdr:col>6</xdr:col>
      <xdr:colOff>320040</xdr:colOff>
      <xdr:row>33361</xdr:row>
      <xdr:rowOff>30480</xdr:rowOff>
    </xdr:to>
    <xdr:sp macro="" textlink="">
      <xdr:nvSpPr>
        <xdr:cNvPr id="299" name="Line 642">
          <a:extLst>
            <a:ext uri="{FF2B5EF4-FFF2-40B4-BE49-F238E27FC236}">
              <a16:creationId xmlns:a16="http://schemas.microsoft.com/office/drawing/2014/main" id="{23C85BB8-2482-49CF-B85A-45A31A8EC19A}"/>
            </a:ext>
          </a:extLst>
        </xdr:cNvPr>
        <xdr:cNvSpPr>
          <a:spLocks noChangeShapeType="1"/>
        </xdr:cNvSpPr>
      </xdr:nvSpPr>
      <xdr:spPr bwMode="auto">
        <a:xfrm>
          <a:off x="1371600" y="66429940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33362</xdr:row>
      <xdr:rowOff>38100</xdr:rowOff>
    </xdr:from>
    <xdr:to>
      <xdr:col>6</xdr:col>
      <xdr:colOff>320040</xdr:colOff>
      <xdr:row>33362</xdr:row>
      <xdr:rowOff>38100</xdr:rowOff>
    </xdr:to>
    <xdr:sp macro="" textlink="">
      <xdr:nvSpPr>
        <xdr:cNvPr id="300" name="Line 641">
          <a:extLst>
            <a:ext uri="{FF2B5EF4-FFF2-40B4-BE49-F238E27FC236}">
              <a16:creationId xmlns:a16="http://schemas.microsoft.com/office/drawing/2014/main" id="{722ACDB3-BD76-40C1-B3B2-B3C7C56CF8B2}"/>
            </a:ext>
          </a:extLst>
        </xdr:cNvPr>
        <xdr:cNvSpPr>
          <a:spLocks noChangeShapeType="1"/>
        </xdr:cNvSpPr>
      </xdr:nvSpPr>
      <xdr:spPr bwMode="auto">
        <a:xfrm>
          <a:off x="1371600" y="66431998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33363</xdr:row>
      <xdr:rowOff>53340</xdr:rowOff>
    </xdr:from>
    <xdr:to>
      <xdr:col>6</xdr:col>
      <xdr:colOff>320040</xdr:colOff>
      <xdr:row>33363</xdr:row>
      <xdr:rowOff>53340</xdr:rowOff>
    </xdr:to>
    <xdr:sp macro="" textlink="">
      <xdr:nvSpPr>
        <xdr:cNvPr id="301" name="Line 640">
          <a:extLst>
            <a:ext uri="{FF2B5EF4-FFF2-40B4-BE49-F238E27FC236}">
              <a16:creationId xmlns:a16="http://schemas.microsoft.com/office/drawing/2014/main" id="{A75B1F00-C987-482A-8A20-92F10134E06D}"/>
            </a:ext>
          </a:extLst>
        </xdr:cNvPr>
        <xdr:cNvSpPr>
          <a:spLocks noChangeShapeType="1"/>
        </xdr:cNvSpPr>
      </xdr:nvSpPr>
      <xdr:spPr bwMode="auto">
        <a:xfrm>
          <a:off x="1371600" y="66434131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33364</xdr:row>
      <xdr:rowOff>60960</xdr:rowOff>
    </xdr:from>
    <xdr:to>
      <xdr:col>6</xdr:col>
      <xdr:colOff>320040</xdr:colOff>
      <xdr:row>33364</xdr:row>
      <xdr:rowOff>60960</xdr:rowOff>
    </xdr:to>
    <xdr:sp macro="" textlink="">
      <xdr:nvSpPr>
        <xdr:cNvPr id="302" name="Line 639">
          <a:extLst>
            <a:ext uri="{FF2B5EF4-FFF2-40B4-BE49-F238E27FC236}">
              <a16:creationId xmlns:a16="http://schemas.microsoft.com/office/drawing/2014/main" id="{05B90831-03B0-40C8-BF10-3B8C1A3F1A09}"/>
            </a:ext>
          </a:extLst>
        </xdr:cNvPr>
        <xdr:cNvSpPr>
          <a:spLocks noChangeShapeType="1"/>
        </xdr:cNvSpPr>
      </xdr:nvSpPr>
      <xdr:spPr bwMode="auto">
        <a:xfrm>
          <a:off x="1371600" y="66436189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33365</xdr:row>
      <xdr:rowOff>68580</xdr:rowOff>
    </xdr:from>
    <xdr:to>
      <xdr:col>6</xdr:col>
      <xdr:colOff>320040</xdr:colOff>
      <xdr:row>33365</xdr:row>
      <xdr:rowOff>68580</xdr:rowOff>
    </xdr:to>
    <xdr:sp macro="" textlink="">
      <xdr:nvSpPr>
        <xdr:cNvPr id="303" name="Line 638">
          <a:extLst>
            <a:ext uri="{FF2B5EF4-FFF2-40B4-BE49-F238E27FC236}">
              <a16:creationId xmlns:a16="http://schemas.microsoft.com/office/drawing/2014/main" id="{462EFE85-56BE-4123-8096-06291F37101F}"/>
            </a:ext>
          </a:extLst>
        </xdr:cNvPr>
        <xdr:cNvSpPr>
          <a:spLocks noChangeShapeType="1"/>
        </xdr:cNvSpPr>
      </xdr:nvSpPr>
      <xdr:spPr bwMode="auto">
        <a:xfrm>
          <a:off x="1371600" y="66438246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33366</xdr:row>
      <xdr:rowOff>76200</xdr:rowOff>
    </xdr:from>
    <xdr:to>
      <xdr:col>6</xdr:col>
      <xdr:colOff>320040</xdr:colOff>
      <xdr:row>33366</xdr:row>
      <xdr:rowOff>76200</xdr:rowOff>
    </xdr:to>
    <xdr:sp macro="" textlink="">
      <xdr:nvSpPr>
        <xdr:cNvPr id="304" name="Line 637">
          <a:extLst>
            <a:ext uri="{FF2B5EF4-FFF2-40B4-BE49-F238E27FC236}">
              <a16:creationId xmlns:a16="http://schemas.microsoft.com/office/drawing/2014/main" id="{B9586493-E446-4360-B072-DB319F526EE1}"/>
            </a:ext>
          </a:extLst>
        </xdr:cNvPr>
        <xdr:cNvSpPr>
          <a:spLocks noChangeShapeType="1"/>
        </xdr:cNvSpPr>
      </xdr:nvSpPr>
      <xdr:spPr bwMode="auto">
        <a:xfrm>
          <a:off x="1371600" y="66440304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33367</xdr:row>
      <xdr:rowOff>83820</xdr:rowOff>
    </xdr:from>
    <xdr:to>
      <xdr:col>6</xdr:col>
      <xdr:colOff>320040</xdr:colOff>
      <xdr:row>33367</xdr:row>
      <xdr:rowOff>83820</xdr:rowOff>
    </xdr:to>
    <xdr:sp macro="" textlink="">
      <xdr:nvSpPr>
        <xdr:cNvPr id="305" name="Line 636">
          <a:extLst>
            <a:ext uri="{FF2B5EF4-FFF2-40B4-BE49-F238E27FC236}">
              <a16:creationId xmlns:a16="http://schemas.microsoft.com/office/drawing/2014/main" id="{A7071613-71DC-4B9D-A2FD-923FF891F139}"/>
            </a:ext>
          </a:extLst>
        </xdr:cNvPr>
        <xdr:cNvSpPr>
          <a:spLocks noChangeShapeType="1"/>
        </xdr:cNvSpPr>
      </xdr:nvSpPr>
      <xdr:spPr bwMode="auto">
        <a:xfrm>
          <a:off x="1371600" y="66442361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33368</xdr:row>
      <xdr:rowOff>91440</xdr:rowOff>
    </xdr:from>
    <xdr:to>
      <xdr:col>6</xdr:col>
      <xdr:colOff>320040</xdr:colOff>
      <xdr:row>33368</xdr:row>
      <xdr:rowOff>91440</xdr:rowOff>
    </xdr:to>
    <xdr:sp macro="" textlink="">
      <xdr:nvSpPr>
        <xdr:cNvPr id="306" name="Line 635">
          <a:extLst>
            <a:ext uri="{FF2B5EF4-FFF2-40B4-BE49-F238E27FC236}">
              <a16:creationId xmlns:a16="http://schemas.microsoft.com/office/drawing/2014/main" id="{AF85DFD4-797A-4186-83DC-98E56CD6C3C2}"/>
            </a:ext>
          </a:extLst>
        </xdr:cNvPr>
        <xdr:cNvSpPr>
          <a:spLocks noChangeShapeType="1"/>
        </xdr:cNvSpPr>
      </xdr:nvSpPr>
      <xdr:spPr bwMode="auto">
        <a:xfrm>
          <a:off x="1371600" y="66444418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33369</xdr:row>
      <xdr:rowOff>99060</xdr:rowOff>
    </xdr:from>
    <xdr:to>
      <xdr:col>6</xdr:col>
      <xdr:colOff>320040</xdr:colOff>
      <xdr:row>33369</xdr:row>
      <xdr:rowOff>99060</xdr:rowOff>
    </xdr:to>
    <xdr:sp macro="" textlink="">
      <xdr:nvSpPr>
        <xdr:cNvPr id="307" name="Line 634">
          <a:extLst>
            <a:ext uri="{FF2B5EF4-FFF2-40B4-BE49-F238E27FC236}">
              <a16:creationId xmlns:a16="http://schemas.microsoft.com/office/drawing/2014/main" id="{C940A72C-9E0A-4884-A6D5-8EFD9F47CDAE}"/>
            </a:ext>
          </a:extLst>
        </xdr:cNvPr>
        <xdr:cNvSpPr>
          <a:spLocks noChangeShapeType="1"/>
        </xdr:cNvSpPr>
      </xdr:nvSpPr>
      <xdr:spPr bwMode="auto">
        <a:xfrm>
          <a:off x="1371600" y="66446476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33370</xdr:row>
      <xdr:rowOff>106680</xdr:rowOff>
    </xdr:from>
    <xdr:to>
      <xdr:col>6</xdr:col>
      <xdr:colOff>320040</xdr:colOff>
      <xdr:row>33370</xdr:row>
      <xdr:rowOff>106680</xdr:rowOff>
    </xdr:to>
    <xdr:sp macro="" textlink="">
      <xdr:nvSpPr>
        <xdr:cNvPr id="308" name="Line 633">
          <a:extLst>
            <a:ext uri="{FF2B5EF4-FFF2-40B4-BE49-F238E27FC236}">
              <a16:creationId xmlns:a16="http://schemas.microsoft.com/office/drawing/2014/main" id="{C0D299A6-9A6A-4B5C-A64E-69305E2F7EBB}"/>
            </a:ext>
          </a:extLst>
        </xdr:cNvPr>
        <xdr:cNvSpPr>
          <a:spLocks noChangeShapeType="1"/>
        </xdr:cNvSpPr>
      </xdr:nvSpPr>
      <xdr:spPr bwMode="auto">
        <a:xfrm>
          <a:off x="1371600" y="66448533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33371</xdr:row>
      <xdr:rowOff>114300</xdr:rowOff>
    </xdr:from>
    <xdr:to>
      <xdr:col>6</xdr:col>
      <xdr:colOff>320040</xdr:colOff>
      <xdr:row>33371</xdr:row>
      <xdr:rowOff>114300</xdr:rowOff>
    </xdr:to>
    <xdr:sp macro="" textlink="">
      <xdr:nvSpPr>
        <xdr:cNvPr id="309" name="Line 632">
          <a:extLst>
            <a:ext uri="{FF2B5EF4-FFF2-40B4-BE49-F238E27FC236}">
              <a16:creationId xmlns:a16="http://schemas.microsoft.com/office/drawing/2014/main" id="{811E9F5B-F698-45C6-A154-0E895EDA9FBF}"/>
            </a:ext>
          </a:extLst>
        </xdr:cNvPr>
        <xdr:cNvSpPr>
          <a:spLocks noChangeShapeType="1"/>
        </xdr:cNvSpPr>
      </xdr:nvSpPr>
      <xdr:spPr bwMode="auto">
        <a:xfrm>
          <a:off x="1371600" y="66450591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33372</xdr:row>
      <xdr:rowOff>129540</xdr:rowOff>
    </xdr:from>
    <xdr:to>
      <xdr:col>6</xdr:col>
      <xdr:colOff>320040</xdr:colOff>
      <xdr:row>33372</xdr:row>
      <xdr:rowOff>129540</xdr:rowOff>
    </xdr:to>
    <xdr:sp macro="" textlink="">
      <xdr:nvSpPr>
        <xdr:cNvPr id="310" name="Line 631">
          <a:extLst>
            <a:ext uri="{FF2B5EF4-FFF2-40B4-BE49-F238E27FC236}">
              <a16:creationId xmlns:a16="http://schemas.microsoft.com/office/drawing/2014/main" id="{01110B1C-6566-422C-B376-49876CDB0132}"/>
            </a:ext>
          </a:extLst>
        </xdr:cNvPr>
        <xdr:cNvSpPr>
          <a:spLocks noChangeShapeType="1"/>
        </xdr:cNvSpPr>
      </xdr:nvSpPr>
      <xdr:spPr bwMode="auto">
        <a:xfrm>
          <a:off x="1371600" y="66452724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33373</xdr:row>
      <xdr:rowOff>137160</xdr:rowOff>
    </xdr:from>
    <xdr:to>
      <xdr:col>6</xdr:col>
      <xdr:colOff>320040</xdr:colOff>
      <xdr:row>33373</xdr:row>
      <xdr:rowOff>137160</xdr:rowOff>
    </xdr:to>
    <xdr:sp macro="" textlink="">
      <xdr:nvSpPr>
        <xdr:cNvPr id="311" name="Line 630">
          <a:extLst>
            <a:ext uri="{FF2B5EF4-FFF2-40B4-BE49-F238E27FC236}">
              <a16:creationId xmlns:a16="http://schemas.microsoft.com/office/drawing/2014/main" id="{0547BCD7-7807-4DF4-886B-B7E8442AF88B}"/>
            </a:ext>
          </a:extLst>
        </xdr:cNvPr>
        <xdr:cNvSpPr>
          <a:spLocks noChangeShapeType="1"/>
        </xdr:cNvSpPr>
      </xdr:nvSpPr>
      <xdr:spPr bwMode="auto">
        <a:xfrm>
          <a:off x="1371600" y="66454782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33374</xdr:row>
      <xdr:rowOff>144780</xdr:rowOff>
    </xdr:from>
    <xdr:to>
      <xdr:col>6</xdr:col>
      <xdr:colOff>320040</xdr:colOff>
      <xdr:row>33374</xdr:row>
      <xdr:rowOff>144780</xdr:rowOff>
    </xdr:to>
    <xdr:sp macro="" textlink="">
      <xdr:nvSpPr>
        <xdr:cNvPr id="312" name="Line 629">
          <a:extLst>
            <a:ext uri="{FF2B5EF4-FFF2-40B4-BE49-F238E27FC236}">
              <a16:creationId xmlns:a16="http://schemas.microsoft.com/office/drawing/2014/main" id="{8E10A6F5-27B5-4803-88D1-EC4E0580686A}"/>
            </a:ext>
          </a:extLst>
        </xdr:cNvPr>
        <xdr:cNvSpPr>
          <a:spLocks noChangeShapeType="1"/>
        </xdr:cNvSpPr>
      </xdr:nvSpPr>
      <xdr:spPr bwMode="auto">
        <a:xfrm>
          <a:off x="1371600" y="66456839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33376</xdr:row>
      <xdr:rowOff>137160</xdr:rowOff>
    </xdr:from>
    <xdr:to>
      <xdr:col>6</xdr:col>
      <xdr:colOff>320040</xdr:colOff>
      <xdr:row>33376</xdr:row>
      <xdr:rowOff>137160</xdr:rowOff>
    </xdr:to>
    <xdr:sp macro="" textlink="">
      <xdr:nvSpPr>
        <xdr:cNvPr id="313" name="Line 628">
          <a:extLst>
            <a:ext uri="{FF2B5EF4-FFF2-40B4-BE49-F238E27FC236}">
              <a16:creationId xmlns:a16="http://schemas.microsoft.com/office/drawing/2014/main" id="{A333F447-8E68-4B73-902A-785AD609DE34}"/>
            </a:ext>
          </a:extLst>
        </xdr:cNvPr>
        <xdr:cNvSpPr>
          <a:spLocks noChangeShapeType="1"/>
        </xdr:cNvSpPr>
      </xdr:nvSpPr>
      <xdr:spPr bwMode="auto">
        <a:xfrm>
          <a:off x="1371600" y="66460725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33378</xdr:row>
      <xdr:rowOff>121920</xdr:rowOff>
    </xdr:from>
    <xdr:to>
      <xdr:col>6</xdr:col>
      <xdr:colOff>320040</xdr:colOff>
      <xdr:row>33378</xdr:row>
      <xdr:rowOff>121920</xdr:rowOff>
    </xdr:to>
    <xdr:sp macro="" textlink="">
      <xdr:nvSpPr>
        <xdr:cNvPr id="314" name="Line 627">
          <a:extLst>
            <a:ext uri="{FF2B5EF4-FFF2-40B4-BE49-F238E27FC236}">
              <a16:creationId xmlns:a16="http://schemas.microsoft.com/office/drawing/2014/main" id="{C24C59B0-1B1C-40CC-8707-FFB61982F5CE}"/>
            </a:ext>
          </a:extLst>
        </xdr:cNvPr>
        <xdr:cNvSpPr>
          <a:spLocks noChangeShapeType="1"/>
        </xdr:cNvSpPr>
      </xdr:nvSpPr>
      <xdr:spPr bwMode="auto">
        <a:xfrm>
          <a:off x="1371600" y="66464535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33379</xdr:row>
      <xdr:rowOff>129540</xdr:rowOff>
    </xdr:from>
    <xdr:to>
      <xdr:col>6</xdr:col>
      <xdr:colOff>320040</xdr:colOff>
      <xdr:row>33379</xdr:row>
      <xdr:rowOff>129540</xdr:rowOff>
    </xdr:to>
    <xdr:sp macro="" textlink="">
      <xdr:nvSpPr>
        <xdr:cNvPr id="315" name="Line 626">
          <a:extLst>
            <a:ext uri="{FF2B5EF4-FFF2-40B4-BE49-F238E27FC236}">
              <a16:creationId xmlns:a16="http://schemas.microsoft.com/office/drawing/2014/main" id="{3FCC7134-BE40-4209-B17A-77DB5E727B97}"/>
            </a:ext>
          </a:extLst>
        </xdr:cNvPr>
        <xdr:cNvSpPr>
          <a:spLocks noChangeShapeType="1"/>
        </xdr:cNvSpPr>
      </xdr:nvSpPr>
      <xdr:spPr bwMode="auto">
        <a:xfrm>
          <a:off x="1371600" y="66466593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33380</xdr:row>
      <xdr:rowOff>144780</xdr:rowOff>
    </xdr:from>
    <xdr:to>
      <xdr:col>6</xdr:col>
      <xdr:colOff>320040</xdr:colOff>
      <xdr:row>33380</xdr:row>
      <xdr:rowOff>144780</xdr:rowOff>
    </xdr:to>
    <xdr:sp macro="" textlink="">
      <xdr:nvSpPr>
        <xdr:cNvPr id="316" name="Line 625">
          <a:extLst>
            <a:ext uri="{FF2B5EF4-FFF2-40B4-BE49-F238E27FC236}">
              <a16:creationId xmlns:a16="http://schemas.microsoft.com/office/drawing/2014/main" id="{482F450D-1B03-42D1-A9FC-548DDCA3FF73}"/>
            </a:ext>
          </a:extLst>
        </xdr:cNvPr>
        <xdr:cNvSpPr>
          <a:spLocks noChangeShapeType="1"/>
        </xdr:cNvSpPr>
      </xdr:nvSpPr>
      <xdr:spPr bwMode="auto">
        <a:xfrm>
          <a:off x="1371600" y="66468726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33382</xdr:row>
      <xdr:rowOff>129540</xdr:rowOff>
    </xdr:from>
    <xdr:to>
      <xdr:col>6</xdr:col>
      <xdr:colOff>320040</xdr:colOff>
      <xdr:row>33382</xdr:row>
      <xdr:rowOff>129540</xdr:rowOff>
    </xdr:to>
    <xdr:sp macro="" textlink="">
      <xdr:nvSpPr>
        <xdr:cNvPr id="317" name="Line 624">
          <a:extLst>
            <a:ext uri="{FF2B5EF4-FFF2-40B4-BE49-F238E27FC236}">
              <a16:creationId xmlns:a16="http://schemas.microsoft.com/office/drawing/2014/main" id="{4BE5EF2C-1ED2-4F96-8FA2-0CBDAEC95B66}"/>
            </a:ext>
          </a:extLst>
        </xdr:cNvPr>
        <xdr:cNvSpPr>
          <a:spLocks noChangeShapeType="1"/>
        </xdr:cNvSpPr>
      </xdr:nvSpPr>
      <xdr:spPr bwMode="auto">
        <a:xfrm>
          <a:off x="1371600" y="66472536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33383</xdr:row>
      <xdr:rowOff>137160</xdr:rowOff>
    </xdr:from>
    <xdr:to>
      <xdr:col>6</xdr:col>
      <xdr:colOff>320040</xdr:colOff>
      <xdr:row>33383</xdr:row>
      <xdr:rowOff>137160</xdr:rowOff>
    </xdr:to>
    <xdr:sp macro="" textlink="">
      <xdr:nvSpPr>
        <xdr:cNvPr id="318" name="Line 623">
          <a:extLst>
            <a:ext uri="{FF2B5EF4-FFF2-40B4-BE49-F238E27FC236}">
              <a16:creationId xmlns:a16="http://schemas.microsoft.com/office/drawing/2014/main" id="{72D56C13-7295-4517-95BF-EFE5C8F1CFAD}"/>
            </a:ext>
          </a:extLst>
        </xdr:cNvPr>
        <xdr:cNvSpPr>
          <a:spLocks noChangeShapeType="1"/>
        </xdr:cNvSpPr>
      </xdr:nvSpPr>
      <xdr:spPr bwMode="auto">
        <a:xfrm>
          <a:off x="1371600" y="66474594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33385</xdr:row>
      <xdr:rowOff>91440</xdr:rowOff>
    </xdr:from>
    <xdr:to>
      <xdr:col>6</xdr:col>
      <xdr:colOff>320040</xdr:colOff>
      <xdr:row>33385</xdr:row>
      <xdr:rowOff>91440</xdr:rowOff>
    </xdr:to>
    <xdr:sp macro="" textlink="">
      <xdr:nvSpPr>
        <xdr:cNvPr id="319" name="Line 622">
          <a:extLst>
            <a:ext uri="{FF2B5EF4-FFF2-40B4-BE49-F238E27FC236}">
              <a16:creationId xmlns:a16="http://schemas.microsoft.com/office/drawing/2014/main" id="{A24A95D4-2986-471C-A8AD-8E081A8BE111}"/>
            </a:ext>
          </a:extLst>
        </xdr:cNvPr>
        <xdr:cNvSpPr>
          <a:spLocks noChangeShapeType="1"/>
        </xdr:cNvSpPr>
      </xdr:nvSpPr>
      <xdr:spPr bwMode="auto">
        <a:xfrm>
          <a:off x="1371600" y="66478099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33386</xdr:row>
      <xdr:rowOff>99060</xdr:rowOff>
    </xdr:from>
    <xdr:to>
      <xdr:col>6</xdr:col>
      <xdr:colOff>320040</xdr:colOff>
      <xdr:row>33386</xdr:row>
      <xdr:rowOff>99060</xdr:rowOff>
    </xdr:to>
    <xdr:sp macro="" textlink="">
      <xdr:nvSpPr>
        <xdr:cNvPr id="320" name="Line 621">
          <a:extLst>
            <a:ext uri="{FF2B5EF4-FFF2-40B4-BE49-F238E27FC236}">
              <a16:creationId xmlns:a16="http://schemas.microsoft.com/office/drawing/2014/main" id="{5CE10799-4BE2-4520-AFDC-2322822B8725}"/>
            </a:ext>
          </a:extLst>
        </xdr:cNvPr>
        <xdr:cNvSpPr>
          <a:spLocks noChangeShapeType="1"/>
        </xdr:cNvSpPr>
      </xdr:nvSpPr>
      <xdr:spPr bwMode="auto">
        <a:xfrm>
          <a:off x="1371600" y="66480156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33387</xdr:row>
      <xdr:rowOff>106680</xdr:rowOff>
    </xdr:from>
    <xdr:to>
      <xdr:col>6</xdr:col>
      <xdr:colOff>320040</xdr:colOff>
      <xdr:row>33387</xdr:row>
      <xdr:rowOff>106680</xdr:rowOff>
    </xdr:to>
    <xdr:sp macro="" textlink="">
      <xdr:nvSpPr>
        <xdr:cNvPr id="321" name="Line 620">
          <a:extLst>
            <a:ext uri="{FF2B5EF4-FFF2-40B4-BE49-F238E27FC236}">
              <a16:creationId xmlns:a16="http://schemas.microsoft.com/office/drawing/2014/main" id="{DB45093C-E1D5-45E2-81EA-91DD566CB224}"/>
            </a:ext>
          </a:extLst>
        </xdr:cNvPr>
        <xdr:cNvSpPr>
          <a:spLocks noChangeShapeType="1"/>
        </xdr:cNvSpPr>
      </xdr:nvSpPr>
      <xdr:spPr bwMode="auto">
        <a:xfrm>
          <a:off x="1371600" y="66482214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33344</xdr:row>
      <xdr:rowOff>121920</xdr:rowOff>
    </xdr:from>
    <xdr:to>
      <xdr:col>2</xdr:col>
      <xdr:colOff>30480</xdr:colOff>
      <xdr:row>33388</xdr:row>
      <xdr:rowOff>121920</xdr:rowOff>
    </xdr:to>
    <xdr:sp macro="" textlink="">
      <xdr:nvSpPr>
        <xdr:cNvPr id="322" name="Line 619">
          <a:extLst>
            <a:ext uri="{FF2B5EF4-FFF2-40B4-BE49-F238E27FC236}">
              <a16:creationId xmlns:a16="http://schemas.microsoft.com/office/drawing/2014/main" id="{148AE15B-4358-40F3-8DC5-71F0F48039F2}"/>
            </a:ext>
          </a:extLst>
        </xdr:cNvPr>
        <xdr:cNvSpPr>
          <a:spLocks noChangeShapeType="1"/>
        </xdr:cNvSpPr>
      </xdr:nvSpPr>
      <xdr:spPr bwMode="auto">
        <a:xfrm>
          <a:off x="1371600" y="6639717480"/>
          <a:ext cx="0" cy="87172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33344</xdr:row>
      <xdr:rowOff>121920</xdr:rowOff>
    </xdr:from>
    <xdr:to>
      <xdr:col>2</xdr:col>
      <xdr:colOff>906780</xdr:colOff>
      <xdr:row>33388</xdr:row>
      <xdr:rowOff>121920</xdr:rowOff>
    </xdr:to>
    <xdr:sp macro="" textlink="">
      <xdr:nvSpPr>
        <xdr:cNvPr id="323" name="Line 618">
          <a:extLst>
            <a:ext uri="{FF2B5EF4-FFF2-40B4-BE49-F238E27FC236}">
              <a16:creationId xmlns:a16="http://schemas.microsoft.com/office/drawing/2014/main" id="{1A94FA72-B435-4B10-8F98-26A176EE6886}"/>
            </a:ext>
          </a:extLst>
        </xdr:cNvPr>
        <xdr:cNvSpPr>
          <a:spLocks noChangeShapeType="1"/>
        </xdr:cNvSpPr>
      </xdr:nvSpPr>
      <xdr:spPr bwMode="auto">
        <a:xfrm>
          <a:off x="2247900" y="6639717480"/>
          <a:ext cx="0" cy="87172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33344</xdr:row>
      <xdr:rowOff>121920</xdr:rowOff>
    </xdr:from>
    <xdr:to>
      <xdr:col>2</xdr:col>
      <xdr:colOff>1706880</xdr:colOff>
      <xdr:row>33388</xdr:row>
      <xdr:rowOff>121920</xdr:rowOff>
    </xdr:to>
    <xdr:sp macro="" textlink="">
      <xdr:nvSpPr>
        <xdr:cNvPr id="324" name="Line 617">
          <a:extLst>
            <a:ext uri="{FF2B5EF4-FFF2-40B4-BE49-F238E27FC236}">
              <a16:creationId xmlns:a16="http://schemas.microsoft.com/office/drawing/2014/main" id="{13ADF355-1B1B-4D17-A303-F3C45FF7A495}"/>
            </a:ext>
          </a:extLst>
        </xdr:cNvPr>
        <xdr:cNvSpPr>
          <a:spLocks noChangeShapeType="1"/>
        </xdr:cNvSpPr>
      </xdr:nvSpPr>
      <xdr:spPr bwMode="auto">
        <a:xfrm>
          <a:off x="3048000" y="6639717480"/>
          <a:ext cx="0" cy="87172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33344</xdr:row>
      <xdr:rowOff>121920</xdr:rowOff>
    </xdr:from>
    <xdr:to>
      <xdr:col>5</xdr:col>
      <xdr:colOff>350520</xdr:colOff>
      <xdr:row>33388</xdr:row>
      <xdr:rowOff>121920</xdr:rowOff>
    </xdr:to>
    <xdr:sp macro="" textlink="">
      <xdr:nvSpPr>
        <xdr:cNvPr id="325" name="Line 616">
          <a:extLst>
            <a:ext uri="{FF2B5EF4-FFF2-40B4-BE49-F238E27FC236}">
              <a16:creationId xmlns:a16="http://schemas.microsoft.com/office/drawing/2014/main" id="{80DBDCFF-DB91-4287-9417-476EB35459BE}"/>
            </a:ext>
          </a:extLst>
        </xdr:cNvPr>
        <xdr:cNvSpPr>
          <a:spLocks noChangeShapeType="1"/>
        </xdr:cNvSpPr>
      </xdr:nvSpPr>
      <xdr:spPr bwMode="auto">
        <a:xfrm>
          <a:off x="6248400" y="6639717480"/>
          <a:ext cx="0" cy="87172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33344</xdr:row>
      <xdr:rowOff>121920</xdr:rowOff>
    </xdr:from>
    <xdr:to>
      <xdr:col>6</xdr:col>
      <xdr:colOff>320040</xdr:colOff>
      <xdr:row>33388</xdr:row>
      <xdr:rowOff>121920</xdr:rowOff>
    </xdr:to>
    <xdr:sp macro="" textlink="">
      <xdr:nvSpPr>
        <xdr:cNvPr id="326" name="Line 615">
          <a:extLst>
            <a:ext uri="{FF2B5EF4-FFF2-40B4-BE49-F238E27FC236}">
              <a16:creationId xmlns:a16="http://schemas.microsoft.com/office/drawing/2014/main" id="{3BB22DCE-131B-4151-B0A5-4A9B239BF36B}"/>
            </a:ext>
          </a:extLst>
        </xdr:cNvPr>
        <xdr:cNvSpPr>
          <a:spLocks noChangeShapeType="1"/>
        </xdr:cNvSpPr>
      </xdr:nvSpPr>
      <xdr:spPr bwMode="auto">
        <a:xfrm>
          <a:off x="6888480" y="6639717480"/>
          <a:ext cx="0" cy="87172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33416</xdr:row>
      <xdr:rowOff>38100</xdr:rowOff>
    </xdr:from>
    <xdr:to>
      <xdr:col>5</xdr:col>
      <xdr:colOff>76200</xdr:colOff>
      <xdr:row>33416</xdr:row>
      <xdr:rowOff>38100</xdr:rowOff>
    </xdr:to>
    <xdr:sp macro="" textlink="">
      <xdr:nvSpPr>
        <xdr:cNvPr id="327" name="Line 614">
          <a:extLst>
            <a:ext uri="{FF2B5EF4-FFF2-40B4-BE49-F238E27FC236}">
              <a16:creationId xmlns:a16="http://schemas.microsoft.com/office/drawing/2014/main" id="{AE043154-735E-49EF-874B-3B8BB9C6E686}"/>
            </a:ext>
          </a:extLst>
        </xdr:cNvPr>
        <xdr:cNvSpPr>
          <a:spLocks noChangeShapeType="1"/>
        </xdr:cNvSpPr>
      </xdr:nvSpPr>
      <xdr:spPr bwMode="auto">
        <a:xfrm>
          <a:off x="457200" y="66538983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33499</xdr:row>
      <xdr:rowOff>121920</xdr:rowOff>
    </xdr:from>
    <xdr:to>
      <xdr:col>6</xdr:col>
      <xdr:colOff>320040</xdr:colOff>
      <xdr:row>33499</xdr:row>
      <xdr:rowOff>121920</xdr:rowOff>
    </xdr:to>
    <xdr:sp macro="" textlink="">
      <xdr:nvSpPr>
        <xdr:cNvPr id="328" name="Line 613">
          <a:extLst>
            <a:ext uri="{FF2B5EF4-FFF2-40B4-BE49-F238E27FC236}">
              <a16:creationId xmlns:a16="http://schemas.microsoft.com/office/drawing/2014/main" id="{9172F56E-E2DD-445F-A820-339311FC68AA}"/>
            </a:ext>
          </a:extLst>
        </xdr:cNvPr>
        <xdr:cNvSpPr>
          <a:spLocks noChangeShapeType="1"/>
        </xdr:cNvSpPr>
      </xdr:nvSpPr>
      <xdr:spPr bwMode="auto">
        <a:xfrm>
          <a:off x="1371600" y="667042608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33500</xdr:row>
      <xdr:rowOff>129540</xdr:rowOff>
    </xdr:from>
    <xdr:to>
      <xdr:col>6</xdr:col>
      <xdr:colOff>320040</xdr:colOff>
      <xdr:row>33500</xdr:row>
      <xdr:rowOff>129540</xdr:rowOff>
    </xdr:to>
    <xdr:sp macro="" textlink="">
      <xdr:nvSpPr>
        <xdr:cNvPr id="329" name="Line 612">
          <a:extLst>
            <a:ext uri="{FF2B5EF4-FFF2-40B4-BE49-F238E27FC236}">
              <a16:creationId xmlns:a16="http://schemas.microsoft.com/office/drawing/2014/main" id="{0FF277C3-72B9-4565-B97C-CC5CD5797AA1}"/>
            </a:ext>
          </a:extLst>
        </xdr:cNvPr>
        <xdr:cNvSpPr>
          <a:spLocks noChangeShapeType="1"/>
        </xdr:cNvSpPr>
      </xdr:nvSpPr>
      <xdr:spPr bwMode="auto">
        <a:xfrm>
          <a:off x="1371600" y="66706318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33501</xdr:row>
      <xdr:rowOff>144780</xdr:rowOff>
    </xdr:from>
    <xdr:to>
      <xdr:col>6</xdr:col>
      <xdr:colOff>320040</xdr:colOff>
      <xdr:row>33501</xdr:row>
      <xdr:rowOff>144780</xdr:rowOff>
    </xdr:to>
    <xdr:sp macro="" textlink="">
      <xdr:nvSpPr>
        <xdr:cNvPr id="330" name="Line 611">
          <a:extLst>
            <a:ext uri="{FF2B5EF4-FFF2-40B4-BE49-F238E27FC236}">
              <a16:creationId xmlns:a16="http://schemas.microsoft.com/office/drawing/2014/main" id="{367BD973-7317-43E9-AD57-BF4F23ACCD2E}"/>
            </a:ext>
          </a:extLst>
        </xdr:cNvPr>
        <xdr:cNvSpPr>
          <a:spLocks noChangeShapeType="1"/>
        </xdr:cNvSpPr>
      </xdr:nvSpPr>
      <xdr:spPr bwMode="auto">
        <a:xfrm>
          <a:off x="1371600" y="66708451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33502</xdr:row>
      <xdr:rowOff>152400</xdr:rowOff>
    </xdr:from>
    <xdr:to>
      <xdr:col>6</xdr:col>
      <xdr:colOff>320040</xdr:colOff>
      <xdr:row>33502</xdr:row>
      <xdr:rowOff>152400</xdr:rowOff>
    </xdr:to>
    <xdr:sp macro="" textlink="">
      <xdr:nvSpPr>
        <xdr:cNvPr id="331" name="Line 610">
          <a:extLst>
            <a:ext uri="{FF2B5EF4-FFF2-40B4-BE49-F238E27FC236}">
              <a16:creationId xmlns:a16="http://schemas.microsoft.com/office/drawing/2014/main" id="{F34F8F37-2B44-4A66-9056-BCB9500AC384}"/>
            </a:ext>
          </a:extLst>
        </xdr:cNvPr>
        <xdr:cNvSpPr>
          <a:spLocks noChangeShapeType="1"/>
        </xdr:cNvSpPr>
      </xdr:nvSpPr>
      <xdr:spPr bwMode="auto">
        <a:xfrm>
          <a:off x="1371600" y="66710509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33503</xdr:row>
      <xdr:rowOff>160020</xdr:rowOff>
    </xdr:from>
    <xdr:to>
      <xdr:col>6</xdr:col>
      <xdr:colOff>320040</xdr:colOff>
      <xdr:row>33503</xdr:row>
      <xdr:rowOff>160020</xdr:rowOff>
    </xdr:to>
    <xdr:sp macro="" textlink="">
      <xdr:nvSpPr>
        <xdr:cNvPr id="332" name="Line 609">
          <a:extLst>
            <a:ext uri="{FF2B5EF4-FFF2-40B4-BE49-F238E27FC236}">
              <a16:creationId xmlns:a16="http://schemas.microsoft.com/office/drawing/2014/main" id="{033893B5-F5F3-4063-B170-D9AA3F91BC89}"/>
            </a:ext>
          </a:extLst>
        </xdr:cNvPr>
        <xdr:cNvSpPr>
          <a:spLocks noChangeShapeType="1"/>
        </xdr:cNvSpPr>
      </xdr:nvSpPr>
      <xdr:spPr bwMode="auto">
        <a:xfrm>
          <a:off x="1371600" y="66712566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33504</xdr:row>
      <xdr:rowOff>167640</xdr:rowOff>
    </xdr:from>
    <xdr:to>
      <xdr:col>6</xdr:col>
      <xdr:colOff>320040</xdr:colOff>
      <xdr:row>33504</xdr:row>
      <xdr:rowOff>167640</xdr:rowOff>
    </xdr:to>
    <xdr:sp macro="" textlink="">
      <xdr:nvSpPr>
        <xdr:cNvPr id="333" name="Line 608">
          <a:extLst>
            <a:ext uri="{FF2B5EF4-FFF2-40B4-BE49-F238E27FC236}">
              <a16:creationId xmlns:a16="http://schemas.microsoft.com/office/drawing/2014/main" id="{90307948-8E52-4213-BCE0-DC50E391C14A}"/>
            </a:ext>
          </a:extLst>
        </xdr:cNvPr>
        <xdr:cNvSpPr>
          <a:spLocks noChangeShapeType="1"/>
        </xdr:cNvSpPr>
      </xdr:nvSpPr>
      <xdr:spPr bwMode="auto">
        <a:xfrm>
          <a:off x="1371600" y="66714624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33505</xdr:row>
      <xdr:rowOff>175260</xdr:rowOff>
    </xdr:from>
    <xdr:to>
      <xdr:col>6</xdr:col>
      <xdr:colOff>320040</xdr:colOff>
      <xdr:row>33505</xdr:row>
      <xdr:rowOff>175260</xdr:rowOff>
    </xdr:to>
    <xdr:sp macro="" textlink="">
      <xdr:nvSpPr>
        <xdr:cNvPr id="334" name="Line 607">
          <a:extLst>
            <a:ext uri="{FF2B5EF4-FFF2-40B4-BE49-F238E27FC236}">
              <a16:creationId xmlns:a16="http://schemas.microsoft.com/office/drawing/2014/main" id="{C56302D3-C05E-4DD4-A306-39F4DDDDFE23}"/>
            </a:ext>
          </a:extLst>
        </xdr:cNvPr>
        <xdr:cNvSpPr>
          <a:spLocks noChangeShapeType="1"/>
        </xdr:cNvSpPr>
      </xdr:nvSpPr>
      <xdr:spPr bwMode="auto">
        <a:xfrm>
          <a:off x="1371600" y="66716681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33506</xdr:row>
      <xdr:rowOff>182880</xdr:rowOff>
    </xdr:from>
    <xdr:to>
      <xdr:col>6</xdr:col>
      <xdr:colOff>320040</xdr:colOff>
      <xdr:row>33506</xdr:row>
      <xdr:rowOff>182880</xdr:rowOff>
    </xdr:to>
    <xdr:sp macro="" textlink="">
      <xdr:nvSpPr>
        <xdr:cNvPr id="335" name="Line 606">
          <a:extLst>
            <a:ext uri="{FF2B5EF4-FFF2-40B4-BE49-F238E27FC236}">
              <a16:creationId xmlns:a16="http://schemas.microsoft.com/office/drawing/2014/main" id="{50AE266A-0D4C-4DEB-88D7-4A4F09FBF560}"/>
            </a:ext>
          </a:extLst>
        </xdr:cNvPr>
        <xdr:cNvSpPr>
          <a:spLocks noChangeShapeType="1"/>
        </xdr:cNvSpPr>
      </xdr:nvSpPr>
      <xdr:spPr bwMode="auto">
        <a:xfrm>
          <a:off x="1371600" y="66718738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33507</xdr:row>
      <xdr:rowOff>190500</xdr:rowOff>
    </xdr:from>
    <xdr:to>
      <xdr:col>6</xdr:col>
      <xdr:colOff>320040</xdr:colOff>
      <xdr:row>33507</xdr:row>
      <xdr:rowOff>190500</xdr:rowOff>
    </xdr:to>
    <xdr:sp macro="" textlink="">
      <xdr:nvSpPr>
        <xdr:cNvPr id="336" name="Line 605">
          <a:extLst>
            <a:ext uri="{FF2B5EF4-FFF2-40B4-BE49-F238E27FC236}">
              <a16:creationId xmlns:a16="http://schemas.microsoft.com/office/drawing/2014/main" id="{C608AFE0-750F-4C85-8236-2CBACA0C252C}"/>
            </a:ext>
          </a:extLst>
        </xdr:cNvPr>
        <xdr:cNvSpPr>
          <a:spLocks noChangeShapeType="1"/>
        </xdr:cNvSpPr>
      </xdr:nvSpPr>
      <xdr:spPr bwMode="auto">
        <a:xfrm>
          <a:off x="1371600" y="66720796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33509</xdr:row>
      <xdr:rowOff>0</xdr:rowOff>
    </xdr:from>
    <xdr:to>
      <xdr:col>6</xdr:col>
      <xdr:colOff>320040</xdr:colOff>
      <xdr:row>33509</xdr:row>
      <xdr:rowOff>0</xdr:rowOff>
    </xdr:to>
    <xdr:sp macro="" textlink="">
      <xdr:nvSpPr>
        <xdr:cNvPr id="337" name="Line 604">
          <a:extLst>
            <a:ext uri="{FF2B5EF4-FFF2-40B4-BE49-F238E27FC236}">
              <a16:creationId xmlns:a16="http://schemas.microsoft.com/office/drawing/2014/main" id="{A61B9510-12E0-4A68-A08C-1670C344C12C}"/>
            </a:ext>
          </a:extLst>
        </xdr:cNvPr>
        <xdr:cNvSpPr>
          <a:spLocks noChangeShapeType="1"/>
        </xdr:cNvSpPr>
      </xdr:nvSpPr>
      <xdr:spPr bwMode="auto">
        <a:xfrm>
          <a:off x="1371600" y="66722853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33510</xdr:row>
      <xdr:rowOff>7620</xdr:rowOff>
    </xdr:from>
    <xdr:to>
      <xdr:col>6</xdr:col>
      <xdr:colOff>320040</xdr:colOff>
      <xdr:row>33510</xdr:row>
      <xdr:rowOff>7620</xdr:rowOff>
    </xdr:to>
    <xdr:sp macro="" textlink="">
      <xdr:nvSpPr>
        <xdr:cNvPr id="338" name="Line 603">
          <a:extLst>
            <a:ext uri="{FF2B5EF4-FFF2-40B4-BE49-F238E27FC236}">
              <a16:creationId xmlns:a16="http://schemas.microsoft.com/office/drawing/2014/main" id="{70C9D274-F5E0-4C79-85E7-55A2917AACE4}"/>
            </a:ext>
          </a:extLst>
        </xdr:cNvPr>
        <xdr:cNvSpPr>
          <a:spLocks noChangeShapeType="1"/>
        </xdr:cNvSpPr>
      </xdr:nvSpPr>
      <xdr:spPr bwMode="auto">
        <a:xfrm>
          <a:off x="1371600" y="66724911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33511</xdr:row>
      <xdr:rowOff>15240</xdr:rowOff>
    </xdr:from>
    <xdr:to>
      <xdr:col>6</xdr:col>
      <xdr:colOff>320040</xdr:colOff>
      <xdr:row>33511</xdr:row>
      <xdr:rowOff>15240</xdr:rowOff>
    </xdr:to>
    <xdr:sp macro="" textlink="">
      <xdr:nvSpPr>
        <xdr:cNvPr id="339" name="Line 602">
          <a:extLst>
            <a:ext uri="{FF2B5EF4-FFF2-40B4-BE49-F238E27FC236}">
              <a16:creationId xmlns:a16="http://schemas.microsoft.com/office/drawing/2014/main" id="{E5984252-CBCC-439D-9367-4367DF9C2607}"/>
            </a:ext>
          </a:extLst>
        </xdr:cNvPr>
        <xdr:cNvSpPr>
          <a:spLocks noChangeShapeType="1"/>
        </xdr:cNvSpPr>
      </xdr:nvSpPr>
      <xdr:spPr bwMode="auto">
        <a:xfrm>
          <a:off x="1371600" y="66726968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33512</xdr:row>
      <xdr:rowOff>22860</xdr:rowOff>
    </xdr:from>
    <xdr:to>
      <xdr:col>6</xdr:col>
      <xdr:colOff>320040</xdr:colOff>
      <xdr:row>33512</xdr:row>
      <xdr:rowOff>22860</xdr:rowOff>
    </xdr:to>
    <xdr:sp macro="" textlink="">
      <xdr:nvSpPr>
        <xdr:cNvPr id="340" name="Line 601">
          <a:extLst>
            <a:ext uri="{FF2B5EF4-FFF2-40B4-BE49-F238E27FC236}">
              <a16:creationId xmlns:a16="http://schemas.microsoft.com/office/drawing/2014/main" id="{C014A24E-204E-40A4-8C5E-FB45965B7866}"/>
            </a:ext>
          </a:extLst>
        </xdr:cNvPr>
        <xdr:cNvSpPr>
          <a:spLocks noChangeShapeType="1"/>
        </xdr:cNvSpPr>
      </xdr:nvSpPr>
      <xdr:spPr bwMode="auto">
        <a:xfrm>
          <a:off x="1371600" y="66729025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33513</xdr:row>
      <xdr:rowOff>30480</xdr:rowOff>
    </xdr:from>
    <xdr:to>
      <xdr:col>6</xdr:col>
      <xdr:colOff>320040</xdr:colOff>
      <xdr:row>33513</xdr:row>
      <xdr:rowOff>30480</xdr:rowOff>
    </xdr:to>
    <xdr:sp macro="" textlink="">
      <xdr:nvSpPr>
        <xdr:cNvPr id="341" name="Line 600">
          <a:extLst>
            <a:ext uri="{FF2B5EF4-FFF2-40B4-BE49-F238E27FC236}">
              <a16:creationId xmlns:a16="http://schemas.microsoft.com/office/drawing/2014/main" id="{4D60A452-87CB-4E13-AB12-BA6E74A261E0}"/>
            </a:ext>
          </a:extLst>
        </xdr:cNvPr>
        <xdr:cNvSpPr>
          <a:spLocks noChangeShapeType="1"/>
        </xdr:cNvSpPr>
      </xdr:nvSpPr>
      <xdr:spPr bwMode="auto">
        <a:xfrm>
          <a:off x="1371600" y="66731083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33514</xdr:row>
      <xdr:rowOff>45720</xdr:rowOff>
    </xdr:from>
    <xdr:to>
      <xdr:col>6</xdr:col>
      <xdr:colOff>320040</xdr:colOff>
      <xdr:row>33514</xdr:row>
      <xdr:rowOff>45720</xdr:rowOff>
    </xdr:to>
    <xdr:sp macro="" textlink="">
      <xdr:nvSpPr>
        <xdr:cNvPr id="342" name="Line 599">
          <a:extLst>
            <a:ext uri="{FF2B5EF4-FFF2-40B4-BE49-F238E27FC236}">
              <a16:creationId xmlns:a16="http://schemas.microsoft.com/office/drawing/2014/main" id="{1B71BC5E-040C-42C9-B030-C6B918B5D025}"/>
            </a:ext>
          </a:extLst>
        </xdr:cNvPr>
        <xdr:cNvSpPr>
          <a:spLocks noChangeShapeType="1"/>
        </xdr:cNvSpPr>
      </xdr:nvSpPr>
      <xdr:spPr bwMode="auto">
        <a:xfrm>
          <a:off x="1371600" y="66733216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33515</xdr:row>
      <xdr:rowOff>53340</xdr:rowOff>
    </xdr:from>
    <xdr:to>
      <xdr:col>6</xdr:col>
      <xdr:colOff>320040</xdr:colOff>
      <xdr:row>33515</xdr:row>
      <xdr:rowOff>53340</xdr:rowOff>
    </xdr:to>
    <xdr:sp macro="" textlink="">
      <xdr:nvSpPr>
        <xdr:cNvPr id="343" name="Line 598">
          <a:extLst>
            <a:ext uri="{FF2B5EF4-FFF2-40B4-BE49-F238E27FC236}">
              <a16:creationId xmlns:a16="http://schemas.microsoft.com/office/drawing/2014/main" id="{9EB676A9-0132-4FFB-8BC0-CBC03B7640DF}"/>
            </a:ext>
          </a:extLst>
        </xdr:cNvPr>
        <xdr:cNvSpPr>
          <a:spLocks noChangeShapeType="1"/>
        </xdr:cNvSpPr>
      </xdr:nvSpPr>
      <xdr:spPr bwMode="auto">
        <a:xfrm>
          <a:off x="1371600" y="66735274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33516</xdr:row>
      <xdr:rowOff>60960</xdr:rowOff>
    </xdr:from>
    <xdr:to>
      <xdr:col>6</xdr:col>
      <xdr:colOff>320040</xdr:colOff>
      <xdr:row>33516</xdr:row>
      <xdr:rowOff>60960</xdr:rowOff>
    </xdr:to>
    <xdr:sp macro="" textlink="">
      <xdr:nvSpPr>
        <xdr:cNvPr id="344" name="Line 597">
          <a:extLst>
            <a:ext uri="{FF2B5EF4-FFF2-40B4-BE49-F238E27FC236}">
              <a16:creationId xmlns:a16="http://schemas.microsoft.com/office/drawing/2014/main" id="{CBF5BEEE-6EF8-4093-B5F4-F3C17ABDF54F}"/>
            </a:ext>
          </a:extLst>
        </xdr:cNvPr>
        <xdr:cNvSpPr>
          <a:spLocks noChangeShapeType="1"/>
        </xdr:cNvSpPr>
      </xdr:nvSpPr>
      <xdr:spPr bwMode="auto">
        <a:xfrm>
          <a:off x="1371600" y="66737331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33517</xdr:row>
      <xdr:rowOff>68580</xdr:rowOff>
    </xdr:from>
    <xdr:to>
      <xdr:col>6</xdr:col>
      <xdr:colOff>320040</xdr:colOff>
      <xdr:row>33517</xdr:row>
      <xdr:rowOff>68580</xdr:rowOff>
    </xdr:to>
    <xdr:sp macro="" textlink="">
      <xdr:nvSpPr>
        <xdr:cNvPr id="345" name="Line 596">
          <a:extLst>
            <a:ext uri="{FF2B5EF4-FFF2-40B4-BE49-F238E27FC236}">
              <a16:creationId xmlns:a16="http://schemas.microsoft.com/office/drawing/2014/main" id="{CF23841B-FE26-4E43-9D6B-0FFC06A1164C}"/>
            </a:ext>
          </a:extLst>
        </xdr:cNvPr>
        <xdr:cNvSpPr>
          <a:spLocks noChangeShapeType="1"/>
        </xdr:cNvSpPr>
      </xdr:nvSpPr>
      <xdr:spPr bwMode="auto">
        <a:xfrm>
          <a:off x="1371600" y="66739389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33518</xdr:row>
      <xdr:rowOff>76200</xdr:rowOff>
    </xdr:from>
    <xdr:to>
      <xdr:col>6</xdr:col>
      <xdr:colOff>320040</xdr:colOff>
      <xdr:row>33518</xdr:row>
      <xdr:rowOff>76200</xdr:rowOff>
    </xdr:to>
    <xdr:sp macro="" textlink="">
      <xdr:nvSpPr>
        <xdr:cNvPr id="346" name="Line 595">
          <a:extLst>
            <a:ext uri="{FF2B5EF4-FFF2-40B4-BE49-F238E27FC236}">
              <a16:creationId xmlns:a16="http://schemas.microsoft.com/office/drawing/2014/main" id="{A1C169A4-4770-45DA-A85F-03A320A8A17C}"/>
            </a:ext>
          </a:extLst>
        </xdr:cNvPr>
        <xdr:cNvSpPr>
          <a:spLocks noChangeShapeType="1"/>
        </xdr:cNvSpPr>
      </xdr:nvSpPr>
      <xdr:spPr bwMode="auto">
        <a:xfrm>
          <a:off x="1371600" y="66741446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33519</xdr:row>
      <xdr:rowOff>83820</xdr:rowOff>
    </xdr:from>
    <xdr:to>
      <xdr:col>6</xdr:col>
      <xdr:colOff>320040</xdr:colOff>
      <xdr:row>33519</xdr:row>
      <xdr:rowOff>83820</xdr:rowOff>
    </xdr:to>
    <xdr:sp macro="" textlink="">
      <xdr:nvSpPr>
        <xdr:cNvPr id="347" name="Line 594">
          <a:extLst>
            <a:ext uri="{FF2B5EF4-FFF2-40B4-BE49-F238E27FC236}">
              <a16:creationId xmlns:a16="http://schemas.microsoft.com/office/drawing/2014/main" id="{0D145F61-0FD2-4518-AC98-A5BA38FCE7D2}"/>
            </a:ext>
          </a:extLst>
        </xdr:cNvPr>
        <xdr:cNvSpPr>
          <a:spLocks noChangeShapeType="1"/>
        </xdr:cNvSpPr>
      </xdr:nvSpPr>
      <xdr:spPr bwMode="auto">
        <a:xfrm>
          <a:off x="1371600" y="66743503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33520</xdr:row>
      <xdr:rowOff>91440</xdr:rowOff>
    </xdr:from>
    <xdr:to>
      <xdr:col>6</xdr:col>
      <xdr:colOff>320040</xdr:colOff>
      <xdr:row>33520</xdr:row>
      <xdr:rowOff>91440</xdr:rowOff>
    </xdr:to>
    <xdr:sp macro="" textlink="">
      <xdr:nvSpPr>
        <xdr:cNvPr id="348" name="Line 593">
          <a:extLst>
            <a:ext uri="{FF2B5EF4-FFF2-40B4-BE49-F238E27FC236}">
              <a16:creationId xmlns:a16="http://schemas.microsoft.com/office/drawing/2014/main" id="{E940EE9E-7E5F-41ED-B4CA-F9106381B7C6}"/>
            </a:ext>
          </a:extLst>
        </xdr:cNvPr>
        <xdr:cNvSpPr>
          <a:spLocks noChangeShapeType="1"/>
        </xdr:cNvSpPr>
      </xdr:nvSpPr>
      <xdr:spPr bwMode="auto">
        <a:xfrm>
          <a:off x="1371600" y="66745561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33521</xdr:row>
      <xdr:rowOff>99060</xdr:rowOff>
    </xdr:from>
    <xdr:to>
      <xdr:col>6</xdr:col>
      <xdr:colOff>320040</xdr:colOff>
      <xdr:row>33521</xdr:row>
      <xdr:rowOff>99060</xdr:rowOff>
    </xdr:to>
    <xdr:sp macro="" textlink="">
      <xdr:nvSpPr>
        <xdr:cNvPr id="349" name="Line 592">
          <a:extLst>
            <a:ext uri="{FF2B5EF4-FFF2-40B4-BE49-F238E27FC236}">
              <a16:creationId xmlns:a16="http://schemas.microsoft.com/office/drawing/2014/main" id="{872D4CD5-79A3-416C-8154-03FA5F9E8ADD}"/>
            </a:ext>
          </a:extLst>
        </xdr:cNvPr>
        <xdr:cNvSpPr>
          <a:spLocks noChangeShapeType="1"/>
        </xdr:cNvSpPr>
      </xdr:nvSpPr>
      <xdr:spPr bwMode="auto">
        <a:xfrm>
          <a:off x="1371600" y="66747618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33522</xdr:row>
      <xdr:rowOff>106680</xdr:rowOff>
    </xdr:from>
    <xdr:to>
      <xdr:col>6</xdr:col>
      <xdr:colOff>320040</xdr:colOff>
      <xdr:row>33522</xdr:row>
      <xdr:rowOff>106680</xdr:rowOff>
    </xdr:to>
    <xdr:sp macro="" textlink="">
      <xdr:nvSpPr>
        <xdr:cNvPr id="350" name="Line 591">
          <a:extLst>
            <a:ext uri="{FF2B5EF4-FFF2-40B4-BE49-F238E27FC236}">
              <a16:creationId xmlns:a16="http://schemas.microsoft.com/office/drawing/2014/main" id="{955DCB13-FCE1-4B06-95C1-42D938B878A5}"/>
            </a:ext>
          </a:extLst>
        </xdr:cNvPr>
        <xdr:cNvSpPr>
          <a:spLocks noChangeShapeType="1"/>
        </xdr:cNvSpPr>
      </xdr:nvSpPr>
      <xdr:spPr bwMode="auto">
        <a:xfrm>
          <a:off x="1371600" y="66749676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33523</xdr:row>
      <xdr:rowOff>121920</xdr:rowOff>
    </xdr:from>
    <xdr:to>
      <xdr:col>6</xdr:col>
      <xdr:colOff>320040</xdr:colOff>
      <xdr:row>33523</xdr:row>
      <xdr:rowOff>121920</xdr:rowOff>
    </xdr:to>
    <xdr:sp macro="" textlink="">
      <xdr:nvSpPr>
        <xdr:cNvPr id="351" name="Line 590">
          <a:extLst>
            <a:ext uri="{FF2B5EF4-FFF2-40B4-BE49-F238E27FC236}">
              <a16:creationId xmlns:a16="http://schemas.microsoft.com/office/drawing/2014/main" id="{8DA5D91C-D7B5-4BE3-9BC1-79B4A1EEC3D3}"/>
            </a:ext>
          </a:extLst>
        </xdr:cNvPr>
        <xdr:cNvSpPr>
          <a:spLocks noChangeShapeType="1"/>
        </xdr:cNvSpPr>
      </xdr:nvSpPr>
      <xdr:spPr bwMode="auto">
        <a:xfrm>
          <a:off x="1371600" y="66751809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33524</xdr:row>
      <xdr:rowOff>129540</xdr:rowOff>
    </xdr:from>
    <xdr:to>
      <xdr:col>6</xdr:col>
      <xdr:colOff>320040</xdr:colOff>
      <xdr:row>33524</xdr:row>
      <xdr:rowOff>129540</xdr:rowOff>
    </xdr:to>
    <xdr:sp macro="" textlink="">
      <xdr:nvSpPr>
        <xdr:cNvPr id="352" name="Line 589">
          <a:extLst>
            <a:ext uri="{FF2B5EF4-FFF2-40B4-BE49-F238E27FC236}">
              <a16:creationId xmlns:a16="http://schemas.microsoft.com/office/drawing/2014/main" id="{8C0BF93E-6FBA-4F05-AE22-040912AF5CBA}"/>
            </a:ext>
          </a:extLst>
        </xdr:cNvPr>
        <xdr:cNvSpPr>
          <a:spLocks noChangeShapeType="1"/>
        </xdr:cNvSpPr>
      </xdr:nvSpPr>
      <xdr:spPr bwMode="auto">
        <a:xfrm>
          <a:off x="1371600" y="66753867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33525</xdr:row>
      <xdr:rowOff>137160</xdr:rowOff>
    </xdr:from>
    <xdr:to>
      <xdr:col>6</xdr:col>
      <xdr:colOff>320040</xdr:colOff>
      <xdr:row>33525</xdr:row>
      <xdr:rowOff>137160</xdr:rowOff>
    </xdr:to>
    <xdr:sp macro="" textlink="">
      <xdr:nvSpPr>
        <xdr:cNvPr id="353" name="Line 588">
          <a:extLst>
            <a:ext uri="{FF2B5EF4-FFF2-40B4-BE49-F238E27FC236}">
              <a16:creationId xmlns:a16="http://schemas.microsoft.com/office/drawing/2014/main" id="{7D479397-96FE-44F6-BE4A-A176C8B4346A}"/>
            </a:ext>
          </a:extLst>
        </xdr:cNvPr>
        <xdr:cNvSpPr>
          <a:spLocks noChangeShapeType="1"/>
        </xdr:cNvSpPr>
      </xdr:nvSpPr>
      <xdr:spPr bwMode="auto">
        <a:xfrm>
          <a:off x="1371600" y="66755924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33526</xdr:row>
      <xdr:rowOff>144780</xdr:rowOff>
    </xdr:from>
    <xdr:to>
      <xdr:col>6</xdr:col>
      <xdr:colOff>320040</xdr:colOff>
      <xdr:row>33526</xdr:row>
      <xdr:rowOff>144780</xdr:rowOff>
    </xdr:to>
    <xdr:sp macro="" textlink="">
      <xdr:nvSpPr>
        <xdr:cNvPr id="354" name="Line 587">
          <a:extLst>
            <a:ext uri="{FF2B5EF4-FFF2-40B4-BE49-F238E27FC236}">
              <a16:creationId xmlns:a16="http://schemas.microsoft.com/office/drawing/2014/main" id="{C66165C5-29DC-4411-B6F0-EAB000FDC209}"/>
            </a:ext>
          </a:extLst>
        </xdr:cNvPr>
        <xdr:cNvSpPr>
          <a:spLocks noChangeShapeType="1"/>
        </xdr:cNvSpPr>
      </xdr:nvSpPr>
      <xdr:spPr bwMode="auto">
        <a:xfrm>
          <a:off x="1371600" y="6675798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33527</xdr:row>
      <xdr:rowOff>152400</xdr:rowOff>
    </xdr:from>
    <xdr:to>
      <xdr:col>6</xdr:col>
      <xdr:colOff>320040</xdr:colOff>
      <xdr:row>33527</xdr:row>
      <xdr:rowOff>152400</xdr:rowOff>
    </xdr:to>
    <xdr:sp macro="" textlink="">
      <xdr:nvSpPr>
        <xdr:cNvPr id="355" name="Line 586">
          <a:extLst>
            <a:ext uri="{FF2B5EF4-FFF2-40B4-BE49-F238E27FC236}">
              <a16:creationId xmlns:a16="http://schemas.microsoft.com/office/drawing/2014/main" id="{3A1CE053-F47F-4F84-BB9F-599D45A14921}"/>
            </a:ext>
          </a:extLst>
        </xdr:cNvPr>
        <xdr:cNvSpPr>
          <a:spLocks noChangeShapeType="1"/>
        </xdr:cNvSpPr>
      </xdr:nvSpPr>
      <xdr:spPr bwMode="auto">
        <a:xfrm>
          <a:off x="1371600" y="66760039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33528</xdr:row>
      <xdr:rowOff>160020</xdr:rowOff>
    </xdr:from>
    <xdr:to>
      <xdr:col>6</xdr:col>
      <xdr:colOff>320040</xdr:colOff>
      <xdr:row>33528</xdr:row>
      <xdr:rowOff>160020</xdr:rowOff>
    </xdr:to>
    <xdr:sp macro="" textlink="">
      <xdr:nvSpPr>
        <xdr:cNvPr id="356" name="Line 585">
          <a:extLst>
            <a:ext uri="{FF2B5EF4-FFF2-40B4-BE49-F238E27FC236}">
              <a16:creationId xmlns:a16="http://schemas.microsoft.com/office/drawing/2014/main" id="{1D5DE14F-888D-42B0-9BA3-2236FA36468B}"/>
            </a:ext>
          </a:extLst>
        </xdr:cNvPr>
        <xdr:cNvSpPr>
          <a:spLocks noChangeShapeType="1"/>
        </xdr:cNvSpPr>
      </xdr:nvSpPr>
      <xdr:spPr bwMode="auto">
        <a:xfrm>
          <a:off x="1371600" y="66762096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33529</xdr:row>
      <xdr:rowOff>167640</xdr:rowOff>
    </xdr:from>
    <xdr:to>
      <xdr:col>6</xdr:col>
      <xdr:colOff>320040</xdr:colOff>
      <xdr:row>33529</xdr:row>
      <xdr:rowOff>167640</xdr:rowOff>
    </xdr:to>
    <xdr:sp macro="" textlink="">
      <xdr:nvSpPr>
        <xdr:cNvPr id="357" name="Line 584">
          <a:extLst>
            <a:ext uri="{FF2B5EF4-FFF2-40B4-BE49-F238E27FC236}">
              <a16:creationId xmlns:a16="http://schemas.microsoft.com/office/drawing/2014/main" id="{CDC11674-7A16-4366-8B05-28B8772B28B1}"/>
            </a:ext>
          </a:extLst>
        </xdr:cNvPr>
        <xdr:cNvSpPr>
          <a:spLocks noChangeShapeType="1"/>
        </xdr:cNvSpPr>
      </xdr:nvSpPr>
      <xdr:spPr bwMode="auto">
        <a:xfrm>
          <a:off x="1371600" y="66764154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33530</xdr:row>
      <xdr:rowOff>175260</xdr:rowOff>
    </xdr:from>
    <xdr:to>
      <xdr:col>6</xdr:col>
      <xdr:colOff>320040</xdr:colOff>
      <xdr:row>33530</xdr:row>
      <xdr:rowOff>175260</xdr:rowOff>
    </xdr:to>
    <xdr:sp macro="" textlink="">
      <xdr:nvSpPr>
        <xdr:cNvPr id="358" name="Line 583">
          <a:extLst>
            <a:ext uri="{FF2B5EF4-FFF2-40B4-BE49-F238E27FC236}">
              <a16:creationId xmlns:a16="http://schemas.microsoft.com/office/drawing/2014/main" id="{EE4DB311-E469-4F57-B713-9727C50CBD23}"/>
            </a:ext>
          </a:extLst>
        </xdr:cNvPr>
        <xdr:cNvSpPr>
          <a:spLocks noChangeShapeType="1"/>
        </xdr:cNvSpPr>
      </xdr:nvSpPr>
      <xdr:spPr bwMode="auto">
        <a:xfrm>
          <a:off x="1371600" y="66766211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33532</xdr:row>
      <xdr:rowOff>167640</xdr:rowOff>
    </xdr:from>
    <xdr:to>
      <xdr:col>6</xdr:col>
      <xdr:colOff>320040</xdr:colOff>
      <xdr:row>33532</xdr:row>
      <xdr:rowOff>167640</xdr:rowOff>
    </xdr:to>
    <xdr:sp macro="" textlink="">
      <xdr:nvSpPr>
        <xdr:cNvPr id="359" name="Line 582">
          <a:extLst>
            <a:ext uri="{FF2B5EF4-FFF2-40B4-BE49-F238E27FC236}">
              <a16:creationId xmlns:a16="http://schemas.microsoft.com/office/drawing/2014/main" id="{732E2474-2334-49F5-B24C-714B5802C1C8}"/>
            </a:ext>
          </a:extLst>
        </xdr:cNvPr>
        <xdr:cNvSpPr>
          <a:spLocks noChangeShapeType="1"/>
        </xdr:cNvSpPr>
      </xdr:nvSpPr>
      <xdr:spPr bwMode="auto">
        <a:xfrm>
          <a:off x="1371600" y="66770097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33534</xdr:row>
      <xdr:rowOff>160020</xdr:rowOff>
    </xdr:from>
    <xdr:to>
      <xdr:col>6</xdr:col>
      <xdr:colOff>320040</xdr:colOff>
      <xdr:row>33534</xdr:row>
      <xdr:rowOff>160020</xdr:rowOff>
    </xdr:to>
    <xdr:sp macro="" textlink="">
      <xdr:nvSpPr>
        <xdr:cNvPr id="360" name="Line 581">
          <a:extLst>
            <a:ext uri="{FF2B5EF4-FFF2-40B4-BE49-F238E27FC236}">
              <a16:creationId xmlns:a16="http://schemas.microsoft.com/office/drawing/2014/main" id="{F8D0B4D3-1573-4564-935B-A0CECE141AB8}"/>
            </a:ext>
          </a:extLst>
        </xdr:cNvPr>
        <xdr:cNvSpPr>
          <a:spLocks noChangeShapeType="1"/>
        </xdr:cNvSpPr>
      </xdr:nvSpPr>
      <xdr:spPr bwMode="auto">
        <a:xfrm>
          <a:off x="1371600" y="66773983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33535</xdr:row>
      <xdr:rowOff>167640</xdr:rowOff>
    </xdr:from>
    <xdr:to>
      <xdr:col>6</xdr:col>
      <xdr:colOff>320040</xdr:colOff>
      <xdr:row>33535</xdr:row>
      <xdr:rowOff>167640</xdr:rowOff>
    </xdr:to>
    <xdr:sp macro="" textlink="">
      <xdr:nvSpPr>
        <xdr:cNvPr id="361" name="Line 580">
          <a:extLst>
            <a:ext uri="{FF2B5EF4-FFF2-40B4-BE49-F238E27FC236}">
              <a16:creationId xmlns:a16="http://schemas.microsoft.com/office/drawing/2014/main" id="{A9EECC75-39B2-4CC4-8D7D-1C8F8D102C64}"/>
            </a:ext>
          </a:extLst>
        </xdr:cNvPr>
        <xdr:cNvSpPr>
          <a:spLocks noChangeShapeType="1"/>
        </xdr:cNvSpPr>
      </xdr:nvSpPr>
      <xdr:spPr bwMode="auto">
        <a:xfrm>
          <a:off x="1371600" y="66776041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33536</xdr:row>
      <xdr:rowOff>175260</xdr:rowOff>
    </xdr:from>
    <xdr:to>
      <xdr:col>6</xdr:col>
      <xdr:colOff>320040</xdr:colOff>
      <xdr:row>33536</xdr:row>
      <xdr:rowOff>175260</xdr:rowOff>
    </xdr:to>
    <xdr:sp macro="" textlink="">
      <xdr:nvSpPr>
        <xdr:cNvPr id="362" name="Line 579">
          <a:extLst>
            <a:ext uri="{FF2B5EF4-FFF2-40B4-BE49-F238E27FC236}">
              <a16:creationId xmlns:a16="http://schemas.microsoft.com/office/drawing/2014/main" id="{96F26879-E723-4D55-B455-9A72D7265A0F}"/>
            </a:ext>
          </a:extLst>
        </xdr:cNvPr>
        <xdr:cNvSpPr>
          <a:spLocks noChangeShapeType="1"/>
        </xdr:cNvSpPr>
      </xdr:nvSpPr>
      <xdr:spPr bwMode="auto">
        <a:xfrm>
          <a:off x="1371600" y="66778098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33537</xdr:row>
      <xdr:rowOff>182880</xdr:rowOff>
    </xdr:from>
    <xdr:to>
      <xdr:col>6</xdr:col>
      <xdr:colOff>320040</xdr:colOff>
      <xdr:row>33537</xdr:row>
      <xdr:rowOff>182880</xdr:rowOff>
    </xdr:to>
    <xdr:sp macro="" textlink="">
      <xdr:nvSpPr>
        <xdr:cNvPr id="363" name="Line 578">
          <a:extLst>
            <a:ext uri="{FF2B5EF4-FFF2-40B4-BE49-F238E27FC236}">
              <a16:creationId xmlns:a16="http://schemas.microsoft.com/office/drawing/2014/main" id="{716C8124-F89D-46C7-B54E-231D5BB612CD}"/>
            </a:ext>
          </a:extLst>
        </xdr:cNvPr>
        <xdr:cNvSpPr>
          <a:spLocks noChangeShapeType="1"/>
        </xdr:cNvSpPr>
      </xdr:nvSpPr>
      <xdr:spPr bwMode="auto">
        <a:xfrm>
          <a:off x="1371600" y="66780156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33538</xdr:row>
      <xdr:rowOff>190500</xdr:rowOff>
    </xdr:from>
    <xdr:to>
      <xdr:col>6</xdr:col>
      <xdr:colOff>320040</xdr:colOff>
      <xdr:row>33538</xdr:row>
      <xdr:rowOff>190500</xdr:rowOff>
    </xdr:to>
    <xdr:sp macro="" textlink="">
      <xdr:nvSpPr>
        <xdr:cNvPr id="364" name="Line 577">
          <a:extLst>
            <a:ext uri="{FF2B5EF4-FFF2-40B4-BE49-F238E27FC236}">
              <a16:creationId xmlns:a16="http://schemas.microsoft.com/office/drawing/2014/main" id="{C9B44562-7275-42D8-A194-3CAA8AF15B4D}"/>
            </a:ext>
          </a:extLst>
        </xdr:cNvPr>
        <xdr:cNvSpPr>
          <a:spLocks noChangeShapeType="1"/>
        </xdr:cNvSpPr>
      </xdr:nvSpPr>
      <xdr:spPr bwMode="auto">
        <a:xfrm>
          <a:off x="1371600" y="66782213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33540</xdr:row>
      <xdr:rowOff>0</xdr:rowOff>
    </xdr:from>
    <xdr:to>
      <xdr:col>6</xdr:col>
      <xdr:colOff>320040</xdr:colOff>
      <xdr:row>33540</xdr:row>
      <xdr:rowOff>0</xdr:rowOff>
    </xdr:to>
    <xdr:sp macro="" textlink="">
      <xdr:nvSpPr>
        <xdr:cNvPr id="365" name="Line 576">
          <a:extLst>
            <a:ext uri="{FF2B5EF4-FFF2-40B4-BE49-F238E27FC236}">
              <a16:creationId xmlns:a16="http://schemas.microsoft.com/office/drawing/2014/main" id="{BAC22718-9ADD-4D04-BE9A-26531BCE95E1}"/>
            </a:ext>
          </a:extLst>
        </xdr:cNvPr>
        <xdr:cNvSpPr>
          <a:spLocks noChangeShapeType="1"/>
        </xdr:cNvSpPr>
      </xdr:nvSpPr>
      <xdr:spPr bwMode="auto">
        <a:xfrm>
          <a:off x="1371600" y="66784270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33541</xdr:row>
      <xdr:rowOff>7620</xdr:rowOff>
    </xdr:from>
    <xdr:to>
      <xdr:col>6</xdr:col>
      <xdr:colOff>320040</xdr:colOff>
      <xdr:row>33541</xdr:row>
      <xdr:rowOff>7620</xdr:rowOff>
    </xdr:to>
    <xdr:sp macro="" textlink="">
      <xdr:nvSpPr>
        <xdr:cNvPr id="366" name="Line 575">
          <a:extLst>
            <a:ext uri="{FF2B5EF4-FFF2-40B4-BE49-F238E27FC236}">
              <a16:creationId xmlns:a16="http://schemas.microsoft.com/office/drawing/2014/main" id="{CE77F385-EF96-4A9C-A0C7-5DF972D6E909}"/>
            </a:ext>
          </a:extLst>
        </xdr:cNvPr>
        <xdr:cNvSpPr>
          <a:spLocks noChangeShapeType="1"/>
        </xdr:cNvSpPr>
      </xdr:nvSpPr>
      <xdr:spPr bwMode="auto">
        <a:xfrm>
          <a:off x="1371600" y="66786328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33542</xdr:row>
      <xdr:rowOff>15240</xdr:rowOff>
    </xdr:from>
    <xdr:to>
      <xdr:col>6</xdr:col>
      <xdr:colOff>320040</xdr:colOff>
      <xdr:row>33542</xdr:row>
      <xdr:rowOff>15240</xdr:rowOff>
    </xdr:to>
    <xdr:sp macro="" textlink="">
      <xdr:nvSpPr>
        <xdr:cNvPr id="367" name="Line 574">
          <a:extLst>
            <a:ext uri="{FF2B5EF4-FFF2-40B4-BE49-F238E27FC236}">
              <a16:creationId xmlns:a16="http://schemas.microsoft.com/office/drawing/2014/main" id="{73308CCC-6A6A-4327-A46A-2B218650AA98}"/>
            </a:ext>
          </a:extLst>
        </xdr:cNvPr>
        <xdr:cNvSpPr>
          <a:spLocks noChangeShapeType="1"/>
        </xdr:cNvSpPr>
      </xdr:nvSpPr>
      <xdr:spPr bwMode="auto">
        <a:xfrm>
          <a:off x="1371600" y="66788385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33543</xdr:row>
      <xdr:rowOff>22860</xdr:rowOff>
    </xdr:from>
    <xdr:to>
      <xdr:col>6</xdr:col>
      <xdr:colOff>320040</xdr:colOff>
      <xdr:row>33543</xdr:row>
      <xdr:rowOff>22860</xdr:rowOff>
    </xdr:to>
    <xdr:sp macro="" textlink="">
      <xdr:nvSpPr>
        <xdr:cNvPr id="368" name="Line 573">
          <a:extLst>
            <a:ext uri="{FF2B5EF4-FFF2-40B4-BE49-F238E27FC236}">
              <a16:creationId xmlns:a16="http://schemas.microsoft.com/office/drawing/2014/main" id="{789AA5EC-17D0-43EF-AE23-1B3870E433F7}"/>
            </a:ext>
          </a:extLst>
        </xdr:cNvPr>
        <xdr:cNvSpPr>
          <a:spLocks noChangeShapeType="1"/>
        </xdr:cNvSpPr>
      </xdr:nvSpPr>
      <xdr:spPr bwMode="auto">
        <a:xfrm>
          <a:off x="1371600" y="66790443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33499</xdr:row>
      <xdr:rowOff>121920</xdr:rowOff>
    </xdr:from>
    <xdr:to>
      <xdr:col>2</xdr:col>
      <xdr:colOff>30480</xdr:colOff>
      <xdr:row>33544</xdr:row>
      <xdr:rowOff>38100</xdr:rowOff>
    </xdr:to>
    <xdr:sp macro="" textlink="">
      <xdr:nvSpPr>
        <xdr:cNvPr id="369" name="Line 572">
          <a:extLst>
            <a:ext uri="{FF2B5EF4-FFF2-40B4-BE49-F238E27FC236}">
              <a16:creationId xmlns:a16="http://schemas.microsoft.com/office/drawing/2014/main" id="{F7A39FF6-84CA-4D61-828E-1AB8421C5BE9}"/>
            </a:ext>
          </a:extLst>
        </xdr:cNvPr>
        <xdr:cNvSpPr>
          <a:spLocks noChangeShapeType="1"/>
        </xdr:cNvSpPr>
      </xdr:nvSpPr>
      <xdr:spPr bwMode="auto">
        <a:xfrm>
          <a:off x="1371600" y="6670426080"/>
          <a:ext cx="0" cy="88315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33499</xdr:row>
      <xdr:rowOff>121920</xdr:rowOff>
    </xdr:from>
    <xdr:to>
      <xdr:col>2</xdr:col>
      <xdr:colOff>906780</xdr:colOff>
      <xdr:row>33544</xdr:row>
      <xdr:rowOff>38100</xdr:rowOff>
    </xdr:to>
    <xdr:sp macro="" textlink="">
      <xdr:nvSpPr>
        <xdr:cNvPr id="370" name="Line 571">
          <a:extLst>
            <a:ext uri="{FF2B5EF4-FFF2-40B4-BE49-F238E27FC236}">
              <a16:creationId xmlns:a16="http://schemas.microsoft.com/office/drawing/2014/main" id="{409173A1-12A9-4BEB-9A41-874BBD69447F}"/>
            </a:ext>
          </a:extLst>
        </xdr:cNvPr>
        <xdr:cNvSpPr>
          <a:spLocks noChangeShapeType="1"/>
        </xdr:cNvSpPr>
      </xdr:nvSpPr>
      <xdr:spPr bwMode="auto">
        <a:xfrm>
          <a:off x="2247900" y="6670426080"/>
          <a:ext cx="0" cy="88315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33499</xdr:row>
      <xdr:rowOff>121920</xdr:rowOff>
    </xdr:from>
    <xdr:to>
      <xdr:col>2</xdr:col>
      <xdr:colOff>1706880</xdr:colOff>
      <xdr:row>33544</xdr:row>
      <xdr:rowOff>38100</xdr:rowOff>
    </xdr:to>
    <xdr:sp macro="" textlink="">
      <xdr:nvSpPr>
        <xdr:cNvPr id="371" name="Line 570">
          <a:extLst>
            <a:ext uri="{FF2B5EF4-FFF2-40B4-BE49-F238E27FC236}">
              <a16:creationId xmlns:a16="http://schemas.microsoft.com/office/drawing/2014/main" id="{50DE5149-6CEE-4D83-B4F8-6C9EE0AFFC8F}"/>
            </a:ext>
          </a:extLst>
        </xdr:cNvPr>
        <xdr:cNvSpPr>
          <a:spLocks noChangeShapeType="1"/>
        </xdr:cNvSpPr>
      </xdr:nvSpPr>
      <xdr:spPr bwMode="auto">
        <a:xfrm>
          <a:off x="3048000" y="6670426080"/>
          <a:ext cx="0" cy="88315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33499</xdr:row>
      <xdr:rowOff>121920</xdr:rowOff>
    </xdr:from>
    <xdr:to>
      <xdr:col>5</xdr:col>
      <xdr:colOff>350520</xdr:colOff>
      <xdr:row>33544</xdr:row>
      <xdr:rowOff>38100</xdr:rowOff>
    </xdr:to>
    <xdr:sp macro="" textlink="">
      <xdr:nvSpPr>
        <xdr:cNvPr id="372" name="Line 569">
          <a:extLst>
            <a:ext uri="{FF2B5EF4-FFF2-40B4-BE49-F238E27FC236}">
              <a16:creationId xmlns:a16="http://schemas.microsoft.com/office/drawing/2014/main" id="{D373F7C3-892C-4745-BE78-FD4B74D07440}"/>
            </a:ext>
          </a:extLst>
        </xdr:cNvPr>
        <xdr:cNvSpPr>
          <a:spLocks noChangeShapeType="1"/>
        </xdr:cNvSpPr>
      </xdr:nvSpPr>
      <xdr:spPr bwMode="auto">
        <a:xfrm>
          <a:off x="6248400" y="6670426080"/>
          <a:ext cx="0" cy="88315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33499</xdr:row>
      <xdr:rowOff>121920</xdr:rowOff>
    </xdr:from>
    <xdr:to>
      <xdr:col>6</xdr:col>
      <xdr:colOff>320040</xdr:colOff>
      <xdr:row>33544</xdr:row>
      <xdr:rowOff>38100</xdr:rowOff>
    </xdr:to>
    <xdr:sp macro="" textlink="">
      <xdr:nvSpPr>
        <xdr:cNvPr id="373" name="Line 568">
          <a:extLst>
            <a:ext uri="{FF2B5EF4-FFF2-40B4-BE49-F238E27FC236}">
              <a16:creationId xmlns:a16="http://schemas.microsoft.com/office/drawing/2014/main" id="{5C6DA6B7-CDAD-455F-A870-D946AC29E93C}"/>
            </a:ext>
          </a:extLst>
        </xdr:cNvPr>
        <xdr:cNvSpPr>
          <a:spLocks noChangeShapeType="1"/>
        </xdr:cNvSpPr>
      </xdr:nvSpPr>
      <xdr:spPr bwMode="auto">
        <a:xfrm>
          <a:off x="6888480" y="6670426080"/>
          <a:ext cx="0" cy="88315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33577</xdr:row>
      <xdr:rowOff>38100</xdr:rowOff>
    </xdr:from>
    <xdr:to>
      <xdr:col>5</xdr:col>
      <xdr:colOff>76200</xdr:colOff>
      <xdr:row>33577</xdr:row>
      <xdr:rowOff>38100</xdr:rowOff>
    </xdr:to>
    <xdr:sp macro="" textlink="">
      <xdr:nvSpPr>
        <xdr:cNvPr id="374" name="Line 567">
          <a:extLst>
            <a:ext uri="{FF2B5EF4-FFF2-40B4-BE49-F238E27FC236}">
              <a16:creationId xmlns:a16="http://schemas.microsoft.com/office/drawing/2014/main" id="{052B9EF1-5441-478B-925E-6B69AB0ADE7A}"/>
            </a:ext>
          </a:extLst>
        </xdr:cNvPr>
        <xdr:cNvSpPr>
          <a:spLocks noChangeShapeType="1"/>
        </xdr:cNvSpPr>
      </xdr:nvSpPr>
      <xdr:spPr bwMode="auto">
        <a:xfrm>
          <a:off x="457200" y="66857956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33585</xdr:row>
      <xdr:rowOff>121920</xdr:rowOff>
    </xdr:from>
    <xdr:to>
      <xdr:col>6</xdr:col>
      <xdr:colOff>320040</xdr:colOff>
      <xdr:row>33585</xdr:row>
      <xdr:rowOff>121920</xdr:rowOff>
    </xdr:to>
    <xdr:sp macro="" textlink="">
      <xdr:nvSpPr>
        <xdr:cNvPr id="375" name="Line 566">
          <a:extLst>
            <a:ext uri="{FF2B5EF4-FFF2-40B4-BE49-F238E27FC236}">
              <a16:creationId xmlns:a16="http://schemas.microsoft.com/office/drawing/2014/main" id="{7D91E33B-5663-4D7C-9510-8CEF75614AAC}"/>
            </a:ext>
          </a:extLst>
        </xdr:cNvPr>
        <xdr:cNvSpPr>
          <a:spLocks noChangeShapeType="1"/>
        </xdr:cNvSpPr>
      </xdr:nvSpPr>
      <xdr:spPr bwMode="auto">
        <a:xfrm>
          <a:off x="1371600" y="668746440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33587</xdr:row>
      <xdr:rowOff>114300</xdr:rowOff>
    </xdr:from>
    <xdr:to>
      <xdr:col>6</xdr:col>
      <xdr:colOff>320040</xdr:colOff>
      <xdr:row>33587</xdr:row>
      <xdr:rowOff>114300</xdr:rowOff>
    </xdr:to>
    <xdr:sp macro="" textlink="">
      <xdr:nvSpPr>
        <xdr:cNvPr id="376" name="Line 565">
          <a:extLst>
            <a:ext uri="{FF2B5EF4-FFF2-40B4-BE49-F238E27FC236}">
              <a16:creationId xmlns:a16="http://schemas.microsoft.com/office/drawing/2014/main" id="{ED6203AB-BC32-427A-A658-2BCD27A86798}"/>
            </a:ext>
          </a:extLst>
        </xdr:cNvPr>
        <xdr:cNvSpPr>
          <a:spLocks noChangeShapeType="1"/>
        </xdr:cNvSpPr>
      </xdr:nvSpPr>
      <xdr:spPr bwMode="auto">
        <a:xfrm>
          <a:off x="1371600" y="66878530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33588</xdr:row>
      <xdr:rowOff>121920</xdr:rowOff>
    </xdr:from>
    <xdr:to>
      <xdr:col>6</xdr:col>
      <xdr:colOff>320040</xdr:colOff>
      <xdr:row>33588</xdr:row>
      <xdr:rowOff>121920</xdr:rowOff>
    </xdr:to>
    <xdr:sp macro="" textlink="">
      <xdr:nvSpPr>
        <xdr:cNvPr id="377" name="Line 564">
          <a:extLst>
            <a:ext uri="{FF2B5EF4-FFF2-40B4-BE49-F238E27FC236}">
              <a16:creationId xmlns:a16="http://schemas.microsoft.com/office/drawing/2014/main" id="{BED6C937-09C9-4E32-9201-56BE749AC9F5}"/>
            </a:ext>
          </a:extLst>
        </xdr:cNvPr>
        <xdr:cNvSpPr>
          <a:spLocks noChangeShapeType="1"/>
        </xdr:cNvSpPr>
      </xdr:nvSpPr>
      <xdr:spPr bwMode="auto">
        <a:xfrm>
          <a:off x="1371600" y="66880587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33589</xdr:row>
      <xdr:rowOff>129540</xdr:rowOff>
    </xdr:from>
    <xdr:to>
      <xdr:col>6</xdr:col>
      <xdr:colOff>320040</xdr:colOff>
      <xdr:row>33589</xdr:row>
      <xdr:rowOff>129540</xdr:rowOff>
    </xdr:to>
    <xdr:sp macro="" textlink="">
      <xdr:nvSpPr>
        <xdr:cNvPr id="378" name="Line 563">
          <a:extLst>
            <a:ext uri="{FF2B5EF4-FFF2-40B4-BE49-F238E27FC236}">
              <a16:creationId xmlns:a16="http://schemas.microsoft.com/office/drawing/2014/main" id="{C9572E95-DACD-474D-B44A-CBFEEC7D5D6D}"/>
            </a:ext>
          </a:extLst>
        </xdr:cNvPr>
        <xdr:cNvSpPr>
          <a:spLocks noChangeShapeType="1"/>
        </xdr:cNvSpPr>
      </xdr:nvSpPr>
      <xdr:spPr bwMode="auto">
        <a:xfrm>
          <a:off x="1371600" y="66882645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33590</xdr:row>
      <xdr:rowOff>137160</xdr:rowOff>
    </xdr:from>
    <xdr:to>
      <xdr:col>6</xdr:col>
      <xdr:colOff>320040</xdr:colOff>
      <xdr:row>33590</xdr:row>
      <xdr:rowOff>137160</xdr:rowOff>
    </xdr:to>
    <xdr:sp macro="" textlink="">
      <xdr:nvSpPr>
        <xdr:cNvPr id="379" name="Line 562">
          <a:extLst>
            <a:ext uri="{FF2B5EF4-FFF2-40B4-BE49-F238E27FC236}">
              <a16:creationId xmlns:a16="http://schemas.microsoft.com/office/drawing/2014/main" id="{1D2561AB-2274-4DE1-A257-A4B956CBFEA3}"/>
            </a:ext>
          </a:extLst>
        </xdr:cNvPr>
        <xdr:cNvSpPr>
          <a:spLocks noChangeShapeType="1"/>
        </xdr:cNvSpPr>
      </xdr:nvSpPr>
      <xdr:spPr bwMode="auto">
        <a:xfrm>
          <a:off x="1371600" y="66884702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33592</xdr:row>
      <xdr:rowOff>129540</xdr:rowOff>
    </xdr:from>
    <xdr:to>
      <xdr:col>6</xdr:col>
      <xdr:colOff>320040</xdr:colOff>
      <xdr:row>33592</xdr:row>
      <xdr:rowOff>129540</xdr:rowOff>
    </xdr:to>
    <xdr:sp macro="" textlink="">
      <xdr:nvSpPr>
        <xdr:cNvPr id="380" name="Line 561">
          <a:extLst>
            <a:ext uri="{FF2B5EF4-FFF2-40B4-BE49-F238E27FC236}">
              <a16:creationId xmlns:a16="http://schemas.microsoft.com/office/drawing/2014/main" id="{4B6AB495-1C3D-46AA-A28C-7B4563D4762D}"/>
            </a:ext>
          </a:extLst>
        </xdr:cNvPr>
        <xdr:cNvSpPr>
          <a:spLocks noChangeShapeType="1"/>
        </xdr:cNvSpPr>
      </xdr:nvSpPr>
      <xdr:spPr bwMode="auto">
        <a:xfrm>
          <a:off x="1371600" y="66888588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33594</xdr:row>
      <xdr:rowOff>121920</xdr:rowOff>
    </xdr:from>
    <xdr:to>
      <xdr:col>6</xdr:col>
      <xdr:colOff>320040</xdr:colOff>
      <xdr:row>33594</xdr:row>
      <xdr:rowOff>121920</xdr:rowOff>
    </xdr:to>
    <xdr:sp macro="" textlink="">
      <xdr:nvSpPr>
        <xdr:cNvPr id="381" name="Line 560">
          <a:extLst>
            <a:ext uri="{FF2B5EF4-FFF2-40B4-BE49-F238E27FC236}">
              <a16:creationId xmlns:a16="http://schemas.microsoft.com/office/drawing/2014/main" id="{191004ED-F526-4F3D-9A18-27BB2573F7A9}"/>
            </a:ext>
          </a:extLst>
        </xdr:cNvPr>
        <xdr:cNvSpPr>
          <a:spLocks noChangeShapeType="1"/>
        </xdr:cNvSpPr>
      </xdr:nvSpPr>
      <xdr:spPr bwMode="auto">
        <a:xfrm>
          <a:off x="1371600" y="66892474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33595</xdr:row>
      <xdr:rowOff>129540</xdr:rowOff>
    </xdr:from>
    <xdr:to>
      <xdr:col>6</xdr:col>
      <xdr:colOff>320040</xdr:colOff>
      <xdr:row>33595</xdr:row>
      <xdr:rowOff>129540</xdr:rowOff>
    </xdr:to>
    <xdr:sp macro="" textlink="">
      <xdr:nvSpPr>
        <xdr:cNvPr id="382" name="Line 559">
          <a:extLst>
            <a:ext uri="{FF2B5EF4-FFF2-40B4-BE49-F238E27FC236}">
              <a16:creationId xmlns:a16="http://schemas.microsoft.com/office/drawing/2014/main" id="{524F54AB-B89A-4841-8BA9-365B0C133DD6}"/>
            </a:ext>
          </a:extLst>
        </xdr:cNvPr>
        <xdr:cNvSpPr>
          <a:spLocks noChangeShapeType="1"/>
        </xdr:cNvSpPr>
      </xdr:nvSpPr>
      <xdr:spPr bwMode="auto">
        <a:xfrm>
          <a:off x="1371600" y="66894532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33597</xdr:row>
      <xdr:rowOff>121920</xdr:rowOff>
    </xdr:from>
    <xdr:to>
      <xdr:col>6</xdr:col>
      <xdr:colOff>320040</xdr:colOff>
      <xdr:row>33597</xdr:row>
      <xdr:rowOff>121920</xdr:rowOff>
    </xdr:to>
    <xdr:sp macro="" textlink="">
      <xdr:nvSpPr>
        <xdr:cNvPr id="383" name="Line 558">
          <a:extLst>
            <a:ext uri="{FF2B5EF4-FFF2-40B4-BE49-F238E27FC236}">
              <a16:creationId xmlns:a16="http://schemas.microsoft.com/office/drawing/2014/main" id="{EE0D07A9-549F-44DB-840E-F3BBB533328C}"/>
            </a:ext>
          </a:extLst>
        </xdr:cNvPr>
        <xdr:cNvSpPr>
          <a:spLocks noChangeShapeType="1"/>
        </xdr:cNvSpPr>
      </xdr:nvSpPr>
      <xdr:spPr bwMode="auto">
        <a:xfrm>
          <a:off x="1371600" y="66898418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33598</xdr:row>
      <xdr:rowOff>129540</xdr:rowOff>
    </xdr:from>
    <xdr:to>
      <xdr:col>6</xdr:col>
      <xdr:colOff>320040</xdr:colOff>
      <xdr:row>33598</xdr:row>
      <xdr:rowOff>129540</xdr:rowOff>
    </xdr:to>
    <xdr:sp macro="" textlink="">
      <xdr:nvSpPr>
        <xdr:cNvPr id="384" name="Line 557">
          <a:extLst>
            <a:ext uri="{FF2B5EF4-FFF2-40B4-BE49-F238E27FC236}">
              <a16:creationId xmlns:a16="http://schemas.microsoft.com/office/drawing/2014/main" id="{9D047D6C-145C-4E5D-8908-C60D08EB4FB1}"/>
            </a:ext>
          </a:extLst>
        </xdr:cNvPr>
        <xdr:cNvSpPr>
          <a:spLocks noChangeShapeType="1"/>
        </xdr:cNvSpPr>
      </xdr:nvSpPr>
      <xdr:spPr bwMode="auto">
        <a:xfrm>
          <a:off x="1371600" y="66900475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33599</xdr:row>
      <xdr:rowOff>137160</xdr:rowOff>
    </xdr:from>
    <xdr:to>
      <xdr:col>6</xdr:col>
      <xdr:colOff>320040</xdr:colOff>
      <xdr:row>33599</xdr:row>
      <xdr:rowOff>137160</xdr:rowOff>
    </xdr:to>
    <xdr:sp macro="" textlink="">
      <xdr:nvSpPr>
        <xdr:cNvPr id="385" name="Line 556">
          <a:extLst>
            <a:ext uri="{FF2B5EF4-FFF2-40B4-BE49-F238E27FC236}">
              <a16:creationId xmlns:a16="http://schemas.microsoft.com/office/drawing/2014/main" id="{3ACBC059-F03D-4F4D-ACFD-6EF00ACA2F71}"/>
            </a:ext>
          </a:extLst>
        </xdr:cNvPr>
        <xdr:cNvSpPr>
          <a:spLocks noChangeShapeType="1"/>
        </xdr:cNvSpPr>
      </xdr:nvSpPr>
      <xdr:spPr bwMode="auto">
        <a:xfrm>
          <a:off x="1371600" y="66902533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33600</xdr:row>
      <xdr:rowOff>144780</xdr:rowOff>
    </xdr:from>
    <xdr:to>
      <xdr:col>6</xdr:col>
      <xdr:colOff>320040</xdr:colOff>
      <xdr:row>33600</xdr:row>
      <xdr:rowOff>144780</xdr:rowOff>
    </xdr:to>
    <xdr:sp macro="" textlink="">
      <xdr:nvSpPr>
        <xdr:cNvPr id="386" name="Line 555">
          <a:extLst>
            <a:ext uri="{FF2B5EF4-FFF2-40B4-BE49-F238E27FC236}">
              <a16:creationId xmlns:a16="http://schemas.microsoft.com/office/drawing/2014/main" id="{FA1350EC-E514-4D0A-A9FD-602B21AE5749}"/>
            </a:ext>
          </a:extLst>
        </xdr:cNvPr>
        <xdr:cNvSpPr>
          <a:spLocks noChangeShapeType="1"/>
        </xdr:cNvSpPr>
      </xdr:nvSpPr>
      <xdr:spPr bwMode="auto">
        <a:xfrm>
          <a:off x="1371600" y="66904590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33601</xdr:row>
      <xdr:rowOff>152400</xdr:rowOff>
    </xdr:from>
    <xdr:to>
      <xdr:col>6</xdr:col>
      <xdr:colOff>320040</xdr:colOff>
      <xdr:row>33601</xdr:row>
      <xdr:rowOff>152400</xdr:rowOff>
    </xdr:to>
    <xdr:sp macro="" textlink="">
      <xdr:nvSpPr>
        <xdr:cNvPr id="387" name="Line 554">
          <a:extLst>
            <a:ext uri="{FF2B5EF4-FFF2-40B4-BE49-F238E27FC236}">
              <a16:creationId xmlns:a16="http://schemas.microsoft.com/office/drawing/2014/main" id="{27097AB3-7F8D-49EB-A5DA-EC9379DC5CAB}"/>
            </a:ext>
          </a:extLst>
        </xdr:cNvPr>
        <xdr:cNvSpPr>
          <a:spLocks noChangeShapeType="1"/>
        </xdr:cNvSpPr>
      </xdr:nvSpPr>
      <xdr:spPr bwMode="auto">
        <a:xfrm>
          <a:off x="1371600" y="66906648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33602</xdr:row>
      <xdr:rowOff>160020</xdr:rowOff>
    </xdr:from>
    <xdr:to>
      <xdr:col>6</xdr:col>
      <xdr:colOff>320040</xdr:colOff>
      <xdr:row>33602</xdr:row>
      <xdr:rowOff>160020</xdr:rowOff>
    </xdr:to>
    <xdr:sp macro="" textlink="">
      <xdr:nvSpPr>
        <xdr:cNvPr id="388" name="Line 553">
          <a:extLst>
            <a:ext uri="{FF2B5EF4-FFF2-40B4-BE49-F238E27FC236}">
              <a16:creationId xmlns:a16="http://schemas.microsoft.com/office/drawing/2014/main" id="{01BB300C-1E8E-44EE-9EC2-A1F5EC40334E}"/>
            </a:ext>
          </a:extLst>
        </xdr:cNvPr>
        <xdr:cNvSpPr>
          <a:spLocks noChangeShapeType="1"/>
        </xdr:cNvSpPr>
      </xdr:nvSpPr>
      <xdr:spPr bwMode="auto">
        <a:xfrm>
          <a:off x="1371600" y="66908705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33603</xdr:row>
      <xdr:rowOff>175260</xdr:rowOff>
    </xdr:from>
    <xdr:to>
      <xdr:col>6</xdr:col>
      <xdr:colOff>320040</xdr:colOff>
      <xdr:row>33603</xdr:row>
      <xdr:rowOff>175260</xdr:rowOff>
    </xdr:to>
    <xdr:sp macro="" textlink="">
      <xdr:nvSpPr>
        <xdr:cNvPr id="389" name="Line 552">
          <a:extLst>
            <a:ext uri="{FF2B5EF4-FFF2-40B4-BE49-F238E27FC236}">
              <a16:creationId xmlns:a16="http://schemas.microsoft.com/office/drawing/2014/main" id="{E5FCA397-B40F-417C-8183-2E32415D0FC1}"/>
            </a:ext>
          </a:extLst>
        </xdr:cNvPr>
        <xdr:cNvSpPr>
          <a:spLocks noChangeShapeType="1"/>
        </xdr:cNvSpPr>
      </xdr:nvSpPr>
      <xdr:spPr bwMode="auto">
        <a:xfrm>
          <a:off x="1371600" y="66910839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33604</xdr:row>
      <xdr:rowOff>182880</xdr:rowOff>
    </xdr:from>
    <xdr:to>
      <xdr:col>6</xdr:col>
      <xdr:colOff>320040</xdr:colOff>
      <xdr:row>33604</xdr:row>
      <xdr:rowOff>182880</xdr:rowOff>
    </xdr:to>
    <xdr:sp macro="" textlink="">
      <xdr:nvSpPr>
        <xdr:cNvPr id="390" name="Line 551">
          <a:extLst>
            <a:ext uri="{FF2B5EF4-FFF2-40B4-BE49-F238E27FC236}">
              <a16:creationId xmlns:a16="http://schemas.microsoft.com/office/drawing/2014/main" id="{0EF498F3-70D5-456C-9D2B-5316D7E6EC75}"/>
            </a:ext>
          </a:extLst>
        </xdr:cNvPr>
        <xdr:cNvSpPr>
          <a:spLocks noChangeShapeType="1"/>
        </xdr:cNvSpPr>
      </xdr:nvSpPr>
      <xdr:spPr bwMode="auto">
        <a:xfrm>
          <a:off x="1371600" y="66912896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33605</xdr:row>
      <xdr:rowOff>190500</xdr:rowOff>
    </xdr:from>
    <xdr:to>
      <xdr:col>6</xdr:col>
      <xdr:colOff>320040</xdr:colOff>
      <xdr:row>33605</xdr:row>
      <xdr:rowOff>190500</xdr:rowOff>
    </xdr:to>
    <xdr:sp macro="" textlink="">
      <xdr:nvSpPr>
        <xdr:cNvPr id="391" name="Line 550">
          <a:extLst>
            <a:ext uri="{FF2B5EF4-FFF2-40B4-BE49-F238E27FC236}">
              <a16:creationId xmlns:a16="http://schemas.microsoft.com/office/drawing/2014/main" id="{8DFA47C3-2BD8-4D39-826B-7AFE1A7BE3B9}"/>
            </a:ext>
          </a:extLst>
        </xdr:cNvPr>
        <xdr:cNvSpPr>
          <a:spLocks noChangeShapeType="1"/>
        </xdr:cNvSpPr>
      </xdr:nvSpPr>
      <xdr:spPr bwMode="auto">
        <a:xfrm>
          <a:off x="1371600" y="66914953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33607</xdr:row>
      <xdr:rowOff>182880</xdr:rowOff>
    </xdr:from>
    <xdr:to>
      <xdr:col>6</xdr:col>
      <xdr:colOff>320040</xdr:colOff>
      <xdr:row>33607</xdr:row>
      <xdr:rowOff>182880</xdr:rowOff>
    </xdr:to>
    <xdr:sp macro="" textlink="">
      <xdr:nvSpPr>
        <xdr:cNvPr id="392" name="Line 549">
          <a:extLst>
            <a:ext uri="{FF2B5EF4-FFF2-40B4-BE49-F238E27FC236}">
              <a16:creationId xmlns:a16="http://schemas.microsoft.com/office/drawing/2014/main" id="{61CC87BF-EC8F-4E4E-A4D2-2DE677E33C5A}"/>
            </a:ext>
          </a:extLst>
        </xdr:cNvPr>
        <xdr:cNvSpPr>
          <a:spLocks noChangeShapeType="1"/>
        </xdr:cNvSpPr>
      </xdr:nvSpPr>
      <xdr:spPr bwMode="auto">
        <a:xfrm>
          <a:off x="1371600" y="66918840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33608</xdr:row>
      <xdr:rowOff>190500</xdr:rowOff>
    </xdr:from>
    <xdr:to>
      <xdr:col>6</xdr:col>
      <xdr:colOff>320040</xdr:colOff>
      <xdr:row>33608</xdr:row>
      <xdr:rowOff>190500</xdr:rowOff>
    </xdr:to>
    <xdr:sp macro="" textlink="">
      <xdr:nvSpPr>
        <xdr:cNvPr id="393" name="Line 548">
          <a:extLst>
            <a:ext uri="{FF2B5EF4-FFF2-40B4-BE49-F238E27FC236}">
              <a16:creationId xmlns:a16="http://schemas.microsoft.com/office/drawing/2014/main" id="{53B9309B-A55A-4C25-9769-52EAEE365476}"/>
            </a:ext>
          </a:extLst>
        </xdr:cNvPr>
        <xdr:cNvSpPr>
          <a:spLocks noChangeShapeType="1"/>
        </xdr:cNvSpPr>
      </xdr:nvSpPr>
      <xdr:spPr bwMode="auto">
        <a:xfrm>
          <a:off x="1371600" y="66920897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33610</xdr:row>
      <xdr:rowOff>0</xdr:rowOff>
    </xdr:from>
    <xdr:to>
      <xdr:col>6</xdr:col>
      <xdr:colOff>320040</xdr:colOff>
      <xdr:row>33610</xdr:row>
      <xdr:rowOff>0</xdr:rowOff>
    </xdr:to>
    <xdr:sp macro="" textlink="">
      <xdr:nvSpPr>
        <xdr:cNvPr id="394" name="Line 547">
          <a:extLst>
            <a:ext uri="{FF2B5EF4-FFF2-40B4-BE49-F238E27FC236}">
              <a16:creationId xmlns:a16="http://schemas.microsoft.com/office/drawing/2014/main" id="{7C815CF5-D261-49C5-8526-0B723DD66D40}"/>
            </a:ext>
          </a:extLst>
        </xdr:cNvPr>
        <xdr:cNvSpPr>
          <a:spLocks noChangeShapeType="1"/>
        </xdr:cNvSpPr>
      </xdr:nvSpPr>
      <xdr:spPr bwMode="auto">
        <a:xfrm>
          <a:off x="1371600" y="66922954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33611</xdr:row>
      <xdr:rowOff>7620</xdr:rowOff>
    </xdr:from>
    <xdr:to>
      <xdr:col>6</xdr:col>
      <xdr:colOff>320040</xdr:colOff>
      <xdr:row>33611</xdr:row>
      <xdr:rowOff>7620</xdr:rowOff>
    </xdr:to>
    <xdr:sp macro="" textlink="">
      <xdr:nvSpPr>
        <xdr:cNvPr id="395" name="Line 546">
          <a:extLst>
            <a:ext uri="{FF2B5EF4-FFF2-40B4-BE49-F238E27FC236}">
              <a16:creationId xmlns:a16="http://schemas.microsoft.com/office/drawing/2014/main" id="{D3513541-5245-4603-A3AC-F72D766001A8}"/>
            </a:ext>
          </a:extLst>
        </xdr:cNvPr>
        <xdr:cNvSpPr>
          <a:spLocks noChangeShapeType="1"/>
        </xdr:cNvSpPr>
      </xdr:nvSpPr>
      <xdr:spPr bwMode="auto">
        <a:xfrm>
          <a:off x="1371600" y="66925012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33613</xdr:row>
      <xdr:rowOff>0</xdr:rowOff>
    </xdr:from>
    <xdr:to>
      <xdr:col>6</xdr:col>
      <xdr:colOff>320040</xdr:colOff>
      <xdr:row>33613</xdr:row>
      <xdr:rowOff>0</xdr:rowOff>
    </xdr:to>
    <xdr:sp macro="" textlink="">
      <xdr:nvSpPr>
        <xdr:cNvPr id="396" name="Line 545">
          <a:extLst>
            <a:ext uri="{FF2B5EF4-FFF2-40B4-BE49-F238E27FC236}">
              <a16:creationId xmlns:a16="http://schemas.microsoft.com/office/drawing/2014/main" id="{24B816F5-6C91-494F-865B-73D916548607}"/>
            </a:ext>
          </a:extLst>
        </xdr:cNvPr>
        <xdr:cNvSpPr>
          <a:spLocks noChangeShapeType="1"/>
        </xdr:cNvSpPr>
      </xdr:nvSpPr>
      <xdr:spPr bwMode="auto">
        <a:xfrm>
          <a:off x="1371600" y="66928898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33614</xdr:row>
      <xdr:rowOff>7620</xdr:rowOff>
    </xdr:from>
    <xdr:to>
      <xdr:col>6</xdr:col>
      <xdr:colOff>320040</xdr:colOff>
      <xdr:row>33614</xdr:row>
      <xdr:rowOff>7620</xdr:rowOff>
    </xdr:to>
    <xdr:sp macro="" textlink="">
      <xdr:nvSpPr>
        <xdr:cNvPr id="397" name="Line 544">
          <a:extLst>
            <a:ext uri="{FF2B5EF4-FFF2-40B4-BE49-F238E27FC236}">
              <a16:creationId xmlns:a16="http://schemas.microsoft.com/office/drawing/2014/main" id="{8C8041B6-E267-4CDE-9528-9DA4457173E3}"/>
            </a:ext>
          </a:extLst>
        </xdr:cNvPr>
        <xdr:cNvSpPr>
          <a:spLocks noChangeShapeType="1"/>
        </xdr:cNvSpPr>
      </xdr:nvSpPr>
      <xdr:spPr bwMode="auto">
        <a:xfrm>
          <a:off x="1371600" y="66930955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33615</xdr:row>
      <xdr:rowOff>15240</xdr:rowOff>
    </xdr:from>
    <xdr:to>
      <xdr:col>6</xdr:col>
      <xdr:colOff>320040</xdr:colOff>
      <xdr:row>33615</xdr:row>
      <xdr:rowOff>15240</xdr:rowOff>
    </xdr:to>
    <xdr:sp macro="" textlink="">
      <xdr:nvSpPr>
        <xdr:cNvPr id="398" name="Line 543">
          <a:extLst>
            <a:ext uri="{FF2B5EF4-FFF2-40B4-BE49-F238E27FC236}">
              <a16:creationId xmlns:a16="http://schemas.microsoft.com/office/drawing/2014/main" id="{E1546E52-B704-4D6D-95A0-99D2482B9D50}"/>
            </a:ext>
          </a:extLst>
        </xdr:cNvPr>
        <xdr:cNvSpPr>
          <a:spLocks noChangeShapeType="1"/>
        </xdr:cNvSpPr>
      </xdr:nvSpPr>
      <xdr:spPr bwMode="auto">
        <a:xfrm>
          <a:off x="1371600" y="66933013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33616</xdr:row>
      <xdr:rowOff>22860</xdr:rowOff>
    </xdr:from>
    <xdr:to>
      <xdr:col>6</xdr:col>
      <xdr:colOff>320040</xdr:colOff>
      <xdr:row>33616</xdr:row>
      <xdr:rowOff>22860</xdr:rowOff>
    </xdr:to>
    <xdr:sp macro="" textlink="">
      <xdr:nvSpPr>
        <xdr:cNvPr id="399" name="Line 542">
          <a:extLst>
            <a:ext uri="{FF2B5EF4-FFF2-40B4-BE49-F238E27FC236}">
              <a16:creationId xmlns:a16="http://schemas.microsoft.com/office/drawing/2014/main" id="{41D6623A-5A57-490D-A919-AB9673FAAB02}"/>
            </a:ext>
          </a:extLst>
        </xdr:cNvPr>
        <xdr:cNvSpPr>
          <a:spLocks noChangeShapeType="1"/>
        </xdr:cNvSpPr>
      </xdr:nvSpPr>
      <xdr:spPr bwMode="auto">
        <a:xfrm>
          <a:off x="1371600" y="66935070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33617</xdr:row>
      <xdr:rowOff>30480</xdr:rowOff>
    </xdr:from>
    <xdr:to>
      <xdr:col>6</xdr:col>
      <xdr:colOff>320040</xdr:colOff>
      <xdr:row>33617</xdr:row>
      <xdr:rowOff>30480</xdr:rowOff>
    </xdr:to>
    <xdr:sp macro="" textlink="">
      <xdr:nvSpPr>
        <xdr:cNvPr id="400" name="Line 541">
          <a:extLst>
            <a:ext uri="{FF2B5EF4-FFF2-40B4-BE49-F238E27FC236}">
              <a16:creationId xmlns:a16="http://schemas.microsoft.com/office/drawing/2014/main" id="{2F4DB622-AED1-41DE-86FA-CDD328ACDD41}"/>
            </a:ext>
          </a:extLst>
        </xdr:cNvPr>
        <xdr:cNvSpPr>
          <a:spLocks noChangeShapeType="1"/>
        </xdr:cNvSpPr>
      </xdr:nvSpPr>
      <xdr:spPr bwMode="auto">
        <a:xfrm>
          <a:off x="1371600" y="66937128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33619</xdr:row>
      <xdr:rowOff>22860</xdr:rowOff>
    </xdr:from>
    <xdr:to>
      <xdr:col>6</xdr:col>
      <xdr:colOff>320040</xdr:colOff>
      <xdr:row>33619</xdr:row>
      <xdr:rowOff>22860</xdr:rowOff>
    </xdr:to>
    <xdr:sp macro="" textlink="">
      <xdr:nvSpPr>
        <xdr:cNvPr id="401" name="Line 540">
          <a:extLst>
            <a:ext uri="{FF2B5EF4-FFF2-40B4-BE49-F238E27FC236}">
              <a16:creationId xmlns:a16="http://schemas.microsoft.com/office/drawing/2014/main" id="{4193914D-067D-40A5-BCB8-FB054585D6C9}"/>
            </a:ext>
          </a:extLst>
        </xdr:cNvPr>
        <xdr:cNvSpPr>
          <a:spLocks noChangeShapeType="1"/>
        </xdr:cNvSpPr>
      </xdr:nvSpPr>
      <xdr:spPr bwMode="auto">
        <a:xfrm>
          <a:off x="1371600" y="66941014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33620</xdr:row>
      <xdr:rowOff>30480</xdr:rowOff>
    </xdr:from>
    <xdr:to>
      <xdr:col>6</xdr:col>
      <xdr:colOff>320040</xdr:colOff>
      <xdr:row>33620</xdr:row>
      <xdr:rowOff>30480</xdr:rowOff>
    </xdr:to>
    <xdr:sp macro="" textlink="">
      <xdr:nvSpPr>
        <xdr:cNvPr id="402" name="Line 539">
          <a:extLst>
            <a:ext uri="{FF2B5EF4-FFF2-40B4-BE49-F238E27FC236}">
              <a16:creationId xmlns:a16="http://schemas.microsoft.com/office/drawing/2014/main" id="{119C5FE3-4CD7-45C4-83D6-1E65C404E924}"/>
            </a:ext>
          </a:extLst>
        </xdr:cNvPr>
        <xdr:cNvSpPr>
          <a:spLocks noChangeShapeType="1"/>
        </xdr:cNvSpPr>
      </xdr:nvSpPr>
      <xdr:spPr bwMode="auto">
        <a:xfrm>
          <a:off x="1371600" y="66943071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33621</xdr:row>
      <xdr:rowOff>38100</xdr:rowOff>
    </xdr:from>
    <xdr:to>
      <xdr:col>6</xdr:col>
      <xdr:colOff>320040</xdr:colOff>
      <xdr:row>33621</xdr:row>
      <xdr:rowOff>38100</xdr:rowOff>
    </xdr:to>
    <xdr:sp macro="" textlink="">
      <xdr:nvSpPr>
        <xdr:cNvPr id="403" name="Line 538">
          <a:extLst>
            <a:ext uri="{FF2B5EF4-FFF2-40B4-BE49-F238E27FC236}">
              <a16:creationId xmlns:a16="http://schemas.microsoft.com/office/drawing/2014/main" id="{A14EA554-C1D3-4600-84C8-F57CEF80A9B1}"/>
            </a:ext>
          </a:extLst>
        </xdr:cNvPr>
        <xdr:cNvSpPr>
          <a:spLocks noChangeShapeType="1"/>
        </xdr:cNvSpPr>
      </xdr:nvSpPr>
      <xdr:spPr bwMode="auto">
        <a:xfrm>
          <a:off x="1371600" y="66945129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33622</xdr:row>
      <xdr:rowOff>45720</xdr:rowOff>
    </xdr:from>
    <xdr:to>
      <xdr:col>6</xdr:col>
      <xdr:colOff>320040</xdr:colOff>
      <xdr:row>33622</xdr:row>
      <xdr:rowOff>45720</xdr:rowOff>
    </xdr:to>
    <xdr:sp macro="" textlink="">
      <xdr:nvSpPr>
        <xdr:cNvPr id="404" name="Line 537">
          <a:extLst>
            <a:ext uri="{FF2B5EF4-FFF2-40B4-BE49-F238E27FC236}">
              <a16:creationId xmlns:a16="http://schemas.microsoft.com/office/drawing/2014/main" id="{34AD477D-3818-469D-AE89-6C6D9C961878}"/>
            </a:ext>
          </a:extLst>
        </xdr:cNvPr>
        <xdr:cNvSpPr>
          <a:spLocks noChangeShapeType="1"/>
        </xdr:cNvSpPr>
      </xdr:nvSpPr>
      <xdr:spPr bwMode="auto">
        <a:xfrm>
          <a:off x="1371600" y="66947186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33623</xdr:row>
      <xdr:rowOff>53340</xdr:rowOff>
    </xdr:from>
    <xdr:to>
      <xdr:col>6</xdr:col>
      <xdr:colOff>320040</xdr:colOff>
      <xdr:row>33623</xdr:row>
      <xdr:rowOff>53340</xdr:rowOff>
    </xdr:to>
    <xdr:sp macro="" textlink="">
      <xdr:nvSpPr>
        <xdr:cNvPr id="405" name="Line 536">
          <a:extLst>
            <a:ext uri="{FF2B5EF4-FFF2-40B4-BE49-F238E27FC236}">
              <a16:creationId xmlns:a16="http://schemas.microsoft.com/office/drawing/2014/main" id="{7B2D88FD-C4DF-4235-8784-E64A977FD90D}"/>
            </a:ext>
          </a:extLst>
        </xdr:cNvPr>
        <xdr:cNvSpPr>
          <a:spLocks noChangeShapeType="1"/>
        </xdr:cNvSpPr>
      </xdr:nvSpPr>
      <xdr:spPr bwMode="auto">
        <a:xfrm>
          <a:off x="1371600" y="66949243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33625</xdr:row>
      <xdr:rowOff>45720</xdr:rowOff>
    </xdr:from>
    <xdr:to>
      <xdr:col>6</xdr:col>
      <xdr:colOff>320040</xdr:colOff>
      <xdr:row>33625</xdr:row>
      <xdr:rowOff>45720</xdr:rowOff>
    </xdr:to>
    <xdr:sp macro="" textlink="">
      <xdr:nvSpPr>
        <xdr:cNvPr id="406" name="Line 535">
          <a:extLst>
            <a:ext uri="{FF2B5EF4-FFF2-40B4-BE49-F238E27FC236}">
              <a16:creationId xmlns:a16="http://schemas.microsoft.com/office/drawing/2014/main" id="{AB43A543-B9ED-4BC9-9DD0-5502ACB8B9F8}"/>
            </a:ext>
          </a:extLst>
        </xdr:cNvPr>
        <xdr:cNvSpPr>
          <a:spLocks noChangeShapeType="1"/>
        </xdr:cNvSpPr>
      </xdr:nvSpPr>
      <xdr:spPr bwMode="auto">
        <a:xfrm>
          <a:off x="1371600" y="66953130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33626</xdr:row>
      <xdr:rowOff>53340</xdr:rowOff>
    </xdr:from>
    <xdr:to>
      <xdr:col>6</xdr:col>
      <xdr:colOff>320040</xdr:colOff>
      <xdr:row>33626</xdr:row>
      <xdr:rowOff>53340</xdr:rowOff>
    </xdr:to>
    <xdr:sp macro="" textlink="">
      <xdr:nvSpPr>
        <xdr:cNvPr id="407" name="Line 534">
          <a:extLst>
            <a:ext uri="{FF2B5EF4-FFF2-40B4-BE49-F238E27FC236}">
              <a16:creationId xmlns:a16="http://schemas.microsoft.com/office/drawing/2014/main" id="{9453FC00-061E-4D88-A59E-09AE6ED6872B}"/>
            </a:ext>
          </a:extLst>
        </xdr:cNvPr>
        <xdr:cNvSpPr>
          <a:spLocks noChangeShapeType="1"/>
        </xdr:cNvSpPr>
      </xdr:nvSpPr>
      <xdr:spPr bwMode="auto">
        <a:xfrm>
          <a:off x="1371600" y="66955187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33627</xdr:row>
      <xdr:rowOff>60960</xdr:rowOff>
    </xdr:from>
    <xdr:to>
      <xdr:col>6</xdr:col>
      <xdr:colOff>320040</xdr:colOff>
      <xdr:row>33627</xdr:row>
      <xdr:rowOff>60960</xdr:rowOff>
    </xdr:to>
    <xdr:sp macro="" textlink="">
      <xdr:nvSpPr>
        <xdr:cNvPr id="408" name="Line 533">
          <a:extLst>
            <a:ext uri="{FF2B5EF4-FFF2-40B4-BE49-F238E27FC236}">
              <a16:creationId xmlns:a16="http://schemas.microsoft.com/office/drawing/2014/main" id="{403B52E9-CE93-4977-B8B1-427F9FBDDF53}"/>
            </a:ext>
          </a:extLst>
        </xdr:cNvPr>
        <xdr:cNvSpPr>
          <a:spLocks noChangeShapeType="1"/>
        </xdr:cNvSpPr>
      </xdr:nvSpPr>
      <xdr:spPr bwMode="auto">
        <a:xfrm>
          <a:off x="1371600" y="66957244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33628</xdr:row>
      <xdr:rowOff>68580</xdr:rowOff>
    </xdr:from>
    <xdr:to>
      <xdr:col>6</xdr:col>
      <xdr:colOff>320040</xdr:colOff>
      <xdr:row>33628</xdr:row>
      <xdr:rowOff>68580</xdr:rowOff>
    </xdr:to>
    <xdr:sp macro="" textlink="">
      <xdr:nvSpPr>
        <xdr:cNvPr id="409" name="Line 532">
          <a:extLst>
            <a:ext uri="{FF2B5EF4-FFF2-40B4-BE49-F238E27FC236}">
              <a16:creationId xmlns:a16="http://schemas.microsoft.com/office/drawing/2014/main" id="{FD05E082-1584-4FFE-AA95-D6232B513F16}"/>
            </a:ext>
          </a:extLst>
        </xdr:cNvPr>
        <xdr:cNvSpPr>
          <a:spLocks noChangeShapeType="1"/>
        </xdr:cNvSpPr>
      </xdr:nvSpPr>
      <xdr:spPr bwMode="auto">
        <a:xfrm>
          <a:off x="1371600" y="66959302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33585</xdr:row>
      <xdr:rowOff>121920</xdr:rowOff>
    </xdr:from>
    <xdr:to>
      <xdr:col>2</xdr:col>
      <xdr:colOff>30480</xdr:colOff>
      <xdr:row>33629</xdr:row>
      <xdr:rowOff>83820</xdr:rowOff>
    </xdr:to>
    <xdr:sp macro="" textlink="">
      <xdr:nvSpPr>
        <xdr:cNvPr id="410" name="Line 531">
          <a:extLst>
            <a:ext uri="{FF2B5EF4-FFF2-40B4-BE49-F238E27FC236}">
              <a16:creationId xmlns:a16="http://schemas.microsoft.com/office/drawing/2014/main" id="{C7469FE7-CC22-4626-8607-CAAC30E7DB19}"/>
            </a:ext>
          </a:extLst>
        </xdr:cNvPr>
        <xdr:cNvSpPr>
          <a:spLocks noChangeShapeType="1"/>
        </xdr:cNvSpPr>
      </xdr:nvSpPr>
      <xdr:spPr bwMode="auto">
        <a:xfrm>
          <a:off x="1371600" y="6687464400"/>
          <a:ext cx="0" cy="86791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33585</xdr:row>
      <xdr:rowOff>121920</xdr:rowOff>
    </xdr:from>
    <xdr:to>
      <xdr:col>2</xdr:col>
      <xdr:colOff>906780</xdr:colOff>
      <xdr:row>33629</xdr:row>
      <xdr:rowOff>83820</xdr:rowOff>
    </xdr:to>
    <xdr:sp macro="" textlink="">
      <xdr:nvSpPr>
        <xdr:cNvPr id="411" name="Line 530">
          <a:extLst>
            <a:ext uri="{FF2B5EF4-FFF2-40B4-BE49-F238E27FC236}">
              <a16:creationId xmlns:a16="http://schemas.microsoft.com/office/drawing/2014/main" id="{28BC53DC-943D-4BB2-A213-1738695A6835}"/>
            </a:ext>
          </a:extLst>
        </xdr:cNvPr>
        <xdr:cNvSpPr>
          <a:spLocks noChangeShapeType="1"/>
        </xdr:cNvSpPr>
      </xdr:nvSpPr>
      <xdr:spPr bwMode="auto">
        <a:xfrm>
          <a:off x="2247900" y="6687464400"/>
          <a:ext cx="0" cy="86791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33585</xdr:row>
      <xdr:rowOff>121920</xdr:rowOff>
    </xdr:from>
    <xdr:to>
      <xdr:col>2</xdr:col>
      <xdr:colOff>1706880</xdr:colOff>
      <xdr:row>33629</xdr:row>
      <xdr:rowOff>83820</xdr:rowOff>
    </xdr:to>
    <xdr:sp macro="" textlink="">
      <xdr:nvSpPr>
        <xdr:cNvPr id="412" name="Line 529">
          <a:extLst>
            <a:ext uri="{FF2B5EF4-FFF2-40B4-BE49-F238E27FC236}">
              <a16:creationId xmlns:a16="http://schemas.microsoft.com/office/drawing/2014/main" id="{79B1D9F6-E27F-432A-BE71-A031E59BF1CB}"/>
            </a:ext>
          </a:extLst>
        </xdr:cNvPr>
        <xdr:cNvSpPr>
          <a:spLocks noChangeShapeType="1"/>
        </xdr:cNvSpPr>
      </xdr:nvSpPr>
      <xdr:spPr bwMode="auto">
        <a:xfrm>
          <a:off x="3048000" y="6687464400"/>
          <a:ext cx="0" cy="86791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33585</xdr:row>
      <xdr:rowOff>121920</xdr:rowOff>
    </xdr:from>
    <xdr:to>
      <xdr:col>5</xdr:col>
      <xdr:colOff>350520</xdr:colOff>
      <xdr:row>33629</xdr:row>
      <xdr:rowOff>83820</xdr:rowOff>
    </xdr:to>
    <xdr:sp macro="" textlink="">
      <xdr:nvSpPr>
        <xdr:cNvPr id="413" name="Line 528">
          <a:extLst>
            <a:ext uri="{FF2B5EF4-FFF2-40B4-BE49-F238E27FC236}">
              <a16:creationId xmlns:a16="http://schemas.microsoft.com/office/drawing/2014/main" id="{37938345-C72F-48DE-96D4-76E43772C068}"/>
            </a:ext>
          </a:extLst>
        </xdr:cNvPr>
        <xdr:cNvSpPr>
          <a:spLocks noChangeShapeType="1"/>
        </xdr:cNvSpPr>
      </xdr:nvSpPr>
      <xdr:spPr bwMode="auto">
        <a:xfrm>
          <a:off x="6248400" y="6687464400"/>
          <a:ext cx="0" cy="86791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33585</xdr:row>
      <xdr:rowOff>121920</xdr:rowOff>
    </xdr:from>
    <xdr:to>
      <xdr:col>6</xdr:col>
      <xdr:colOff>320040</xdr:colOff>
      <xdr:row>33629</xdr:row>
      <xdr:rowOff>83820</xdr:rowOff>
    </xdr:to>
    <xdr:sp macro="" textlink="">
      <xdr:nvSpPr>
        <xdr:cNvPr id="414" name="Line 527">
          <a:extLst>
            <a:ext uri="{FF2B5EF4-FFF2-40B4-BE49-F238E27FC236}">
              <a16:creationId xmlns:a16="http://schemas.microsoft.com/office/drawing/2014/main" id="{0C22CB6C-64E9-4239-A72C-7A1B426A0A0C}"/>
            </a:ext>
          </a:extLst>
        </xdr:cNvPr>
        <xdr:cNvSpPr>
          <a:spLocks noChangeShapeType="1"/>
        </xdr:cNvSpPr>
      </xdr:nvSpPr>
      <xdr:spPr bwMode="auto">
        <a:xfrm>
          <a:off x="6888480" y="6687464400"/>
          <a:ext cx="0" cy="86791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33651</xdr:row>
      <xdr:rowOff>38100</xdr:rowOff>
    </xdr:from>
    <xdr:to>
      <xdr:col>5</xdr:col>
      <xdr:colOff>76200</xdr:colOff>
      <xdr:row>33651</xdr:row>
      <xdr:rowOff>38100</xdr:rowOff>
    </xdr:to>
    <xdr:sp macro="" textlink="">
      <xdr:nvSpPr>
        <xdr:cNvPr id="415" name="Line 526">
          <a:extLst>
            <a:ext uri="{FF2B5EF4-FFF2-40B4-BE49-F238E27FC236}">
              <a16:creationId xmlns:a16="http://schemas.microsoft.com/office/drawing/2014/main" id="{774B7F04-C485-42A3-AB64-DBDB7FCA6521}"/>
            </a:ext>
          </a:extLst>
        </xdr:cNvPr>
        <xdr:cNvSpPr>
          <a:spLocks noChangeShapeType="1"/>
        </xdr:cNvSpPr>
      </xdr:nvSpPr>
      <xdr:spPr bwMode="auto">
        <a:xfrm>
          <a:off x="457200" y="67004565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33661</xdr:row>
      <xdr:rowOff>121920</xdr:rowOff>
    </xdr:from>
    <xdr:to>
      <xdr:col>6</xdr:col>
      <xdr:colOff>320040</xdr:colOff>
      <xdr:row>33661</xdr:row>
      <xdr:rowOff>121920</xdr:rowOff>
    </xdr:to>
    <xdr:sp macro="" textlink="">
      <xdr:nvSpPr>
        <xdr:cNvPr id="416" name="Line 525">
          <a:extLst>
            <a:ext uri="{FF2B5EF4-FFF2-40B4-BE49-F238E27FC236}">
              <a16:creationId xmlns:a16="http://schemas.microsoft.com/office/drawing/2014/main" id="{9AB60C1B-F27A-4AC3-99D8-013F0CBEB425}"/>
            </a:ext>
          </a:extLst>
        </xdr:cNvPr>
        <xdr:cNvSpPr>
          <a:spLocks noChangeShapeType="1"/>
        </xdr:cNvSpPr>
      </xdr:nvSpPr>
      <xdr:spPr bwMode="auto">
        <a:xfrm>
          <a:off x="1371600" y="670252152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33662</xdr:row>
      <xdr:rowOff>129540</xdr:rowOff>
    </xdr:from>
    <xdr:to>
      <xdr:col>6</xdr:col>
      <xdr:colOff>320040</xdr:colOff>
      <xdr:row>33662</xdr:row>
      <xdr:rowOff>129540</xdr:rowOff>
    </xdr:to>
    <xdr:sp macro="" textlink="">
      <xdr:nvSpPr>
        <xdr:cNvPr id="417" name="Line 524">
          <a:extLst>
            <a:ext uri="{FF2B5EF4-FFF2-40B4-BE49-F238E27FC236}">
              <a16:creationId xmlns:a16="http://schemas.microsoft.com/office/drawing/2014/main" id="{7B84BAA6-B0B0-4441-94BB-3FD391C595DC}"/>
            </a:ext>
          </a:extLst>
        </xdr:cNvPr>
        <xdr:cNvSpPr>
          <a:spLocks noChangeShapeType="1"/>
        </xdr:cNvSpPr>
      </xdr:nvSpPr>
      <xdr:spPr bwMode="auto">
        <a:xfrm>
          <a:off x="1371600" y="67027272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33663</xdr:row>
      <xdr:rowOff>144780</xdr:rowOff>
    </xdr:from>
    <xdr:to>
      <xdr:col>6</xdr:col>
      <xdr:colOff>320040</xdr:colOff>
      <xdr:row>33663</xdr:row>
      <xdr:rowOff>144780</xdr:rowOff>
    </xdr:to>
    <xdr:sp macro="" textlink="">
      <xdr:nvSpPr>
        <xdr:cNvPr id="418" name="Line 523">
          <a:extLst>
            <a:ext uri="{FF2B5EF4-FFF2-40B4-BE49-F238E27FC236}">
              <a16:creationId xmlns:a16="http://schemas.microsoft.com/office/drawing/2014/main" id="{65107C88-039B-4184-83EE-8D18394C2ADA}"/>
            </a:ext>
          </a:extLst>
        </xdr:cNvPr>
        <xdr:cNvSpPr>
          <a:spLocks noChangeShapeType="1"/>
        </xdr:cNvSpPr>
      </xdr:nvSpPr>
      <xdr:spPr bwMode="auto">
        <a:xfrm>
          <a:off x="1371600" y="67029406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33664</xdr:row>
      <xdr:rowOff>152400</xdr:rowOff>
    </xdr:from>
    <xdr:to>
      <xdr:col>6</xdr:col>
      <xdr:colOff>320040</xdr:colOff>
      <xdr:row>33664</xdr:row>
      <xdr:rowOff>152400</xdr:rowOff>
    </xdr:to>
    <xdr:sp macro="" textlink="">
      <xdr:nvSpPr>
        <xdr:cNvPr id="419" name="Line 522">
          <a:extLst>
            <a:ext uri="{FF2B5EF4-FFF2-40B4-BE49-F238E27FC236}">
              <a16:creationId xmlns:a16="http://schemas.microsoft.com/office/drawing/2014/main" id="{5B990927-4546-45FC-AEA4-046DFBABCBB1}"/>
            </a:ext>
          </a:extLst>
        </xdr:cNvPr>
        <xdr:cNvSpPr>
          <a:spLocks noChangeShapeType="1"/>
        </xdr:cNvSpPr>
      </xdr:nvSpPr>
      <xdr:spPr bwMode="auto">
        <a:xfrm>
          <a:off x="1371600" y="67031463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33665</xdr:row>
      <xdr:rowOff>160020</xdr:rowOff>
    </xdr:from>
    <xdr:to>
      <xdr:col>6</xdr:col>
      <xdr:colOff>320040</xdr:colOff>
      <xdr:row>33665</xdr:row>
      <xdr:rowOff>160020</xdr:rowOff>
    </xdr:to>
    <xdr:sp macro="" textlink="">
      <xdr:nvSpPr>
        <xdr:cNvPr id="420" name="Line 521">
          <a:extLst>
            <a:ext uri="{FF2B5EF4-FFF2-40B4-BE49-F238E27FC236}">
              <a16:creationId xmlns:a16="http://schemas.microsoft.com/office/drawing/2014/main" id="{21E448C9-5A3F-46D7-8DA5-663814833380}"/>
            </a:ext>
          </a:extLst>
        </xdr:cNvPr>
        <xdr:cNvSpPr>
          <a:spLocks noChangeShapeType="1"/>
        </xdr:cNvSpPr>
      </xdr:nvSpPr>
      <xdr:spPr bwMode="auto">
        <a:xfrm>
          <a:off x="1371600" y="67033521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33666</xdr:row>
      <xdr:rowOff>167640</xdr:rowOff>
    </xdr:from>
    <xdr:to>
      <xdr:col>6</xdr:col>
      <xdr:colOff>320040</xdr:colOff>
      <xdr:row>33666</xdr:row>
      <xdr:rowOff>167640</xdr:rowOff>
    </xdr:to>
    <xdr:sp macro="" textlink="">
      <xdr:nvSpPr>
        <xdr:cNvPr id="421" name="Line 520">
          <a:extLst>
            <a:ext uri="{FF2B5EF4-FFF2-40B4-BE49-F238E27FC236}">
              <a16:creationId xmlns:a16="http://schemas.microsoft.com/office/drawing/2014/main" id="{857CC0FA-B583-485D-B038-F9E7E249E986}"/>
            </a:ext>
          </a:extLst>
        </xdr:cNvPr>
        <xdr:cNvSpPr>
          <a:spLocks noChangeShapeType="1"/>
        </xdr:cNvSpPr>
      </xdr:nvSpPr>
      <xdr:spPr bwMode="auto">
        <a:xfrm>
          <a:off x="1371600" y="67035578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33667</xdr:row>
      <xdr:rowOff>175260</xdr:rowOff>
    </xdr:from>
    <xdr:to>
      <xdr:col>6</xdr:col>
      <xdr:colOff>320040</xdr:colOff>
      <xdr:row>33667</xdr:row>
      <xdr:rowOff>175260</xdr:rowOff>
    </xdr:to>
    <xdr:sp macro="" textlink="">
      <xdr:nvSpPr>
        <xdr:cNvPr id="422" name="Line 519">
          <a:extLst>
            <a:ext uri="{FF2B5EF4-FFF2-40B4-BE49-F238E27FC236}">
              <a16:creationId xmlns:a16="http://schemas.microsoft.com/office/drawing/2014/main" id="{252D976E-F46A-4324-917C-8443DC1B4324}"/>
            </a:ext>
          </a:extLst>
        </xdr:cNvPr>
        <xdr:cNvSpPr>
          <a:spLocks noChangeShapeType="1"/>
        </xdr:cNvSpPr>
      </xdr:nvSpPr>
      <xdr:spPr bwMode="auto">
        <a:xfrm>
          <a:off x="1371600" y="67037635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33668</xdr:row>
      <xdr:rowOff>182880</xdr:rowOff>
    </xdr:from>
    <xdr:to>
      <xdr:col>6</xdr:col>
      <xdr:colOff>320040</xdr:colOff>
      <xdr:row>33668</xdr:row>
      <xdr:rowOff>182880</xdr:rowOff>
    </xdr:to>
    <xdr:sp macro="" textlink="">
      <xdr:nvSpPr>
        <xdr:cNvPr id="423" name="Line 518">
          <a:extLst>
            <a:ext uri="{FF2B5EF4-FFF2-40B4-BE49-F238E27FC236}">
              <a16:creationId xmlns:a16="http://schemas.microsoft.com/office/drawing/2014/main" id="{EE0E2831-EB9C-488C-A689-57C03E0BE758}"/>
            </a:ext>
          </a:extLst>
        </xdr:cNvPr>
        <xdr:cNvSpPr>
          <a:spLocks noChangeShapeType="1"/>
        </xdr:cNvSpPr>
      </xdr:nvSpPr>
      <xdr:spPr bwMode="auto">
        <a:xfrm>
          <a:off x="1371600" y="67039693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33669</xdr:row>
      <xdr:rowOff>190500</xdr:rowOff>
    </xdr:from>
    <xdr:to>
      <xdr:col>6</xdr:col>
      <xdr:colOff>320040</xdr:colOff>
      <xdr:row>33669</xdr:row>
      <xdr:rowOff>190500</xdr:rowOff>
    </xdr:to>
    <xdr:sp macro="" textlink="">
      <xdr:nvSpPr>
        <xdr:cNvPr id="424" name="Line 517">
          <a:extLst>
            <a:ext uri="{FF2B5EF4-FFF2-40B4-BE49-F238E27FC236}">
              <a16:creationId xmlns:a16="http://schemas.microsoft.com/office/drawing/2014/main" id="{EF1DF796-35C8-41C0-B8AB-5395AFDD8840}"/>
            </a:ext>
          </a:extLst>
        </xdr:cNvPr>
        <xdr:cNvSpPr>
          <a:spLocks noChangeShapeType="1"/>
        </xdr:cNvSpPr>
      </xdr:nvSpPr>
      <xdr:spPr bwMode="auto">
        <a:xfrm>
          <a:off x="1371600" y="67041750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33671</xdr:row>
      <xdr:rowOff>182880</xdr:rowOff>
    </xdr:from>
    <xdr:to>
      <xdr:col>6</xdr:col>
      <xdr:colOff>320040</xdr:colOff>
      <xdr:row>33671</xdr:row>
      <xdr:rowOff>182880</xdr:rowOff>
    </xdr:to>
    <xdr:sp macro="" textlink="">
      <xdr:nvSpPr>
        <xdr:cNvPr id="425" name="Line 516">
          <a:extLst>
            <a:ext uri="{FF2B5EF4-FFF2-40B4-BE49-F238E27FC236}">
              <a16:creationId xmlns:a16="http://schemas.microsoft.com/office/drawing/2014/main" id="{DDDB37E1-AFFD-4EC6-998A-C28F48745510}"/>
            </a:ext>
          </a:extLst>
        </xdr:cNvPr>
        <xdr:cNvSpPr>
          <a:spLocks noChangeShapeType="1"/>
        </xdr:cNvSpPr>
      </xdr:nvSpPr>
      <xdr:spPr bwMode="auto">
        <a:xfrm>
          <a:off x="1371600" y="67045636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33672</xdr:row>
      <xdr:rowOff>190500</xdr:rowOff>
    </xdr:from>
    <xdr:to>
      <xdr:col>6</xdr:col>
      <xdr:colOff>320040</xdr:colOff>
      <xdr:row>33672</xdr:row>
      <xdr:rowOff>190500</xdr:rowOff>
    </xdr:to>
    <xdr:sp macro="" textlink="">
      <xdr:nvSpPr>
        <xdr:cNvPr id="426" name="Line 515">
          <a:extLst>
            <a:ext uri="{FF2B5EF4-FFF2-40B4-BE49-F238E27FC236}">
              <a16:creationId xmlns:a16="http://schemas.microsoft.com/office/drawing/2014/main" id="{4A16FD3E-FFA0-4685-9EE6-AC8CDF6C73CC}"/>
            </a:ext>
          </a:extLst>
        </xdr:cNvPr>
        <xdr:cNvSpPr>
          <a:spLocks noChangeShapeType="1"/>
        </xdr:cNvSpPr>
      </xdr:nvSpPr>
      <xdr:spPr bwMode="auto">
        <a:xfrm>
          <a:off x="1371600" y="67047694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33674</xdr:row>
      <xdr:rowOff>0</xdr:rowOff>
    </xdr:from>
    <xdr:to>
      <xdr:col>6</xdr:col>
      <xdr:colOff>320040</xdr:colOff>
      <xdr:row>33674</xdr:row>
      <xdr:rowOff>0</xdr:rowOff>
    </xdr:to>
    <xdr:sp macro="" textlink="">
      <xdr:nvSpPr>
        <xdr:cNvPr id="427" name="Line 514">
          <a:extLst>
            <a:ext uri="{FF2B5EF4-FFF2-40B4-BE49-F238E27FC236}">
              <a16:creationId xmlns:a16="http://schemas.microsoft.com/office/drawing/2014/main" id="{862928B3-49E9-45F8-89B1-17966F9C7DC0}"/>
            </a:ext>
          </a:extLst>
        </xdr:cNvPr>
        <xdr:cNvSpPr>
          <a:spLocks noChangeShapeType="1"/>
        </xdr:cNvSpPr>
      </xdr:nvSpPr>
      <xdr:spPr bwMode="auto">
        <a:xfrm>
          <a:off x="1371600" y="67049751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33675</xdr:row>
      <xdr:rowOff>190500</xdr:rowOff>
    </xdr:from>
    <xdr:to>
      <xdr:col>6</xdr:col>
      <xdr:colOff>320040</xdr:colOff>
      <xdr:row>33675</xdr:row>
      <xdr:rowOff>190500</xdr:rowOff>
    </xdr:to>
    <xdr:sp macro="" textlink="">
      <xdr:nvSpPr>
        <xdr:cNvPr id="428" name="Line 513">
          <a:extLst>
            <a:ext uri="{FF2B5EF4-FFF2-40B4-BE49-F238E27FC236}">
              <a16:creationId xmlns:a16="http://schemas.microsoft.com/office/drawing/2014/main" id="{1C9CB846-58A8-438E-B8C3-97E98DC900FB}"/>
            </a:ext>
          </a:extLst>
        </xdr:cNvPr>
        <xdr:cNvSpPr>
          <a:spLocks noChangeShapeType="1"/>
        </xdr:cNvSpPr>
      </xdr:nvSpPr>
      <xdr:spPr bwMode="auto">
        <a:xfrm>
          <a:off x="1371600" y="67053637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33677</xdr:row>
      <xdr:rowOff>0</xdr:rowOff>
    </xdr:from>
    <xdr:to>
      <xdr:col>6</xdr:col>
      <xdr:colOff>320040</xdr:colOff>
      <xdr:row>33677</xdr:row>
      <xdr:rowOff>0</xdr:rowOff>
    </xdr:to>
    <xdr:sp macro="" textlink="">
      <xdr:nvSpPr>
        <xdr:cNvPr id="429" name="Line 512">
          <a:extLst>
            <a:ext uri="{FF2B5EF4-FFF2-40B4-BE49-F238E27FC236}">
              <a16:creationId xmlns:a16="http://schemas.microsoft.com/office/drawing/2014/main" id="{0D89AA2F-A52E-471D-9336-35F81DC918DD}"/>
            </a:ext>
          </a:extLst>
        </xdr:cNvPr>
        <xdr:cNvSpPr>
          <a:spLocks noChangeShapeType="1"/>
        </xdr:cNvSpPr>
      </xdr:nvSpPr>
      <xdr:spPr bwMode="auto">
        <a:xfrm>
          <a:off x="1371600" y="67055695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33678</xdr:row>
      <xdr:rowOff>144780</xdr:rowOff>
    </xdr:from>
    <xdr:to>
      <xdr:col>6</xdr:col>
      <xdr:colOff>320040</xdr:colOff>
      <xdr:row>33678</xdr:row>
      <xdr:rowOff>144780</xdr:rowOff>
    </xdr:to>
    <xdr:sp macro="" textlink="">
      <xdr:nvSpPr>
        <xdr:cNvPr id="430" name="Line 511">
          <a:extLst>
            <a:ext uri="{FF2B5EF4-FFF2-40B4-BE49-F238E27FC236}">
              <a16:creationId xmlns:a16="http://schemas.microsoft.com/office/drawing/2014/main" id="{377BB4E2-8550-4D86-BDCE-62A0A38C4E4C}"/>
            </a:ext>
          </a:extLst>
        </xdr:cNvPr>
        <xdr:cNvSpPr>
          <a:spLocks noChangeShapeType="1"/>
        </xdr:cNvSpPr>
      </xdr:nvSpPr>
      <xdr:spPr bwMode="auto">
        <a:xfrm>
          <a:off x="1371600" y="67059124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33679</xdr:row>
      <xdr:rowOff>160020</xdr:rowOff>
    </xdr:from>
    <xdr:to>
      <xdr:col>6</xdr:col>
      <xdr:colOff>320040</xdr:colOff>
      <xdr:row>33679</xdr:row>
      <xdr:rowOff>160020</xdr:rowOff>
    </xdr:to>
    <xdr:sp macro="" textlink="">
      <xdr:nvSpPr>
        <xdr:cNvPr id="431" name="Line 510">
          <a:extLst>
            <a:ext uri="{FF2B5EF4-FFF2-40B4-BE49-F238E27FC236}">
              <a16:creationId xmlns:a16="http://schemas.microsoft.com/office/drawing/2014/main" id="{2464EEA9-CAF8-44FF-BD71-02473A335758}"/>
            </a:ext>
          </a:extLst>
        </xdr:cNvPr>
        <xdr:cNvSpPr>
          <a:spLocks noChangeShapeType="1"/>
        </xdr:cNvSpPr>
      </xdr:nvSpPr>
      <xdr:spPr bwMode="auto">
        <a:xfrm>
          <a:off x="1371600" y="67061257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33680</xdr:row>
      <xdr:rowOff>167640</xdr:rowOff>
    </xdr:from>
    <xdr:to>
      <xdr:col>6</xdr:col>
      <xdr:colOff>320040</xdr:colOff>
      <xdr:row>33680</xdr:row>
      <xdr:rowOff>167640</xdr:rowOff>
    </xdr:to>
    <xdr:sp macro="" textlink="">
      <xdr:nvSpPr>
        <xdr:cNvPr id="432" name="Line 509">
          <a:extLst>
            <a:ext uri="{FF2B5EF4-FFF2-40B4-BE49-F238E27FC236}">
              <a16:creationId xmlns:a16="http://schemas.microsoft.com/office/drawing/2014/main" id="{B3920C4F-ACB5-4991-AA6C-A4E48230871C}"/>
            </a:ext>
          </a:extLst>
        </xdr:cNvPr>
        <xdr:cNvSpPr>
          <a:spLocks noChangeShapeType="1"/>
        </xdr:cNvSpPr>
      </xdr:nvSpPr>
      <xdr:spPr bwMode="auto">
        <a:xfrm>
          <a:off x="1371600" y="67063315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33681</xdr:row>
      <xdr:rowOff>175260</xdr:rowOff>
    </xdr:from>
    <xdr:to>
      <xdr:col>6</xdr:col>
      <xdr:colOff>320040</xdr:colOff>
      <xdr:row>33681</xdr:row>
      <xdr:rowOff>175260</xdr:rowOff>
    </xdr:to>
    <xdr:sp macro="" textlink="">
      <xdr:nvSpPr>
        <xdr:cNvPr id="433" name="Line 508">
          <a:extLst>
            <a:ext uri="{FF2B5EF4-FFF2-40B4-BE49-F238E27FC236}">
              <a16:creationId xmlns:a16="http://schemas.microsoft.com/office/drawing/2014/main" id="{3A918AFD-4041-48C7-B6FA-25C20C37436E}"/>
            </a:ext>
          </a:extLst>
        </xdr:cNvPr>
        <xdr:cNvSpPr>
          <a:spLocks noChangeShapeType="1"/>
        </xdr:cNvSpPr>
      </xdr:nvSpPr>
      <xdr:spPr bwMode="auto">
        <a:xfrm>
          <a:off x="1371600" y="67065372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33683</xdr:row>
      <xdr:rowOff>167640</xdr:rowOff>
    </xdr:from>
    <xdr:to>
      <xdr:col>6</xdr:col>
      <xdr:colOff>320040</xdr:colOff>
      <xdr:row>33683</xdr:row>
      <xdr:rowOff>167640</xdr:rowOff>
    </xdr:to>
    <xdr:sp macro="" textlink="">
      <xdr:nvSpPr>
        <xdr:cNvPr id="434" name="Line 507">
          <a:extLst>
            <a:ext uri="{FF2B5EF4-FFF2-40B4-BE49-F238E27FC236}">
              <a16:creationId xmlns:a16="http://schemas.microsoft.com/office/drawing/2014/main" id="{2B0F920C-E3DC-4BDB-82D0-B19E7C7820CA}"/>
            </a:ext>
          </a:extLst>
        </xdr:cNvPr>
        <xdr:cNvSpPr>
          <a:spLocks noChangeShapeType="1"/>
        </xdr:cNvSpPr>
      </xdr:nvSpPr>
      <xdr:spPr bwMode="auto">
        <a:xfrm>
          <a:off x="1371600" y="67069258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33684</xdr:row>
      <xdr:rowOff>175260</xdr:rowOff>
    </xdr:from>
    <xdr:to>
      <xdr:col>6</xdr:col>
      <xdr:colOff>320040</xdr:colOff>
      <xdr:row>33684</xdr:row>
      <xdr:rowOff>175260</xdr:rowOff>
    </xdr:to>
    <xdr:sp macro="" textlink="">
      <xdr:nvSpPr>
        <xdr:cNvPr id="435" name="Line 506">
          <a:extLst>
            <a:ext uri="{FF2B5EF4-FFF2-40B4-BE49-F238E27FC236}">
              <a16:creationId xmlns:a16="http://schemas.microsoft.com/office/drawing/2014/main" id="{5329B08D-0797-464D-9B05-07B7C9CEB716}"/>
            </a:ext>
          </a:extLst>
        </xdr:cNvPr>
        <xdr:cNvSpPr>
          <a:spLocks noChangeShapeType="1"/>
        </xdr:cNvSpPr>
      </xdr:nvSpPr>
      <xdr:spPr bwMode="auto">
        <a:xfrm>
          <a:off x="1371600" y="67071316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33685</xdr:row>
      <xdr:rowOff>182880</xdr:rowOff>
    </xdr:from>
    <xdr:to>
      <xdr:col>6</xdr:col>
      <xdr:colOff>320040</xdr:colOff>
      <xdr:row>33685</xdr:row>
      <xdr:rowOff>182880</xdr:rowOff>
    </xdr:to>
    <xdr:sp macro="" textlink="">
      <xdr:nvSpPr>
        <xdr:cNvPr id="436" name="Line 505">
          <a:extLst>
            <a:ext uri="{FF2B5EF4-FFF2-40B4-BE49-F238E27FC236}">
              <a16:creationId xmlns:a16="http://schemas.microsoft.com/office/drawing/2014/main" id="{738B4C57-AB73-4C6E-8DAA-772013D584CE}"/>
            </a:ext>
          </a:extLst>
        </xdr:cNvPr>
        <xdr:cNvSpPr>
          <a:spLocks noChangeShapeType="1"/>
        </xdr:cNvSpPr>
      </xdr:nvSpPr>
      <xdr:spPr bwMode="auto">
        <a:xfrm>
          <a:off x="1371600" y="67073373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33686</xdr:row>
      <xdr:rowOff>190500</xdr:rowOff>
    </xdr:from>
    <xdr:to>
      <xdr:col>6</xdr:col>
      <xdr:colOff>320040</xdr:colOff>
      <xdr:row>33686</xdr:row>
      <xdr:rowOff>190500</xdr:rowOff>
    </xdr:to>
    <xdr:sp macro="" textlink="">
      <xdr:nvSpPr>
        <xdr:cNvPr id="437" name="Line 504">
          <a:extLst>
            <a:ext uri="{FF2B5EF4-FFF2-40B4-BE49-F238E27FC236}">
              <a16:creationId xmlns:a16="http://schemas.microsoft.com/office/drawing/2014/main" id="{36706501-3554-4F35-ADC0-926DA3CA20C7}"/>
            </a:ext>
          </a:extLst>
        </xdr:cNvPr>
        <xdr:cNvSpPr>
          <a:spLocks noChangeShapeType="1"/>
        </xdr:cNvSpPr>
      </xdr:nvSpPr>
      <xdr:spPr bwMode="auto">
        <a:xfrm>
          <a:off x="1371600" y="67075431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33688</xdr:row>
      <xdr:rowOff>182880</xdr:rowOff>
    </xdr:from>
    <xdr:to>
      <xdr:col>6</xdr:col>
      <xdr:colOff>320040</xdr:colOff>
      <xdr:row>33688</xdr:row>
      <xdr:rowOff>182880</xdr:rowOff>
    </xdr:to>
    <xdr:sp macro="" textlink="">
      <xdr:nvSpPr>
        <xdr:cNvPr id="438" name="Line 503">
          <a:extLst>
            <a:ext uri="{FF2B5EF4-FFF2-40B4-BE49-F238E27FC236}">
              <a16:creationId xmlns:a16="http://schemas.microsoft.com/office/drawing/2014/main" id="{1456E23E-6BDE-4122-A508-AB3C6761A412}"/>
            </a:ext>
          </a:extLst>
        </xdr:cNvPr>
        <xdr:cNvSpPr>
          <a:spLocks noChangeShapeType="1"/>
        </xdr:cNvSpPr>
      </xdr:nvSpPr>
      <xdr:spPr bwMode="auto">
        <a:xfrm>
          <a:off x="1371600" y="67079317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33689</xdr:row>
      <xdr:rowOff>190500</xdr:rowOff>
    </xdr:from>
    <xdr:to>
      <xdr:col>6</xdr:col>
      <xdr:colOff>320040</xdr:colOff>
      <xdr:row>33689</xdr:row>
      <xdr:rowOff>190500</xdr:rowOff>
    </xdr:to>
    <xdr:sp macro="" textlink="">
      <xdr:nvSpPr>
        <xdr:cNvPr id="439" name="Line 502">
          <a:extLst>
            <a:ext uri="{FF2B5EF4-FFF2-40B4-BE49-F238E27FC236}">
              <a16:creationId xmlns:a16="http://schemas.microsoft.com/office/drawing/2014/main" id="{4CC16DAB-C91A-4FD4-B9E2-22A93866772A}"/>
            </a:ext>
          </a:extLst>
        </xdr:cNvPr>
        <xdr:cNvSpPr>
          <a:spLocks noChangeShapeType="1"/>
        </xdr:cNvSpPr>
      </xdr:nvSpPr>
      <xdr:spPr bwMode="auto">
        <a:xfrm>
          <a:off x="1371600" y="67081374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33691</xdr:row>
      <xdr:rowOff>0</xdr:rowOff>
    </xdr:from>
    <xdr:to>
      <xdr:col>6</xdr:col>
      <xdr:colOff>320040</xdr:colOff>
      <xdr:row>33691</xdr:row>
      <xdr:rowOff>0</xdr:rowOff>
    </xdr:to>
    <xdr:sp macro="" textlink="">
      <xdr:nvSpPr>
        <xdr:cNvPr id="440" name="Line 501">
          <a:extLst>
            <a:ext uri="{FF2B5EF4-FFF2-40B4-BE49-F238E27FC236}">
              <a16:creationId xmlns:a16="http://schemas.microsoft.com/office/drawing/2014/main" id="{6A06A8B3-09BA-457A-AE95-1EDF157CDA60}"/>
            </a:ext>
          </a:extLst>
        </xdr:cNvPr>
        <xdr:cNvSpPr>
          <a:spLocks noChangeShapeType="1"/>
        </xdr:cNvSpPr>
      </xdr:nvSpPr>
      <xdr:spPr bwMode="auto">
        <a:xfrm>
          <a:off x="1371600" y="67083432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33692</xdr:row>
      <xdr:rowOff>7620</xdr:rowOff>
    </xdr:from>
    <xdr:to>
      <xdr:col>6</xdr:col>
      <xdr:colOff>320040</xdr:colOff>
      <xdr:row>33692</xdr:row>
      <xdr:rowOff>7620</xdr:rowOff>
    </xdr:to>
    <xdr:sp macro="" textlink="">
      <xdr:nvSpPr>
        <xdr:cNvPr id="441" name="Line 500">
          <a:extLst>
            <a:ext uri="{FF2B5EF4-FFF2-40B4-BE49-F238E27FC236}">
              <a16:creationId xmlns:a16="http://schemas.microsoft.com/office/drawing/2014/main" id="{FDA7E0A2-EAD0-4916-B9F6-9D60BFB50038}"/>
            </a:ext>
          </a:extLst>
        </xdr:cNvPr>
        <xdr:cNvSpPr>
          <a:spLocks noChangeShapeType="1"/>
        </xdr:cNvSpPr>
      </xdr:nvSpPr>
      <xdr:spPr bwMode="auto">
        <a:xfrm>
          <a:off x="1371600" y="67085489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33693</xdr:row>
      <xdr:rowOff>15240</xdr:rowOff>
    </xdr:from>
    <xdr:to>
      <xdr:col>6</xdr:col>
      <xdr:colOff>320040</xdr:colOff>
      <xdr:row>33693</xdr:row>
      <xdr:rowOff>15240</xdr:rowOff>
    </xdr:to>
    <xdr:sp macro="" textlink="">
      <xdr:nvSpPr>
        <xdr:cNvPr id="442" name="Line 499">
          <a:extLst>
            <a:ext uri="{FF2B5EF4-FFF2-40B4-BE49-F238E27FC236}">
              <a16:creationId xmlns:a16="http://schemas.microsoft.com/office/drawing/2014/main" id="{7B964D1B-0D90-4756-A898-4D3DA3E00829}"/>
            </a:ext>
          </a:extLst>
        </xdr:cNvPr>
        <xdr:cNvSpPr>
          <a:spLocks noChangeShapeType="1"/>
        </xdr:cNvSpPr>
      </xdr:nvSpPr>
      <xdr:spPr bwMode="auto">
        <a:xfrm>
          <a:off x="1371600" y="67087546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33694</xdr:row>
      <xdr:rowOff>22860</xdr:rowOff>
    </xdr:from>
    <xdr:to>
      <xdr:col>6</xdr:col>
      <xdr:colOff>320040</xdr:colOff>
      <xdr:row>33694</xdr:row>
      <xdr:rowOff>22860</xdr:rowOff>
    </xdr:to>
    <xdr:sp macro="" textlink="">
      <xdr:nvSpPr>
        <xdr:cNvPr id="443" name="Line 498">
          <a:extLst>
            <a:ext uri="{FF2B5EF4-FFF2-40B4-BE49-F238E27FC236}">
              <a16:creationId xmlns:a16="http://schemas.microsoft.com/office/drawing/2014/main" id="{F9EBC220-6052-4BB3-8BF1-83782D84D104}"/>
            </a:ext>
          </a:extLst>
        </xdr:cNvPr>
        <xdr:cNvSpPr>
          <a:spLocks noChangeShapeType="1"/>
        </xdr:cNvSpPr>
      </xdr:nvSpPr>
      <xdr:spPr bwMode="auto">
        <a:xfrm>
          <a:off x="1371600" y="67089604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33695</xdr:row>
      <xdr:rowOff>30480</xdr:rowOff>
    </xdr:from>
    <xdr:to>
      <xdr:col>6</xdr:col>
      <xdr:colOff>320040</xdr:colOff>
      <xdr:row>33695</xdr:row>
      <xdr:rowOff>30480</xdr:rowOff>
    </xdr:to>
    <xdr:sp macro="" textlink="">
      <xdr:nvSpPr>
        <xdr:cNvPr id="444" name="Line 497">
          <a:extLst>
            <a:ext uri="{FF2B5EF4-FFF2-40B4-BE49-F238E27FC236}">
              <a16:creationId xmlns:a16="http://schemas.microsoft.com/office/drawing/2014/main" id="{F43A979C-87C9-4C62-905C-5524A608C96D}"/>
            </a:ext>
          </a:extLst>
        </xdr:cNvPr>
        <xdr:cNvSpPr>
          <a:spLocks noChangeShapeType="1"/>
        </xdr:cNvSpPr>
      </xdr:nvSpPr>
      <xdr:spPr bwMode="auto">
        <a:xfrm>
          <a:off x="1371600" y="67091661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33696</xdr:row>
      <xdr:rowOff>38100</xdr:rowOff>
    </xdr:from>
    <xdr:to>
      <xdr:col>6</xdr:col>
      <xdr:colOff>320040</xdr:colOff>
      <xdr:row>33696</xdr:row>
      <xdr:rowOff>38100</xdr:rowOff>
    </xdr:to>
    <xdr:sp macro="" textlink="">
      <xdr:nvSpPr>
        <xdr:cNvPr id="445" name="Line 496">
          <a:extLst>
            <a:ext uri="{FF2B5EF4-FFF2-40B4-BE49-F238E27FC236}">
              <a16:creationId xmlns:a16="http://schemas.microsoft.com/office/drawing/2014/main" id="{BF69F699-A30B-4784-ABA9-929A13401069}"/>
            </a:ext>
          </a:extLst>
        </xdr:cNvPr>
        <xdr:cNvSpPr>
          <a:spLocks noChangeShapeType="1"/>
        </xdr:cNvSpPr>
      </xdr:nvSpPr>
      <xdr:spPr bwMode="auto">
        <a:xfrm>
          <a:off x="1371600" y="67093719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33697</xdr:row>
      <xdr:rowOff>53340</xdr:rowOff>
    </xdr:from>
    <xdr:to>
      <xdr:col>6</xdr:col>
      <xdr:colOff>320040</xdr:colOff>
      <xdr:row>33697</xdr:row>
      <xdr:rowOff>53340</xdr:rowOff>
    </xdr:to>
    <xdr:sp macro="" textlink="">
      <xdr:nvSpPr>
        <xdr:cNvPr id="446" name="Line 495">
          <a:extLst>
            <a:ext uri="{FF2B5EF4-FFF2-40B4-BE49-F238E27FC236}">
              <a16:creationId xmlns:a16="http://schemas.microsoft.com/office/drawing/2014/main" id="{6E63A0CF-3442-4A7C-93C9-E00D3E165D86}"/>
            </a:ext>
          </a:extLst>
        </xdr:cNvPr>
        <xdr:cNvSpPr>
          <a:spLocks noChangeShapeType="1"/>
        </xdr:cNvSpPr>
      </xdr:nvSpPr>
      <xdr:spPr bwMode="auto">
        <a:xfrm>
          <a:off x="1371600" y="67095852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33698</xdr:row>
      <xdr:rowOff>60960</xdr:rowOff>
    </xdr:from>
    <xdr:to>
      <xdr:col>6</xdr:col>
      <xdr:colOff>320040</xdr:colOff>
      <xdr:row>33698</xdr:row>
      <xdr:rowOff>60960</xdr:rowOff>
    </xdr:to>
    <xdr:sp macro="" textlink="">
      <xdr:nvSpPr>
        <xdr:cNvPr id="447" name="Line 494">
          <a:extLst>
            <a:ext uri="{FF2B5EF4-FFF2-40B4-BE49-F238E27FC236}">
              <a16:creationId xmlns:a16="http://schemas.microsoft.com/office/drawing/2014/main" id="{A7665B69-5F01-41D4-BC76-D49BDDFE9471}"/>
            </a:ext>
          </a:extLst>
        </xdr:cNvPr>
        <xdr:cNvSpPr>
          <a:spLocks noChangeShapeType="1"/>
        </xdr:cNvSpPr>
      </xdr:nvSpPr>
      <xdr:spPr bwMode="auto">
        <a:xfrm>
          <a:off x="1371600" y="67097910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33700</xdr:row>
      <xdr:rowOff>45720</xdr:rowOff>
    </xdr:from>
    <xdr:to>
      <xdr:col>6</xdr:col>
      <xdr:colOff>320040</xdr:colOff>
      <xdr:row>33700</xdr:row>
      <xdr:rowOff>45720</xdr:rowOff>
    </xdr:to>
    <xdr:sp macro="" textlink="">
      <xdr:nvSpPr>
        <xdr:cNvPr id="448" name="Line 493">
          <a:extLst>
            <a:ext uri="{FF2B5EF4-FFF2-40B4-BE49-F238E27FC236}">
              <a16:creationId xmlns:a16="http://schemas.microsoft.com/office/drawing/2014/main" id="{C934B987-B54A-40AD-B34C-1B1EC3968057}"/>
            </a:ext>
          </a:extLst>
        </xdr:cNvPr>
        <xdr:cNvSpPr>
          <a:spLocks noChangeShapeType="1"/>
        </xdr:cNvSpPr>
      </xdr:nvSpPr>
      <xdr:spPr bwMode="auto">
        <a:xfrm>
          <a:off x="1371600" y="67101720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33702</xdr:row>
      <xdr:rowOff>38100</xdr:rowOff>
    </xdr:from>
    <xdr:to>
      <xdr:col>6</xdr:col>
      <xdr:colOff>320040</xdr:colOff>
      <xdr:row>33702</xdr:row>
      <xdr:rowOff>38100</xdr:rowOff>
    </xdr:to>
    <xdr:sp macro="" textlink="">
      <xdr:nvSpPr>
        <xdr:cNvPr id="449" name="Line 492">
          <a:extLst>
            <a:ext uri="{FF2B5EF4-FFF2-40B4-BE49-F238E27FC236}">
              <a16:creationId xmlns:a16="http://schemas.microsoft.com/office/drawing/2014/main" id="{2362032D-4770-430A-AFA4-8F140C261C52}"/>
            </a:ext>
          </a:extLst>
        </xdr:cNvPr>
        <xdr:cNvSpPr>
          <a:spLocks noChangeShapeType="1"/>
        </xdr:cNvSpPr>
      </xdr:nvSpPr>
      <xdr:spPr bwMode="auto">
        <a:xfrm>
          <a:off x="1371600" y="67105606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33703</xdr:row>
      <xdr:rowOff>45720</xdr:rowOff>
    </xdr:from>
    <xdr:to>
      <xdr:col>6</xdr:col>
      <xdr:colOff>320040</xdr:colOff>
      <xdr:row>33703</xdr:row>
      <xdr:rowOff>45720</xdr:rowOff>
    </xdr:to>
    <xdr:sp macro="" textlink="">
      <xdr:nvSpPr>
        <xdr:cNvPr id="450" name="Line 491">
          <a:extLst>
            <a:ext uri="{FF2B5EF4-FFF2-40B4-BE49-F238E27FC236}">
              <a16:creationId xmlns:a16="http://schemas.microsoft.com/office/drawing/2014/main" id="{D18A8459-D58D-4F4E-BB03-AC100031A6E9}"/>
            </a:ext>
          </a:extLst>
        </xdr:cNvPr>
        <xdr:cNvSpPr>
          <a:spLocks noChangeShapeType="1"/>
        </xdr:cNvSpPr>
      </xdr:nvSpPr>
      <xdr:spPr bwMode="auto">
        <a:xfrm>
          <a:off x="1371600" y="67107663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33704</xdr:row>
      <xdr:rowOff>53340</xdr:rowOff>
    </xdr:from>
    <xdr:to>
      <xdr:col>6</xdr:col>
      <xdr:colOff>320040</xdr:colOff>
      <xdr:row>33704</xdr:row>
      <xdr:rowOff>53340</xdr:rowOff>
    </xdr:to>
    <xdr:sp macro="" textlink="">
      <xdr:nvSpPr>
        <xdr:cNvPr id="451" name="Line 490">
          <a:extLst>
            <a:ext uri="{FF2B5EF4-FFF2-40B4-BE49-F238E27FC236}">
              <a16:creationId xmlns:a16="http://schemas.microsoft.com/office/drawing/2014/main" id="{BBC2B1D0-B7B9-49BF-A6C2-60A08BE118FD}"/>
            </a:ext>
          </a:extLst>
        </xdr:cNvPr>
        <xdr:cNvSpPr>
          <a:spLocks noChangeShapeType="1"/>
        </xdr:cNvSpPr>
      </xdr:nvSpPr>
      <xdr:spPr bwMode="auto">
        <a:xfrm>
          <a:off x="1371600" y="67109721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33661</xdr:row>
      <xdr:rowOff>121920</xdr:rowOff>
    </xdr:from>
    <xdr:to>
      <xdr:col>2</xdr:col>
      <xdr:colOff>30480</xdr:colOff>
      <xdr:row>33705</xdr:row>
      <xdr:rowOff>68580</xdr:rowOff>
    </xdr:to>
    <xdr:sp macro="" textlink="">
      <xdr:nvSpPr>
        <xdr:cNvPr id="452" name="Line 489">
          <a:extLst>
            <a:ext uri="{FF2B5EF4-FFF2-40B4-BE49-F238E27FC236}">
              <a16:creationId xmlns:a16="http://schemas.microsoft.com/office/drawing/2014/main" id="{69FF4E37-072C-4897-988B-386FD682D6B7}"/>
            </a:ext>
          </a:extLst>
        </xdr:cNvPr>
        <xdr:cNvSpPr>
          <a:spLocks noChangeShapeType="1"/>
        </xdr:cNvSpPr>
      </xdr:nvSpPr>
      <xdr:spPr bwMode="auto">
        <a:xfrm>
          <a:off x="1371600" y="6702521520"/>
          <a:ext cx="0" cy="86639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33661</xdr:row>
      <xdr:rowOff>121920</xdr:rowOff>
    </xdr:from>
    <xdr:to>
      <xdr:col>2</xdr:col>
      <xdr:colOff>906780</xdr:colOff>
      <xdr:row>33705</xdr:row>
      <xdr:rowOff>68580</xdr:rowOff>
    </xdr:to>
    <xdr:sp macro="" textlink="">
      <xdr:nvSpPr>
        <xdr:cNvPr id="453" name="Line 488">
          <a:extLst>
            <a:ext uri="{FF2B5EF4-FFF2-40B4-BE49-F238E27FC236}">
              <a16:creationId xmlns:a16="http://schemas.microsoft.com/office/drawing/2014/main" id="{A3BA56C9-FBD9-4947-89EE-CF44F32F9B16}"/>
            </a:ext>
          </a:extLst>
        </xdr:cNvPr>
        <xdr:cNvSpPr>
          <a:spLocks noChangeShapeType="1"/>
        </xdr:cNvSpPr>
      </xdr:nvSpPr>
      <xdr:spPr bwMode="auto">
        <a:xfrm>
          <a:off x="2247900" y="6702521520"/>
          <a:ext cx="0" cy="866394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33661</xdr:row>
      <xdr:rowOff>121920</xdr:rowOff>
    </xdr:from>
    <xdr:to>
      <xdr:col>2</xdr:col>
      <xdr:colOff>1706880</xdr:colOff>
      <xdr:row>33705</xdr:row>
      <xdr:rowOff>68580</xdr:rowOff>
    </xdr:to>
    <xdr:sp macro="" textlink="">
      <xdr:nvSpPr>
        <xdr:cNvPr id="454" name="Line 487">
          <a:extLst>
            <a:ext uri="{FF2B5EF4-FFF2-40B4-BE49-F238E27FC236}">
              <a16:creationId xmlns:a16="http://schemas.microsoft.com/office/drawing/2014/main" id="{98B6ECE0-6556-4DDD-885F-FBF2D3AA67D6}"/>
            </a:ext>
          </a:extLst>
        </xdr:cNvPr>
        <xdr:cNvSpPr>
          <a:spLocks noChangeShapeType="1"/>
        </xdr:cNvSpPr>
      </xdr:nvSpPr>
      <xdr:spPr bwMode="auto">
        <a:xfrm>
          <a:off x="3048000" y="6702521520"/>
          <a:ext cx="0" cy="866394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33661</xdr:row>
      <xdr:rowOff>121920</xdr:rowOff>
    </xdr:from>
    <xdr:to>
      <xdr:col>5</xdr:col>
      <xdr:colOff>350520</xdr:colOff>
      <xdr:row>33705</xdr:row>
      <xdr:rowOff>68580</xdr:rowOff>
    </xdr:to>
    <xdr:sp macro="" textlink="">
      <xdr:nvSpPr>
        <xdr:cNvPr id="455" name="Line 486">
          <a:extLst>
            <a:ext uri="{FF2B5EF4-FFF2-40B4-BE49-F238E27FC236}">
              <a16:creationId xmlns:a16="http://schemas.microsoft.com/office/drawing/2014/main" id="{DC612231-2FF6-4B96-9AB9-EF15A872FA43}"/>
            </a:ext>
          </a:extLst>
        </xdr:cNvPr>
        <xdr:cNvSpPr>
          <a:spLocks noChangeShapeType="1"/>
        </xdr:cNvSpPr>
      </xdr:nvSpPr>
      <xdr:spPr bwMode="auto">
        <a:xfrm>
          <a:off x="6248400" y="6702521520"/>
          <a:ext cx="0" cy="86639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33661</xdr:row>
      <xdr:rowOff>121920</xdr:rowOff>
    </xdr:from>
    <xdr:to>
      <xdr:col>6</xdr:col>
      <xdr:colOff>320040</xdr:colOff>
      <xdr:row>33705</xdr:row>
      <xdr:rowOff>68580</xdr:rowOff>
    </xdr:to>
    <xdr:sp macro="" textlink="">
      <xdr:nvSpPr>
        <xdr:cNvPr id="456" name="Line 485">
          <a:extLst>
            <a:ext uri="{FF2B5EF4-FFF2-40B4-BE49-F238E27FC236}">
              <a16:creationId xmlns:a16="http://schemas.microsoft.com/office/drawing/2014/main" id="{49CE51E8-AAE5-4E2D-83F7-903987D0187C}"/>
            </a:ext>
          </a:extLst>
        </xdr:cNvPr>
        <xdr:cNvSpPr>
          <a:spLocks noChangeShapeType="1"/>
        </xdr:cNvSpPr>
      </xdr:nvSpPr>
      <xdr:spPr bwMode="auto">
        <a:xfrm>
          <a:off x="6888480" y="6702521520"/>
          <a:ext cx="0" cy="86639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33729</xdr:row>
      <xdr:rowOff>38100</xdr:rowOff>
    </xdr:from>
    <xdr:to>
      <xdr:col>5</xdr:col>
      <xdr:colOff>76200</xdr:colOff>
      <xdr:row>33729</xdr:row>
      <xdr:rowOff>38100</xdr:rowOff>
    </xdr:to>
    <xdr:sp macro="" textlink="">
      <xdr:nvSpPr>
        <xdr:cNvPr id="457" name="Line 484">
          <a:extLst>
            <a:ext uri="{FF2B5EF4-FFF2-40B4-BE49-F238E27FC236}">
              <a16:creationId xmlns:a16="http://schemas.microsoft.com/office/drawing/2014/main" id="{746E5D3F-907C-43D0-9D0D-C1A6F323D313}"/>
            </a:ext>
          </a:extLst>
        </xdr:cNvPr>
        <xdr:cNvSpPr>
          <a:spLocks noChangeShapeType="1"/>
        </xdr:cNvSpPr>
      </xdr:nvSpPr>
      <xdr:spPr bwMode="auto">
        <a:xfrm>
          <a:off x="457200" y="67159098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33820</xdr:row>
      <xdr:rowOff>121920</xdr:rowOff>
    </xdr:from>
    <xdr:to>
      <xdr:col>6</xdr:col>
      <xdr:colOff>320040</xdr:colOff>
      <xdr:row>33820</xdr:row>
      <xdr:rowOff>121920</xdr:rowOff>
    </xdr:to>
    <xdr:sp macro="" textlink="">
      <xdr:nvSpPr>
        <xdr:cNvPr id="458" name="Line 483">
          <a:extLst>
            <a:ext uri="{FF2B5EF4-FFF2-40B4-BE49-F238E27FC236}">
              <a16:creationId xmlns:a16="http://schemas.microsoft.com/office/drawing/2014/main" id="{1FA65DBB-0D1D-4296-B758-FBCD05091776}"/>
            </a:ext>
          </a:extLst>
        </xdr:cNvPr>
        <xdr:cNvSpPr>
          <a:spLocks noChangeShapeType="1"/>
        </xdr:cNvSpPr>
      </xdr:nvSpPr>
      <xdr:spPr bwMode="auto">
        <a:xfrm>
          <a:off x="1371600" y="673402260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33821</xdr:row>
      <xdr:rowOff>129540</xdr:rowOff>
    </xdr:from>
    <xdr:to>
      <xdr:col>6</xdr:col>
      <xdr:colOff>320040</xdr:colOff>
      <xdr:row>33821</xdr:row>
      <xdr:rowOff>129540</xdr:rowOff>
    </xdr:to>
    <xdr:sp macro="" textlink="">
      <xdr:nvSpPr>
        <xdr:cNvPr id="459" name="Line 482">
          <a:extLst>
            <a:ext uri="{FF2B5EF4-FFF2-40B4-BE49-F238E27FC236}">
              <a16:creationId xmlns:a16="http://schemas.microsoft.com/office/drawing/2014/main" id="{1884EBF6-E019-4219-8B53-93375F98D656}"/>
            </a:ext>
          </a:extLst>
        </xdr:cNvPr>
        <xdr:cNvSpPr>
          <a:spLocks noChangeShapeType="1"/>
        </xdr:cNvSpPr>
      </xdr:nvSpPr>
      <xdr:spPr bwMode="auto">
        <a:xfrm>
          <a:off x="1371600" y="67342283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33822</xdr:row>
      <xdr:rowOff>144780</xdr:rowOff>
    </xdr:from>
    <xdr:to>
      <xdr:col>6</xdr:col>
      <xdr:colOff>320040</xdr:colOff>
      <xdr:row>33822</xdr:row>
      <xdr:rowOff>144780</xdr:rowOff>
    </xdr:to>
    <xdr:sp macro="" textlink="">
      <xdr:nvSpPr>
        <xdr:cNvPr id="460" name="Line 481">
          <a:extLst>
            <a:ext uri="{FF2B5EF4-FFF2-40B4-BE49-F238E27FC236}">
              <a16:creationId xmlns:a16="http://schemas.microsoft.com/office/drawing/2014/main" id="{E3CE1909-E614-4E4F-A2BC-9243E3B49A2D}"/>
            </a:ext>
          </a:extLst>
        </xdr:cNvPr>
        <xdr:cNvSpPr>
          <a:spLocks noChangeShapeType="1"/>
        </xdr:cNvSpPr>
      </xdr:nvSpPr>
      <xdr:spPr bwMode="auto">
        <a:xfrm>
          <a:off x="1371600" y="67344417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33823</xdr:row>
      <xdr:rowOff>152400</xdr:rowOff>
    </xdr:from>
    <xdr:to>
      <xdr:col>6</xdr:col>
      <xdr:colOff>320040</xdr:colOff>
      <xdr:row>33823</xdr:row>
      <xdr:rowOff>152400</xdr:rowOff>
    </xdr:to>
    <xdr:sp macro="" textlink="">
      <xdr:nvSpPr>
        <xdr:cNvPr id="461" name="Line 480">
          <a:extLst>
            <a:ext uri="{FF2B5EF4-FFF2-40B4-BE49-F238E27FC236}">
              <a16:creationId xmlns:a16="http://schemas.microsoft.com/office/drawing/2014/main" id="{A1E14037-B784-49DA-9550-ED007837376C}"/>
            </a:ext>
          </a:extLst>
        </xdr:cNvPr>
        <xdr:cNvSpPr>
          <a:spLocks noChangeShapeType="1"/>
        </xdr:cNvSpPr>
      </xdr:nvSpPr>
      <xdr:spPr bwMode="auto">
        <a:xfrm>
          <a:off x="1371600" y="67346474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33824</xdr:row>
      <xdr:rowOff>160020</xdr:rowOff>
    </xdr:from>
    <xdr:to>
      <xdr:col>6</xdr:col>
      <xdr:colOff>320040</xdr:colOff>
      <xdr:row>33824</xdr:row>
      <xdr:rowOff>160020</xdr:rowOff>
    </xdr:to>
    <xdr:sp macro="" textlink="">
      <xdr:nvSpPr>
        <xdr:cNvPr id="462" name="Line 479">
          <a:extLst>
            <a:ext uri="{FF2B5EF4-FFF2-40B4-BE49-F238E27FC236}">
              <a16:creationId xmlns:a16="http://schemas.microsoft.com/office/drawing/2014/main" id="{ED27464C-3C20-4054-831D-82EB32907659}"/>
            </a:ext>
          </a:extLst>
        </xdr:cNvPr>
        <xdr:cNvSpPr>
          <a:spLocks noChangeShapeType="1"/>
        </xdr:cNvSpPr>
      </xdr:nvSpPr>
      <xdr:spPr bwMode="auto">
        <a:xfrm>
          <a:off x="1371600" y="6734853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33826</xdr:row>
      <xdr:rowOff>106680</xdr:rowOff>
    </xdr:from>
    <xdr:to>
      <xdr:col>6</xdr:col>
      <xdr:colOff>320040</xdr:colOff>
      <xdr:row>33826</xdr:row>
      <xdr:rowOff>106680</xdr:rowOff>
    </xdr:to>
    <xdr:sp macro="" textlink="">
      <xdr:nvSpPr>
        <xdr:cNvPr id="463" name="Line 478">
          <a:extLst>
            <a:ext uri="{FF2B5EF4-FFF2-40B4-BE49-F238E27FC236}">
              <a16:creationId xmlns:a16="http://schemas.microsoft.com/office/drawing/2014/main" id="{58F2978D-FB41-401F-8A48-997EA59200F9}"/>
            </a:ext>
          </a:extLst>
        </xdr:cNvPr>
        <xdr:cNvSpPr>
          <a:spLocks noChangeShapeType="1"/>
        </xdr:cNvSpPr>
      </xdr:nvSpPr>
      <xdr:spPr bwMode="auto">
        <a:xfrm>
          <a:off x="1371600" y="67351960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33828</xdr:row>
      <xdr:rowOff>99060</xdr:rowOff>
    </xdr:from>
    <xdr:to>
      <xdr:col>6</xdr:col>
      <xdr:colOff>320040</xdr:colOff>
      <xdr:row>33828</xdr:row>
      <xdr:rowOff>99060</xdr:rowOff>
    </xdr:to>
    <xdr:sp macro="" textlink="">
      <xdr:nvSpPr>
        <xdr:cNvPr id="464" name="Line 477">
          <a:extLst>
            <a:ext uri="{FF2B5EF4-FFF2-40B4-BE49-F238E27FC236}">
              <a16:creationId xmlns:a16="http://schemas.microsoft.com/office/drawing/2014/main" id="{AA275ED4-3748-4FC9-BD64-9ECE7F1EBA2F}"/>
            </a:ext>
          </a:extLst>
        </xdr:cNvPr>
        <xdr:cNvSpPr>
          <a:spLocks noChangeShapeType="1"/>
        </xdr:cNvSpPr>
      </xdr:nvSpPr>
      <xdr:spPr bwMode="auto">
        <a:xfrm>
          <a:off x="1371600" y="67355847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33829</xdr:row>
      <xdr:rowOff>106680</xdr:rowOff>
    </xdr:from>
    <xdr:to>
      <xdr:col>6</xdr:col>
      <xdr:colOff>320040</xdr:colOff>
      <xdr:row>33829</xdr:row>
      <xdr:rowOff>106680</xdr:rowOff>
    </xdr:to>
    <xdr:sp macro="" textlink="">
      <xdr:nvSpPr>
        <xdr:cNvPr id="465" name="Line 476">
          <a:extLst>
            <a:ext uri="{FF2B5EF4-FFF2-40B4-BE49-F238E27FC236}">
              <a16:creationId xmlns:a16="http://schemas.microsoft.com/office/drawing/2014/main" id="{1E0C9FCD-5876-4645-85B8-B0A434C54B7A}"/>
            </a:ext>
          </a:extLst>
        </xdr:cNvPr>
        <xdr:cNvSpPr>
          <a:spLocks noChangeShapeType="1"/>
        </xdr:cNvSpPr>
      </xdr:nvSpPr>
      <xdr:spPr bwMode="auto">
        <a:xfrm>
          <a:off x="1371600" y="67357904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33830</xdr:row>
      <xdr:rowOff>114300</xdr:rowOff>
    </xdr:from>
    <xdr:to>
      <xdr:col>6</xdr:col>
      <xdr:colOff>320040</xdr:colOff>
      <xdr:row>33830</xdr:row>
      <xdr:rowOff>114300</xdr:rowOff>
    </xdr:to>
    <xdr:sp macro="" textlink="">
      <xdr:nvSpPr>
        <xdr:cNvPr id="466" name="Line 475">
          <a:extLst>
            <a:ext uri="{FF2B5EF4-FFF2-40B4-BE49-F238E27FC236}">
              <a16:creationId xmlns:a16="http://schemas.microsoft.com/office/drawing/2014/main" id="{249E6B12-EBA1-4059-B7AE-C5320ADA86CD}"/>
            </a:ext>
          </a:extLst>
        </xdr:cNvPr>
        <xdr:cNvSpPr>
          <a:spLocks noChangeShapeType="1"/>
        </xdr:cNvSpPr>
      </xdr:nvSpPr>
      <xdr:spPr bwMode="auto">
        <a:xfrm>
          <a:off x="1371600" y="6735996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33831</xdr:row>
      <xdr:rowOff>121920</xdr:rowOff>
    </xdr:from>
    <xdr:to>
      <xdr:col>6</xdr:col>
      <xdr:colOff>320040</xdr:colOff>
      <xdr:row>33831</xdr:row>
      <xdr:rowOff>121920</xdr:rowOff>
    </xdr:to>
    <xdr:sp macro="" textlink="">
      <xdr:nvSpPr>
        <xdr:cNvPr id="467" name="Line 474">
          <a:extLst>
            <a:ext uri="{FF2B5EF4-FFF2-40B4-BE49-F238E27FC236}">
              <a16:creationId xmlns:a16="http://schemas.microsoft.com/office/drawing/2014/main" id="{05477B58-E473-4745-993C-6BBDE0DC3485}"/>
            </a:ext>
          </a:extLst>
        </xdr:cNvPr>
        <xdr:cNvSpPr>
          <a:spLocks noChangeShapeType="1"/>
        </xdr:cNvSpPr>
      </xdr:nvSpPr>
      <xdr:spPr bwMode="auto">
        <a:xfrm>
          <a:off x="1371600" y="67362019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33832</xdr:row>
      <xdr:rowOff>129540</xdr:rowOff>
    </xdr:from>
    <xdr:to>
      <xdr:col>6</xdr:col>
      <xdr:colOff>320040</xdr:colOff>
      <xdr:row>33832</xdr:row>
      <xdr:rowOff>129540</xdr:rowOff>
    </xdr:to>
    <xdr:sp macro="" textlink="">
      <xdr:nvSpPr>
        <xdr:cNvPr id="468" name="Line 473">
          <a:extLst>
            <a:ext uri="{FF2B5EF4-FFF2-40B4-BE49-F238E27FC236}">
              <a16:creationId xmlns:a16="http://schemas.microsoft.com/office/drawing/2014/main" id="{92077FDE-E5FA-4E1D-9B6B-884F687D7CB2}"/>
            </a:ext>
          </a:extLst>
        </xdr:cNvPr>
        <xdr:cNvSpPr>
          <a:spLocks noChangeShapeType="1"/>
        </xdr:cNvSpPr>
      </xdr:nvSpPr>
      <xdr:spPr bwMode="auto">
        <a:xfrm>
          <a:off x="1371600" y="67364076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33834</xdr:row>
      <xdr:rowOff>121920</xdr:rowOff>
    </xdr:from>
    <xdr:to>
      <xdr:col>6</xdr:col>
      <xdr:colOff>320040</xdr:colOff>
      <xdr:row>33834</xdr:row>
      <xdr:rowOff>121920</xdr:rowOff>
    </xdr:to>
    <xdr:sp macro="" textlink="">
      <xdr:nvSpPr>
        <xdr:cNvPr id="469" name="Line 472">
          <a:extLst>
            <a:ext uri="{FF2B5EF4-FFF2-40B4-BE49-F238E27FC236}">
              <a16:creationId xmlns:a16="http://schemas.microsoft.com/office/drawing/2014/main" id="{7B11A16B-BE75-4F06-AEFD-6C13C43D5829}"/>
            </a:ext>
          </a:extLst>
        </xdr:cNvPr>
        <xdr:cNvSpPr>
          <a:spLocks noChangeShapeType="1"/>
        </xdr:cNvSpPr>
      </xdr:nvSpPr>
      <xdr:spPr bwMode="auto">
        <a:xfrm>
          <a:off x="1371600" y="67367962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33835</xdr:row>
      <xdr:rowOff>129540</xdr:rowOff>
    </xdr:from>
    <xdr:to>
      <xdr:col>6</xdr:col>
      <xdr:colOff>320040</xdr:colOff>
      <xdr:row>33835</xdr:row>
      <xdr:rowOff>129540</xdr:rowOff>
    </xdr:to>
    <xdr:sp macro="" textlink="">
      <xdr:nvSpPr>
        <xdr:cNvPr id="470" name="Line 471">
          <a:extLst>
            <a:ext uri="{FF2B5EF4-FFF2-40B4-BE49-F238E27FC236}">
              <a16:creationId xmlns:a16="http://schemas.microsoft.com/office/drawing/2014/main" id="{1B9900F4-0472-4BB2-956C-50D9835346A6}"/>
            </a:ext>
          </a:extLst>
        </xdr:cNvPr>
        <xdr:cNvSpPr>
          <a:spLocks noChangeShapeType="1"/>
        </xdr:cNvSpPr>
      </xdr:nvSpPr>
      <xdr:spPr bwMode="auto">
        <a:xfrm>
          <a:off x="1371600" y="67370020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33837</xdr:row>
      <xdr:rowOff>121920</xdr:rowOff>
    </xdr:from>
    <xdr:to>
      <xdr:col>6</xdr:col>
      <xdr:colOff>320040</xdr:colOff>
      <xdr:row>33837</xdr:row>
      <xdr:rowOff>121920</xdr:rowOff>
    </xdr:to>
    <xdr:sp macro="" textlink="">
      <xdr:nvSpPr>
        <xdr:cNvPr id="471" name="Line 470">
          <a:extLst>
            <a:ext uri="{FF2B5EF4-FFF2-40B4-BE49-F238E27FC236}">
              <a16:creationId xmlns:a16="http://schemas.microsoft.com/office/drawing/2014/main" id="{F20FE439-33E6-46AF-801D-DAFCE3AEC4FD}"/>
            </a:ext>
          </a:extLst>
        </xdr:cNvPr>
        <xdr:cNvSpPr>
          <a:spLocks noChangeShapeType="1"/>
        </xdr:cNvSpPr>
      </xdr:nvSpPr>
      <xdr:spPr bwMode="auto">
        <a:xfrm>
          <a:off x="1371600" y="67373906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33838</xdr:row>
      <xdr:rowOff>129540</xdr:rowOff>
    </xdr:from>
    <xdr:to>
      <xdr:col>6</xdr:col>
      <xdr:colOff>320040</xdr:colOff>
      <xdr:row>33838</xdr:row>
      <xdr:rowOff>129540</xdr:rowOff>
    </xdr:to>
    <xdr:sp macro="" textlink="">
      <xdr:nvSpPr>
        <xdr:cNvPr id="472" name="Line 469">
          <a:extLst>
            <a:ext uri="{FF2B5EF4-FFF2-40B4-BE49-F238E27FC236}">
              <a16:creationId xmlns:a16="http://schemas.microsoft.com/office/drawing/2014/main" id="{5BE70AAA-5937-4F61-B103-C58C0FE48352}"/>
            </a:ext>
          </a:extLst>
        </xdr:cNvPr>
        <xdr:cNvSpPr>
          <a:spLocks noChangeShapeType="1"/>
        </xdr:cNvSpPr>
      </xdr:nvSpPr>
      <xdr:spPr bwMode="auto">
        <a:xfrm>
          <a:off x="1371600" y="67375963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33839</xdr:row>
      <xdr:rowOff>137160</xdr:rowOff>
    </xdr:from>
    <xdr:to>
      <xdr:col>6</xdr:col>
      <xdr:colOff>320040</xdr:colOff>
      <xdr:row>33839</xdr:row>
      <xdr:rowOff>137160</xdr:rowOff>
    </xdr:to>
    <xdr:sp macro="" textlink="">
      <xdr:nvSpPr>
        <xdr:cNvPr id="473" name="Line 468">
          <a:extLst>
            <a:ext uri="{FF2B5EF4-FFF2-40B4-BE49-F238E27FC236}">
              <a16:creationId xmlns:a16="http://schemas.microsoft.com/office/drawing/2014/main" id="{03046912-029E-4E45-B069-3F2B7750EB06}"/>
            </a:ext>
          </a:extLst>
        </xdr:cNvPr>
        <xdr:cNvSpPr>
          <a:spLocks noChangeShapeType="1"/>
        </xdr:cNvSpPr>
      </xdr:nvSpPr>
      <xdr:spPr bwMode="auto">
        <a:xfrm>
          <a:off x="1371600" y="67378021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33840</xdr:row>
      <xdr:rowOff>152400</xdr:rowOff>
    </xdr:from>
    <xdr:to>
      <xdr:col>6</xdr:col>
      <xdr:colOff>320040</xdr:colOff>
      <xdr:row>33840</xdr:row>
      <xdr:rowOff>152400</xdr:rowOff>
    </xdr:to>
    <xdr:sp macro="" textlink="">
      <xdr:nvSpPr>
        <xdr:cNvPr id="474" name="Line 467">
          <a:extLst>
            <a:ext uri="{FF2B5EF4-FFF2-40B4-BE49-F238E27FC236}">
              <a16:creationId xmlns:a16="http://schemas.microsoft.com/office/drawing/2014/main" id="{8B52EEC6-8897-44D6-B43D-3757E6B2AEBE}"/>
            </a:ext>
          </a:extLst>
        </xdr:cNvPr>
        <xdr:cNvSpPr>
          <a:spLocks noChangeShapeType="1"/>
        </xdr:cNvSpPr>
      </xdr:nvSpPr>
      <xdr:spPr bwMode="auto">
        <a:xfrm>
          <a:off x="1371600" y="67380154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33841</xdr:row>
      <xdr:rowOff>160020</xdr:rowOff>
    </xdr:from>
    <xdr:to>
      <xdr:col>6</xdr:col>
      <xdr:colOff>320040</xdr:colOff>
      <xdr:row>33841</xdr:row>
      <xdr:rowOff>160020</xdr:rowOff>
    </xdr:to>
    <xdr:sp macro="" textlink="">
      <xdr:nvSpPr>
        <xdr:cNvPr id="475" name="Line 466">
          <a:extLst>
            <a:ext uri="{FF2B5EF4-FFF2-40B4-BE49-F238E27FC236}">
              <a16:creationId xmlns:a16="http://schemas.microsoft.com/office/drawing/2014/main" id="{D256C7A6-FE35-431B-876D-7C5E14F9821B}"/>
            </a:ext>
          </a:extLst>
        </xdr:cNvPr>
        <xdr:cNvSpPr>
          <a:spLocks noChangeShapeType="1"/>
        </xdr:cNvSpPr>
      </xdr:nvSpPr>
      <xdr:spPr bwMode="auto">
        <a:xfrm>
          <a:off x="1371600" y="67382212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33842</xdr:row>
      <xdr:rowOff>167640</xdr:rowOff>
    </xdr:from>
    <xdr:to>
      <xdr:col>6</xdr:col>
      <xdr:colOff>320040</xdr:colOff>
      <xdr:row>33842</xdr:row>
      <xdr:rowOff>167640</xdr:rowOff>
    </xdr:to>
    <xdr:sp macro="" textlink="">
      <xdr:nvSpPr>
        <xdr:cNvPr id="476" name="Line 465">
          <a:extLst>
            <a:ext uri="{FF2B5EF4-FFF2-40B4-BE49-F238E27FC236}">
              <a16:creationId xmlns:a16="http://schemas.microsoft.com/office/drawing/2014/main" id="{AF3FA5D2-BC6A-41D3-9375-04C7902B7E18}"/>
            </a:ext>
          </a:extLst>
        </xdr:cNvPr>
        <xdr:cNvSpPr>
          <a:spLocks noChangeShapeType="1"/>
        </xdr:cNvSpPr>
      </xdr:nvSpPr>
      <xdr:spPr bwMode="auto">
        <a:xfrm>
          <a:off x="1371600" y="67384269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33843</xdr:row>
      <xdr:rowOff>175260</xdr:rowOff>
    </xdr:from>
    <xdr:to>
      <xdr:col>6</xdr:col>
      <xdr:colOff>320040</xdr:colOff>
      <xdr:row>33843</xdr:row>
      <xdr:rowOff>175260</xdr:rowOff>
    </xdr:to>
    <xdr:sp macro="" textlink="">
      <xdr:nvSpPr>
        <xdr:cNvPr id="477" name="Line 464">
          <a:extLst>
            <a:ext uri="{FF2B5EF4-FFF2-40B4-BE49-F238E27FC236}">
              <a16:creationId xmlns:a16="http://schemas.microsoft.com/office/drawing/2014/main" id="{7A2B677A-C022-42B9-BE26-3C5537A880D7}"/>
            </a:ext>
          </a:extLst>
        </xdr:cNvPr>
        <xdr:cNvSpPr>
          <a:spLocks noChangeShapeType="1"/>
        </xdr:cNvSpPr>
      </xdr:nvSpPr>
      <xdr:spPr bwMode="auto">
        <a:xfrm>
          <a:off x="1371600" y="67386327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33844</xdr:row>
      <xdr:rowOff>182880</xdr:rowOff>
    </xdr:from>
    <xdr:to>
      <xdr:col>6</xdr:col>
      <xdr:colOff>320040</xdr:colOff>
      <xdr:row>33844</xdr:row>
      <xdr:rowOff>182880</xdr:rowOff>
    </xdr:to>
    <xdr:sp macro="" textlink="">
      <xdr:nvSpPr>
        <xdr:cNvPr id="478" name="Line 463">
          <a:extLst>
            <a:ext uri="{FF2B5EF4-FFF2-40B4-BE49-F238E27FC236}">
              <a16:creationId xmlns:a16="http://schemas.microsoft.com/office/drawing/2014/main" id="{20ADD6DF-3F73-417D-89C1-E47E4E0C3312}"/>
            </a:ext>
          </a:extLst>
        </xdr:cNvPr>
        <xdr:cNvSpPr>
          <a:spLocks noChangeShapeType="1"/>
        </xdr:cNvSpPr>
      </xdr:nvSpPr>
      <xdr:spPr bwMode="auto">
        <a:xfrm>
          <a:off x="1371600" y="67388384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33845</xdr:row>
      <xdr:rowOff>190500</xdr:rowOff>
    </xdr:from>
    <xdr:to>
      <xdr:col>6</xdr:col>
      <xdr:colOff>320040</xdr:colOff>
      <xdr:row>33845</xdr:row>
      <xdr:rowOff>190500</xdr:rowOff>
    </xdr:to>
    <xdr:sp macro="" textlink="">
      <xdr:nvSpPr>
        <xdr:cNvPr id="479" name="Line 462">
          <a:extLst>
            <a:ext uri="{FF2B5EF4-FFF2-40B4-BE49-F238E27FC236}">
              <a16:creationId xmlns:a16="http://schemas.microsoft.com/office/drawing/2014/main" id="{8D075740-05BD-463E-B147-BB63287220AF}"/>
            </a:ext>
          </a:extLst>
        </xdr:cNvPr>
        <xdr:cNvSpPr>
          <a:spLocks noChangeShapeType="1"/>
        </xdr:cNvSpPr>
      </xdr:nvSpPr>
      <xdr:spPr bwMode="auto">
        <a:xfrm>
          <a:off x="1371600" y="67390441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33847</xdr:row>
      <xdr:rowOff>0</xdr:rowOff>
    </xdr:from>
    <xdr:to>
      <xdr:col>6</xdr:col>
      <xdr:colOff>320040</xdr:colOff>
      <xdr:row>33847</xdr:row>
      <xdr:rowOff>0</xdr:rowOff>
    </xdr:to>
    <xdr:sp macro="" textlink="">
      <xdr:nvSpPr>
        <xdr:cNvPr id="480" name="Line 461">
          <a:extLst>
            <a:ext uri="{FF2B5EF4-FFF2-40B4-BE49-F238E27FC236}">
              <a16:creationId xmlns:a16="http://schemas.microsoft.com/office/drawing/2014/main" id="{0B46E853-3CA9-43FD-B120-D98D4921D6B8}"/>
            </a:ext>
          </a:extLst>
        </xdr:cNvPr>
        <xdr:cNvSpPr>
          <a:spLocks noChangeShapeType="1"/>
        </xdr:cNvSpPr>
      </xdr:nvSpPr>
      <xdr:spPr bwMode="auto">
        <a:xfrm>
          <a:off x="1371600" y="67392499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33848</xdr:row>
      <xdr:rowOff>7620</xdr:rowOff>
    </xdr:from>
    <xdr:to>
      <xdr:col>6</xdr:col>
      <xdr:colOff>320040</xdr:colOff>
      <xdr:row>33848</xdr:row>
      <xdr:rowOff>7620</xdr:rowOff>
    </xdr:to>
    <xdr:sp macro="" textlink="">
      <xdr:nvSpPr>
        <xdr:cNvPr id="481" name="Line 460">
          <a:extLst>
            <a:ext uri="{FF2B5EF4-FFF2-40B4-BE49-F238E27FC236}">
              <a16:creationId xmlns:a16="http://schemas.microsoft.com/office/drawing/2014/main" id="{E85AD3F0-BC04-4D1E-9805-4DB43BE5B018}"/>
            </a:ext>
          </a:extLst>
        </xdr:cNvPr>
        <xdr:cNvSpPr>
          <a:spLocks noChangeShapeType="1"/>
        </xdr:cNvSpPr>
      </xdr:nvSpPr>
      <xdr:spPr bwMode="auto">
        <a:xfrm>
          <a:off x="1371600" y="67394556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33849</xdr:row>
      <xdr:rowOff>15240</xdr:rowOff>
    </xdr:from>
    <xdr:to>
      <xdr:col>6</xdr:col>
      <xdr:colOff>320040</xdr:colOff>
      <xdr:row>33849</xdr:row>
      <xdr:rowOff>15240</xdr:rowOff>
    </xdr:to>
    <xdr:sp macro="" textlink="">
      <xdr:nvSpPr>
        <xdr:cNvPr id="482" name="Line 459">
          <a:extLst>
            <a:ext uri="{FF2B5EF4-FFF2-40B4-BE49-F238E27FC236}">
              <a16:creationId xmlns:a16="http://schemas.microsoft.com/office/drawing/2014/main" id="{1919975B-35EF-4922-988D-700334B15813}"/>
            </a:ext>
          </a:extLst>
        </xdr:cNvPr>
        <xdr:cNvSpPr>
          <a:spLocks noChangeShapeType="1"/>
        </xdr:cNvSpPr>
      </xdr:nvSpPr>
      <xdr:spPr bwMode="auto">
        <a:xfrm>
          <a:off x="1371600" y="67396614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33850</xdr:row>
      <xdr:rowOff>22860</xdr:rowOff>
    </xdr:from>
    <xdr:to>
      <xdr:col>6</xdr:col>
      <xdr:colOff>320040</xdr:colOff>
      <xdr:row>33850</xdr:row>
      <xdr:rowOff>22860</xdr:rowOff>
    </xdr:to>
    <xdr:sp macro="" textlink="">
      <xdr:nvSpPr>
        <xdr:cNvPr id="483" name="Line 458">
          <a:extLst>
            <a:ext uri="{FF2B5EF4-FFF2-40B4-BE49-F238E27FC236}">
              <a16:creationId xmlns:a16="http://schemas.microsoft.com/office/drawing/2014/main" id="{E44E152F-3459-4655-A776-35ECAE9D7526}"/>
            </a:ext>
          </a:extLst>
        </xdr:cNvPr>
        <xdr:cNvSpPr>
          <a:spLocks noChangeShapeType="1"/>
        </xdr:cNvSpPr>
      </xdr:nvSpPr>
      <xdr:spPr bwMode="auto">
        <a:xfrm>
          <a:off x="1371600" y="67398671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33851</xdr:row>
      <xdr:rowOff>30480</xdr:rowOff>
    </xdr:from>
    <xdr:to>
      <xdr:col>6</xdr:col>
      <xdr:colOff>320040</xdr:colOff>
      <xdr:row>33851</xdr:row>
      <xdr:rowOff>30480</xdr:rowOff>
    </xdr:to>
    <xdr:sp macro="" textlink="">
      <xdr:nvSpPr>
        <xdr:cNvPr id="484" name="Line 457">
          <a:extLst>
            <a:ext uri="{FF2B5EF4-FFF2-40B4-BE49-F238E27FC236}">
              <a16:creationId xmlns:a16="http://schemas.microsoft.com/office/drawing/2014/main" id="{9FD8DBEF-A9F0-41AD-8F8F-059F87E118D3}"/>
            </a:ext>
          </a:extLst>
        </xdr:cNvPr>
        <xdr:cNvSpPr>
          <a:spLocks noChangeShapeType="1"/>
        </xdr:cNvSpPr>
      </xdr:nvSpPr>
      <xdr:spPr bwMode="auto">
        <a:xfrm>
          <a:off x="1371600" y="67400728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33852</xdr:row>
      <xdr:rowOff>45720</xdr:rowOff>
    </xdr:from>
    <xdr:to>
      <xdr:col>6</xdr:col>
      <xdr:colOff>320040</xdr:colOff>
      <xdr:row>33852</xdr:row>
      <xdr:rowOff>45720</xdr:rowOff>
    </xdr:to>
    <xdr:sp macro="" textlink="">
      <xdr:nvSpPr>
        <xdr:cNvPr id="485" name="Line 456">
          <a:extLst>
            <a:ext uri="{FF2B5EF4-FFF2-40B4-BE49-F238E27FC236}">
              <a16:creationId xmlns:a16="http://schemas.microsoft.com/office/drawing/2014/main" id="{48BE6CFE-CA39-44AA-B4A9-99D83AFE0437}"/>
            </a:ext>
          </a:extLst>
        </xdr:cNvPr>
        <xdr:cNvSpPr>
          <a:spLocks noChangeShapeType="1"/>
        </xdr:cNvSpPr>
      </xdr:nvSpPr>
      <xdr:spPr bwMode="auto">
        <a:xfrm>
          <a:off x="1371600" y="67402862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33853</xdr:row>
      <xdr:rowOff>53340</xdr:rowOff>
    </xdr:from>
    <xdr:to>
      <xdr:col>6</xdr:col>
      <xdr:colOff>320040</xdr:colOff>
      <xdr:row>33853</xdr:row>
      <xdr:rowOff>53340</xdr:rowOff>
    </xdr:to>
    <xdr:sp macro="" textlink="">
      <xdr:nvSpPr>
        <xdr:cNvPr id="486" name="Line 455">
          <a:extLst>
            <a:ext uri="{FF2B5EF4-FFF2-40B4-BE49-F238E27FC236}">
              <a16:creationId xmlns:a16="http://schemas.microsoft.com/office/drawing/2014/main" id="{42793753-52CF-4208-8C11-D5410E997688}"/>
            </a:ext>
          </a:extLst>
        </xdr:cNvPr>
        <xdr:cNvSpPr>
          <a:spLocks noChangeShapeType="1"/>
        </xdr:cNvSpPr>
      </xdr:nvSpPr>
      <xdr:spPr bwMode="auto">
        <a:xfrm>
          <a:off x="1371600" y="67404919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33854</xdr:row>
      <xdr:rowOff>60960</xdr:rowOff>
    </xdr:from>
    <xdr:to>
      <xdr:col>6</xdr:col>
      <xdr:colOff>320040</xdr:colOff>
      <xdr:row>33854</xdr:row>
      <xdr:rowOff>60960</xdr:rowOff>
    </xdr:to>
    <xdr:sp macro="" textlink="">
      <xdr:nvSpPr>
        <xdr:cNvPr id="487" name="Line 454">
          <a:extLst>
            <a:ext uri="{FF2B5EF4-FFF2-40B4-BE49-F238E27FC236}">
              <a16:creationId xmlns:a16="http://schemas.microsoft.com/office/drawing/2014/main" id="{48DB1607-6CDD-4DDC-93AA-D697597EA73B}"/>
            </a:ext>
          </a:extLst>
        </xdr:cNvPr>
        <xdr:cNvSpPr>
          <a:spLocks noChangeShapeType="1"/>
        </xdr:cNvSpPr>
      </xdr:nvSpPr>
      <xdr:spPr bwMode="auto">
        <a:xfrm>
          <a:off x="1371600" y="67406977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33856</xdr:row>
      <xdr:rowOff>53340</xdr:rowOff>
    </xdr:from>
    <xdr:to>
      <xdr:col>6</xdr:col>
      <xdr:colOff>320040</xdr:colOff>
      <xdr:row>33856</xdr:row>
      <xdr:rowOff>53340</xdr:rowOff>
    </xdr:to>
    <xdr:sp macro="" textlink="">
      <xdr:nvSpPr>
        <xdr:cNvPr id="488" name="Line 453">
          <a:extLst>
            <a:ext uri="{FF2B5EF4-FFF2-40B4-BE49-F238E27FC236}">
              <a16:creationId xmlns:a16="http://schemas.microsoft.com/office/drawing/2014/main" id="{77296F56-39F1-4908-A0BE-583EFC63B3B7}"/>
            </a:ext>
          </a:extLst>
        </xdr:cNvPr>
        <xdr:cNvSpPr>
          <a:spLocks noChangeShapeType="1"/>
        </xdr:cNvSpPr>
      </xdr:nvSpPr>
      <xdr:spPr bwMode="auto">
        <a:xfrm>
          <a:off x="1371600" y="67410863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33857</xdr:row>
      <xdr:rowOff>60960</xdr:rowOff>
    </xdr:from>
    <xdr:to>
      <xdr:col>6</xdr:col>
      <xdr:colOff>320040</xdr:colOff>
      <xdr:row>33857</xdr:row>
      <xdr:rowOff>60960</xdr:rowOff>
    </xdr:to>
    <xdr:sp macro="" textlink="">
      <xdr:nvSpPr>
        <xdr:cNvPr id="489" name="Line 452">
          <a:extLst>
            <a:ext uri="{FF2B5EF4-FFF2-40B4-BE49-F238E27FC236}">
              <a16:creationId xmlns:a16="http://schemas.microsoft.com/office/drawing/2014/main" id="{2E3A433C-B3C2-4AC6-BCDD-3EEC01DF0FF3}"/>
            </a:ext>
          </a:extLst>
        </xdr:cNvPr>
        <xdr:cNvSpPr>
          <a:spLocks noChangeShapeType="1"/>
        </xdr:cNvSpPr>
      </xdr:nvSpPr>
      <xdr:spPr bwMode="auto">
        <a:xfrm>
          <a:off x="1371600" y="67412920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33858</xdr:row>
      <xdr:rowOff>68580</xdr:rowOff>
    </xdr:from>
    <xdr:to>
      <xdr:col>6</xdr:col>
      <xdr:colOff>320040</xdr:colOff>
      <xdr:row>33858</xdr:row>
      <xdr:rowOff>68580</xdr:rowOff>
    </xdr:to>
    <xdr:sp macro="" textlink="">
      <xdr:nvSpPr>
        <xdr:cNvPr id="490" name="Line 451">
          <a:extLst>
            <a:ext uri="{FF2B5EF4-FFF2-40B4-BE49-F238E27FC236}">
              <a16:creationId xmlns:a16="http://schemas.microsoft.com/office/drawing/2014/main" id="{12551394-03AD-425C-981A-F398A23C7032}"/>
            </a:ext>
          </a:extLst>
        </xdr:cNvPr>
        <xdr:cNvSpPr>
          <a:spLocks noChangeShapeType="1"/>
        </xdr:cNvSpPr>
      </xdr:nvSpPr>
      <xdr:spPr bwMode="auto">
        <a:xfrm>
          <a:off x="1371600" y="67414978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33860</xdr:row>
      <xdr:rowOff>60960</xdr:rowOff>
    </xdr:from>
    <xdr:to>
      <xdr:col>6</xdr:col>
      <xdr:colOff>320040</xdr:colOff>
      <xdr:row>33860</xdr:row>
      <xdr:rowOff>60960</xdr:rowOff>
    </xdr:to>
    <xdr:sp macro="" textlink="">
      <xdr:nvSpPr>
        <xdr:cNvPr id="491" name="Line 450">
          <a:extLst>
            <a:ext uri="{FF2B5EF4-FFF2-40B4-BE49-F238E27FC236}">
              <a16:creationId xmlns:a16="http://schemas.microsoft.com/office/drawing/2014/main" id="{D99E6554-073D-4D19-AA74-53DB281F0031}"/>
            </a:ext>
          </a:extLst>
        </xdr:cNvPr>
        <xdr:cNvSpPr>
          <a:spLocks noChangeShapeType="1"/>
        </xdr:cNvSpPr>
      </xdr:nvSpPr>
      <xdr:spPr bwMode="auto">
        <a:xfrm>
          <a:off x="1371600" y="674188644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33861</xdr:row>
      <xdr:rowOff>68580</xdr:rowOff>
    </xdr:from>
    <xdr:to>
      <xdr:col>6</xdr:col>
      <xdr:colOff>320040</xdr:colOff>
      <xdr:row>33861</xdr:row>
      <xdr:rowOff>68580</xdr:rowOff>
    </xdr:to>
    <xdr:sp macro="" textlink="">
      <xdr:nvSpPr>
        <xdr:cNvPr id="492" name="Line 449">
          <a:extLst>
            <a:ext uri="{FF2B5EF4-FFF2-40B4-BE49-F238E27FC236}">
              <a16:creationId xmlns:a16="http://schemas.microsoft.com/office/drawing/2014/main" id="{D0E3D669-9294-4FF0-A582-CBF1653A7F48}"/>
            </a:ext>
          </a:extLst>
        </xdr:cNvPr>
        <xdr:cNvSpPr>
          <a:spLocks noChangeShapeType="1"/>
        </xdr:cNvSpPr>
      </xdr:nvSpPr>
      <xdr:spPr bwMode="auto">
        <a:xfrm>
          <a:off x="1371600" y="67420921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33862</xdr:row>
      <xdr:rowOff>76200</xdr:rowOff>
    </xdr:from>
    <xdr:to>
      <xdr:col>6</xdr:col>
      <xdr:colOff>320040</xdr:colOff>
      <xdr:row>33862</xdr:row>
      <xdr:rowOff>76200</xdr:rowOff>
    </xdr:to>
    <xdr:sp macro="" textlink="">
      <xdr:nvSpPr>
        <xdr:cNvPr id="493" name="Line 448">
          <a:extLst>
            <a:ext uri="{FF2B5EF4-FFF2-40B4-BE49-F238E27FC236}">
              <a16:creationId xmlns:a16="http://schemas.microsoft.com/office/drawing/2014/main" id="{7A02396A-9201-42CC-AC74-7267F68D375E}"/>
            </a:ext>
          </a:extLst>
        </xdr:cNvPr>
        <xdr:cNvSpPr>
          <a:spLocks noChangeShapeType="1"/>
        </xdr:cNvSpPr>
      </xdr:nvSpPr>
      <xdr:spPr bwMode="auto">
        <a:xfrm>
          <a:off x="1371600" y="67422979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33863</xdr:row>
      <xdr:rowOff>83820</xdr:rowOff>
    </xdr:from>
    <xdr:to>
      <xdr:col>6</xdr:col>
      <xdr:colOff>320040</xdr:colOff>
      <xdr:row>33863</xdr:row>
      <xdr:rowOff>83820</xdr:rowOff>
    </xdr:to>
    <xdr:sp macro="" textlink="">
      <xdr:nvSpPr>
        <xdr:cNvPr id="494" name="Line 447">
          <a:extLst>
            <a:ext uri="{FF2B5EF4-FFF2-40B4-BE49-F238E27FC236}">
              <a16:creationId xmlns:a16="http://schemas.microsoft.com/office/drawing/2014/main" id="{9F8C2D09-91A2-4541-ADA9-E79FB20CDC53}"/>
            </a:ext>
          </a:extLst>
        </xdr:cNvPr>
        <xdr:cNvSpPr>
          <a:spLocks noChangeShapeType="1"/>
        </xdr:cNvSpPr>
      </xdr:nvSpPr>
      <xdr:spPr bwMode="auto">
        <a:xfrm>
          <a:off x="1371600" y="67425036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33820</xdr:row>
      <xdr:rowOff>121920</xdr:rowOff>
    </xdr:from>
    <xdr:to>
      <xdr:col>2</xdr:col>
      <xdr:colOff>30480</xdr:colOff>
      <xdr:row>33864</xdr:row>
      <xdr:rowOff>91440</xdr:rowOff>
    </xdr:to>
    <xdr:sp macro="" textlink="">
      <xdr:nvSpPr>
        <xdr:cNvPr id="495" name="Line 446">
          <a:extLst>
            <a:ext uri="{FF2B5EF4-FFF2-40B4-BE49-F238E27FC236}">
              <a16:creationId xmlns:a16="http://schemas.microsoft.com/office/drawing/2014/main" id="{267DEA1E-91B7-41DE-B750-04F7BAB1C9BA}"/>
            </a:ext>
          </a:extLst>
        </xdr:cNvPr>
        <xdr:cNvSpPr>
          <a:spLocks noChangeShapeType="1"/>
        </xdr:cNvSpPr>
      </xdr:nvSpPr>
      <xdr:spPr bwMode="auto">
        <a:xfrm>
          <a:off x="1371600" y="6734022600"/>
          <a:ext cx="0" cy="868680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33820</xdr:row>
      <xdr:rowOff>121920</xdr:rowOff>
    </xdr:from>
    <xdr:to>
      <xdr:col>2</xdr:col>
      <xdr:colOff>906780</xdr:colOff>
      <xdr:row>33864</xdr:row>
      <xdr:rowOff>91440</xdr:rowOff>
    </xdr:to>
    <xdr:sp macro="" textlink="">
      <xdr:nvSpPr>
        <xdr:cNvPr id="496" name="Line 445">
          <a:extLst>
            <a:ext uri="{FF2B5EF4-FFF2-40B4-BE49-F238E27FC236}">
              <a16:creationId xmlns:a16="http://schemas.microsoft.com/office/drawing/2014/main" id="{9ACC6C02-D197-4EA0-AB35-9429F0273F16}"/>
            </a:ext>
          </a:extLst>
        </xdr:cNvPr>
        <xdr:cNvSpPr>
          <a:spLocks noChangeShapeType="1"/>
        </xdr:cNvSpPr>
      </xdr:nvSpPr>
      <xdr:spPr bwMode="auto">
        <a:xfrm>
          <a:off x="2247900" y="6734022600"/>
          <a:ext cx="0" cy="868680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33820</xdr:row>
      <xdr:rowOff>121920</xdr:rowOff>
    </xdr:from>
    <xdr:to>
      <xdr:col>2</xdr:col>
      <xdr:colOff>1706880</xdr:colOff>
      <xdr:row>33864</xdr:row>
      <xdr:rowOff>91440</xdr:rowOff>
    </xdr:to>
    <xdr:sp macro="" textlink="">
      <xdr:nvSpPr>
        <xdr:cNvPr id="497" name="Line 444">
          <a:extLst>
            <a:ext uri="{FF2B5EF4-FFF2-40B4-BE49-F238E27FC236}">
              <a16:creationId xmlns:a16="http://schemas.microsoft.com/office/drawing/2014/main" id="{8700FACD-5B87-452B-B9C1-0C3728159A3C}"/>
            </a:ext>
          </a:extLst>
        </xdr:cNvPr>
        <xdr:cNvSpPr>
          <a:spLocks noChangeShapeType="1"/>
        </xdr:cNvSpPr>
      </xdr:nvSpPr>
      <xdr:spPr bwMode="auto">
        <a:xfrm>
          <a:off x="3048000" y="6734022600"/>
          <a:ext cx="0" cy="868680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33820</xdr:row>
      <xdr:rowOff>121920</xdr:rowOff>
    </xdr:from>
    <xdr:to>
      <xdr:col>5</xdr:col>
      <xdr:colOff>350520</xdr:colOff>
      <xdr:row>33864</xdr:row>
      <xdr:rowOff>91440</xdr:rowOff>
    </xdr:to>
    <xdr:sp macro="" textlink="">
      <xdr:nvSpPr>
        <xdr:cNvPr id="498" name="Line 443">
          <a:extLst>
            <a:ext uri="{FF2B5EF4-FFF2-40B4-BE49-F238E27FC236}">
              <a16:creationId xmlns:a16="http://schemas.microsoft.com/office/drawing/2014/main" id="{4480B765-E859-40D0-A816-FEEC2FE798BA}"/>
            </a:ext>
          </a:extLst>
        </xdr:cNvPr>
        <xdr:cNvSpPr>
          <a:spLocks noChangeShapeType="1"/>
        </xdr:cNvSpPr>
      </xdr:nvSpPr>
      <xdr:spPr bwMode="auto">
        <a:xfrm>
          <a:off x="6248400" y="6734022600"/>
          <a:ext cx="0" cy="868680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33820</xdr:row>
      <xdr:rowOff>121920</xdr:rowOff>
    </xdr:from>
    <xdr:to>
      <xdr:col>6</xdr:col>
      <xdr:colOff>320040</xdr:colOff>
      <xdr:row>33864</xdr:row>
      <xdr:rowOff>91440</xdr:rowOff>
    </xdr:to>
    <xdr:sp macro="" textlink="">
      <xdr:nvSpPr>
        <xdr:cNvPr id="499" name="Line 442">
          <a:extLst>
            <a:ext uri="{FF2B5EF4-FFF2-40B4-BE49-F238E27FC236}">
              <a16:creationId xmlns:a16="http://schemas.microsoft.com/office/drawing/2014/main" id="{1DAD3BC1-C8F2-4FF8-9341-B63570F86E77}"/>
            </a:ext>
          </a:extLst>
        </xdr:cNvPr>
        <xdr:cNvSpPr>
          <a:spLocks noChangeShapeType="1"/>
        </xdr:cNvSpPr>
      </xdr:nvSpPr>
      <xdr:spPr bwMode="auto">
        <a:xfrm>
          <a:off x="6888480" y="6734022600"/>
          <a:ext cx="0" cy="868680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33890</xdr:row>
      <xdr:rowOff>38100</xdr:rowOff>
    </xdr:from>
    <xdr:to>
      <xdr:col>5</xdr:col>
      <xdr:colOff>76200</xdr:colOff>
      <xdr:row>33890</xdr:row>
      <xdr:rowOff>38100</xdr:rowOff>
    </xdr:to>
    <xdr:sp macro="" textlink="">
      <xdr:nvSpPr>
        <xdr:cNvPr id="500" name="Line 441">
          <a:extLst>
            <a:ext uri="{FF2B5EF4-FFF2-40B4-BE49-F238E27FC236}">
              <a16:creationId xmlns:a16="http://schemas.microsoft.com/office/drawing/2014/main" id="{A71D5865-D0E5-4804-B5EB-DD1D687C0B2C}"/>
            </a:ext>
          </a:extLst>
        </xdr:cNvPr>
        <xdr:cNvSpPr>
          <a:spLocks noChangeShapeType="1"/>
        </xdr:cNvSpPr>
      </xdr:nvSpPr>
      <xdr:spPr bwMode="auto">
        <a:xfrm>
          <a:off x="457200" y="6747807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33968</xdr:row>
      <xdr:rowOff>121920</xdr:rowOff>
    </xdr:from>
    <xdr:to>
      <xdr:col>6</xdr:col>
      <xdr:colOff>320040</xdr:colOff>
      <xdr:row>33968</xdr:row>
      <xdr:rowOff>121920</xdr:rowOff>
    </xdr:to>
    <xdr:sp macro="" textlink="">
      <xdr:nvSpPr>
        <xdr:cNvPr id="501" name="Line 440">
          <a:extLst>
            <a:ext uri="{FF2B5EF4-FFF2-40B4-BE49-F238E27FC236}">
              <a16:creationId xmlns:a16="http://schemas.microsoft.com/office/drawing/2014/main" id="{B27CF43E-0B49-4D23-AE46-5094DF92C17A}"/>
            </a:ext>
          </a:extLst>
        </xdr:cNvPr>
        <xdr:cNvSpPr>
          <a:spLocks noChangeShapeType="1"/>
        </xdr:cNvSpPr>
      </xdr:nvSpPr>
      <xdr:spPr bwMode="auto">
        <a:xfrm>
          <a:off x="1371600" y="676334436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33971</xdr:row>
      <xdr:rowOff>38100</xdr:rowOff>
    </xdr:from>
    <xdr:to>
      <xdr:col>6</xdr:col>
      <xdr:colOff>320040</xdr:colOff>
      <xdr:row>33971</xdr:row>
      <xdr:rowOff>38100</xdr:rowOff>
    </xdr:to>
    <xdr:sp macro="" textlink="">
      <xdr:nvSpPr>
        <xdr:cNvPr id="502" name="Line 439">
          <a:extLst>
            <a:ext uri="{FF2B5EF4-FFF2-40B4-BE49-F238E27FC236}">
              <a16:creationId xmlns:a16="http://schemas.microsoft.com/office/drawing/2014/main" id="{3C4CEB95-4DA5-44E1-9EBD-6214555BE998}"/>
            </a:ext>
          </a:extLst>
        </xdr:cNvPr>
        <xdr:cNvSpPr>
          <a:spLocks noChangeShapeType="1"/>
        </xdr:cNvSpPr>
      </xdr:nvSpPr>
      <xdr:spPr bwMode="auto">
        <a:xfrm>
          <a:off x="1371600" y="67638549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33973</xdr:row>
      <xdr:rowOff>30480</xdr:rowOff>
    </xdr:from>
    <xdr:to>
      <xdr:col>6</xdr:col>
      <xdr:colOff>320040</xdr:colOff>
      <xdr:row>33973</xdr:row>
      <xdr:rowOff>30480</xdr:rowOff>
    </xdr:to>
    <xdr:sp macro="" textlink="">
      <xdr:nvSpPr>
        <xdr:cNvPr id="503" name="Line 438">
          <a:extLst>
            <a:ext uri="{FF2B5EF4-FFF2-40B4-BE49-F238E27FC236}">
              <a16:creationId xmlns:a16="http://schemas.microsoft.com/office/drawing/2014/main" id="{6F348579-FC7C-43BB-B159-86154D4A0A9D}"/>
            </a:ext>
          </a:extLst>
        </xdr:cNvPr>
        <xdr:cNvSpPr>
          <a:spLocks noChangeShapeType="1"/>
        </xdr:cNvSpPr>
      </xdr:nvSpPr>
      <xdr:spPr bwMode="auto">
        <a:xfrm>
          <a:off x="1371600" y="67642435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33968</xdr:row>
      <xdr:rowOff>121920</xdr:rowOff>
    </xdr:from>
    <xdr:to>
      <xdr:col>2</xdr:col>
      <xdr:colOff>30480</xdr:colOff>
      <xdr:row>34012</xdr:row>
      <xdr:rowOff>83820</xdr:rowOff>
    </xdr:to>
    <xdr:sp macro="" textlink="">
      <xdr:nvSpPr>
        <xdr:cNvPr id="504" name="Line 437">
          <a:extLst>
            <a:ext uri="{FF2B5EF4-FFF2-40B4-BE49-F238E27FC236}">
              <a16:creationId xmlns:a16="http://schemas.microsoft.com/office/drawing/2014/main" id="{878F5C26-005E-4E3F-BF81-84F5B8127540}"/>
            </a:ext>
          </a:extLst>
        </xdr:cNvPr>
        <xdr:cNvSpPr>
          <a:spLocks noChangeShapeType="1"/>
        </xdr:cNvSpPr>
      </xdr:nvSpPr>
      <xdr:spPr bwMode="auto">
        <a:xfrm>
          <a:off x="1371600" y="6763344360"/>
          <a:ext cx="0" cy="86791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33968</xdr:row>
      <xdr:rowOff>121920</xdr:rowOff>
    </xdr:from>
    <xdr:to>
      <xdr:col>2</xdr:col>
      <xdr:colOff>906780</xdr:colOff>
      <xdr:row>34012</xdr:row>
      <xdr:rowOff>83820</xdr:rowOff>
    </xdr:to>
    <xdr:sp macro="" textlink="">
      <xdr:nvSpPr>
        <xdr:cNvPr id="505" name="Line 436">
          <a:extLst>
            <a:ext uri="{FF2B5EF4-FFF2-40B4-BE49-F238E27FC236}">
              <a16:creationId xmlns:a16="http://schemas.microsoft.com/office/drawing/2014/main" id="{85F7118E-36E5-4132-AA6F-37B7CAF61AF3}"/>
            </a:ext>
          </a:extLst>
        </xdr:cNvPr>
        <xdr:cNvSpPr>
          <a:spLocks noChangeShapeType="1"/>
        </xdr:cNvSpPr>
      </xdr:nvSpPr>
      <xdr:spPr bwMode="auto">
        <a:xfrm>
          <a:off x="2247900" y="6763344360"/>
          <a:ext cx="0" cy="86791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33968</xdr:row>
      <xdr:rowOff>121920</xdr:rowOff>
    </xdr:from>
    <xdr:to>
      <xdr:col>2</xdr:col>
      <xdr:colOff>1706880</xdr:colOff>
      <xdr:row>34012</xdr:row>
      <xdr:rowOff>83820</xdr:rowOff>
    </xdr:to>
    <xdr:sp macro="" textlink="">
      <xdr:nvSpPr>
        <xdr:cNvPr id="506" name="Line 435">
          <a:extLst>
            <a:ext uri="{FF2B5EF4-FFF2-40B4-BE49-F238E27FC236}">
              <a16:creationId xmlns:a16="http://schemas.microsoft.com/office/drawing/2014/main" id="{2F12C071-D3D8-4A24-A5F0-F1AF13F74C40}"/>
            </a:ext>
          </a:extLst>
        </xdr:cNvPr>
        <xdr:cNvSpPr>
          <a:spLocks noChangeShapeType="1"/>
        </xdr:cNvSpPr>
      </xdr:nvSpPr>
      <xdr:spPr bwMode="auto">
        <a:xfrm>
          <a:off x="3048000" y="6763344360"/>
          <a:ext cx="0" cy="86791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33968</xdr:row>
      <xdr:rowOff>121920</xdr:rowOff>
    </xdr:from>
    <xdr:to>
      <xdr:col>5</xdr:col>
      <xdr:colOff>350520</xdr:colOff>
      <xdr:row>34012</xdr:row>
      <xdr:rowOff>83820</xdr:rowOff>
    </xdr:to>
    <xdr:sp macro="" textlink="">
      <xdr:nvSpPr>
        <xdr:cNvPr id="507" name="Line 434">
          <a:extLst>
            <a:ext uri="{FF2B5EF4-FFF2-40B4-BE49-F238E27FC236}">
              <a16:creationId xmlns:a16="http://schemas.microsoft.com/office/drawing/2014/main" id="{3F910C30-390B-42A9-A229-8541DEDEC352}"/>
            </a:ext>
          </a:extLst>
        </xdr:cNvPr>
        <xdr:cNvSpPr>
          <a:spLocks noChangeShapeType="1"/>
        </xdr:cNvSpPr>
      </xdr:nvSpPr>
      <xdr:spPr bwMode="auto">
        <a:xfrm>
          <a:off x="6248400" y="6763344360"/>
          <a:ext cx="0" cy="86791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33968</xdr:row>
      <xdr:rowOff>121920</xdr:rowOff>
    </xdr:from>
    <xdr:to>
      <xdr:col>6</xdr:col>
      <xdr:colOff>320040</xdr:colOff>
      <xdr:row>34012</xdr:row>
      <xdr:rowOff>83820</xdr:rowOff>
    </xdr:to>
    <xdr:sp macro="" textlink="">
      <xdr:nvSpPr>
        <xdr:cNvPr id="508" name="Line 433">
          <a:extLst>
            <a:ext uri="{FF2B5EF4-FFF2-40B4-BE49-F238E27FC236}">
              <a16:creationId xmlns:a16="http://schemas.microsoft.com/office/drawing/2014/main" id="{045C79E1-8123-4E92-9C00-F999282B7E7D}"/>
            </a:ext>
          </a:extLst>
        </xdr:cNvPr>
        <xdr:cNvSpPr>
          <a:spLocks noChangeShapeType="1"/>
        </xdr:cNvSpPr>
      </xdr:nvSpPr>
      <xdr:spPr bwMode="auto">
        <a:xfrm>
          <a:off x="6888480" y="6763344360"/>
          <a:ext cx="0" cy="86791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34023</xdr:row>
      <xdr:rowOff>38100</xdr:rowOff>
    </xdr:from>
    <xdr:to>
      <xdr:col>5</xdr:col>
      <xdr:colOff>76200</xdr:colOff>
      <xdr:row>34023</xdr:row>
      <xdr:rowOff>38100</xdr:rowOff>
    </xdr:to>
    <xdr:sp macro="" textlink="">
      <xdr:nvSpPr>
        <xdr:cNvPr id="509" name="Line 432">
          <a:extLst>
            <a:ext uri="{FF2B5EF4-FFF2-40B4-BE49-F238E27FC236}">
              <a16:creationId xmlns:a16="http://schemas.microsoft.com/office/drawing/2014/main" id="{538389BA-186A-463C-9CDB-DA7C78BECD3E}"/>
            </a:ext>
          </a:extLst>
        </xdr:cNvPr>
        <xdr:cNvSpPr>
          <a:spLocks noChangeShapeType="1"/>
        </xdr:cNvSpPr>
      </xdr:nvSpPr>
      <xdr:spPr bwMode="auto">
        <a:xfrm>
          <a:off x="457200" y="67741571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34189</xdr:row>
      <xdr:rowOff>121920</xdr:rowOff>
    </xdr:from>
    <xdr:to>
      <xdr:col>6</xdr:col>
      <xdr:colOff>320040</xdr:colOff>
      <xdr:row>34189</xdr:row>
      <xdr:rowOff>121920</xdr:rowOff>
    </xdr:to>
    <xdr:sp macro="" textlink="">
      <xdr:nvSpPr>
        <xdr:cNvPr id="510" name="Line 431">
          <a:extLst>
            <a:ext uri="{FF2B5EF4-FFF2-40B4-BE49-F238E27FC236}">
              <a16:creationId xmlns:a16="http://schemas.microsoft.com/office/drawing/2014/main" id="{8879A808-2863-437D-9308-7F2432A9FC75}"/>
            </a:ext>
          </a:extLst>
        </xdr:cNvPr>
        <xdr:cNvSpPr>
          <a:spLocks noChangeShapeType="1"/>
        </xdr:cNvSpPr>
      </xdr:nvSpPr>
      <xdr:spPr bwMode="auto">
        <a:xfrm>
          <a:off x="1371600" y="680712888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34204</xdr:row>
      <xdr:rowOff>22860</xdr:rowOff>
    </xdr:from>
    <xdr:to>
      <xdr:col>6</xdr:col>
      <xdr:colOff>320040</xdr:colOff>
      <xdr:row>34204</xdr:row>
      <xdr:rowOff>22860</xdr:rowOff>
    </xdr:to>
    <xdr:sp macro="" textlink="">
      <xdr:nvSpPr>
        <xdr:cNvPr id="511" name="Line 430">
          <a:extLst>
            <a:ext uri="{FF2B5EF4-FFF2-40B4-BE49-F238E27FC236}">
              <a16:creationId xmlns:a16="http://schemas.microsoft.com/office/drawing/2014/main" id="{78EEC824-AC32-41D1-9884-A35D534C6EB4}"/>
            </a:ext>
          </a:extLst>
        </xdr:cNvPr>
        <xdr:cNvSpPr>
          <a:spLocks noChangeShapeType="1"/>
        </xdr:cNvSpPr>
      </xdr:nvSpPr>
      <xdr:spPr bwMode="auto">
        <a:xfrm>
          <a:off x="1371600" y="68100016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34189</xdr:row>
      <xdr:rowOff>121920</xdr:rowOff>
    </xdr:from>
    <xdr:to>
      <xdr:col>2</xdr:col>
      <xdr:colOff>30480</xdr:colOff>
      <xdr:row>34230</xdr:row>
      <xdr:rowOff>99060</xdr:rowOff>
    </xdr:to>
    <xdr:sp macro="" textlink="">
      <xdr:nvSpPr>
        <xdr:cNvPr id="512" name="Line 429">
          <a:extLst>
            <a:ext uri="{FF2B5EF4-FFF2-40B4-BE49-F238E27FC236}">
              <a16:creationId xmlns:a16="http://schemas.microsoft.com/office/drawing/2014/main" id="{39E27C7F-4799-4CEA-A46D-32E3FF6ECD7D}"/>
            </a:ext>
          </a:extLst>
        </xdr:cNvPr>
        <xdr:cNvSpPr>
          <a:spLocks noChangeShapeType="1"/>
        </xdr:cNvSpPr>
      </xdr:nvSpPr>
      <xdr:spPr bwMode="auto">
        <a:xfrm>
          <a:off x="1371600" y="6807128880"/>
          <a:ext cx="0" cy="81000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34189</xdr:row>
      <xdr:rowOff>121920</xdr:rowOff>
    </xdr:from>
    <xdr:to>
      <xdr:col>2</xdr:col>
      <xdr:colOff>906780</xdr:colOff>
      <xdr:row>34230</xdr:row>
      <xdr:rowOff>99060</xdr:rowOff>
    </xdr:to>
    <xdr:sp macro="" textlink="">
      <xdr:nvSpPr>
        <xdr:cNvPr id="513" name="Line 428">
          <a:extLst>
            <a:ext uri="{FF2B5EF4-FFF2-40B4-BE49-F238E27FC236}">
              <a16:creationId xmlns:a16="http://schemas.microsoft.com/office/drawing/2014/main" id="{A6E1DF59-FA02-4903-8BF4-20B369E27F31}"/>
            </a:ext>
          </a:extLst>
        </xdr:cNvPr>
        <xdr:cNvSpPr>
          <a:spLocks noChangeShapeType="1"/>
        </xdr:cNvSpPr>
      </xdr:nvSpPr>
      <xdr:spPr bwMode="auto">
        <a:xfrm>
          <a:off x="2247900" y="6807128880"/>
          <a:ext cx="0" cy="810006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34189</xdr:row>
      <xdr:rowOff>121920</xdr:rowOff>
    </xdr:from>
    <xdr:to>
      <xdr:col>2</xdr:col>
      <xdr:colOff>1706880</xdr:colOff>
      <xdr:row>34230</xdr:row>
      <xdr:rowOff>99060</xdr:rowOff>
    </xdr:to>
    <xdr:sp macro="" textlink="">
      <xdr:nvSpPr>
        <xdr:cNvPr id="514" name="Line 427">
          <a:extLst>
            <a:ext uri="{FF2B5EF4-FFF2-40B4-BE49-F238E27FC236}">
              <a16:creationId xmlns:a16="http://schemas.microsoft.com/office/drawing/2014/main" id="{90E99BFD-386C-4B97-8999-B6926CFE47F9}"/>
            </a:ext>
          </a:extLst>
        </xdr:cNvPr>
        <xdr:cNvSpPr>
          <a:spLocks noChangeShapeType="1"/>
        </xdr:cNvSpPr>
      </xdr:nvSpPr>
      <xdr:spPr bwMode="auto">
        <a:xfrm>
          <a:off x="3048000" y="6807128880"/>
          <a:ext cx="0" cy="810006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34189</xdr:row>
      <xdr:rowOff>121920</xdr:rowOff>
    </xdr:from>
    <xdr:to>
      <xdr:col>5</xdr:col>
      <xdr:colOff>350520</xdr:colOff>
      <xdr:row>34230</xdr:row>
      <xdr:rowOff>99060</xdr:rowOff>
    </xdr:to>
    <xdr:sp macro="" textlink="">
      <xdr:nvSpPr>
        <xdr:cNvPr id="515" name="Line 426">
          <a:extLst>
            <a:ext uri="{FF2B5EF4-FFF2-40B4-BE49-F238E27FC236}">
              <a16:creationId xmlns:a16="http://schemas.microsoft.com/office/drawing/2014/main" id="{E2C918FA-676F-4CA2-B9D8-7238C471E4F4}"/>
            </a:ext>
          </a:extLst>
        </xdr:cNvPr>
        <xdr:cNvSpPr>
          <a:spLocks noChangeShapeType="1"/>
        </xdr:cNvSpPr>
      </xdr:nvSpPr>
      <xdr:spPr bwMode="auto">
        <a:xfrm>
          <a:off x="6248400" y="6807128880"/>
          <a:ext cx="0" cy="81000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34189</xdr:row>
      <xdr:rowOff>121920</xdr:rowOff>
    </xdr:from>
    <xdr:to>
      <xdr:col>6</xdr:col>
      <xdr:colOff>320040</xdr:colOff>
      <xdr:row>34230</xdr:row>
      <xdr:rowOff>99060</xdr:rowOff>
    </xdr:to>
    <xdr:sp macro="" textlink="">
      <xdr:nvSpPr>
        <xdr:cNvPr id="516" name="Line 425">
          <a:extLst>
            <a:ext uri="{FF2B5EF4-FFF2-40B4-BE49-F238E27FC236}">
              <a16:creationId xmlns:a16="http://schemas.microsoft.com/office/drawing/2014/main" id="{64A43AEC-653C-4001-86D2-5869E9A23548}"/>
            </a:ext>
          </a:extLst>
        </xdr:cNvPr>
        <xdr:cNvSpPr>
          <a:spLocks noChangeShapeType="1"/>
        </xdr:cNvSpPr>
      </xdr:nvSpPr>
      <xdr:spPr bwMode="auto">
        <a:xfrm>
          <a:off x="6888480" y="6807128880"/>
          <a:ext cx="0" cy="81000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34209</xdr:row>
      <xdr:rowOff>53340</xdr:rowOff>
    </xdr:from>
    <xdr:to>
      <xdr:col>5</xdr:col>
      <xdr:colOff>76200</xdr:colOff>
      <xdr:row>34209</xdr:row>
      <xdr:rowOff>53340</xdr:rowOff>
    </xdr:to>
    <xdr:sp macro="" textlink="">
      <xdr:nvSpPr>
        <xdr:cNvPr id="517" name="Line 424">
          <a:extLst>
            <a:ext uri="{FF2B5EF4-FFF2-40B4-BE49-F238E27FC236}">
              <a16:creationId xmlns:a16="http://schemas.microsoft.com/office/drawing/2014/main" id="{AA95B555-B9C8-4D78-8821-DA8985A25DB3}"/>
            </a:ext>
          </a:extLst>
        </xdr:cNvPr>
        <xdr:cNvSpPr>
          <a:spLocks noChangeShapeType="1"/>
        </xdr:cNvSpPr>
      </xdr:nvSpPr>
      <xdr:spPr bwMode="auto">
        <a:xfrm>
          <a:off x="457200" y="68110227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34478</xdr:row>
      <xdr:rowOff>121920</xdr:rowOff>
    </xdr:from>
    <xdr:to>
      <xdr:col>6</xdr:col>
      <xdr:colOff>320040</xdr:colOff>
      <xdr:row>34478</xdr:row>
      <xdr:rowOff>121920</xdr:rowOff>
    </xdr:to>
    <xdr:sp macro="" textlink="">
      <xdr:nvSpPr>
        <xdr:cNvPr id="518" name="Line 423">
          <a:extLst>
            <a:ext uri="{FF2B5EF4-FFF2-40B4-BE49-F238E27FC236}">
              <a16:creationId xmlns:a16="http://schemas.microsoft.com/office/drawing/2014/main" id="{25BEE810-8B14-43BC-8071-894C39CC4DB1}"/>
            </a:ext>
          </a:extLst>
        </xdr:cNvPr>
        <xdr:cNvSpPr>
          <a:spLocks noChangeShapeType="1"/>
        </xdr:cNvSpPr>
      </xdr:nvSpPr>
      <xdr:spPr bwMode="auto">
        <a:xfrm>
          <a:off x="1371600" y="686438556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34479</xdr:row>
      <xdr:rowOff>129540</xdr:rowOff>
    </xdr:from>
    <xdr:to>
      <xdr:col>6</xdr:col>
      <xdr:colOff>320040</xdr:colOff>
      <xdr:row>34479</xdr:row>
      <xdr:rowOff>129540</xdr:rowOff>
    </xdr:to>
    <xdr:sp macro="" textlink="">
      <xdr:nvSpPr>
        <xdr:cNvPr id="519" name="Line 422">
          <a:extLst>
            <a:ext uri="{FF2B5EF4-FFF2-40B4-BE49-F238E27FC236}">
              <a16:creationId xmlns:a16="http://schemas.microsoft.com/office/drawing/2014/main" id="{1DE8C4AB-3DD3-4E1D-8C50-9FEA49E2E534}"/>
            </a:ext>
          </a:extLst>
        </xdr:cNvPr>
        <xdr:cNvSpPr>
          <a:spLocks noChangeShapeType="1"/>
        </xdr:cNvSpPr>
      </xdr:nvSpPr>
      <xdr:spPr bwMode="auto">
        <a:xfrm>
          <a:off x="1371600" y="68645913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34480</xdr:row>
      <xdr:rowOff>144780</xdr:rowOff>
    </xdr:from>
    <xdr:to>
      <xdr:col>6</xdr:col>
      <xdr:colOff>320040</xdr:colOff>
      <xdr:row>34480</xdr:row>
      <xdr:rowOff>144780</xdr:rowOff>
    </xdr:to>
    <xdr:sp macro="" textlink="">
      <xdr:nvSpPr>
        <xdr:cNvPr id="520" name="Line 421">
          <a:extLst>
            <a:ext uri="{FF2B5EF4-FFF2-40B4-BE49-F238E27FC236}">
              <a16:creationId xmlns:a16="http://schemas.microsoft.com/office/drawing/2014/main" id="{F7F5D387-2AB8-41EC-936E-6AD6DAE17FCE}"/>
            </a:ext>
          </a:extLst>
        </xdr:cNvPr>
        <xdr:cNvSpPr>
          <a:spLocks noChangeShapeType="1"/>
        </xdr:cNvSpPr>
      </xdr:nvSpPr>
      <xdr:spPr bwMode="auto">
        <a:xfrm>
          <a:off x="1371600" y="68648046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34481</xdr:row>
      <xdr:rowOff>152400</xdr:rowOff>
    </xdr:from>
    <xdr:to>
      <xdr:col>6</xdr:col>
      <xdr:colOff>320040</xdr:colOff>
      <xdr:row>34481</xdr:row>
      <xdr:rowOff>152400</xdr:rowOff>
    </xdr:to>
    <xdr:sp macro="" textlink="">
      <xdr:nvSpPr>
        <xdr:cNvPr id="521" name="Line 420">
          <a:extLst>
            <a:ext uri="{FF2B5EF4-FFF2-40B4-BE49-F238E27FC236}">
              <a16:creationId xmlns:a16="http://schemas.microsoft.com/office/drawing/2014/main" id="{D81B5172-0B46-4523-B963-C562984C4F31}"/>
            </a:ext>
          </a:extLst>
        </xdr:cNvPr>
        <xdr:cNvSpPr>
          <a:spLocks noChangeShapeType="1"/>
        </xdr:cNvSpPr>
      </xdr:nvSpPr>
      <xdr:spPr bwMode="auto">
        <a:xfrm>
          <a:off x="1371600" y="68650104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34482</xdr:row>
      <xdr:rowOff>160020</xdr:rowOff>
    </xdr:from>
    <xdr:to>
      <xdr:col>6</xdr:col>
      <xdr:colOff>320040</xdr:colOff>
      <xdr:row>34482</xdr:row>
      <xdr:rowOff>160020</xdr:rowOff>
    </xdr:to>
    <xdr:sp macro="" textlink="">
      <xdr:nvSpPr>
        <xdr:cNvPr id="522" name="Line 419">
          <a:extLst>
            <a:ext uri="{FF2B5EF4-FFF2-40B4-BE49-F238E27FC236}">
              <a16:creationId xmlns:a16="http://schemas.microsoft.com/office/drawing/2014/main" id="{BAF0315B-B666-45BA-BF54-68F05BF2C158}"/>
            </a:ext>
          </a:extLst>
        </xdr:cNvPr>
        <xdr:cNvSpPr>
          <a:spLocks noChangeShapeType="1"/>
        </xdr:cNvSpPr>
      </xdr:nvSpPr>
      <xdr:spPr bwMode="auto">
        <a:xfrm>
          <a:off x="1371600" y="68652161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34483</xdr:row>
      <xdr:rowOff>167640</xdr:rowOff>
    </xdr:from>
    <xdr:to>
      <xdr:col>6</xdr:col>
      <xdr:colOff>320040</xdr:colOff>
      <xdr:row>34483</xdr:row>
      <xdr:rowOff>167640</xdr:rowOff>
    </xdr:to>
    <xdr:sp macro="" textlink="">
      <xdr:nvSpPr>
        <xdr:cNvPr id="523" name="Line 418">
          <a:extLst>
            <a:ext uri="{FF2B5EF4-FFF2-40B4-BE49-F238E27FC236}">
              <a16:creationId xmlns:a16="http://schemas.microsoft.com/office/drawing/2014/main" id="{67913E82-8EA4-4C31-A6AA-C77B78B106A6}"/>
            </a:ext>
          </a:extLst>
        </xdr:cNvPr>
        <xdr:cNvSpPr>
          <a:spLocks noChangeShapeType="1"/>
        </xdr:cNvSpPr>
      </xdr:nvSpPr>
      <xdr:spPr bwMode="auto">
        <a:xfrm>
          <a:off x="1371600" y="68654218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34484</xdr:row>
      <xdr:rowOff>175260</xdr:rowOff>
    </xdr:from>
    <xdr:to>
      <xdr:col>6</xdr:col>
      <xdr:colOff>320040</xdr:colOff>
      <xdr:row>34484</xdr:row>
      <xdr:rowOff>175260</xdr:rowOff>
    </xdr:to>
    <xdr:sp macro="" textlink="">
      <xdr:nvSpPr>
        <xdr:cNvPr id="524" name="Line 417">
          <a:extLst>
            <a:ext uri="{FF2B5EF4-FFF2-40B4-BE49-F238E27FC236}">
              <a16:creationId xmlns:a16="http://schemas.microsoft.com/office/drawing/2014/main" id="{C8D67C46-F274-41A8-AFC0-33C0F5CA82F3}"/>
            </a:ext>
          </a:extLst>
        </xdr:cNvPr>
        <xdr:cNvSpPr>
          <a:spLocks noChangeShapeType="1"/>
        </xdr:cNvSpPr>
      </xdr:nvSpPr>
      <xdr:spPr bwMode="auto">
        <a:xfrm>
          <a:off x="1371600" y="68656276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34486</xdr:row>
      <xdr:rowOff>167640</xdr:rowOff>
    </xdr:from>
    <xdr:to>
      <xdr:col>6</xdr:col>
      <xdr:colOff>320040</xdr:colOff>
      <xdr:row>34486</xdr:row>
      <xdr:rowOff>167640</xdr:rowOff>
    </xdr:to>
    <xdr:sp macro="" textlink="">
      <xdr:nvSpPr>
        <xdr:cNvPr id="525" name="Line 416">
          <a:extLst>
            <a:ext uri="{FF2B5EF4-FFF2-40B4-BE49-F238E27FC236}">
              <a16:creationId xmlns:a16="http://schemas.microsoft.com/office/drawing/2014/main" id="{052025E7-3AB6-46D6-8D62-195043E350CE}"/>
            </a:ext>
          </a:extLst>
        </xdr:cNvPr>
        <xdr:cNvSpPr>
          <a:spLocks noChangeShapeType="1"/>
        </xdr:cNvSpPr>
      </xdr:nvSpPr>
      <xdr:spPr bwMode="auto">
        <a:xfrm>
          <a:off x="1371600" y="68660162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34487</xdr:row>
      <xdr:rowOff>175260</xdr:rowOff>
    </xdr:from>
    <xdr:to>
      <xdr:col>6</xdr:col>
      <xdr:colOff>320040</xdr:colOff>
      <xdr:row>34487</xdr:row>
      <xdr:rowOff>175260</xdr:rowOff>
    </xdr:to>
    <xdr:sp macro="" textlink="">
      <xdr:nvSpPr>
        <xdr:cNvPr id="526" name="Line 415">
          <a:extLst>
            <a:ext uri="{FF2B5EF4-FFF2-40B4-BE49-F238E27FC236}">
              <a16:creationId xmlns:a16="http://schemas.microsoft.com/office/drawing/2014/main" id="{6B790649-2797-41DA-B31F-E6B72082BC88}"/>
            </a:ext>
          </a:extLst>
        </xdr:cNvPr>
        <xdr:cNvSpPr>
          <a:spLocks noChangeShapeType="1"/>
        </xdr:cNvSpPr>
      </xdr:nvSpPr>
      <xdr:spPr bwMode="auto">
        <a:xfrm>
          <a:off x="1371600" y="68662219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34489</xdr:row>
      <xdr:rowOff>167640</xdr:rowOff>
    </xdr:from>
    <xdr:to>
      <xdr:col>6</xdr:col>
      <xdr:colOff>320040</xdr:colOff>
      <xdr:row>34489</xdr:row>
      <xdr:rowOff>167640</xdr:rowOff>
    </xdr:to>
    <xdr:sp macro="" textlink="">
      <xdr:nvSpPr>
        <xdr:cNvPr id="527" name="Line 414">
          <a:extLst>
            <a:ext uri="{FF2B5EF4-FFF2-40B4-BE49-F238E27FC236}">
              <a16:creationId xmlns:a16="http://schemas.microsoft.com/office/drawing/2014/main" id="{F4484D5A-7DBE-480C-ABFE-68FDAF5A60E1}"/>
            </a:ext>
          </a:extLst>
        </xdr:cNvPr>
        <xdr:cNvSpPr>
          <a:spLocks noChangeShapeType="1"/>
        </xdr:cNvSpPr>
      </xdr:nvSpPr>
      <xdr:spPr bwMode="auto">
        <a:xfrm>
          <a:off x="1371600" y="68666106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34490</xdr:row>
      <xdr:rowOff>175260</xdr:rowOff>
    </xdr:from>
    <xdr:to>
      <xdr:col>6</xdr:col>
      <xdr:colOff>320040</xdr:colOff>
      <xdr:row>34490</xdr:row>
      <xdr:rowOff>175260</xdr:rowOff>
    </xdr:to>
    <xdr:sp macro="" textlink="">
      <xdr:nvSpPr>
        <xdr:cNvPr id="528" name="Line 413">
          <a:extLst>
            <a:ext uri="{FF2B5EF4-FFF2-40B4-BE49-F238E27FC236}">
              <a16:creationId xmlns:a16="http://schemas.microsoft.com/office/drawing/2014/main" id="{FEDE6387-107A-4A78-93F6-C1B65F230FFF}"/>
            </a:ext>
          </a:extLst>
        </xdr:cNvPr>
        <xdr:cNvSpPr>
          <a:spLocks noChangeShapeType="1"/>
        </xdr:cNvSpPr>
      </xdr:nvSpPr>
      <xdr:spPr bwMode="auto">
        <a:xfrm>
          <a:off x="1371600" y="68668163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34492</xdr:row>
      <xdr:rowOff>167640</xdr:rowOff>
    </xdr:from>
    <xdr:to>
      <xdr:col>6</xdr:col>
      <xdr:colOff>320040</xdr:colOff>
      <xdr:row>34492</xdr:row>
      <xdr:rowOff>167640</xdr:rowOff>
    </xdr:to>
    <xdr:sp macro="" textlink="">
      <xdr:nvSpPr>
        <xdr:cNvPr id="529" name="Line 412">
          <a:extLst>
            <a:ext uri="{FF2B5EF4-FFF2-40B4-BE49-F238E27FC236}">
              <a16:creationId xmlns:a16="http://schemas.microsoft.com/office/drawing/2014/main" id="{2C7446CB-88CB-413B-9BCD-51674AEC555C}"/>
            </a:ext>
          </a:extLst>
        </xdr:cNvPr>
        <xdr:cNvSpPr>
          <a:spLocks noChangeShapeType="1"/>
        </xdr:cNvSpPr>
      </xdr:nvSpPr>
      <xdr:spPr bwMode="auto">
        <a:xfrm>
          <a:off x="1371600" y="68672049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34493</xdr:row>
      <xdr:rowOff>175260</xdr:rowOff>
    </xdr:from>
    <xdr:to>
      <xdr:col>6</xdr:col>
      <xdr:colOff>320040</xdr:colOff>
      <xdr:row>34493</xdr:row>
      <xdr:rowOff>175260</xdr:rowOff>
    </xdr:to>
    <xdr:sp macro="" textlink="">
      <xdr:nvSpPr>
        <xdr:cNvPr id="530" name="Line 411">
          <a:extLst>
            <a:ext uri="{FF2B5EF4-FFF2-40B4-BE49-F238E27FC236}">
              <a16:creationId xmlns:a16="http://schemas.microsoft.com/office/drawing/2014/main" id="{14F7A35F-4A1D-4B15-88FC-E160D5208759}"/>
            </a:ext>
          </a:extLst>
        </xdr:cNvPr>
        <xdr:cNvSpPr>
          <a:spLocks noChangeShapeType="1"/>
        </xdr:cNvSpPr>
      </xdr:nvSpPr>
      <xdr:spPr bwMode="auto">
        <a:xfrm>
          <a:off x="1371600" y="68674107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34494</xdr:row>
      <xdr:rowOff>182880</xdr:rowOff>
    </xdr:from>
    <xdr:to>
      <xdr:col>6</xdr:col>
      <xdr:colOff>320040</xdr:colOff>
      <xdr:row>34494</xdr:row>
      <xdr:rowOff>182880</xdr:rowOff>
    </xdr:to>
    <xdr:sp macro="" textlink="">
      <xdr:nvSpPr>
        <xdr:cNvPr id="531" name="Line 410">
          <a:extLst>
            <a:ext uri="{FF2B5EF4-FFF2-40B4-BE49-F238E27FC236}">
              <a16:creationId xmlns:a16="http://schemas.microsoft.com/office/drawing/2014/main" id="{62ABDCA6-9E7B-443A-A86E-626DFAEDF96C}"/>
            </a:ext>
          </a:extLst>
        </xdr:cNvPr>
        <xdr:cNvSpPr>
          <a:spLocks noChangeShapeType="1"/>
        </xdr:cNvSpPr>
      </xdr:nvSpPr>
      <xdr:spPr bwMode="auto">
        <a:xfrm>
          <a:off x="1371600" y="68676164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34496</xdr:row>
      <xdr:rowOff>175260</xdr:rowOff>
    </xdr:from>
    <xdr:to>
      <xdr:col>6</xdr:col>
      <xdr:colOff>320040</xdr:colOff>
      <xdr:row>34496</xdr:row>
      <xdr:rowOff>175260</xdr:rowOff>
    </xdr:to>
    <xdr:sp macro="" textlink="">
      <xdr:nvSpPr>
        <xdr:cNvPr id="532" name="Line 409">
          <a:extLst>
            <a:ext uri="{FF2B5EF4-FFF2-40B4-BE49-F238E27FC236}">
              <a16:creationId xmlns:a16="http://schemas.microsoft.com/office/drawing/2014/main" id="{557B8D3A-5FA5-454F-BE5A-D54061BD9F37}"/>
            </a:ext>
          </a:extLst>
        </xdr:cNvPr>
        <xdr:cNvSpPr>
          <a:spLocks noChangeShapeType="1"/>
        </xdr:cNvSpPr>
      </xdr:nvSpPr>
      <xdr:spPr bwMode="auto">
        <a:xfrm>
          <a:off x="1371600" y="68680050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34497</xdr:row>
      <xdr:rowOff>182880</xdr:rowOff>
    </xdr:from>
    <xdr:to>
      <xdr:col>6</xdr:col>
      <xdr:colOff>320040</xdr:colOff>
      <xdr:row>34497</xdr:row>
      <xdr:rowOff>182880</xdr:rowOff>
    </xdr:to>
    <xdr:sp macro="" textlink="">
      <xdr:nvSpPr>
        <xdr:cNvPr id="533" name="Line 408">
          <a:extLst>
            <a:ext uri="{FF2B5EF4-FFF2-40B4-BE49-F238E27FC236}">
              <a16:creationId xmlns:a16="http://schemas.microsoft.com/office/drawing/2014/main" id="{4123F538-00C5-48ED-98CD-6FF1EF920F6A}"/>
            </a:ext>
          </a:extLst>
        </xdr:cNvPr>
        <xdr:cNvSpPr>
          <a:spLocks noChangeShapeType="1"/>
        </xdr:cNvSpPr>
      </xdr:nvSpPr>
      <xdr:spPr bwMode="auto">
        <a:xfrm>
          <a:off x="1371600" y="68682108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34498</xdr:row>
      <xdr:rowOff>190500</xdr:rowOff>
    </xdr:from>
    <xdr:to>
      <xdr:col>6</xdr:col>
      <xdr:colOff>320040</xdr:colOff>
      <xdr:row>34498</xdr:row>
      <xdr:rowOff>190500</xdr:rowOff>
    </xdr:to>
    <xdr:sp macro="" textlink="">
      <xdr:nvSpPr>
        <xdr:cNvPr id="534" name="Line 407">
          <a:extLst>
            <a:ext uri="{FF2B5EF4-FFF2-40B4-BE49-F238E27FC236}">
              <a16:creationId xmlns:a16="http://schemas.microsoft.com/office/drawing/2014/main" id="{EF7BB9A7-73CC-4F63-9900-E03E2E98B533}"/>
            </a:ext>
          </a:extLst>
        </xdr:cNvPr>
        <xdr:cNvSpPr>
          <a:spLocks noChangeShapeType="1"/>
        </xdr:cNvSpPr>
      </xdr:nvSpPr>
      <xdr:spPr bwMode="auto">
        <a:xfrm>
          <a:off x="1371600" y="68684165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34500</xdr:row>
      <xdr:rowOff>0</xdr:rowOff>
    </xdr:from>
    <xdr:to>
      <xdr:col>6</xdr:col>
      <xdr:colOff>320040</xdr:colOff>
      <xdr:row>34500</xdr:row>
      <xdr:rowOff>0</xdr:rowOff>
    </xdr:to>
    <xdr:sp macro="" textlink="">
      <xdr:nvSpPr>
        <xdr:cNvPr id="535" name="Line 406">
          <a:extLst>
            <a:ext uri="{FF2B5EF4-FFF2-40B4-BE49-F238E27FC236}">
              <a16:creationId xmlns:a16="http://schemas.microsoft.com/office/drawing/2014/main" id="{3E1E166B-84ED-434F-8992-36F9E6145A51}"/>
            </a:ext>
          </a:extLst>
        </xdr:cNvPr>
        <xdr:cNvSpPr>
          <a:spLocks noChangeShapeType="1"/>
        </xdr:cNvSpPr>
      </xdr:nvSpPr>
      <xdr:spPr bwMode="auto">
        <a:xfrm>
          <a:off x="1371600" y="68686222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34501</xdr:row>
      <xdr:rowOff>7620</xdr:rowOff>
    </xdr:from>
    <xdr:to>
      <xdr:col>6</xdr:col>
      <xdr:colOff>320040</xdr:colOff>
      <xdr:row>34501</xdr:row>
      <xdr:rowOff>7620</xdr:rowOff>
    </xdr:to>
    <xdr:sp macro="" textlink="">
      <xdr:nvSpPr>
        <xdr:cNvPr id="536" name="Line 405">
          <a:extLst>
            <a:ext uri="{FF2B5EF4-FFF2-40B4-BE49-F238E27FC236}">
              <a16:creationId xmlns:a16="http://schemas.microsoft.com/office/drawing/2014/main" id="{6036A976-2A28-442D-B6EB-8F1315C9A7A2}"/>
            </a:ext>
          </a:extLst>
        </xdr:cNvPr>
        <xdr:cNvSpPr>
          <a:spLocks noChangeShapeType="1"/>
        </xdr:cNvSpPr>
      </xdr:nvSpPr>
      <xdr:spPr bwMode="auto">
        <a:xfrm>
          <a:off x="1371600" y="68688280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34502</xdr:row>
      <xdr:rowOff>15240</xdr:rowOff>
    </xdr:from>
    <xdr:to>
      <xdr:col>6</xdr:col>
      <xdr:colOff>320040</xdr:colOff>
      <xdr:row>34502</xdr:row>
      <xdr:rowOff>15240</xdr:rowOff>
    </xdr:to>
    <xdr:sp macro="" textlink="">
      <xdr:nvSpPr>
        <xdr:cNvPr id="537" name="Line 404">
          <a:extLst>
            <a:ext uri="{FF2B5EF4-FFF2-40B4-BE49-F238E27FC236}">
              <a16:creationId xmlns:a16="http://schemas.microsoft.com/office/drawing/2014/main" id="{5347BABB-B42E-4478-9E93-62258761E7A4}"/>
            </a:ext>
          </a:extLst>
        </xdr:cNvPr>
        <xdr:cNvSpPr>
          <a:spLocks noChangeShapeType="1"/>
        </xdr:cNvSpPr>
      </xdr:nvSpPr>
      <xdr:spPr bwMode="auto">
        <a:xfrm>
          <a:off x="1371600" y="68690337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34503</xdr:row>
      <xdr:rowOff>22860</xdr:rowOff>
    </xdr:from>
    <xdr:to>
      <xdr:col>6</xdr:col>
      <xdr:colOff>320040</xdr:colOff>
      <xdr:row>34503</xdr:row>
      <xdr:rowOff>22860</xdr:rowOff>
    </xdr:to>
    <xdr:sp macro="" textlink="">
      <xdr:nvSpPr>
        <xdr:cNvPr id="538" name="Line 403">
          <a:extLst>
            <a:ext uri="{FF2B5EF4-FFF2-40B4-BE49-F238E27FC236}">
              <a16:creationId xmlns:a16="http://schemas.microsoft.com/office/drawing/2014/main" id="{7400B5CC-0556-416F-8C04-65123B9D57BB}"/>
            </a:ext>
          </a:extLst>
        </xdr:cNvPr>
        <xdr:cNvSpPr>
          <a:spLocks noChangeShapeType="1"/>
        </xdr:cNvSpPr>
      </xdr:nvSpPr>
      <xdr:spPr bwMode="auto">
        <a:xfrm>
          <a:off x="1371600" y="68692395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34504</xdr:row>
      <xdr:rowOff>30480</xdr:rowOff>
    </xdr:from>
    <xdr:to>
      <xdr:col>6</xdr:col>
      <xdr:colOff>320040</xdr:colOff>
      <xdr:row>34504</xdr:row>
      <xdr:rowOff>30480</xdr:rowOff>
    </xdr:to>
    <xdr:sp macro="" textlink="">
      <xdr:nvSpPr>
        <xdr:cNvPr id="539" name="Line 402">
          <a:extLst>
            <a:ext uri="{FF2B5EF4-FFF2-40B4-BE49-F238E27FC236}">
              <a16:creationId xmlns:a16="http://schemas.microsoft.com/office/drawing/2014/main" id="{26099609-94D9-4AE6-AAD7-BD890556D11A}"/>
            </a:ext>
          </a:extLst>
        </xdr:cNvPr>
        <xdr:cNvSpPr>
          <a:spLocks noChangeShapeType="1"/>
        </xdr:cNvSpPr>
      </xdr:nvSpPr>
      <xdr:spPr bwMode="auto">
        <a:xfrm>
          <a:off x="1371600" y="68694452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34505</xdr:row>
      <xdr:rowOff>38100</xdr:rowOff>
    </xdr:from>
    <xdr:to>
      <xdr:col>6</xdr:col>
      <xdr:colOff>320040</xdr:colOff>
      <xdr:row>34505</xdr:row>
      <xdr:rowOff>38100</xdr:rowOff>
    </xdr:to>
    <xdr:sp macro="" textlink="">
      <xdr:nvSpPr>
        <xdr:cNvPr id="540" name="Line 401">
          <a:extLst>
            <a:ext uri="{FF2B5EF4-FFF2-40B4-BE49-F238E27FC236}">
              <a16:creationId xmlns:a16="http://schemas.microsoft.com/office/drawing/2014/main" id="{3A5415DD-EFCE-44E4-A373-9307793235E8}"/>
            </a:ext>
          </a:extLst>
        </xdr:cNvPr>
        <xdr:cNvSpPr>
          <a:spLocks noChangeShapeType="1"/>
        </xdr:cNvSpPr>
      </xdr:nvSpPr>
      <xdr:spPr bwMode="auto">
        <a:xfrm>
          <a:off x="1371600" y="68696509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34506</xdr:row>
      <xdr:rowOff>53340</xdr:rowOff>
    </xdr:from>
    <xdr:to>
      <xdr:col>6</xdr:col>
      <xdr:colOff>320040</xdr:colOff>
      <xdr:row>34506</xdr:row>
      <xdr:rowOff>53340</xdr:rowOff>
    </xdr:to>
    <xdr:sp macro="" textlink="">
      <xdr:nvSpPr>
        <xdr:cNvPr id="541" name="Line 400">
          <a:extLst>
            <a:ext uri="{FF2B5EF4-FFF2-40B4-BE49-F238E27FC236}">
              <a16:creationId xmlns:a16="http://schemas.microsoft.com/office/drawing/2014/main" id="{4CA3208E-560C-4126-BAC3-48DBA8E749C8}"/>
            </a:ext>
          </a:extLst>
        </xdr:cNvPr>
        <xdr:cNvSpPr>
          <a:spLocks noChangeShapeType="1"/>
        </xdr:cNvSpPr>
      </xdr:nvSpPr>
      <xdr:spPr bwMode="auto">
        <a:xfrm>
          <a:off x="1371600" y="68698643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34507</xdr:row>
      <xdr:rowOff>60960</xdr:rowOff>
    </xdr:from>
    <xdr:to>
      <xdr:col>6</xdr:col>
      <xdr:colOff>320040</xdr:colOff>
      <xdr:row>34507</xdr:row>
      <xdr:rowOff>60960</xdr:rowOff>
    </xdr:to>
    <xdr:sp macro="" textlink="">
      <xdr:nvSpPr>
        <xdr:cNvPr id="542" name="Line 399">
          <a:extLst>
            <a:ext uri="{FF2B5EF4-FFF2-40B4-BE49-F238E27FC236}">
              <a16:creationId xmlns:a16="http://schemas.microsoft.com/office/drawing/2014/main" id="{2FC0FF7E-B7E9-4236-A46B-22646F04084E}"/>
            </a:ext>
          </a:extLst>
        </xdr:cNvPr>
        <xdr:cNvSpPr>
          <a:spLocks noChangeShapeType="1"/>
        </xdr:cNvSpPr>
      </xdr:nvSpPr>
      <xdr:spPr bwMode="auto">
        <a:xfrm>
          <a:off x="1371600" y="68700700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34508</xdr:row>
      <xdr:rowOff>68580</xdr:rowOff>
    </xdr:from>
    <xdr:to>
      <xdr:col>6</xdr:col>
      <xdr:colOff>320040</xdr:colOff>
      <xdr:row>34508</xdr:row>
      <xdr:rowOff>68580</xdr:rowOff>
    </xdr:to>
    <xdr:sp macro="" textlink="">
      <xdr:nvSpPr>
        <xdr:cNvPr id="543" name="Line 398">
          <a:extLst>
            <a:ext uri="{FF2B5EF4-FFF2-40B4-BE49-F238E27FC236}">
              <a16:creationId xmlns:a16="http://schemas.microsoft.com/office/drawing/2014/main" id="{1A3C3814-EF54-47F8-982E-4BF4042161CA}"/>
            </a:ext>
          </a:extLst>
        </xdr:cNvPr>
        <xdr:cNvSpPr>
          <a:spLocks noChangeShapeType="1"/>
        </xdr:cNvSpPr>
      </xdr:nvSpPr>
      <xdr:spPr bwMode="auto">
        <a:xfrm>
          <a:off x="1371600" y="68702758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34509</xdr:row>
      <xdr:rowOff>76200</xdr:rowOff>
    </xdr:from>
    <xdr:to>
      <xdr:col>6</xdr:col>
      <xdr:colOff>320040</xdr:colOff>
      <xdr:row>34509</xdr:row>
      <xdr:rowOff>76200</xdr:rowOff>
    </xdr:to>
    <xdr:sp macro="" textlink="">
      <xdr:nvSpPr>
        <xdr:cNvPr id="544" name="Line 397">
          <a:extLst>
            <a:ext uri="{FF2B5EF4-FFF2-40B4-BE49-F238E27FC236}">
              <a16:creationId xmlns:a16="http://schemas.microsoft.com/office/drawing/2014/main" id="{37C21235-C84B-4963-9454-2ED987708564}"/>
            </a:ext>
          </a:extLst>
        </xdr:cNvPr>
        <xdr:cNvSpPr>
          <a:spLocks noChangeShapeType="1"/>
        </xdr:cNvSpPr>
      </xdr:nvSpPr>
      <xdr:spPr bwMode="auto">
        <a:xfrm>
          <a:off x="1371600" y="68704815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34510</xdr:row>
      <xdr:rowOff>83820</xdr:rowOff>
    </xdr:from>
    <xdr:to>
      <xdr:col>6</xdr:col>
      <xdr:colOff>320040</xdr:colOff>
      <xdr:row>34510</xdr:row>
      <xdr:rowOff>83820</xdr:rowOff>
    </xdr:to>
    <xdr:sp macro="" textlink="">
      <xdr:nvSpPr>
        <xdr:cNvPr id="545" name="Line 396">
          <a:extLst>
            <a:ext uri="{FF2B5EF4-FFF2-40B4-BE49-F238E27FC236}">
              <a16:creationId xmlns:a16="http://schemas.microsoft.com/office/drawing/2014/main" id="{AC130274-3ABD-47D9-A302-0726023B5A45}"/>
            </a:ext>
          </a:extLst>
        </xdr:cNvPr>
        <xdr:cNvSpPr>
          <a:spLocks noChangeShapeType="1"/>
        </xdr:cNvSpPr>
      </xdr:nvSpPr>
      <xdr:spPr bwMode="auto">
        <a:xfrm>
          <a:off x="1371600" y="68706873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34511</xdr:row>
      <xdr:rowOff>91440</xdr:rowOff>
    </xdr:from>
    <xdr:to>
      <xdr:col>6</xdr:col>
      <xdr:colOff>320040</xdr:colOff>
      <xdr:row>34511</xdr:row>
      <xdr:rowOff>91440</xdr:rowOff>
    </xdr:to>
    <xdr:sp macro="" textlink="">
      <xdr:nvSpPr>
        <xdr:cNvPr id="546" name="Line 395">
          <a:extLst>
            <a:ext uri="{FF2B5EF4-FFF2-40B4-BE49-F238E27FC236}">
              <a16:creationId xmlns:a16="http://schemas.microsoft.com/office/drawing/2014/main" id="{53FBC061-2EA5-4DA4-B6A5-BB6C48B9EFA6}"/>
            </a:ext>
          </a:extLst>
        </xdr:cNvPr>
        <xdr:cNvSpPr>
          <a:spLocks noChangeShapeType="1"/>
        </xdr:cNvSpPr>
      </xdr:nvSpPr>
      <xdr:spPr bwMode="auto">
        <a:xfrm>
          <a:off x="1371600" y="68708930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34512</xdr:row>
      <xdr:rowOff>99060</xdr:rowOff>
    </xdr:from>
    <xdr:to>
      <xdr:col>6</xdr:col>
      <xdr:colOff>320040</xdr:colOff>
      <xdr:row>34512</xdr:row>
      <xdr:rowOff>99060</xdr:rowOff>
    </xdr:to>
    <xdr:sp macro="" textlink="">
      <xdr:nvSpPr>
        <xdr:cNvPr id="547" name="Line 394">
          <a:extLst>
            <a:ext uri="{FF2B5EF4-FFF2-40B4-BE49-F238E27FC236}">
              <a16:creationId xmlns:a16="http://schemas.microsoft.com/office/drawing/2014/main" id="{1DA5CC55-1257-468C-A5C2-D4336BB8B3D4}"/>
            </a:ext>
          </a:extLst>
        </xdr:cNvPr>
        <xdr:cNvSpPr>
          <a:spLocks noChangeShapeType="1"/>
        </xdr:cNvSpPr>
      </xdr:nvSpPr>
      <xdr:spPr bwMode="auto">
        <a:xfrm>
          <a:off x="1371600" y="68710987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34513</xdr:row>
      <xdr:rowOff>106680</xdr:rowOff>
    </xdr:from>
    <xdr:to>
      <xdr:col>6</xdr:col>
      <xdr:colOff>320040</xdr:colOff>
      <xdr:row>34513</xdr:row>
      <xdr:rowOff>106680</xdr:rowOff>
    </xdr:to>
    <xdr:sp macro="" textlink="">
      <xdr:nvSpPr>
        <xdr:cNvPr id="548" name="Line 393">
          <a:extLst>
            <a:ext uri="{FF2B5EF4-FFF2-40B4-BE49-F238E27FC236}">
              <a16:creationId xmlns:a16="http://schemas.microsoft.com/office/drawing/2014/main" id="{DBA1E219-C8A4-49EF-B0F0-86C63B790148}"/>
            </a:ext>
          </a:extLst>
        </xdr:cNvPr>
        <xdr:cNvSpPr>
          <a:spLocks noChangeShapeType="1"/>
        </xdr:cNvSpPr>
      </xdr:nvSpPr>
      <xdr:spPr bwMode="auto">
        <a:xfrm>
          <a:off x="1371600" y="68713045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34514</xdr:row>
      <xdr:rowOff>114300</xdr:rowOff>
    </xdr:from>
    <xdr:to>
      <xdr:col>6</xdr:col>
      <xdr:colOff>320040</xdr:colOff>
      <xdr:row>34514</xdr:row>
      <xdr:rowOff>114300</xdr:rowOff>
    </xdr:to>
    <xdr:sp macro="" textlink="">
      <xdr:nvSpPr>
        <xdr:cNvPr id="549" name="Line 392">
          <a:extLst>
            <a:ext uri="{FF2B5EF4-FFF2-40B4-BE49-F238E27FC236}">
              <a16:creationId xmlns:a16="http://schemas.microsoft.com/office/drawing/2014/main" id="{44B26D7D-F7AB-4EED-8FDB-220B3357B1C0}"/>
            </a:ext>
          </a:extLst>
        </xdr:cNvPr>
        <xdr:cNvSpPr>
          <a:spLocks noChangeShapeType="1"/>
        </xdr:cNvSpPr>
      </xdr:nvSpPr>
      <xdr:spPr bwMode="auto">
        <a:xfrm>
          <a:off x="1371600" y="68715102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34515</xdr:row>
      <xdr:rowOff>121920</xdr:rowOff>
    </xdr:from>
    <xdr:to>
      <xdr:col>6</xdr:col>
      <xdr:colOff>320040</xdr:colOff>
      <xdr:row>34515</xdr:row>
      <xdr:rowOff>121920</xdr:rowOff>
    </xdr:to>
    <xdr:sp macro="" textlink="">
      <xdr:nvSpPr>
        <xdr:cNvPr id="550" name="Line 391">
          <a:extLst>
            <a:ext uri="{FF2B5EF4-FFF2-40B4-BE49-F238E27FC236}">
              <a16:creationId xmlns:a16="http://schemas.microsoft.com/office/drawing/2014/main" id="{46E5C719-8B1E-4EE3-8A52-BEA51105AE34}"/>
            </a:ext>
          </a:extLst>
        </xdr:cNvPr>
        <xdr:cNvSpPr>
          <a:spLocks noChangeShapeType="1"/>
        </xdr:cNvSpPr>
      </xdr:nvSpPr>
      <xdr:spPr bwMode="auto">
        <a:xfrm>
          <a:off x="1371600" y="68717160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34516</xdr:row>
      <xdr:rowOff>129540</xdr:rowOff>
    </xdr:from>
    <xdr:to>
      <xdr:col>6</xdr:col>
      <xdr:colOff>320040</xdr:colOff>
      <xdr:row>34516</xdr:row>
      <xdr:rowOff>129540</xdr:rowOff>
    </xdr:to>
    <xdr:sp macro="" textlink="">
      <xdr:nvSpPr>
        <xdr:cNvPr id="551" name="Line 390">
          <a:extLst>
            <a:ext uri="{FF2B5EF4-FFF2-40B4-BE49-F238E27FC236}">
              <a16:creationId xmlns:a16="http://schemas.microsoft.com/office/drawing/2014/main" id="{679C0E3F-6A1B-4C96-AF71-3B34EA14AA7A}"/>
            </a:ext>
          </a:extLst>
        </xdr:cNvPr>
        <xdr:cNvSpPr>
          <a:spLocks noChangeShapeType="1"/>
        </xdr:cNvSpPr>
      </xdr:nvSpPr>
      <xdr:spPr bwMode="auto">
        <a:xfrm>
          <a:off x="1371600" y="68719217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34517</xdr:row>
      <xdr:rowOff>137160</xdr:rowOff>
    </xdr:from>
    <xdr:to>
      <xdr:col>6</xdr:col>
      <xdr:colOff>320040</xdr:colOff>
      <xdr:row>34517</xdr:row>
      <xdr:rowOff>137160</xdr:rowOff>
    </xdr:to>
    <xdr:sp macro="" textlink="">
      <xdr:nvSpPr>
        <xdr:cNvPr id="552" name="Line 389">
          <a:extLst>
            <a:ext uri="{FF2B5EF4-FFF2-40B4-BE49-F238E27FC236}">
              <a16:creationId xmlns:a16="http://schemas.microsoft.com/office/drawing/2014/main" id="{A54BECC5-F647-4432-8DDC-1B8C73EB1DE0}"/>
            </a:ext>
          </a:extLst>
        </xdr:cNvPr>
        <xdr:cNvSpPr>
          <a:spLocks noChangeShapeType="1"/>
        </xdr:cNvSpPr>
      </xdr:nvSpPr>
      <xdr:spPr bwMode="auto">
        <a:xfrm>
          <a:off x="1371600" y="68721274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34518</xdr:row>
      <xdr:rowOff>152400</xdr:rowOff>
    </xdr:from>
    <xdr:to>
      <xdr:col>6</xdr:col>
      <xdr:colOff>320040</xdr:colOff>
      <xdr:row>34518</xdr:row>
      <xdr:rowOff>152400</xdr:rowOff>
    </xdr:to>
    <xdr:sp macro="" textlink="">
      <xdr:nvSpPr>
        <xdr:cNvPr id="553" name="Line 388">
          <a:extLst>
            <a:ext uri="{FF2B5EF4-FFF2-40B4-BE49-F238E27FC236}">
              <a16:creationId xmlns:a16="http://schemas.microsoft.com/office/drawing/2014/main" id="{53584730-6B0E-47FE-944E-206ADD69B8E0}"/>
            </a:ext>
          </a:extLst>
        </xdr:cNvPr>
        <xdr:cNvSpPr>
          <a:spLocks noChangeShapeType="1"/>
        </xdr:cNvSpPr>
      </xdr:nvSpPr>
      <xdr:spPr bwMode="auto">
        <a:xfrm>
          <a:off x="1371600" y="68723408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34519</xdr:row>
      <xdr:rowOff>160020</xdr:rowOff>
    </xdr:from>
    <xdr:to>
      <xdr:col>6</xdr:col>
      <xdr:colOff>320040</xdr:colOff>
      <xdr:row>34519</xdr:row>
      <xdr:rowOff>160020</xdr:rowOff>
    </xdr:to>
    <xdr:sp macro="" textlink="">
      <xdr:nvSpPr>
        <xdr:cNvPr id="554" name="Line 387">
          <a:extLst>
            <a:ext uri="{FF2B5EF4-FFF2-40B4-BE49-F238E27FC236}">
              <a16:creationId xmlns:a16="http://schemas.microsoft.com/office/drawing/2014/main" id="{4FE313E8-4CAA-43A4-9E24-B9DD27EFC29C}"/>
            </a:ext>
          </a:extLst>
        </xdr:cNvPr>
        <xdr:cNvSpPr>
          <a:spLocks noChangeShapeType="1"/>
        </xdr:cNvSpPr>
      </xdr:nvSpPr>
      <xdr:spPr bwMode="auto">
        <a:xfrm>
          <a:off x="1371600" y="68725465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34520</xdr:row>
      <xdr:rowOff>167640</xdr:rowOff>
    </xdr:from>
    <xdr:to>
      <xdr:col>6</xdr:col>
      <xdr:colOff>320040</xdr:colOff>
      <xdr:row>34520</xdr:row>
      <xdr:rowOff>167640</xdr:rowOff>
    </xdr:to>
    <xdr:sp macro="" textlink="">
      <xdr:nvSpPr>
        <xdr:cNvPr id="555" name="Line 386">
          <a:extLst>
            <a:ext uri="{FF2B5EF4-FFF2-40B4-BE49-F238E27FC236}">
              <a16:creationId xmlns:a16="http://schemas.microsoft.com/office/drawing/2014/main" id="{41DFCFD4-BAEF-4433-8680-006EA06C681E}"/>
            </a:ext>
          </a:extLst>
        </xdr:cNvPr>
        <xdr:cNvSpPr>
          <a:spLocks noChangeShapeType="1"/>
        </xdr:cNvSpPr>
      </xdr:nvSpPr>
      <xdr:spPr bwMode="auto">
        <a:xfrm>
          <a:off x="1371600" y="68727523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34478</xdr:row>
      <xdr:rowOff>121920</xdr:rowOff>
    </xdr:from>
    <xdr:to>
      <xdr:col>2</xdr:col>
      <xdr:colOff>30480</xdr:colOff>
      <xdr:row>34521</xdr:row>
      <xdr:rowOff>175260</xdr:rowOff>
    </xdr:to>
    <xdr:sp macro="" textlink="">
      <xdr:nvSpPr>
        <xdr:cNvPr id="556" name="Line 385">
          <a:extLst>
            <a:ext uri="{FF2B5EF4-FFF2-40B4-BE49-F238E27FC236}">
              <a16:creationId xmlns:a16="http://schemas.microsoft.com/office/drawing/2014/main" id="{BAF33F5E-CBBE-40AD-AA47-3AFACF723112}"/>
            </a:ext>
          </a:extLst>
        </xdr:cNvPr>
        <xdr:cNvSpPr>
          <a:spLocks noChangeShapeType="1"/>
        </xdr:cNvSpPr>
      </xdr:nvSpPr>
      <xdr:spPr bwMode="auto">
        <a:xfrm>
          <a:off x="1371600" y="6864385560"/>
          <a:ext cx="0" cy="857250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34478</xdr:row>
      <xdr:rowOff>121920</xdr:rowOff>
    </xdr:from>
    <xdr:to>
      <xdr:col>2</xdr:col>
      <xdr:colOff>906780</xdr:colOff>
      <xdr:row>34521</xdr:row>
      <xdr:rowOff>175260</xdr:rowOff>
    </xdr:to>
    <xdr:sp macro="" textlink="">
      <xdr:nvSpPr>
        <xdr:cNvPr id="557" name="Line 384">
          <a:extLst>
            <a:ext uri="{FF2B5EF4-FFF2-40B4-BE49-F238E27FC236}">
              <a16:creationId xmlns:a16="http://schemas.microsoft.com/office/drawing/2014/main" id="{870E9A3B-668E-4875-925F-DC972B9752BB}"/>
            </a:ext>
          </a:extLst>
        </xdr:cNvPr>
        <xdr:cNvSpPr>
          <a:spLocks noChangeShapeType="1"/>
        </xdr:cNvSpPr>
      </xdr:nvSpPr>
      <xdr:spPr bwMode="auto">
        <a:xfrm>
          <a:off x="2247900" y="6864385560"/>
          <a:ext cx="0" cy="857250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34478</xdr:row>
      <xdr:rowOff>121920</xdr:rowOff>
    </xdr:from>
    <xdr:to>
      <xdr:col>2</xdr:col>
      <xdr:colOff>1706880</xdr:colOff>
      <xdr:row>34521</xdr:row>
      <xdr:rowOff>175260</xdr:rowOff>
    </xdr:to>
    <xdr:sp macro="" textlink="">
      <xdr:nvSpPr>
        <xdr:cNvPr id="558" name="Line 383">
          <a:extLst>
            <a:ext uri="{FF2B5EF4-FFF2-40B4-BE49-F238E27FC236}">
              <a16:creationId xmlns:a16="http://schemas.microsoft.com/office/drawing/2014/main" id="{3489558E-0E85-40EB-8654-F525B77B0EFE}"/>
            </a:ext>
          </a:extLst>
        </xdr:cNvPr>
        <xdr:cNvSpPr>
          <a:spLocks noChangeShapeType="1"/>
        </xdr:cNvSpPr>
      </xdr:nvSpPr>
      <xdr:spPr bwMode="auto">
        <a:xfrm>
          <a:off x="3048000" y="6864385560"/>
          <a:ext cx="0" cy="857250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34478</xdr:row>
      <xdr:rowOff>121920</xdr:rowOff>
    </xdr:from>
    <xdr:to>
      <xdr:col>5</xdr:col>
      <xdr:colOff>350520</xdr:colOff>
      <xdr:row>34521</xdr:row>
      <xdr:rowOff>175260</xdr:rowOff>
    </xdr:to>
    <xdr:sp macro="" textlink="">
      <xdr:nvSpPr>
        <xdr:cNvPr id="559" name="Line 382">
          <a:extLst>
            <a:ext uri="{FF2B5EF4-FFF2-40B4-BE49-F238E27FC236}">
              <a16:creationId xmlns:a16="http://schemas.microsoft.com/office/drawing/2014/main" id="{6BBEF1B8-545E-4E6B-9A41-F95EE1E56141}"/>
            </a:ext>
          </a:extLst>
        </xdr:cNvPr>
        <xdr:cNvSpPr>
          <a:spLocks noChangeShapeType="1"/>
        </xdr:cNvSpPr>
      </xdr:nvSpPr>
      <xdr:spPr bwMode="auto">
        <a:xfrm>
          <a:off x="6248400" y="6864385560"/>
          <a:ext cx="0" cy="857250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34478</xdr:row>
      <xdr:rowOff>121920</xdr:rowOff>
    </xdr:from>
    <xdr:to>
      <xdr:col>6</xdr:col>
      <xdr:colOff>320040</xdr:colOff>
      <xdr:row>34521</xdr:row>
      <xdr:rowOff>175260</xdr:rowOff>
    </xdr:to>
    <xdr:sp macro="" textlink="">
      <xdr:nvSpPr>
        <xdr:cNvPr id="560" name="Line 381">
          <a:extLst>
            <a:ext uri="{FF2B5EF4-FFF2-40B4-BE49-F238E27FC236}">
              <a16:creationId xmlns:a16="http://schemas.microsoft.com/office/drawing/2014/main" id="{C5165CBD-A240-41D6-A306-3FCDDEDF52CE}"/>
            </a:ext>
          </a:extLst>
        </xdr:cNvPr>
        <xdr:cNvSpPr>
          <a:spLocks noChangeShapeType="1"/>
        </xdr:cNvSpPr>
      </xdr:nvSpPr>
      <xdr:spPr bwMode="auto">
        <a:xfrm>
          <a:off x="6888480" y="6864385560"/>
          <a:ext cx="0" cy="857250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34550</xdr:row>
      <xdr:rowOff>38100</xdr:rowOff>
    </xdr:from>
    <xdr:to>
      <xdr:col>5</xdr:col>
      <xdr:colOff>76200</xdr:colOff>
      <xdr:row>34550</xdr:row>
      <xdr:rowOff>38100</xdr:rowOff>
    </xdr:to>
    <xdr:sp macro="" textlink="">
      <xdr:nvSpPr>
        <xdr:cNvPr id="561" name="Line 380">
          <a:extLst>
            <a:ext uri="{FF2B5EF4-FFF2-40B4-BE49-F238E27FC236}">
              <a16:creationId xmlns:a16="http://schemas.microsoft.com/office/drawing/2014/main" id="{AB4EF8E3-8A1D-427F-AFEA-4BF256C2D506}"/>
            </a:ext>
          </a:extLst>
        </xdr:cNvPr>
        <xdr:cNvSpPr>
          <a:spLocks noChangeShapeType="1"/>
        </xdr:cNvSpPr>
      </xdr:nvSpPr>
      <xdr:spPr bwMode="auto">
        <a:xfrm>
          <a:off x="457200" y="68785663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34560</xdr:row>
      <xdr:rowOff>121920</xdr:rowOff>
    </xdr:from>
    <xdr:to>
      <xdr:col>6</xdr:col>
      <xdr:colOff>320040</xdr:colOff>
      <xdr:row>34560</xdr:row>
      <xdr:rowOff>121920</xdr:rowOff>
    </xdr:to>
    <xdr:sp macro="" textlink="">
      <xdr:nvSpPr>
        <xdr:cNvPr id="562" name="Line 379">
          <a:extLst>
            <a:ext uri="{FF2B5EF4-FFF2-40B4-BE49-F238E27FC236}">
              <a16:creationId xmlns:a16="http://schemas.microsoft.com/office/drawing/2014/main" id="{CE403ACA-B680-4706-9E4F-24011A976E4A}"/>
            </a:ext>
          </a:extLst>
        </xdr:cNvPr>
        <xdr:cNvSpPr>
          <a:spLocks noChangeShapeType="1"/>
        </xdr:cNvSpPr>
      </xdr:nvSpPr>
      <xdr:spPr bwMode="auto">
        <a:xfrm>
          <a:off x="1371600" y="688063140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34562</xdr:row>
      <xdr:rowOff>114300</xdr:rowOff>
    </xdr:from>
    <xdr:to>
      <xdr:col>6</xdr:col>
      <xdr:colOff>320040</xdr:colOff>
      <xdr:row>34562</xdr:row>
      <xdr:rowOff>114300</xdr:rowOff>
    </xdr:to>
    <xdr:sp macro="" textlink="">
      <xdr:nvSpPr>
        <xdr:cNvPr id="563" name="Line 378">
          <a:extLst>
            <a:ext uri="{FF2B5EF4-FFF2-40B4-BE49-F238E27FC236}">
              <a16:creationId xmlns:a16="http://schemas.microsoft.com/office/drawing/2014/main" id="{2BD3DAF5-4D14-4DA8-A98F-2846D496807A}"/>
            </a:ext>
          </a:extLst>
        </xdr:cNvPr>
        <xdr:cNvSpPr>
          <a:spLocks noChangeShapeType="1"/>
        </xdr:cNvSpPr>
      </xdr:nvSpPr>
      <xdr:spPr bwMode="auto">
        <a:xfrm>
          <a:off x="1371600" y="68810200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34563</xdr:row>
      <xdr:rowOff>121920</xdr:rowOff>
    </xdr:from>
    <xdr:to>
      <xdr:col>6</xdr:col>
      <xdr:colOff>320040</xdr:colOff>
      <xdr:row>34563</xdr:row>
      <xdr:rowOff>121920</xdr:rowOff>
    </xdr:to>
    <xdr:sp macro="" textlink="">
      <xdr:nvSpPr>
        <xdr:cNvPr id="564" name="Line 377">
          <a:extLst>
            <a:ext uri="{FF2B5EF4-FFF2-40B4-BE49-F238E27FC236}">
              <a16:creationId xmlns:a16="http://schemas.microsoft.com/office/drawing/2014/main" id="{76335859-8244-4671-AF03-30A2F11FA8DF}"/>
            </a:ext>
          </a:extLst>
        </xdr:cNvPr>
        <xdr:cNvSpPr>
          <a:spLocks noChangeShapeType="1"/>
        </xdr:cNvSpPr>
      </xdr:nvSpPr>
      <xdr:spPr bwMode="auto">
        <a:xfrm>
          <a:off x="1371600" y="68812257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34564</xdr:row>
      <xdr:rowOff>129540</xdr:rowOff>
    </xdr:from>
    <xdr:to>
      <xdr:col>6</xdr:col>
      <xdr:colOff>320040</xdr:colOff>
      <xdr:row>34564</xdr:row>
      <xdr:rowOff>129540</xdr:rowOff>
    </xdr:to>
    <xdr:sp macro="" textlink="">
      <xdr:nvSpPr>
        <xdr:cNvPr id="565" name="Line 376">
          <a:extLst>
            <a:ext uri="{FF2B5EF4-FFF2-40B4-BE49-F238E27FC236}">
              <a16:creationId xmlns:a16="http://schemas.microsoft.com/office/drawing/2014/main" id="{7097EC43-34E2-4109-8C84-1AD5F715175C}"/>
            </a:ext>
          </a:extLst>
        </xdr:cNvPr>
        <xdr:cNvSpPr>
          <a:spLocks noChangeShapeType="1"/>
        </xdr:cNvSpPr>
      </xdr:nvSpPr>
      <xdr:spPr bwMode="auto">
        <a:xfrm>
          <a:off x="1371600" y="68814315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34565</xdr:row>
      <xdr:rowOff>137160</xdr:rowOff>
    </xdr:from>
    <xdr:to>
      <xdr:col>6</xdr:col>
      <xdr:colOff>320040</xdr:colOff>
      <xdr:row>34565</xdr:row>
      <xdr:rowOff>137160</xdr:rowOff>
    </xdr:to>
    <xdr:sp macro="" textlink="">
      <xdr:nvSpPr>
        <xdr:cNvPr id="566" name="Line 375">
          <a:extLst>
            <a:ext uri="{FF2B5EF4-FFF2-40B4-BE49-F238E27FC236}">
              <a16:creationId xmlns:a16="http://schemas.microsoft.com/office/drawing/2014/main" id="{1ED4DB2C-7288-4A6C-9AA1-E378DC81ED40}"/>
            </a:ext>
          </a:extLst>
        </xdr:cNvPr>
        <xdr:cNvSpPr>
          <a:spLocks noChangeShapeType="1"/>
        </xdr:cNvSpPr>
      </xdr:nvSpPr>
      <xdr:spPr bwMode="auto">
        <a:xfrm>
          <a:off x="1371600" y="68816372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34566</xdr:row>
      <xdr:rowOff>152400</xdr:rowOff>
    </xdr:from>
    <xdr:to>
      <xdr:col>6</xdr:col>
      <xdr:colOff>320040</xdr:colOff>
      <xdr:row>34566</xdr:row>
      <xdr:rowOff>152400</xdr:rowOff>
    </xdr:to>
    <xdr:sp macro="" textlink="">
      <xdr:nvSpPr>
        <xdr:cNvPr id="567" name="Line 374">
          <a:extLst>
            <a:ext uri="{FF2B5EF4-FFF2-40B4-BE49-F238E27FC236}">
              <a16:creationId xmlns:a16="http://schemas.microsoft.com/office/drawing/2014/main" id="{CAD37CEA-214B-48F9-83CF-D08FF61494BE}"/>
            </a:ext>
          </a:extLst>
        </xdr:cNvPr>
        <xdr:cNvSpPr>
          <a:spLocks noChangeShapeType="1"/>
        </xdr:cNvSpPr>
      </xdr:nvSpPr>
      <xdr:spPr bwMode="auto">
        <a:xfrm>
          <a:off x="1371600" y="68818506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34567</xdr:row>
      <xdr:rowOff>160020</xdr:rowOff>
    </xdr:from>
    <xdr:to>
      <xdr:col>6</xdr:col>
      <xdr:colOff>320040</xdr:colOff>
      <xdr:row>34567</xdr:row>
      <xdr:rowOff>160020</xdr:rowOff>
    </xdr:to>
    <xdr:sp macro="" textlink="">
      <xdr:nvSpPr>
        <xdr:cNvPr id="568" name="Line 373">
          <a:extLst>
            <a:ext uri="{FF2B5EF4-FFF2-40B4-BE49-F238E27FC236}">
              <a16:creationId xmlns:a16="http://schemas.microsoft.com/office/drawing/2014/main" id="{CBC594C1-3C5B-446E-9D7D-1C8546954220}"/>
            </a:ext>
          </a:extLst>
        </xdr:cNvPr>
        <xdr:cNvSpPr>
          <a:spLocks noChangeShapeType="1"/>
        </xdr:cNvSpPr>
      </xdr:nvSpPr>
      <xdr:spPr bwMode="auto">
        <a:xfrm>
          <a:off x="1371600" y="68820563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34568</xdr:row>
      <xdr:rowOff>167640</xdr:rowOff>
    </xdr:from>
    <xdr:to>
      <xdr:col>6</xdr:col>
      <xdr:colOff>320040</xdr:colOff>
      <xdr:row>34568</xdr:row>
      <xdr:rowOff>167640</xdr:rowOff>
    </xdr:to>
    <xdr:sp macro="" textlink="">
      <xdr:nvSpPr>
        <xdr:cNvPr id="569" name="Line 372">
          <a:extLst>
            <a:ext uri="{FF2B5EF4-FFF2-40B4-BE49-F238E27FC236}">
              <a16:creationId xmlns:a16="http://schemas.microsoft.com/office/drawing/2014/main" id="{8E727B0A-F295-4883-A2BA-2FC8898BB6E1}"/>
            </a:ext>
          </a:extLst>
        </xdr:cNvPr>
        <xdr:cNvSpPr>
          <a:spLocks noChangeShapeType="1"/>
        </xdr:cNvSpPr>
      </xdr:nvSpPr>
      <xdr:spPr bwMode="auto">
        <a:xfrm>
          <a:off x="1371600" y="68822620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34569</xdr:row>
      <xdr:rowOff>175260</xdr:rowOff>
    </xdr:from>
    <xdr:to>
      <xdr:col>6</xdr:col>
      <xdr:colOff>320040</xdr:colOff>
      <xdr:row>34569</xdr:row>
      <xdr:rowOff>175260</xdr:rowOff>
    </xdr:to>
    <xdr:sp macro="" textlink="">
      <xdr:nvSpPr>
        <xdr:cNvPr id="570" name="Line 371">
          <a:extLst>
            <a:ext uri="{FF2B5EF4-FFF2-40B4-BE49-F238E27FC236}">
              <a16:creationId xmlns:a16="http://schemas.microsoft.com/office/drawing/2014/main" id="{659D1C57-E31D-4756-9A03-0E09220236B3}"/>
            </a:ext>
          </a:extLst>
        </xdr:cNvPr>
        <xdr:cNvSpPr>
          <a:spLocks noChangeShapeType="1"/>
        </xdr:cNvSpPr>
      </xdr:nvSpPr>
      <xdr:spPr bwMode="auto">
        <a:xfrm>
          <a:off x="1371600" y="68824678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34570</xdr:row>
      <xdr:rowOff>182880</xdr:rowOff>
    </xdr:from>
    <xdr:to>
      <xdr:col>6</xdr:col>
      <xdr:colOff>320040</xdr:colOff>
      <xdr:row>34570</xdr:row>
      <xdr:rowOff>182880</xdr:rowOff>
    </xdr:to>
    <xdr:sp macro="" textlink="">
      <xdr:nvSpPr>
        <xdr:cNvPr id="571" name="Line 370">
          <a:extLst>
            <a:ext uri="{FF2B5EF4-FFF2-40B4-BE49-F238E27FC236}">
              <a16:creationId xmlns:a16="http://schemas.microsoft.com/office/drawing/2014/main" id="{91386506-9141-4256-9045-89E54216638E}"/>
            </a:ext>
          </a:extLst>
        </xdr:cNvPr>
        <xdr:cNvSpPr>
          <a:spLocks noChangeShapeType="1"/>
        </xdr:cNvSpPr>
      </xdr:nvSpPr>
      <xdr:spPr bwMode="auto">
        <a:xfrm>
          <a:off x="1371600" y="68826735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34572</xdr:row>
      <xdr:rowOff>175260</xdr:rowOff>
    </xdr:from>
    <xdr:to>
      <xdr:col>6</xdr:col>
      <xdr:colOff>320040</xdr:colOff>
      <xdr:row>34572</xdr:row>
      <xdr:rowOff>175260</xdr:rowOff>
    </xdr:to>
    <xdr:sp macro="" textlink="">
      <xdr:nvSpPr>
        <xdr:cNvPr id="572" name="Line 369">
          <a:extLst>
            <a:ext uri="{FF2B5EF4-FFF2-40B4-BE49-F238E27FC236}">
              <a16:creationId xmlns:a16="http://schemas.microsoft.com/office/drawing/2014/main" id="{065043A9-A474-4BE5-B062-89A7333D0045}"/>
            </a:ext>
          </a:extLst>
        </xdr:cNvPr>
        <xdr:cNvSpPr>
          <a:spLocks noChangeShapeType="1"/>
        </xdr:cNvSpPr>
      </xdr:nvSpPr>
      <xdr:spPr bwMode="auto">
        <a:xfrm>
          <a:off x="1371600" y="6883062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34573</xdr:row>
      <xdr:rowOff>182880</xdr:rowOff>
    </xdr:from>
    <xdr:to>
      <xdr:col>6</xdr:col>
      <xdr:colOff>320040</xdr:colOff>
      <xdr:row>34573</xdr:row>
      <xdr:rowOff>182880</xdr:rowOff>
    </xdr:to>
    <xdr:sp macro="" textlink="">
      <xdr:nvSpPr>
        <xdr:cNvPr id="573" name="Line 368">
          <a:extLst>
            <a:ext uri="{FF2B5EF4-FFF2-40B4-BE49-F238E27FC236}">
              <a16:creationId xmlns:a16="http://schemas.microsoft.com/office/drawing/2014/main" id="{48892C26-C649-46A6-84FF-C6B917C8F907}"/>
            </a:ext>
          </a:extLst>
        </xdr:cNvPr>
        <xdr:cNvSpPr>
          <a:spLocks noChangeShapeType="1"/>
        </xdr:cNvSpPr>
      </xdr:nvSpPr>
      <xdr:spPr bwMode="auto">
        <a:xfrm>
          <a:off x="1371600" y="68832679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34575</xdr:row>
      <xdr:rowOff>129540</xdr:rowOff>
    </xdr:from>
    <xdr:to>
      <xdr:col>6</xdr:col>
      <xdr:colOff>320040</xdr:colOff>
      <xdr:row>34575</xdr:row>
      <xdr:rowOff>129540</xdr:rowOff>
    </xdr:to>
    <xdr:sp macro="" textlink="">
      <xdr:nvSpPr>
        <xdr:cNvPr id="574" name="Line 367">
          <a:extLst>
            <a:ext uri="{FF2B5EF4-FFF2-40B4-BE49-F238E27FC236}">
              <a16:creationId xmlns:a16="http://schemas.microsoft.com/office/drawing/2014/main" id="{AB70E31A-97FC-476D-BE66-53891B0DF6E8}"/>
            </a:ext>
          </a:extLst>
        </xdr:cNvPr>
        <xdr:cNvSpPr>
          <a:spLocks noChangeShapeType="1"/>
        </xdr:cNvSpPr>
      </xdr:nvSpPr>
      <xdr:spPr bwMode="auto">
        <a:xfrm>
          <a:off x="1371600" y="68836108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34576</xdr:row>
      <xdr:rowOff>137160</xdr:rowOff>
    </xdr:from>
    <xdr:to>
      <xdr:col>6</xdr:col>
      <xdr:colOff>320040</xdr:colOff>
      <xdr:row>34576</xdr:row>
      <xdr:rowOff>137160</xdr:rowOff>
    </xdr:to>
    <xdr:sp macro="" textlink="">
      <xdr:nvSpPr>
        <xdr:cNvPr id="575" name="Line 366">
          <a:extLst>
            <a:ext uri="{FF2B5EF4-FFF2-40B4-BE49-F238E27FC236}">
              <a16:creationId xmlns:a16="http://schemas.microsoft.com/office/drawing/2014/main" id="{3B58F559-757F-4C27-81B7-7B68705EA0A3}"/>
            </a:ext>
          </a:extLst>
        </xdr:cNvPr>
        <xdr:cNvSpPr>
          <a:spLocks noChangeShapeType="1"/>
        </xdr:cNvSpPr>
      </xdr:nvSpPr>
      <xdr:spPr bwMode="auto">
        <a:xfrm>
          <a:off x="1371600" y="68838165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34577</xdr:row>
      <xdr:rowOff>144780</xdr:rowOff>
    </xdr:from>
    <xdr:to>
      <xdr:col>6</xdr:col>
      <xdr:colOff>320040</xdr:colOff>
      <xdr:row>34577</xdr:row>
      <xdr:rowOff>144780</xdr:rowOff>
    </xdr:to>
    <xdr:sp macro="" textlink="">
      <xdr:nvSpPr>
        <xdr:cNvPr id="576" name="Line 365">
          <a:extLst>
            <a:ext uri="{FF2B5EF4-FFF2-40B4-BE49-F238E27FC236}">
              <a16:creationId xmlns:a16="http://schemas.microsoft.com/office/drawing/2014/main" id="{666B31BC-D63B-449D-9A74-CA9B2A40A781}"/>
            </a:ext>
          </a:extLst>
        </xdr:cNvPr>
        <xdr:cNvSpPr>
          <a:spLocks noChangeShapeType="1"/>
        </xdr:cNvSpPr>
      </xdr:nvSpPr>
      <xdr:spPr bwMode="auto">
        <a:xfrm>
          <a:off x="1371600" y="68840223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34578</xdr:row>
      <xdr:rowOff>160020</xdr:rowOff>
    </xdr:from>
    <xdr:to>
      <xdr:col>6</xdr:col>
      <xdr:colOff>320040</xdr:colOff>
      <xdr:row>34578</xdr:row>
      <xdr:rowOff>160020</xdr:rowOff>
    </xdr:to>
    <xdr:sp macro="" textlink="">
      <xdr:nvSpPr>
        <xdr:cNvPr id="577" name="Line 364">
          <a:extLst>
            <a:ext uri="{FF2B5EF4-FFF2-40B4-BE49-F238E27FC236}">
              <a16:creationId xmlns:a16="http://schemas.microsoft.com/office/drawing/2014/main" id="{3BF79CAF-49FB-43A8-A0D5-3A7BCEE19BD1}"/>
            </a:ext>
          </a:extLst>
        </xdr:cNvPr>
        <xdr:cNvSpPr>
          <a:spLocks noChangeShapeType="1"/>
        </xdr:cNvSpPr>
      </xdr:nvSpPr>
      <xdr:spPr bwMode="auto">
        <a:xfrm>
          <a:off x="1371600" y="68842356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34579</xdr:row>
      <xdr:rowOff>167640</xdr:rowOff>
    </xdr:from>
    <xdr:to>
      <xdr:col>6</xdr:col>
      <xdr:colOff>320040</xdr:colOff>
      <xdr:row>34579</xdr:row>
      <xdr:rowOff>167640</xdr:rowOff>
    </xdr:to>
    <xdr:sp macro="" textlink="">
      <xdr:nvSpPr>
        <xdr:cNvPr id="578" name="Line 363">
          <a:extLst>
            <a:ext uri="{FF2B5EF4-FFF2-40B4-BE49-F238E27FC236}">
              <a16:creationId xmlns:a16="http://schemas.microsoft.com/office/drawing/2014/main" id="{8987AA2F-11DF-403C-B020-0E135B949E75}"/>
            </a:ext>
          </a:extLst>
        </xdr:cNvPr>
        <xdr:cNvSpPr>
          <a:spLocks noChangeShapeType="1"/>
        </xdr:cNvSpPr>
      </xdr:nvSpPr>
      <xdr:spPr bwMode="auto">
        <a:xfrm>
          <a:off x="1371600" y="68844414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34580</xdr:row>
      <xdr:rowOff>175260</xdr:rowOff>
    </xdr:from>
    <xdr:to>
      <xdr:col>6</xdr:col>
      <xdr:colOff>320040</xdr:colOff>
      <xdr:row>34580</xdr:row>
      <xdr:rowOff>175260</xdr:rowOff>
    </xdr:to>
    <xdr:sp macro="" textlink="">
      <xdr:nvSpPr>
        <xdr:cNvPr id="579" name="Line 362">
          <a:extLst>
            <a:ext uri="{FF2B5EF4-FFF2-40B4-BE49-F238E27FC236}">
              <a16:creationId xmlns:a16="http://schemas.microsoft.com/office/drawing/2014/main" id="{C0805EC2-3275-4BD9-BC6D-DBD5006484D6}"/>
            </a:ext>
          </a:extLst>
        </xdr:cNvPr>
        <xdr:cNvSpPr>
          <a:spLocks noChangeShapeType="1"/>
        </xdr:cNvSpPr>
      </xdr:nvSpPr>
      <xdr:spPr bwMode="auto">
        <a:xfrm>
          <a:off x="1371600" y="68846471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34581</xdr:row>
      <xdr:rowOff>182880</xdr:rowOff>
    </xdr:from>
    <xdr:to>
      <xdr:col>6</xdr:col>
      <xdr:colOff>320040</xdr:colOff>
      <xdr:row>34581</xdr:row>
      <xdr:rowOff>182880</xdr:rowOff>
    </xdr:to>
    <xdr:sp macro="" textlink="">
      <xdr:nvSpPr>
        <xdr:cNvPr id="580" name="Line 361">
          <a:extLst>
            <a:ext uri="{FF2B5EF4-FFF2-40B4-BE49-F238E27FC236}">
              <a16:creationId xmlns:a16="http://schemas.microsoft.com/office/drawing/2014/main" id="{AD3EBF70-FE5B-48AD-BA13-7AFA8B238B53}"/>
            </a:ext>
          </a:extLst>
        </xdr:cNvPr>
        <xdr:cNvSpPr>
          <a:spLocks noChangeShapeType="1"/>
        </xdr:cNvSpPr>
      </xdr:nvSpPr>
      <xdr:spPr bwMode="auto">
        <a:xfrm>
          <a:off x="1371600" y="68848528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34582</xdr:row>
      <xdr:rowOff>190500</xdr:rowOff>
    </xdr:from>
    <xdr:to>
      <xdr:col>6</xdr:col>
      <xdr:colOff>320040</xdr:colOff>
      <xdr:row>34582</xdr:row>
      <xdr:rowOff>190500</xdr:rowOff>
    </xdr:to>
    <xdr:sp macro="" textlink="">
      <xdr:nvSpPr>
        <xdr:cNvPr id="581" name="Line 360">
          <a:extLst>
            <a:ext uri="{FF2B5EF4-FFF2-40B4-BE49-F238E27FC236}">
              <a16:creationId xmlns:a16="http://schemas.microsoft.com/office/drawing/2014/main" id="{2AFA6E68-85CF-4442-868F-2AF966BA9B68}"/>
            </a:ext>
          </a:extLst>
        </xdr:cNvPr>
        <xdr:cNvSpPr>
          <a:spLocks noChangeShapeType="1"/>
        </xdr:cNvSpPr>
      </xdr:nvSpPr>
      <xdr:spPr bwMode="auto">
        <a:xfrm>
          <a:off x="1371600" y="68850586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34584</xdr:row>
      <xdr:rowOff>0</xdr:rowOff>
    </xdr:from>
    <xdr:to>
      <xdr:col>6</xdr:col>
      <xdr:colOff>320040</xdr:colOff>
      <xdr:row>34584</xdr:row>
      <xdr:rowOff>0</xdr:rowOff>
    </xdr:to>
    <xdr:sp macro="" textlink="">
      <xdr:nvSpPr>
        <xdr:cNvPr id="582" name="Line 359">
          <a:extLst>
            <a:ext uri="{FF2B5EF4-FFF2-40B4-BE49-F238E27FC236}">
              <a16:creationId xmlns:a16="http://schemas.microsoft.com/office/drawing/2014/main" id="{B531DE7D-27AB-437C-B87C-4F9134E7DAFB}"/>
            </a:ext>
          </a:extLst>
        </xdr:cNvPr>
        <xdr:cNvSpPr>
          <a:spLocks noChangeShapeType="1"/>
        </xdr:cNvSpPr>
      </xdr:nvSpPr>
      <xdr:spPr bwMode="auto">
        <a:xfrm>
          <a:off x="1371600" y="68852643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34585</xdr:row>
      <xdr:rowOff>7620</xdr:rowOff>
    </xdr:from>
    <xdr:to>
      <xdr:col>6</xdr:col>
      <xdr:colOff>320040</xdr:colOff>
      <xdr:row>34585</xdr:row>
      <xdr:rowOff>7620</xdr:rowOff>
    </xdr:to>
    <xdr:sp macro="" textlink="">
      <xdr:nvSpPr>
        <xdr:cNvPr id="583" name="Line 358">
          <a:extLst>
            <a:ext uri="{FF2B5EF4-FFF2-40B4-BE49-F238E27FC236}">
              <a16:creationId xmlns:a16="http://schemas.microsoft.com/office/drawing/2014/main" id="{C8DE94F9-80AA-4F6B-A6BB-26625ABEF4DC}"/>
            </a:ext>
          </a:extLst>
        </xdr:cNvPr>
        <xdr:cNvSpPr>
          <a:spLocks noChangeShapeType="1"/>
        </xdr:cNvSpPr>
      </xdr:nvSpPr>
      <xdr:spPr bwMode="auto">
        <a:xfrm>
          <a:off x="1371600" y="68854701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34586</xdr:row>
      <xdr:rowOff>15240</xdr:rowOff>
    </xdr:from>
    <xdr:to>
      <xdr:col>6</xdr:col>
      <xdr:colOff>320040</xdr:colOff>
      <xdr:row>34586</xdr:row>
      <xdr:rowOff>15240</xdr:rowOff>
    </xdr:to>
    <xdr:sp macro="" textlink="">
      <xdr:nvSpPr>
        <xdr:cNvPr id="584" name="Line 357">
          <a:extLst>
            <a:ext uri="{FF2B5EF4-FFF2-40B4-BE49-F238E27FC236}">
              <a16:creationId xmlns:a16="http://schemas.microsoft.com/office/drawing/2014/main" id="{EBDE80EE-CF6D-426F-84DA-A0BE10499B82}"/>
            </a:ext>
          </a:extLst>
        </xdr:cNvPr>
        <xdr:cNvSpPr>
          <a:spLocks noChangeShapeType="1"/>
        </xdr:cNvSpPr>
      </xdr:nvSpPr>
      <xdr:spPr bwMode="auto">
        <a:xfrm>
          <a:off x="1371600" y="68856758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34588</xdr:row>
      <xdr:rowOff>7620</xdr:rowOff>
    </xdr:from>
    <xdr:to>
      <xdr:col>6</xdr:col>
      <xdr:colOff>320040</xdr:colOff>
      <xdr:row>34588</xdr:row>
      <xdr:rowOff>7620</xdr:rowOff>
    </xdr:to>
    <xdr:sp macro="" textlink="">
      <xdr:nvSpPr>
        <xdr:cNvPr id="585" name="Line 356">
          <a:extLst>
            <a:ext uri="{FF2B5EF4-FFF2-40B4-BE49-F238E27FC236}">
              <a16:creationId xmlns:a16="http://schemas.microsoft.com/office/drawing/2014/main" id="{E5BA150A-7B22-42BF-A018-4EF3CBAE6D61}"/>
            </a:ext>
          </a:extLst>
        </xdr:cNvPr>
        <xdr:cNvSpPr>
          <a:spLocks noChangeShapeType="1"/>
        </xdr:cNvSpPr>
      </xdr:nvSpPr>
      <xdr:spPr bwMode="auto">
        <a:xfrm>
          <a:off x="1371600" y="68860644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34589</xdr:row>
      <xdr:rowOff>15240</xdr:rowOff>
    </xdr:from>
    <xdr:to>
      <xdr:col>6</xdr:col>
      <xdr:colOff>320040</xdr:colOff>
      <xdr:row>34589</xdr:row>
      <xdr:rowOff>15240</xdr:rowOff>
    </xdr:to>
    <xdr:sp macro="" textlink="">
      <xdr:nvSpPr>
        <xdr:cNvPr id="586" name="Line 355">
          <a:extLst>
            <a:ext uri="{FF2B5EF4-FFF2-40B4-BE49-F238E27FC236}">
              <a16:creationId xmlns:a16="http://schemas.microsoft.com/office/drawing/2014/main" id="{63B6144E-9187-47D4-945A-CC86304A3584}"/>
            </a:ext>
          </a:extLst>
        </xdr:cNvPr>
        <xdr:cNvSpPr>
          <a:spLocks noChangeShapeType="1"/>
        </xdr:cNvSpPr>
      </xdr:nvSpPr>
      <xdr:spPr bwMode="auto">
        <a:xfrm>
          <a:off x="1371600" y="68862702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34590</xdr:row>
      <xdr:rowOff>22860</xdr:rowOff>
    </xdr:from>
    <xdr:to>
      <xdr:col>6</xdr:col>
      <xdr:colOff>320040</xdr:colOff>
      <xdr:row>34590</xdr:row>
      <xdr:rowOff>22860</xdr:rowOff>
    </xdr:to>
    <xdr:sp macro="" textlink="">
      <xdr:nvSpPr>
        <xdr:cNvPr id="587" name="Line 354">
          <a:extLst>
            <a:ext uri="{FF2B5EF4-FFF2-40B4-BE49-F238E27FC236}">
              <a16:creationId xmlns:a16="http://schemas.microsoft.com/office/drawing/2014/main" id="{492BDB6F-3CB1-43D3-838C-6D0036399F10}"/>
            </a:ext>
          </a:extLst>
        </xdr:cNvPr>
        <xdr:cNvSpPr>
          <a:spLocks noChangeShapeType="1"/>
        </xdr:cNvSpPr>
      </xdr:nvSpPr>
      <xdr:spPr bwMode="auto">
        <a:xfrm>
          <a:off x="1371600" y="68864759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34591</xdr:row>
      <xdr:rowOff>30480</xdr:rowOff>
    </xdr:from>
    <xdr:to>
      <xdr:col>6</xdr:col>
      <xdr:colOff>320040</xdr:colOff>
      <xdr:row>34591</xdr:row>
      <xdr:rowOff>30480</xdr:rowOff>
    </xdr:to>
    <xdr:sp macro="" textlink="">
      <xdr:nvSpPr>
        <xdr:cNvPr id="588" name="Line 353">
          <a:extLst>
            <a:ext uri="{FF2B5EF4-FFF2-40B4-BE49-F238E27FC236}">
              <a16:creationId xmlns:a16="http://schemas.microsoft.com/office/drawing/2014/main" id="{FB176D2E-E6DF-41AC-8322-785490BC9F88}"/>
            </a:ext>
          </a:extLst>
        </xdr:cNvPr>
        <xdr:cNvSpPr>
          <a:spLocks noChangeShapeType="1"/>
        </xdr:cNvSpPr>
      </xdr:nvSpPr>
      <xdr:spPr bwMode="auto">
        <a:xfrm>
          <a:off x="1371600" y="68866816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34592</xdr:row>
      <xdr:rowOff>45720</xdr:rowOff>
    </xdr:from>
    <xdr:to>
      <xdr:col>6</xdr:col>
      <xdr:colOff>320040</xdr:colOff>
      <xdr:row>34592</xdr:row>
      <xdr:rowOff>45720</xdr:rowOff>
    </xdr:to>
    <xdr:sp macro="" textlink="">
      <xdr:nvSpPr>
        <xdr:cNvPr id="589" name="Line 352">
          <a:extLst>
            <a:ext uri="{FF2B5EF4-FFF2-40B4-BE49-F238E27FC236}">
              <a16:creationId xmlns:a16="http://schemas.microsoft.com/office/drawing/2014/main" id="{BB966402-77D6-45F8-832E-B5D641D952A0}"/>
            </a:ext>
          </a:extLst>
        </xdr:cNvPr>
        <xdr:cNvSpPr>
          <a:spLocks noChangeShapeType="1"/>
        </xdr:cNvSpPr>
      </xdr:nvSpPr>
      <xdr:spPr bwMode="auto">
        <a:xfrm>
          <a:off x="1371600" y="68868950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34593</xdr:row>
      <xdr:rowOff>53340</xdr:rowOff>
    </xdr:from>
    <xdr:to>
      <xdr:col>6</xdr:col>
      <xdr:colOff>320040</xdr:colOff>
      <xdr:row>34593</xdr:row>
      <xdr:rowOff>53340</xdr:rowOff>
    </xdr:to>
    <xdr:sp macro="" textlink="">
      <xdr:nvSpPr>
        <xdr:cNvPr id="590" name="Line 351">
          <a:extLst>
            <a:ext uri="{FF2B5EF4-FFF2-40B4-BE49-F238E27FC236}">
              <a16:creationId xmlns:a16="http://schemas.microsoft.com/office/drawing/2014/main" id="{FD7105AB-5F62-449E-ABB6-8057F646363D}"/>
            </a:ext>
          </a:extLst>
        </xdr:cNvPr>
        <xdr:cNvSpPr>
          <a:spLocks noChangeShapeType="1"/>
        </xdr:cNvSpPr>
      </xdr:nvSpPr>
      <xdr:spPr bwMode="auto">
        <a:xfrm>
          <a:off x="1371600" y="68871007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34594</xdr:row>
      <xdr:rowOff>60960</xdr:rowOff>
    </xdr:from>
    <xdr:to>
      <xdr:col>6</xdr:col>
      <xdr:colOff>320040</xdr:colOff>
      <xdr:row>34594</xdr:row>
      <xdr:rowOff>60960</xdr:rowOff>
    </xdr:to>
    <xdr:sp macro="" textlink="">
      <xdr:nvSpPr>
        <xdr:cNvPr id="591" name="Line 350">
          <a:extLst>
            <a:ext uri="{FF2B5EF4-FFF2-40B4-BE49-F238E27FC236}">
              <a16:creationId xmlns:a16="http://schemas.microsoft.com/office/drawing/2014/main" id="{B50632B6-A098-49B2-A295-824BE9BF1CC6}"/>
            </a:ext>
          </a:extLst>
        </xdr:cNvPr>
        <xdr:cNvSpPr>
          <a:spLocks noChangeShapeType="1"/>
        </xdr:cNvSpPr>
      </xdr:nvSpPr>
      <xdr:spPr bwMode="auto">
        <a:xfrm>
          <a:off x="1371600" y="68873065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34595</xdr:row>
      <xdr:rowOff>68580</xdr:rowOff>
    </xdr:from>
    <xdr:to>
      <xdr:col>6</xdr:col>
      <xdr:colOff>320040</xdr:colOff>
      <xdr:row>34595</xdr:row>
      <xdr:rowOff>68580</xdr:rowOff>
    </xdr:to>
    <xdr:sp macro="" textlink="">
      <xdr:nvSpPr>
        <xdr:cNvPr id="592" name="Line 349">
          <a:extLst>
            <a:ext uri="{FF2B5EF4-FFF2-40B4-BE49-F238E27FC236}">
              <a16:creationId xmlns:a16="http://schemas.microsoft.com/office/drawing/2014/main" id="{96327B74-0F58-4A0D-998D-034D8A9CEB16}"/>
            </a:ext>
          </a:extLst>
        </xdr:cNvPr>
        <xdr:cNvSpPr>
          <a:spLocks noChangeShapeType="1"/>
        </xdr:cNvSpPr>
      </xdr:nvSpPr>
      <xdr:spPr bwMode="auto">
        <a:xfrm>
          <a:off x="1371600" y="68875122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34596</xdr:row>
      <xdr:rowOff>76200</xdr:rowOff>
    </xdr:from>
    <xdr:to>
      <xdr:col>6</xdr:col>
      <xdr:colOff>320040</xdr:colOff>
      <xdr:row>34596</xdr:row>
      <xdr:rowOff>76200</xdr:rowOff>
    </xdr:to>
    <xdr:sp macro="" textlink="">
      <xdr:nvSpPr>
        <xdr:cNvPr id="593" name="Line 348">
          <a:extLst>
            <a:ext uri="{FF2B5EF4-FFF2-40B4-BE49-F238E27FC236}">
              <a16:creationId xmlns:a16="http://schemas.microsoft.com/office/drawing/2014/main" id="{5233EEA2-CA7D-4A1B-B14F-6E732B3B409D}"/>
            </a:ext>
          </a:extLst>
        </xdr:cNvPr>
        <xdr:cNvSpPr>
          <a:spLocks noChangeShapeType="1"/>
        </xdr:cNvSpPr>
      </xdr:nvSpPr>
      <xdr:spPr bwMode="auto">
        <a:xfrm>
          <a:off x="1371600" y="68877180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34597</xdr:row>
      <xdr:rowOff>83820</xdr:rowOff>
    </xdr:from>
    <xdr:to>
      <xdr:col>6</xdr:col>
      <xdr:colOff>320040</xdr:colOff>
      <xdr:row>34597</xdr:row>
      <xdr:rowOff>83820</xdr:rowOff>
    </xdr:to>
    <xdr:sp macro="" textlink="">
      <xdr:nvSpPr>
        <xdr:cNvPr id="594" name="Line 347">
          <a:extLst>
            <a:ext uri="{FF2B5EF4-FFF2-40B4-BE49-F238E27FC236}">
              <a16:creationId xmlns:a16="http://schemas.microsoft.com/office/drawing/2014/main" id="{EDABCD77-4C0B-459C-BB78-10618B0F6473}"/>
            </a:ext>
          </a:extLst>
        </xdr:cNvPr>
        <xdr:cNvSpPr>
          <a:spLocks noChangeShapeType="1"/>
        </xdr:cNvSpPr>
      </xdr:nvSpPr>
      <xdr:spPr bwMode="auto">
        <a:xfrm>
          <a:off x="1371600" y="68879237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34599</xdr:row>
      <xdr:rowOff>76200</xdr:rowOff>
    </xdr:from>
    <xdr:to>
      <xdr:col>6</xdr:col>
      <xdr:colOff>320040</xdr:colOff>
      <xdr:row>34599</xdr:row>
      <xdr:rowOff>76200</xdr:rowOff>
    </xdr:to>
    <xdr:sp macro="" textlink="">
      <xdr:nvSpPr>
        <xdr:cNvPr id="595" name="Line 346">
          <a:extLst>
            <a:ext uri="{FF2B5EF4-FFF2-40B4-BE49-F238E27FC236}">
              <a16:creationId xmlns:a16="http://schemas.microsoft.com/office/drawing/2014/main" id="{279A3665-976F-42B5-9ECE-CDAFA1206F6D}"/>
            </a:ext>
          </a:extLst>
        </xdr:cNvPr>
        <xdr:cNvSpPr>
          <a:spLocks noChangeShapeType="1"/>
        </xdr:cNvSpPr>
      </xdr:nvSpPr>
      <xdr:spPr bwMode="auto">
        <a:xfrm>
          <a:off x="1371600" y="68883123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34600</xdr:row>
      <xdr:rowOff>83820</xdr:rowOff>
    </xdr:from>
    <xdr:to>
      <xdr:col>6</xdr:col>
      <xdr:colOff>320040</xdr:colOff>
      <xdr:row>34600</xdr:row>
      <xdr:rowOff>83820</xdr:rowOff>
    </xdr:to>
    <xdr:sp macro="" textlink="">
      <xdr:nvSpPr>
        <xdr:cNvPr id="596" name="Line 345">
          <a:extLst>
            <a:ext uri="{FF2B5EF4-FFF2-40B4-BE49-F238E27FC236}">
              <a16:creationId xmlns:a16="http://schemas.microsoft.com/office/drawing/2014/main" id="{2484D8C8-9D14-4B81-9436-98A7E4690B33}"/>
            </a:ext>
          </a:extLst>
        </xdr:cNvPr>
        <xdr:cNvSpPr>
          <a:spLocks noChangeShapeType="1"/>
        </xdr:cNvSpPr>
      </xdr:nvSpPr>
      <xdr:spPr bwMode="auto">
        <a:xfrm>
          <a:off x="1371600" y="68885181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34601</xdr:row>
      <xdr:rowOff>91440</xdr:rowOff>
    </xdr:from>
    <xdr:to>
      <xdr:col>6</xdr:col>
      <xdr:colOff>320040</xdr:colOff>
      <xdr:row>34601</xdr:row>
      <xdr:rowOff>91440</xdr:rowOff>
    </xdr:to>
    <xdr:sp macro="" textlink="">
      <xdr:nvSpPr>
        <xdr:cNvPr id="597" name="Line 344">
          <a:extLst>
            <a:ext uri="{FF2B5EF4-FFF2-40B4-BE49-F238E27FC236}">
              <a16:creationId xmlns:a16="http://schemas.microsoft.com/office/drawing/2014/main" id="{13458049-34A7-4C28-8D07-C024AF0C045C}"/>
            </a:ext>
          </a:extLst>
        </xdr:cNvPr>
        <xdr:cNvSpPr>
          <a:spLocks noChangeShapeType="1"/>
        </xdr:cNvSpPr>
      </xdr:nvSpPr>
      <xdr:spPr bwMode="auto">
        <a:xfrm>
          <a:off x="1371600" y="68887238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34602</xdr:row>
      <xdr:rowOff>99060</xdr:rowOff>
    </xdr:from>
    <xdr:to>
      <xdr:col>6</xdr:col>
      <xdr:colOff>320040</xdr:colOff>
      <xdr:row>34602</xdr:row>
      <xdr:rowOff>99060</xdr:rowOff>
    </xdr:to>
    <xdr:sp macro="" textlink="">
      <xdr:nvSpPr>
        <xdr:cNvPr id="598" name="Line 343">
          <a:extLst>
            <a:ext uri="{FF2B5EF4-FFF2-40B4-BE49-F238E27FC236}">
              <a16:creationId xmlns:a16="http://schemas.microsoft.com/office/drawing/2014/main" id="{71DDBB79-D761-4733-80F1-634A555791CA}"/>
            </a:ext>
          </a:extLst>
        </xdr:cNvPr>
        <xdr:cNvSpPr>
          <a:spLocks noChangeShapeType="1"/>
        </xdr:cNvSpPr>
      </xdr:nvSpPr>
      <xdr:spPr bwMode="auto">
        <a:xfrm>
          <a:off x="1371600" y="68889295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34603</xdr:row>
      <xdr:rowOff>106680</xdr:rowOff>
    </xdr:from>
    <xdr:to>
      <xdr:col>6</xdr:col>
      <xdr:colOff>320040</xdr:colOff>
      <xdr:row>34603</xdr:row>
      <xdr:rowOff>106680</xdr:rowOff>
    </xdr:to>
    <xdr:sp macro="" textlink="">
      <xdr:nvSpPr>
        <xdr:cNvPr id="599" name="Line 342">
          <a:extLst>
            <a:ext uri="{FF2B5EF4-FFF2-40B4-BE49-F238E27FC236}">
              <a16:creationId xmlns:a16="http://schemas.microsoft.com/office/drawing/2014/main" id="{24969D1D-63B8-4D5B-84FB-05D8977D4A81}"/>
            </a:ext>
          </a:extLst>
        </xdr:cNvPr>
        <xdr:cNvSpPr>
          <a:spLocks noChangeShapeType="1"/>
        </xdr:cNvSpPr>
      </xdr:nvSpPr>
      <xdr:spPr bwMode="auto">
        <a:xfrm>
          <a:off x="1371600" y="68891353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34560</xdr:row>
      <xdr:rowOff>121920</xdr:rowOff>
    </xdr:from>
    <xdr:to>
      <xdr:col>2</xdr:col>
      <xdr:colOff>30480</xdr:colOff>
      <xdr:row>34604</xdr:row>
      <xdr:rowOff>121920</xdr:rowOff>
    </xdr:to>
    <xdr:sp macro="" textlink="">
      <xdr:nvSpPr>
        <xdr:cNvPr id="600" name="Line 341">
          <a:extLst>
            <a:ext uri="{FF2B5EF4-FFF2-40B4-BE49-F238E27FC236}">
              <a16:creationId xmlns:a16="http://schemas.microsoft.com/office/drawing/2014/main" id="{44C5AEEC-0023-4E6C-ADC1-4DA8083E0DB0}"/>
            </a:ext>
          </a:extLst>
        </xdr:cNvPr>
        <xdr:cNvSpPr>
          <a:spLocks noChangeShapeType="1"/>
        </xdr:cNvSpPr>
      </xdr:nvSpPr>
      <xdr:spPr bwMode="auto">
        <a:xfrm>
          <a:off x="1371600" y="6880631400"/>
          <a:ext cx="0" cy="87172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34560</xdr:row>
      <xdr:rowOff>121920</xdr:rowOff>
    </xdr:from>
    <xdr:to>
      <xdr:col>2</xdr:col>
      <xdr:colOff>906780</xdr:colOff>
      <xdr:row>34604</xdr:row>
      <xdr:rowOff>121920</xdr:rowOff>
    </xdr:to>
    <xdr:sp macro="" textlink="">
      <xdr:nvSpPr>
        <xdr:cNvPr id="601" name="Line 340">
          <a:extLst>
            <a:ext uri="{FF2B5EF4-FFF2-40B4-BE49-F238E27FC236}">
              <a16:creationId xmlns:a16="http://schemas.microsoft.com/office/drawing/2014/main" id="{86080D94-0804-4925-9954-4A1BEBE9447A}"/>
            </a:ext>
          </a:extLst>
        </xdr:cNvPr>
        <xdr:cNvSpPr>
          <a:spLocks noChangeShapeType="1"/>
        </xdr:cNvSpPr>
      </xdr:nvSpPr>
      <xdr:spPr bwMode="auto">
        <a:xfrm>
          <a:off x="2247900" y="6880631400"/>
          <a:ext cx="0" cy="87172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34560</xdr:row>
      <xdr:rowOff>121920</xdr:rowOff>
    </xdr:from>
    <xdr:to>
      <xdr:col>2</xdr:col>
      <xdr:colOff>1706880</xdr:colOff>
      <xdr:row>34604</xdr:row>
      <xdr:rowOff>121920</xdr:rowOff>
    </xdr:to>
    <xdr:sp macro="" textlink="">
      <xdr:nvSpPr>
        <xdr:cNvPr id="602" name="Line 339">
          <a:extLst>
            <a:ext uri="{FF2B5EF4-FFF2-40B4-BE49-F238E27FC236}">
              <a16:creationId xmlns:a16="http://schemas.microsoft.com/office/drawing/2014/main" id="{FEB9D06C-3F45-48E5-B4C4-00A2A51DB9A3}"/>
            </a:ext>
          </a:extLst>
        </xdr:cNvPr>
        <xdr:cNvSpPr>
          <a:spLocks noChangeShapeType="1"/>
        </xdr:cNvSpPr>
      </xdr:nvSpPr>
      <xdr:spPr bwMode="auto">
        <a:xfrm>
          <a:off x="3048000" y="6880631400"/>
          <a:ext cx="0" cy="87172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34560</xdr:row>
      <xdr:rowOff>121920</xdr:rowOff>
    </xdr:from>
    <xdr:to>
      <xdr:col>5</xdr:col>
      <xdr:colOff>350520</xdr:colOff>
      <xdr:row>34604</xdr:row>
      <xdr:rowOff>121920</xdr:rowOff>
    </xdr:to>
    <xdr:sp macro="" textlink="">
      <xdr:nvSpPr>
        <xdr:cNvPr id="603" name="Line 338">
          <a:extLst>
            <a:ext uri="{FF2B5EF4-FFF2-40B4-BE49-F238E27FC236}">
              <a16:creationId xmlns:a16="http://schemas.microsoft.com/office/drawing/2014/main" id="{17BCD6E0-209C-4F5A-A0DF-B412F474DABF}"/>
            </a:ext>
          </a:extLst>
        </xdr:cNvPr>
        <xdr:cNvSpPr>
          <a:spLocks noChangeShapeType="1"/>
        </xdr:cNvSpPr>
      </xdr:nvSpPr>
      <xdr:spPr bwMode="auto">
        <a:xfrm>
          <a:off x="6248400" y="6880631400"/>
          <a:ext cx="0" cy="87172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34560</xdr:row>
      <xdr:rowOff>121920</xdr:rowOff>
    </xdr:from>
    <xdr:to>
      <xdr:col>6</xdr:col>
      <xdr:colOff>320040</xdr:colOff>
      <xdr:row>34604</xdr:row>
      <xdr:rowOff>121920</xdr:rowOff>
    </xdr:to>
    <xdr:sp macro="" textlink="">
      <xdr:nvSpPr>
        <xdr:cNvPr id="604" name="Line 337">
          <a:extLst>
            <a:ext uri="{FF2B5EF4-FFF2-40B4-BE49-F238E27FC236}">
              <a16:creationId xmlns:a16="http://schemas.microsoft.com/office/drawing/2014/main" id="{6B6A8D5D-0799-43CD-A77E-3D679D60970B}"/>
            </a:ext>
          </a:extLst>
        </xdr:cNvPr>
        <xdr:cNvSpPr>
          <a:spLocks noChangeShapeType="1"/>
        </xdr:cNvSpPr>
      </xdr:nvSpPr>
      <xdr:spPr bwMode="auto">
        <a:xfrm>
          <a:off x="6888480" y="6880631400"/>
          <a:ext cx="0" cy="87172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34632</xdr:row>
      <xdr:rowOff>38100</xdr:rowOff>
    </xdr:from>
    <xdr:to>
      <xdr:col>5</xdr:col>
      <xdr:colOff>76200</xdr:colOff>
      <xdr:row>34632</xdr:row>
      <xdr:rowOff>38100</xdr:rowOff>
    </xdr:to>
    <xdr:sp macro="" textlink="">
      <xdr:nvSpPr>
        <xdr:cNvPr id="605" name="Line 336">
          <a:extLst>
            <a:ext uri="{FF2B5EF4-FFF2-40B4-BE49-F238E27FC236}">
              <a16:creationId xmlns:a16="http://schemas.microsoft.com/office/drawing/2014/main" id="{2083F7F1-409B-4508-9C94-995B0C54F708}"/>
            </a:ext>
          </a:extLst>
        </xdr:cNvPr>
        <xdr:cNvSpPr>
          <a:spLocks noChangeShapeType="1"/>
        </xdr:cNvSpPr>
      </xdr:nvSpPr>
      <xdr:spPr bwMode="auto">
        <a:xfrm>
          <a:off x="457200" y="68948122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34803</xdr:row>
      <xdr:rowOff>121920</xdr:rowOff>
    </xdr:from>
    <xdr:to>
      <xdr:col>6</xdr:col>
      <xdr:colOff>320040</xdr:colOff>
      <xdr:row>34803</xdr:row>
      <xdr:rowOff>121920</xdr:rowOff>
    </xdr:to>
    <xdr:sp macro="" textlink="">
      <xdr:nvSpPr>
        <xdr:cNvPr id="606" name="Line 335">
          <a:extLst>
            <a:ext uri="{FF2B5EF4-FFF2-40B4-BE49-F238E27FC236}">
              <a16:creationId xmlns:a16="http://schemas.microsoft.com/office/drawing/2014/main" id="{22FE3040-0DC4-4D2F-8859-07D23141B7DA}"/>
            </a:ext>
          </a:extLst>
        </xdr:cNvPr>
        <xdr:cNvSpPr>
          <a:spLocks noChangeShapeType="1"/>
        </xdr:cNvSpPr>
      </xdr:nvSpPr>
      <xdr:spPr bwMode="auto">
        <a:xfrm>
          <a:off x="1371600" y="692877456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34805</xdr:row>
      <xdr:rowOff>114300</xdr:rowOff>
    </xdr:from>
    <xdr:to>
      <xdr:col>6</xdr:col>
      <xdr:colOff>320040</xdr:colOff>
      <xdr:row>34805</xdr:row>
      <xdr:rowOff>114300</xdr:rowOff>
    </xdr:to>
    <xdr:sp macro="" textlink="">
      <xdr:nvSpPr>
        <xdr:cNvPr id="607" name="Line 334">
          <a:extLst>
            <a:ext uri="{FF2B5EF4-FFF2-40B4-BE49-F238E27FC236}">
              <a16:creationId xmlns:a16="http://schemas.microsoft.com/office/drawing/2014/main" id="{468AB079-7898-4CEC-8E29-3E6986DA282A}"/>
            </a:ext>
          </a:extLst>
        </xdr:cNvPr>
        <xdr:cNvSpPr>
          <a:spLocks noChangeShapeType="1"/>
        </xdr:cNvSpPr>
      </xdr:nvSpPr>
      <xdr:spPr bwMode="auto">
        <a:xfrm>
          <a:off x="1371600" y="6929163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34806</xdr:row>
      <xdr:rowOff>121920</xdr:rowOff>
    </xdr:from>
    <xdr:to>
      <xdr:col>6</xdr:col>
      <xdr:colOff>320040</xdr:colOff>
      <xdr:row>34806</xdr:row>
      <xdr:rowOff>121920</xdr:rowOff>
    </xdr:to>
    <xdr:sp macro="" textlink="">
      <xdr:nvSpPr>
        <xdr:cNvPr id="608" name="Line 333">
          <a:extLst>
            <a:ext uri="{FF2B5EF4-FFF2-40B4-BE49-F238E27FC236}">
              <a16:creationId xmlns:a16="http://schemas.microsoft.com/office/drawing/2014/main" id="{9F195D69-F825-4A54-AC62-E9EBE75DD7CD}"/>
            </a:ext>
          </a:extLst>
        </xdr:cNvPr>
        <xdr:cNvSpPr>
          <a:spLocks noChangeShapeType="1"/>
        </xdr:cNvSpPr>
      </xdr:nvSpPr>
      <xdr:spPr bwMode="auto">
        <a:xfrm>
          <a:off x="1371600" y="69293689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34807</xdr:row>
      <xdr:rowOff>129540</xdr:rowOff>
    </xdr:from>
    <xdr:to>
      <xdr:col>6</xdr:col>
      <xdr:colOff>320040</xdr:colOff>
      <xdr:row>34807</xdr:row>
      <xdr:rowOff>129540</xdr:rowOff>
    </xdr:to>
    <xdr:sp macro="" textlink="">
      <xdr:nvSpPr>
        <xdr:cNvPr id="609" name="Line 332">
          <a:extLst>
            <a:ext uri="{FF2B5EF4-FFF2-40B4-BE49-F238E27FC236}">
              <a16:creationId xmlns:a16="http://schemas.microsoft.com/office/drawing/2014/main" id="{328C1A4F-FF57-4265-AD8C-9B5C9AD5D806}"/>
            </a:ext>
          </a:extLst>
        </xdr:cNvPr>
        <xdr:cNvSpPr>
          <a:spLocks noChangeShapeType="1"/>
        </xdr:cNvSpPr>
      </xdr:nvSpPr>
      <xdr:spPr bwMode="auto">
        <a:xfrm>
          <a:off x="1371600" y="69295746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34808</xdr:row>
      <xdr:rowOff>137160</xdr:rowOff>
    </xdr:from>
    <xdr:to>
      <xdr:col>6</xdr:col>
      <xdr:colOff>320040</xdr:colOff>
      <xdr:row>34808</xdr:row>
      <xdr:rowOff>137160</xdr:rowOff>
    </xdr:to>
    <xdr:sp macro="" textlink="">
      <xdr:nvSpPr>
        <xdr:cNvPr id="610" name="Line 331">
          <a:extLst>
            <a:ext uri="{FF2B5EF4-FFF2-40B4-BE49-F238E27FC236}">
              <a16:creationId xmlns:a16="http://schemas.microsoft.com/office/drawing/2014/main" id="{B8FD6268-8658-49E4-8DD9-2EE00D05C72C}"/>
            </a:ext>
          </a:extLst>
        </xdr:cNvPr>
        <xdr:cNvSpPr>
          <a:spLocks noChangeShapeType="1"/>
        </xdr:cNvSpPr>
      </xdr:nvSpPr>
      <xdr:spPr bwMode="auto">
        <a:xfrm>
          <a:off x="1371600" y="69297804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34809</xdr:row>
      <xdr:rowOff>152400</xdr:rowOff>
    </xdr:from>
    <xdr:to>
      <xdr:col>6</xdr:col>
      <xdr:colOff>320040</xdr:colOff>
      <xdr:row>34809</xdr:row>
      <xdr:rowOff>152400</xdr:rowOff>
    </xdr:to>
    <xdr:sp macro="" textlink="">
      <xdr:nvSpPr>
        <xdr:cNvPr id="611" name="Line 330">
          <a:extLst>
            <a:ext uri="{FF2B5EF4-FFF2-40B4-BE49-F238E27FC236}">
              <a16:creationId xmlns:a16="http://schemas.microsoft.com/office/drawing/2014/main" id="{72CC105D-B450-4B7E-940B-1F4C7EA4AAAD}"/>
            </a:ext>
          </a:extLst>
        </xdr:cNvPr>
        <xdr:cNvSpPr>
          <a:spLocks noChangeShapeType="1"/>
        </xdr:cNvSpPr>
      </xdr:nvSpPr>
      <xdr:spPr bwMode="auto">
        <a:xfrm>
          <a:off x="1371600" y="69299937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34810</xdr:row>
      <xdr:rowOff>160020</xdr:rowOff>
    </xdr:from>
    <xdr:to>
      <xdr:col>6</xdr:col>
      <xdr:colOff>320040</xdr:colOff>
      <xdr:row>34810</xdr:row>
      <xdr:rowOff>160020</xdr:rowOff>
    </xdr:to>
    <xdr:sp macro="" textlink="">
      <xdr:nvSpPr>
        <xdr:cNvPr id="612" name="Line 329">
          <a:extLst>
            <a:ext uri="{FF2B5EF4-FFF2-40B4-BE49-F238E27FC236}">
              <a16:creationId xmlns:a16="http://schemas.microsoft.com/office/drawing/2014/main" id="{2B5FFA5E-07BE-4BDB-9610-33D226D9A37B}"/>
            </a:ext>
          </a:extLst>
        </xdr:cNvPr>
        <xdr:cNvSpPr>
          <a:spLocks noChangeShapeType="1"/>
        </xdr:cNvSpPr>
      </xdr:nvSpPr>
      <xdr:spPr bwMode="auto">
        <a:xfrm>
          <a:off x="1371600" y="69301995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34812</xdr:row>
      <xdr:rowOff>106680</xdr:rowOff>
    </xdr:from>
    <xdr:to>
      <xdr:col>6</xdr:col>
      <xdr:colOff>320040</xdr:colOff>
      <xdr:row>34812</xdr:row>
      <xdr:rowOff>106680</xdr:rowOff>
    </xdr:to>
    <xdr:sp macro="" textlink="">
      <xdr:nvSpPr>
        <xdr:cNvPr id="613" name="Line 328">
          <a:extLst>
            <a:ext uri="{FF2B5EF4-FFF2-40B4-BE49-F238E27FC236}">
              <a16:creationId xmlns:a16="http://schemas.microsoft.com/office/drawing/2014/main" id="{24FED07F-6B6C-4593-A597-0D0761DC059F}"/>
            </a:ext>
          </a:extLst>
        </xdr:cNvPr>
        <xdr:cNvSpPr>
          <a:spLocks noChangeShapeType="1"/>
        </xdr:cNvSpPr>
      </xdr:nvSpPr>
      <xdr:spPr bwMode="auto">
        <a:xfrm>
          <a:off x="1371600" y="69305424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34815</xdr:row>
      <xdr:rowOff>22860</xdr:rowOff>
    </xdr:from>
    <xdr:to>
      <xdr:col>6</xdr:col>
      <xdr:colOff>320040</xdr:colOff>
      <xdr:row>34815</xdr:row>
      <xdr:rowOff>22860</xdr:rowOff>
    </xdr:to>
    <xdr:sp macro="" textlink="">
      <xdr:nvSpPr>
        <xdr:cNvPr id="614" name="Line 327">
          <a:extLst>
            <a:ext uri="{FF2B5EF4-FFF2-40B4-BE49-F238E27FC236}">
              <a16:creationId xmlns:a16="http://schemas.microsoft.com/office/drawing/2014/main" id="{DFCF0F39-8E39-4CA8-9F78-2C1BD879D635}"/>
            </a:ext>
          </a:extLst>
        </xdr:cNvPr>
        <xdr:cNvSpPr>
          <a:spLocks noChangeShapeType="1"/>
        </xdr:cNvSpPr>
      </xdr:nvSpPr>
      <xdr:spPr bwMode="auto">
        <a:xfrm>
          <a:off x="1371600" y="69310529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34817</xdr:row>
      <xdr:rowOff>15240</xdr:rowOff>
    </xdr:from>
    <xdr:to>
      <xdr:col>6</xdr:col>
      <xdr:colOff>320040</xdr:colOff>
      <xdr:row>34817</xdr:row>
      <xdr:rowOff>15240</xdr:rowOff>
    </xdr:to>
    <xdr:sp macro="" textlink="">
      <xdr:nvSpPr>
        <xdr:cNvPr id="615" name="Line 326">
          <a:extLst>
            <a:ext uri="{FF2B5EF4-FFF2-40B4-BE49-F238E27FC236}">
              <a16:creationId xmlns:a16="http://schemas.microsoft.com/office/drawing/2014/main" id="{D6BC2805-64B9-42DF-842F-AC38104DD972}"/>
            </a:ext>
          </a:extLst>
        </xdr:cNvPr>
        <xdr:cNvSpPr>
          <a:spLocks noChangeShapeType="1"/>
        </xdr:cNvSpPr>
      </xdr:nvSpPr>
      <xdr:spPr bwMode="auto">
        <a:xfrm>
          <a:off x="1371600" y="69314415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34818</xdr:row>
      <xdr:rowOff>22860</xdr:rowOff>
    </xdr:from>
    <xdr:to>
      <xdr:col>6</xdr:col>
      <xdr:colOff>320040</xdr:colOff>
      <xdr:row>34818</xdr:row>
      <xdr:rowOff>22860</xdr:rowOff>
    </xdr:to>
    <xdr:sp macro="" textlink="">
      <xdr:nvSpPr>
        <xdr:cNvPr id="616" name="Line 325">
          <a:extLst>
            <a:ext uri="{FF2B5EF4-FFF2-40B4-BE49-F238E27FC236}">
              <a16:creationId xmlns:a16="http://schemas.microsoft.com/office/drawing/2014/main" id="{21346E9A-C6C0-4BE1-8920-CB589C9DA4D8}"/>
            </a:ext>
          </a:extLst>
        </xdr:cNvPr>
        <xdr:cNvSpPr>
          <a:spLocks noChangeShapeType="1"/>
        </xdr:cNvSpPr>
      </xdr:nvSpPr>
      <xdr:spPr bwMode="auto">
        <a:xfrm>
          <a:off x="1371600" y="69316473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34820</xdr:row>
      <xdr:rowOff>7620</xdr:rowOff>
    </xdr:from>
    <xdr:to>
      <xdr:col>6</xdr:col>
      <xdr:colOff>320040</xdr:colOff>
      <xdr:row>34820</xdr:row>
      <xdr:rowOff>7620</xdr:rowOff>
    </xdr:to>
    <xdr:sp macro="" textlink="">
      <xdr:nvSpPr>
        <xdr:cNvPr id="617" name="Line 324">
          <a:extLst>
            <a:ext uri="{FF2B5EF4-FFF2-40B4-BE49-F238E27FC236}">
              <a16:creationId xmlns:a16="http://schemas.microsoft.com/office/drawing/2014/main" id="{CC6DCCEE-32BB-46DD-AA2D-09ED5296C5FD}"/>
            </a:ext>
          </a:extLst>
        </xdr:cNvPr>
        <xdr:cNvSpPr>
          <a:spLocks noChangeShapeType="1"/>
        </xdr:cNvSpPr>
      </xdr:nvSpPr>
      <xdr:spPr bwMode="auto">
        <a:xfrm>
          <a:off x="1371600" y="69320283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34821</xdr:row>
      <xdr:rowOff>22860</xdr:rowOff>
    </xdr:from>
    <xdr:to>
      <xdr:col>6</xdr:col>
      <xdr:colOff>320040</xdr:colOff>
      <xdr:row>34821</xdr:row>
      <xdr:rowOff>22860</xdr:rowOff>
    </xdr:to>
    <xdr:sp macro="" textlink="">
      <xdr:nvSpPr>
        <xdr:cNvPr id="618" name="Line 323">
          <a:extLst>
            <a:ext uri="{FF2B5EF4-FFF2-40B4-BE49-F238E27FC236}">
              <a16:creationId xmlns:a16="http://schemas.microsoft.com/office/drawing/2014/main" id="{71C0899D-B0EB-47F9-8FA5-61AACF6B9050}"/>
            </a:ext>
          </a:extLst>
        </xdr:cNvPr>
        <xdr:cNvSpPr>
          <a:spLocks noChangeShapeType="1"/>
        </xdr:cNvSpPr>
      </xdr:nvSpPr>
      <xdr:spPr bwMode="auto">
        <a:xfrm>
          <a:off x="1371600" y="69322416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34822</xdr:row>
      <xdr:rowOff>30480</xdr:rowOff>
    </xdr:from>
    <xdr:to>
      <xdr:col>6</xdr:col>
      <xdr:colOff>320040</xdr:colOff>
      <xdr:row>34822</xdr:row>
      <xdr:rowOff>30480</xdr:rowOff>
    </xdr:to>
    <xdr:sp macro="" textlink="">
      <xdr:nvSpPr>
        <xdr:cNvPr id="619" name="Line 322">
          <a:extLst>
            <a:ext uri="{FF2B5EF4-FFF2-40B4-BE49-F238E27FC236}">
              <a16:creationId xmlns:a16="http://schemas.microsoft.com/office/drawing/2014/main" id="{635C6E8F-9A32-402A-8FDB-82B83B8E48C8}"/>
            </a:ext>
          </a:extLst>
        </xdr:cNvPr>
        <xdr:cNvSpPr>
          <a:spLocks noChangeShapeType="1"/>
        </xdr:cNvSpPr>
      </xdr:nvSpPr>
      <xdr:spPr bwMode="auto">
        <a:xfrm>
          <a:off x="1371600" y="69324474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34824</xdr:row>
      <xdr:rowOff>22860</xdr:rowOff>
    </xdr:from>
    <xdr:to>
      <xdr:col>6</xdr:col>
      <xdr:colOff>320040</xdr:colOff>
      <xdr:row>34824</xdr:row>
      <xdr:rowOff>22860</xdr:rowOff>
    </xdr:to>
    <xdr:sp macro="" textlink="">
      <xdr:nvSpPr>
        <xdr:cNvPr id="620" name="Line 321">
          <a:extLst>
            <a:ext uri="{FF2B5EF4-FFF2-40B4-BE49-F238E27FC236}">
              <a16:creationId xmlns:a16="http://schemas.microsoft.com/office/drawing/2014/main" id="{A82B922A-88F0-468C-B357-6578033C4E1B}"/>
            </a:ext>
          </a:extLst>
        </xdr:cNvPr>
        <xdr:cNvSpPr>
          <a:spLocks noChangeShapeType="1"/>
        </xdr:cNvSpPr>
      </xdr:nvSpPr>
      <xdr:spPr bwMode="auto">
        <a:xfrm>
          <a:off x="1371600" y="69328360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34825</xdr:row>
      <xdr:rowOff>30480</xdr:rowOff>
    </xdr:from>
    <xdr:to>
      <xdr:col>6</xdr:col>
      <xdr:colOff>320040</xdr:colOff>
      <xdr:row>34825</xdr:row>
      <xdr:rowOff>30480</xdr:rowOff>
    </xdr:to>
    <xdr:sp macro="" textlink="">
      <xdr:nvSpPr>
        <xdr:cNvPr id="621" name="Line 320">
          <a:extLst>
            <a:ext uri="{FF2B5EF4-FFF2-40B4-BE49-F238E27FC236}">
              <a16:creationId xmlns:a16="http://schemas.microsoft.com/office/drawing/2014/main" id="{B863556C-F1FC-4CE8-8C9A-F3495A5CA6B6}"/>
            </a:ext>
          </a:extLst>
        </xdr:cNvPr>
        <xdr:cNvSpPr>
          <a:spLocks noChangeShapeType="1"/>
        </xdr:cNvSpPr>
      </xdr:nvSpPr>
      <xdr:spPr bwMode="auto">
        <a:xfrm>
          <a:off x="1371600" y="69330417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34827</xdr:row>
      <xdr:rowOff>22860</xdr:rowOff>
    </xdr:from>
    <xdr:to>
      <xdr:col>6</xdr:col>
      <xdr:colOff>320040</xdr:colOff>
      <xdr:row>34827</xdr:row>
      <xdr:rowOff>22860</xdr:rowOff>
    </xdr:to>
    <xdr:sp macro="" textlink="">
      <xdr:nvSpPr>
        <xdr:cNvPr id="622" name="Line 319">
          <a:extLst>
            <a:ext uri="{FF2B5EF4-FFF2-40B4-BE49-F238E27FC236}">
              <a16:creationId xmlns:a16="http://schemas.microsoft.com/office/drawing/2014/main" id="{4D2DECD0-AB4B-4595-8C1F-DECF04FD817F}"/>
            </a:ext>
          </a:extLst>
        </xdr:cNvPr>
        <xdr:cNvSpPr>
          <a:spLocks noChangeShapeType="1"/>
        </xdr:cNvSpPr>
      </xdr:nvSpPr>
      <xdr:spPr bwMode="auto">
        <a:xfrm>
          <a:off x="1371600" y="69334303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34828</xdr:row>
      <xdr:rowOff>30480</xdr:rowOff>
    </xdr:from>
    <xdr:to>
      <xdr:col>6</xdr:col>
      <xdr:colOff>320040</xdr:colOff>
      <xdr:row>34828</xdr:row>
      <xdr:rowOff>30480</xdr:rowOff>
    </xdr:to>
    <xdr:sp macro="" textlink="">
      <xdr:nvSpPr>
        <xdr:cNvPr id="623" name="Line 318">
          <a:extLst>
            <a:ext uri="{FF2B5EF4-FFF2-40B4-BE49-F238E27FC236}">
              <a16:creationId xmlns:a16="http://schemas.microsoft.com/office/drawing/2014/main" id="{D4BB3DD9-77B8-47EC-9ED1-EB1E49A1B9C6}"/>
            </a:ext>
          </a:extLst>
        </xdr:cNvPr>
        <xdr:cNvSpPr>
          <a:spLocks noChangeShapeType="1"/>
        </xdr:cNvSpPr>
      </xdr:nvSpPr>
      <xdr:spPr bwMode="auto">
        <a:xfrm>
          <a:off x="1371600" y="69336361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34829</xdr:row>
      <xdr:rowOff>38100</xdr:rowOff>
    </xdr:from>
    <xdr:to>
      <xdr:col>6</xdr:col>
      <xdr:colOff>320040</xdr:colOff>
      <xdr:row>34829</xdr:row>
      <xdr:rowOff>38100</xdr:rowOff>
    </xdr:to>
    <xdr:sp macro="" textlink="">
      <xdr:nvSpPr>
        <xdr:cNvPr id="624" name="Line 317">
          <a:extLst>
            <a:ext uri="{FF2B5EF4-FFF2-40B4-BE49-F238E27FC236}">
              <a16:creationId xmlns:a16="http://schemas.microsoft.com/office/drawing/2014/main" id="{9D3A06B3-C229-42D2-992B-0BA457CBF984}"/>
            </a:ext>
          </a:extLst>
        </xdr:cNvPr>
        <xdr:cNvSpPr>
          <a:spLocks noChangeShapeType="1"/>
        </xdr:cNvSpPr>
      </xdr:nvSpPr>
      <xdr:spPr bwMode="auto">
        <a:xfrm>
          <a:off x="1371600" y="69338418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34831</xdr:row>
      <xdr:rowOff>30480</xdr:rowOff>
    </xdr:from>
    <xdr:to>
      <xdr:col>6</xdr:col>
      <xdr:colOff>320040</xdr:colOff>
      <xdr:row>34831</xdr:row>
      <xdr:rowOff>30480</xdr:rowOff>
    </xdr:to>
    <xdr:sp macro="" textlink="">
      <xdr:nvSpPr>
        <xdr:cNvPr id="625" name="Line 316">
          <a:extLst>
            <a:ext uri="{FF2B5EF4-FFF2-40B4-BE49-F238E27FC236}">
              <a16:creationId xmlns:a16="http://schemas.microsoft.com/office/drawing/2014/main" id="{57AAD0DD-8BB5-483C-9E0A-B2CFE4F5C4F5}"/>
            </a:ext>
          </a:extLst>
        </xdr:cNvPr>
        <xdr:cNvSpPr>
          <a:spLocks noChangeShapeType="1"/>
        </xdr:cNvSpPr>
      </xdr:nvSpPr>
      <xdr:spPr bwMode="auto">
        <a:xfrm>
          <a:off x="1371600" y="69342304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34833</xdr:row>
      <xdr:rowOff>15240</xdr:rowOff>
    </xdr:from>
    <xdr:to>
      <xdr:col>6</xdr:col>
      <xdr:colOff>320040</xdr:colOff>
      <xdr:row>34833</xdr:row>
      <xdr:rowOff>15240</xdr:rowOff>
    </xdr:to>
    <xdr:sp macro="" textlink="">
      <xdr:nvSpPr>
        <xdr:cNvPr id="626" name="Line 315">
          <a:extLst>
            <a:ext uri="{FF2B5EF4-FFF2-40B4-BE49-F238E27FC236}">
              <a16:creationId xmlns:a16="http://schemas.microsoft.com/office/drawing/2014/main" id="{691F1BF4-6EE7-4209-9671-67AC3227CD90}"/>
            </a:ext>
          </a:extLst>
        </xdr:cNvPr>
        <xdr:cNvSpPr>
          <a:spLocks noChangeShapeType="1"/>
        </xdr:cNvSpPr>
      </xdr:nvSpPr>
      <xdr:spPr bwMode="auto">
        <a:xfrm>
          <a:off x="1371600" y="69346114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34834</xdr:row>
      <xdr:rowOff>30480</xdr:rowOff>
    </xdr:from>
    <xdr:to>
      <xdr:col>6</xdr:col>
      <xdr:colOff>320040</xdr:colOff>
      <xdr:row>34834</xdr:row>
      <xdr:rowOff>30480</xdr:rowOff>
    </xdr:to>
    <xdr:sp macro="" textlink="">
      <xdr:nvSpPr>
        <xdr:cNvPr id="627" name="Line 314">
          <a:extLst>
            <a:ext uri="{FF2B5EF4-FFF2-40B4-BE49-F238E27FC236}">
              <a16:creationId xmlns:a16="http://schemas.microsoft.com/office/drawing/2014/main" id="{9D01BAD7-4729-4CC5-8A45-09D2232B5AF9}"/>
            </a:ext>
          </a:extLst>
        </xdr:cNvPr>
        <xdr:cNvSpPr>
          <a:spLocks noChangeShapeType="1"/>
        </xdr:cNvSpPr>
      </xdr:nvSpPr>
      <xdr:spPr bwMode="auto">
        <a:xfrm>
          <a:off x="1371600" y="69348248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34835</xdr:row>
      <xdr:rowOff>38100</xdr:rowOff>
    </xdr:from>
    <xdr:to>
      <xdr:col>6</xdr:col>
      <xdr:colOff>320040</xdr:colOff>
      <xdr:row>34835</xdr:row>
      <xdr:rowOff>38100</xdr:rowOff>
    </xdr:to>
    <xdr:sp macro="" textlink="">
      <xdr:nvSpPr>
        <xdr:cNvPr id="628" name="Line 313">
          <a:extLst>
            <a:ext uri="{FF2B5EF4-FFF2-40B4-BE49-F238E27FC236}">
              <a16:creationId xmlns:a16="http://schemas.microsoft.com/office/drawing/2014/main" id="{41FB5CED-D93E-45D6-AEAA-DB2ABF327F65}"/>
            </a:ext>
          </a:extLst>
        </xdr:cNvPr>
        <xdr:cNvSpPr>
          <a:spLocks noChangeShapeType="1"/>
        </xdr:cNvSpPr>
      </xdr:nvSpPr>
      <xdr:spPr bwMode="auto">
        <a:xfrm>
          <a:off x="1371600" y="69350305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34836</xdr:row>
      <xdr:rowOff>45720</xdr:rowOff>
    </xdr:from>
    <xdr:to>
      <xdr:col>6</xdr:col>
      <xdr:colOff>320040</xdr:colOff>
      <xdr:row>34836</xdr:row>
      <xdr:rowOff>45720</xdr:rowOff>
    </xdr:to>
    <xdr:sp macro="" textlink="">
      <xdr:nvSpPr>
        <xdr:cNvPr id="629" name="Line 312">
          <a:extLst>
            <a:ext uri="{FF2B5EF4-FFF2-40B4-BE49-F238E27FC236}">
              <a16:creationId xmlns:a16="http://schemas.microsoft.com/office/drawing/2014/main" id="{3D7E337F-2E53-4FAF-8DC7-090F361727D2}"/>
            </a:ext>
          </a:extLst>
        </xdr:cNvPr>
        <xdr:cNvSpPr>
          <a:spLocks noChangeShapeType="1"/>
        </xdr:cNvSpPr>
      </xdr:nvSpPr>
      <xdr:spPr bwMode="auto">
        <a:xfrm>
          <a:off x="1371600" y="69352363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34838</xdr:row>
      <xdr:rowOff>38100</xdr:rowOff>
    </xdr:from>
    <xdr:to>
      <xdr:col>6</xdr:col>
      <xdr:colOff>320040</xdr:colOff>
      <xdr:row>34838</xdr:row>
      <xdr:rowOff>38100</xdr:rowOff>
    </xdr:to>
    <xdr:sp macro="" textlink="">
      <xdr:nvSpPr>
        <xdr:cNvPr id="630" name="Line 311">
          <a:extLst>
            <a:ext uri="{FF2B5EF4-FFF2-40B4-BE49-F238E27FC236}">
              <a16:creationId xmlns:a16="http://schemas.microsoft.com/office/drawing/2014/main" id="{EFED5474-C804-41DB-A771-6B31EAACEDE9}"/>
            </a:ext>
          </a:extLst>
        </xdr:cNvPr>
        <xdr:cNvSpPr>
          <a:spLocks noChangeShapeType="1"/>
        </xdr:cNvSpPr>
      </xdr:nvSpPr>
      <xdr:spPr bwMode="auto">
        <a:xfrm>
          <a:off x="1371600" y="69356249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34839</xdr:row>
      <xdr:rowOff>45720</xdr:rowOff>
    </xdr:from>
    <xdr:to>
      <xdr:col>6</xdr:col>
      <xdr:colOff>320040</xdr:colOff>
      <xdr:row>34839</xdr:row>
      <xdr:rowOff>45720</xdr:rowOff>
    </xdr:to>
    <xdr:sp macro="" textlink="">
      <xdr:nvSpPr>
        <xdr:cNvPr id="631" name="Line 310">
          <a:extLst>
            <a:ext uri="{FF2B5EF4-FFF2-40B4-BE49-F238E27FC236}">
              <a16:creationId xmlns:a16="http://schemas.microsoft.com/office/drawing/2014/main" id="{28CBA9C4-68A0-4B29-80E9-45AC1BC5B40E}"/>
            </a:ext>
          </a:extLst>
        </xdr:cNvPr>
        <xdr:cNvSpPr>
          <a:spLocks noChangeShapeType="1"/>
        </xdr:cNvSpPr>
      </xdr:nvSpPr>
      <xdr:spPr bwMode="auto">
        <a:xfrm>
          <a:off x="1371600" y="69358306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34840</xdr:row>
      <xdr:rowOff>190500</xdr:rowOff>
    </xdr:from>
    <xdr:to>
      <xdr:col>6</xdr:col>
      <xdr:colOff>320040</xdr:colOff>
      <xdr:row>34840</xdr:row>
      <xdr:rowOff>190500</xdr:rowOff>
    </xdr:to>
    <xdr:sp macro="" textlink="">
      <xdr:nvSpPr>
        <xdr:cNvPr id="632" name="Line 309">
          <a:extLst>
            <a:ext uri="{FF2B5EF4-FFF2-40B4-BE49-F238E27FC236}">
              <a16:creationId xmlns:a16="http://schemas.microsoft.com/office/drawing/2014/main" id="{699CF58C-9703-44B3-A28D-9F1EE52B8A0A}"/>
            </a:ext>
          </a:extLst>
        </xdr:cNvPr>
        <xdr:cNvSpPr>
          <a:spLocks noChangeShapeType="1"/>
        </xdr:cNvSpPr>
      </xdr:nvSpPr>
      <xdr:spPr bwMode="auto">
        <a:xfrm>
          <a:off x="1371600" y="69361735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34842</xdr:row>
      <xdr:rowOff>0</xdr:rowOff>
    </xdr:from>
    <xdr:to>
      <xdr:col>6</xdr:col>
      <xdr:colOff>320040</xdr:colOff>
      <xdr:row>34842</xdr:row>
      <xdr:rowOff>0</xdr:rowOff>
    </xdr:to>
    <xdr:sp macro="" textlink="">
      <xdr:nvSpPr>
        <xdr:cNvPr id="633" name="Line 308">
          <a:extLst>
            <a:ext uri="{FF2B5EF4-FFF2-40B4-BE49-F238E27FC236}">
              <a16:creationId xmlns:a16="http://schemas.microsoft.com/office/drawing/2014/main" id="{3EFD0F60-9669-4C8A-9BFB-E8FAD1348A06}"/>
            </a:ext>
          </a:extLst>
        </xdr:cNvPr>
        <xdr:cNvSpPr>
          <a:spLocks noChangeShapeType="1"/>
        </xdr:cNvSpPr>
      </xdr:nvSpPr>
      <xdr:spPr bwMode="auto">
        <a:xfrm>
          <a:off x="1371600" y="69363793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34843</xdr:row>
      <xdr:rowOff>7620</xdr:rowOff>
    </xdr:from>
    <xdr:to>
      <xdr:col>6</xdr:col>
      <xdr:colOff>320040</xdr:colOff>
      <xdr:row>34843</xdr:row>
      <xdr:rowOff>7620</xdr:rowOff>
    </xdr:to>
    <xdr:sp macro="" textlink="">
      <xdr:nvSpPr>
        <xdr:cNvPr id="634" name="Line 307">
          <a:extLst>
            <a:ext uri="{FF2B5EF4-FFF2-40B4-BE49-F238E27FC236}">
              <a16:creationId xmlns:a16="http://schemas.microsoft.com/office/drawing/2014/main" id="{882A6BF5-8122-4B21-A6D8-C864C5CF66EC}"/>
            </a:ext>
          </a:extLst>
        </xdr:cNvPr>
        <xdr:cNvSpPr>
          <a:spLocks noChangeShapeType="1"/>
        </xdr:cNvSpPr>
      </xdr:nvSpPr>
      <xdr:spPr bwMode="auto">
        <a:xfrm>
          <a:off x="1371600" y="69365850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34844</xdr:row>
      <xdr:rowOff>15240</xdr:rowOff>
    </xdr:from>
    <xdr:to>
      <xdr:col>6</xdr:col>
      <xdr:colOff>320040</xdr:colOff>
      <xdr:row>34844</xdr:row>
      <xdr:rowOff>15240</xdr:rowOff>
    </xdr:to>
    <xdr:sp macro="" textlink="">
      <xdr:nvSpPr>
        <xdr:cNvPr id="635" name="Line 306">
          <a:extLst>
            <a:ext uri="{FF2B5EF4-FFF2-40B4-BE49-F238E27FC236}">
              <a16:creationId xmlns:a16="http://schemas.microsoft.com/office/drawing/2014/main" id="{87D9DD97-BD7E-47FE-B3AE-B848CF2186B0}"/>
            </a:ext>
          </a:extLst>
        </xdr:cNvPr>
        <xdr:cNvSpPr>
          <a:spLocks noChangeShapeType="1"/>
        </xdr:cNvSpPr>
      </xdr:nvSpPr>
      <xdr:spPr bwMode="auto">
        <a:xfrm>
          <a:off x="1371600" y="69367908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34845</xdr:row>
      <xdr:rowOff>22860</xdr:rowOff>
    </xdr:from>
    <xdr:to>
      <xdr:col>6</xdr:col>
      <xdr:colOff>320040</xdr:colOff>
      <xdr:row>34845</xdr:row>
      <xdr:rowOff>22860</xdr:rowOff>
    </xdr:to>
    <xdr:sp macro="" textlink="">
      <xdr:nvSpPr>
        <xdr:cNvPr id="636" name="Line 305">
          <a:extLst>
            <a:ext uri="{FF2B5EF4-FFF2-40B4-BE49-F238E27FC236}">
              <a16:creationId xmlns:a16="http://schemas.microsoft.com/office/drawing/2014/main" id="{F4D8AD74-FFD7-451A-A85B-F0370656283C}"/>
            </a:ext>
          </a:extLst>
        </xdr:cNvPr>
        <xdr:cNvSpPr>
          <a:spLocks noChangeShapeType="1"/>
        </xdr:cNvSpPr>
      </xdr:nvSpPr>
      <xdr:spPr bwMode="auto">
        <a:xfrm>
          <a:off x="1371600" y="69369965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34846</xdr:row>
      <xdr:rowOff>38100</xdr:rowOff>
    </xdr:from>
    <xdr:to>
      <xdr:col>6</xdr:col>
      <xdr:colOff>320040</xdr:colOff>
      <xdr:row>34846</xdr:row>
      <xdr:rowOff>38100</xdr:rowOff>
    </xdr:to>
    <xdr:sp macro="" textlink="">
      <xdr:nvSpPr>
        <xdr:cNvPr id="637" name="Line 304">
          <a:extLst>
            <a:ext uri="{FF2B5EF4-FFF2-40B4-BE49-F238E27FC236}">
              <a16:creationId xmlns:a16="http://schemas.microsoft.com/office/drawing/2014/main" id="{0B347ED1-3A36-42CE-86F6-A29453704CB4}"/>
            </a:ext>
          </a:extLst>
        </xdr:cNvPr>
        <xdr:cNvSpPr>
          <a:spLocks noChangeShapeType="1"/>
        </xdr:cNvSpPr>
      </xdr:nvSpPr>
      <xdr:spPr bwMode="auto">
        <a:xfrm>
          <a:off x="1371600" y="69372099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34847</xdr:row>
      <xdr:rowOff>45720</xdr:rowOff>
    </xdr:from>
    <xdr:to>
      <xdr:col>6</xdr:col>
      <xdr:colOff>320040</xdr:colOff>
      <xdr:row>34847</xdr:row>
      <xdr:rowOff>45720</xdr:rowOff>
    </xdr:to>
    <xdr:sp macro="" textlink="">
      <xdr:nvSpPr>
        <xdr:cNvPr id="638" name="Line 303">
          <a:extLst>
            <a:ext uri="{FF2B5EF4-FFF2-40B4-BE49-F238E27FC236}">
              <a16:creationId xmlns:a16="http://schemas.microsoft.com/office/drawing/2014/main" id="{6E283679-02E3-4095-A227-0455D65864BA}"/>
            </a:ext>
          </a:extLst>
        </xdr:cNvPr>
        <xdr:cNvSpPr>
          <a:spLocks noChangeShapeType="1"/>
        </xdr:cNvSpPr>
      </xdr:nvSpPr>
      <xdr:spPr bwMode="auto">
        <a:xfrm>
          <a:off x="1371600" y="69374156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34803</xdr:row>
      <xdr:rowOff>121920</xdr:rowOff>
    </xdr:from>
    <xdr:to>
      <xdr:col>2</xdr:col>
      <xdr:colOff>30480</xdr:colOff>
      <xdr:row>34848</xdr:row>
      <xdr:rowOff>53340</xdr:rowOff>
    </xdr:to>
    <xdr:sp macro="" textlink="">
      <xdr:nvSpPr>
        <xdr:cNvPr id="639" name="Line 302">
          <a:extLst>
            <a:ext uri="{FF2B5EF4-FFF2-40B4-BE49-F238E27FC236}">
              <a16:creationId xmlns:a16="http://schemas.microsoft.com/office/drawing/2014/main" id="{22E4C035-0228-4530-8AEE-F46462BA5E81}"/>
            </a:ext>
          </a:extLst>
        </xdr:cNvPr>
        <xdr:cNvSpPr>
          <a:spLocks noChangeShapeType="1"/>
        </xdr:cNvSpPr>
      </xdr:nvSpPr>
      <xdr:spPr bwMode="auto">
        <a:xfrm>
          <a:off x="1371600" y="6928774560"/>
          <a:ext cx="0" cy="884682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34803</xdr:row>
      <xdr:rowOff>121920</xdr:rowOff>
    </xdr:from>
    <xdr:to>
      <xdr:col>2</xdr:col>
      <xdr:colOff>906780</xdr:colOff>
      <xdr:row>34848</xdr:row>
      <xdr:rowOff>53340</xdr:rowOff>
    </xdr:to>
    <xdr:sp macro="" textlink="">
      <xdr:nvSpPr>
        <xdr:cNvPr id="640" name="Line 301">
          <a:extLst>
            <a:ext uri="{FF2B5EF4-FFF2-40B4-BE49-F238E27FC236}">
              <a16:creationId xmlns:a16="http://schemas.microsoft.com/office/drawing/2014/main" id="{C8024DED-6CE2-4A21-97F0-38D4FDED6268}"/>
            </a:ext>
          </a:extLst>
        </xdr:cNvPr>
        <xdr:cNvSpPr>
          <a:spLocks noChangeShapeType="1"/>
        </xdr:cNvSpPr>
      </xdr:nvSpPr>
      <xdr:spPr bwMode="auto">
        <a:xfrm>
          <a:off x="2247900" y="6928774560"/>
          <a:ext cx="0" cy="884682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34803</xdr:row>
      <xdr:rowOff>121920</xdr:rowOff>
    </xdr:from>
    <xdr:to>
      <xdr:col>2</xdr:col>
      <xdr:colOff>1706880</xdr:colOff>
      <xdr:row>34848</xdr:row>
      <xdr:rowOff>53340</xdr:rowOff>
    </xdr:to>
    <xdr:sp macro="" textlink="">
      <xdr:nvSpPr>
        <xdr:cNvPr id="641" name="Line 300">
          <a:extLst>
            <a:ext uri="{FF2B5EF4-FFF2-40B4-BE49-F238E27FC236}">
              <a16:creationId xmlns:a16="http://schemas.microsoft.com/office/drawing/2014/main" id="{8E0E6CBF-A5F6-492F-84B8-B6A3B142FEC9}"/>
            </a:ext>
          </a:extLst>
        </xdr:cNvPr>
        <xdr:cNvSpPr>
          <a:spLocks noChangeShapeType="1"/>
        </xdr:cNvSpPr>
      </xdr:nvSpPr>
      <xdr:spPr bwMode="auto">
        <a:xfrm>
          <a:off x="3048000" y="6928774560"/>
          <a:ext cx="0" cy="884682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34803</xdr:row>
      <xdr:rowOff>121920</xdr:rowOff>
    </xdr:from>
    <xdr:to>
      <xdr:col>5</xdr:col>
      <xdr:colOff>350520</xdr:colOff>
      <xdr:row>34848</xdr:row>
      <xdr:rowOff>53340</xdr:rowOff>
    </xdr:to>
    <xdr:sp macro="" textlink="">
      <xdr:nvSpPr>
        <xdr:cNvPr id="642" name="Line 299">
          <a:extLst>
            <a:ext uri="{FF2B5EF4-FFF2-40B4-BE49-F238E27FC236}">
              <a16:creationId xmlns:a16="http://schemas.microsoft.com/office/drawing/2014/main" id="{2C4C61DE-E96B-4594-823F-95FA6B915503}"/>
            </a:ext>
          </a:extLst>
        </xdr:cNvPr>
        <xdr:cNvSpPr>
          <a:spLocks noChangeShapeType="1"/>
        </xdr:cNvSpPr>
      </xdr:nvSpPr>
      <xdr:spPr bwMode="auto">
        <a:xfrm>
          <a:off x="6248400" y="6928774560"/>
          <a:ext cx="0" cy="884682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34803</xdr:row>
      <xdr:rowOff>121920</xdr:rowOff>
    </xdr:from>
    <xdr:to>
      <xdr:col>6</xdr:col>
      <xdr:colOff>320040</xdr:colOff>
      <xdr:row>34848</xdr:row>
      <xdr:rowOff>53340</xdr:rowOff>
    </xdr:to>
    <xdr:sp macro="" textlink="">
      <xdr:nvSpPr>
        <xdr:cNvPr id="643" name="Line 298">
          <a:extLst>
            <a:ext uri="{FF2B5EF4-FFF2-40B4-BE49-F238E27FC236}">
              <a16:creationId xmlns:a16="http://schemas.microsoft.com/office/drawing/2014/main" id="{4724F2DD-AE59-40FD-AAC2-836432F1A7D9}"/>
            </a:ext>
          </a:extLst>
        </xdr:cNvPr>
        <xdr:cNvSpPr>
          <a:spLocks noChangeShapeType="1"/>
        </xdr:cNvSpPr>
      </xdr:nvSpPr>
      <xdr:spPr bwMode="auto">
        <a:xfrm>
          <a:off x="6888480" y="6928774560"/>
          <a:ext cx="0" cy="884682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34865</xdr:row>
      <xdr:rowOff>38100</xdr:rowOff>
    </xdr:from>
    <xdr:to>
      <xdr:col>5</xdr:col>
      <xdr:colOff>76200</xdr:colOff>
      <xdr:row>34865</xdr:row>
      <xdr:rowOff>38100</xdr:rowOff>
    </xdr:to>
    <xdr:sp macro="" textlink="">
      <xdr:nvSpPr>
        <xdr:cNvPr id="644" name="Line 297">
          <a:extLst>
            <a:ext uri="{FF2B5EF4-FFF2-40B4-BE49-F238E27FC236}">
              <a16:creationId xmlns:a16="http://schemas.microsoft.com/office/drawing/2014/main" id="{05C16164-053D-43E9-982C-F3E67DCC07A5}"/>
            </a:ext>
          </a:extLst>
        </xdr:cNvPr>
        <xdr:cNvSpPr>
          <a:spLocks noChangeShapeType="1"/>
        </xdr:cNvSpPr>
      </xdr:nvSpPr>
      <xdr:spPr bwMode="auto">
        <a:xfrm>
          <a:off x="457200" y="69409741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34873</xdr:row>
      <xdr:rowOff>121920</xdr:rowOff>
    </xdr:from>
    <xdr:to>
      <xdr:col>6</xdr:col>
      <xdr:colOff>320040</xdr:colOff>
      <xdr:row>34873</xdr:row>
      <xdr:rowOff>121920</xdr:rowOff>
    </xdr:to>
    <xdr:sp macro="" textlink="">
      <xdr:nvSpPr>
        <xdr:cNvPr id="645" name="Line 296">
          <a:extLst>
            <a:ext uri="{FF2B5EF4-FFF2-40B4-BE49-F238E27FC236}">
              <a16:creationId xmlns:a16="http://schemas.microsoft.com/office/drawing/2014/main" id="{358159B7-38E7-4820-9E80-9763D2677399}"/>
            </a:ext>
          </a:extLst>
        </xdr:cNvPr>
        <xdr:cNvSpPr>
          <a:spLocks noChangeShapeType="1"/>
        </xdr:cNvSpPr>
      </xdr:nvSpPr>
      <xdr:spPr bwMode="auto">
        <a:xfrm>
          <a:off x="1371600" y="694264296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34875</xdr:row>
      <xdr:rowOff>114300</xdr:rowOff>
    </xdr:from>
    <xdr:to>
      <xdr:col>6</xdr:col>
      <xdr:colOff>320040</xdr:colOff>
      <xdr:row>34875</xdr:row>
      <xdr:rowOff>114300</xdr:rowOff>
    </xdr:to>
    <xdr:sp macro="" textlink="">
      <xdr:nvSpPr>
        <xdr:cNvPr id="646" name="Line 295">
          <a:extLst>
            <a:ext uri="{FF2B5EF4-FFF2-40B4-BE49-F238E27FC236}">
              <a16:creationId xmlns:a16="http://schemas.microsoft.com/office/drawing/2014/main" id="{9C2B4848-2CA3-46D7-A8E5-84B691B18F68}"/>
            </a:ext>
          </a:extLst>
        </xdr:cNvPr>
        <xdr:cNvSpPr>
          <a:spLocks noChangeShapeType="1"/>
        </xdr:cNvSpPr>
      </xdr:nvSpPr>
      <xdr:spPr bwMode="auto">
        <a:xfrm>
          <a:off x="1371600" y="69430315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34877</xdr:row>
      <xdr:rowOff>106680</xdr:rowOff>
    </xdr:from>
    <xdr:to>
      <xdr:col>6</xdr:col>
      <xdr:colOff>320040</xdr:colOff>
      <xdr:row>34877</xdr:row>
      <xdr:rowOff>106680</xdr:rowOff>
    </xdr:to>
    <xdr:sp macro="" textlink="">
      <xdr:nvSpPr>
        <xdr:cNvPr id="647" name="Line 294">
          <a:extLst>
            <a:ext uri="{FF2B5EF4-FFF2-40B4-BE49-F238E27FC236}">
              <a16:creationId xmlns:a16="http://schemas.microsoft.com/office/drawing/2014/main" id="{CDBA29D2-EF3F-4274-87D2-1463DDE27385}"/>
            </a:ext>
          </a:extLst>
        </xdr:cNvPr>
        <xdr:cNvSpPr>
          <a:spLocks noChangeShapeType="1"/>
        </xdr:cNvSpPr>
      </xdr:nvSpPr>
      <xdr:spPr bwMode="auto">
        <a:xfrm>
          <a:off x="1371600" y="69434202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34878</xdr:row>
      <xdr:rowOff>114300</xdr:rowOff>
    </xdr:from>
    <xdr:to>
      <xdr:col>6</xdr:col>
      <xdr:colOff>320040</xdr:colOff>
      <xdr:row>34878</xdr:row>
      <xdr:rowOff>114300</xdr:rowOff>
    </xdr:to>
    <xdr:sp macro="" textlink="">
      <xdr:nvSpPr>
        <xdr:cNvPr id="648" name="Line 293">
          <a:extLst>
            <a:ext uri="{FF2B5EF4-FFF2-40B4-BE49-F238E27FC236}">
              <a16:creationId xmlns:a16="http://schemas.microsoft.com/office/drawing/2014/main" id="{DC30410E-0484-498C-80B8-F20875000BE4}"/>
            </a:ext>
          </a:extLst>
        </xdr:cNvPr>
        <xdr:cNvSpPr>
          <a:spLocks noChangeShapeType="1"/>
        </xdr:cNvSpPr>
      </xdr:nvSpPr>
      <xdr:spPr bwMode="auto">
        <a:xfrm>
          <a:off x="1371600" y="69436259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34881</xdr:row>
      <xdr:rowOff>91440</xdr:rowOff>
    </xdr:from>
    <xdr:to>
      <xdr:col>6</xdr:col>
      <xdr:colOff>320040</xdr:colOff>
      <xdr:row>34881</xdr:row>
      <xdr:rowOff>91440</xdr:rowOff>
    </xdr:to>
    <xdr:sp macro="" textlink="">
      <xdr:nvSpPr>
        <xdr:cNvPr id="649" name="Line 292">
          <a:extLst>
            <a:ext uri="{FF2B5EF4-FFF2-40B4-BE49-F238E27FC236}">
              <a16:creationId xmlns:a16="http://schemas.microsoft.com/office/drawing/2014/main" id="{DC4912C9-0C72-4B36-B4ED-A7E8ADBFC5E3}"/>
            </a:ext>
          </a:extLst>
        </xdr:cNvPr>
        <xdr:cNvSpPr>
          <a:spLocks noChangeShapeType="1"/>
        </xdr:cNvSpPr>
      </xdr:nvSpPr>
      <xdr:spPr bwMode="auto">
        <a:xfrm>
          <a:off x="1371600" y="69441974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34882</xdr:row>
      <xdr:rowOff>99060</xdr:rowOff>
    </xdr:from>
    <xdr:to>
      <xdr:col>6</xdr:col>
      <xdr:colOff>320040</xdr:colOff>
      <xdr:row>34882</xdr:row>
      <xdr:rowOff>99060</xdr:rowOff>
    </xdr:to>
    <xdr:sp macro="" textlink="">
      <xdr:nvSpPr>
        <xdr:cNvPr id="650" name="Line 291">
          <a:extLst>
            <a:ext uri="{FF2B5EF4-FFF2-40B4-BE49-F238E27FC236}">
              <a16:creationId xmlns:a16="http://schemas.microsoft.com/office/drawing/2014/main" id="{8D2EA1CF-9296-49A4-9AB1-55B015F6A923}"/>
            </a:ext>
          </a:extLst>
        </xdr:cNvPr>
        <xdr:cNvSpPr>
          <a:spLocks noChangeShapeType="1"/>
        </xdr:cNvSpPr>
      </xdr:nvSpPr>
      <xdr:spPr bwMode="auto">
        <a:xfrm>
          <a:off x="1371600" y="6944403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34883</xdr:row>
      <xdr:rowOff>106680</xdr:rowOff>
    </xdr:from>
    <xdr:to>
      <xdr:col>6</xdr:col>
      <xdr:colOff>320040</xdr:colOff>
      <xdr:row>34883</xdr:row>
      <xdr:rowOff>106680</xdr:rowOff>
    </xdr:to>
    <xdr:sp macro="" textlink="">
      <xdr:nvSpPr>
        <xdr:cNvPr id="651" name="Line 290">
          <a:extLst>
            <a:ext uri="{FF2B5EF4-FFF2-40B4-BE49-F238E27FC236}">
              <a16:creationId xmlns:a16="http://schemas.microsoft.com/office/drawing/2014/main" id="{5E017056-A59F-4897-A78F-13A4B2BAA02B}"/>
            </a:ext>
          </a:extLst>
        </xdr:cNvPr>
        <xdr:cNvSpPr>
          <a:spLocks noChangeShapeType="1"/>
        </xdr:cNvSpPr>
      </xdr:nvSpPr>
      <xdr:spPr bwMode="auto">
        <a:xfrm>
          <a:off x="1371600" y="6944608920"/>
          <a:ext cx="5516880" cy="0"/>
        </a:xfrm>
        <a:prstGeom prst="line">
          <a:avLst/>
        </a:prstGeom>
        <a:noFill/>
        <a:ln w="6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34884</xdr:row>
      <xdr:rowOff>114300</xdr:rowOff>
    </xdr:from>
    <xdr:to>
      <xdr:col>6</xdr:col>
      <xdr:colOff>320040</xdr:colOff>
      <xdr:row>34884</xdr:row>
      <xdr:rowOff>114300</xdr:rowOff>
    </xdr:to>
    <xdr:sp macro="" textlink="">
      <xdr:nvSpPr>
        <xdr:cNvPr id="652" name="Line 289">
          <a:extLst>
            <a:ext uri="{FF2B5EF4-FFF2-40B4-BE49-F238E27FC236}">
              <a16:creationId xmlns:a16="http://schemas.microsoft.com/office/drawing/2014/main" id="{7E53E351-7A55-4196-8BB8-11FD36801B25}"/>
            </a:ext>
          </a:extLst>
        </xdr:cNvPr>
        <xdr:cNvSpPr>
          <a:spLocks noChangeShapeType="1"/>
        </xdr:cNvSpPr>
      </xdr:nvSpPr>
      <xdr:spPr bwMode="auto">
        <a:xfrm>
          <a:off x="1371600" y="69448146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34885</xdr:row>
      <xdr:rowOff>121920</xdr:rowOff>
    </xdr:from>
    <xdr:to>
      <xdr:col>6</xdr:col>
      <xdr:colOff>320040</xdr:colOff>
      <xdr:row>34885</xdr:row>
      <xdr:rowOff>121920</xdr:rowOff>
    </xdr:to>
    <xdr:sp macro="" textlink="">
      <xdr:nvSpPr>
        <xdr:cNvPr id="653" name="Line 288">
          <a:extLst>
            <a:ext uri="{FF2B5EF4-FFF2-40B4-BE49-F238E27FC236}">
              <a16:creationId xmlns:a16="http://schemas.microsoft.com/office/drawing/2014/main" id="{34ED64EA-AA01-4A83-899D-43594D83D7B2}"/>
            </a:ext>
          </a:extLst>
        </xdr:cNvPr>
        <xdr:cNvSpPr>
          <a:spLocks noChangeShapeType="1"/>
        </xdr:cNvSpPr>
      </xdr:nvSpPr>
      <xdr:spPr bwMode="auto">
        <a:xfrm>
          <a:off x="1371600" y="69450204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34886</xdr:row>
      <xdr:rowOff>129540</xdr:rowOff>
    </xdr:from>
    <xdr:to>
      <xdr:col>6</xdr:col>
      <xdr:colOff>320040</xdr:colOff>
      <xdr:row>34886</xdr:row>
      <xdr:rowOff>129540</xdr:rowOff>
    </xdr:to>
    <xdr:sp macro="" textlink="">
      <xdr:nvSpPr>
        <xdr:cNvPr id="654" name="Line 287">
          <a:extLst>
            <a:ext uri="{FF2B5EF4-FFF2-40B4-BE49-F238E27FC236}">
              <a16:creationId xmlns:a16="http://schemas.microsoft.com/office/drawing/2014/main" id="{9A2C5363-F5F2-4F55-BFCC-A4E18534B70C}"/>
            </a:ext>
          </a:extLst>
        </xdr:cNvPr>
        <xdr:cNvSpPr>
          <a:spLocks noChangeShapeType="1"/>
        </xdr:cNvSpPr>
      </xdr:nvSpPr>
      <xdr:spPr bwMode="auto">
        <a:xfrm>
          <a:off x="1371600" y="69452261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34887</xdr:row>
      <xdr:rowOff>137160</xdr:rowOff>
    </xdr:from>
    <xdr:to>
      <xdr:col>6</xdr:col>
      <xdr:colOff>320040</xdr:colOff>
      <xdr:row>34887</xdr:row>
      <xdr:rowOff>137160</xdr:rowOff>
    </xdr:to>
    <xdr:sp macro="" textlink="">
      <xdr:nvSpPr>
        <xdr:cNvPr id="655" name="Line 286">
          <a:extLst>
            <a:ext uri="{FF2B5EF4-FFF2-40B4-BE49-F238E27FC236}">
              <a16:creationId xmlns:a16="http://schemas.microsoft.com/office/drawing/2014/main" id="{88EBA1FD-C955-44CA-8838-16692D88ED49}"/>
            </a:ext>
          </a:extLst>
        </xdr:cNvPr>
        <xdr:cNvSpPr>
          <a:spLocks noChangeShapeType="1"/>
        </xdr:cNvSpPr>
      </xdr:nvSpPr>
      <xdr:spPr bwMode="auto">
        <a:xfrm>
          <a:off x="1371600" y="69454318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34888</xdr:row>
      <xdr:rowOff>144780</xdr:rowOff>
    </xdr:from>
    <xdr:to>
      <xdr:col>6</xdr:col>
      <xdr:colOff>320040</xdr:colOff>
      <xdr:row>34888</xdr:row>
      <xdr:rowOff>144780</xdr:rowOff>
    </xdr:to>
    <xdr:sp macro="" textlink="">
      <xdr:nvSpPr>
        <xdr:cNvPr id="656" name="Line 285">
          <a:extLst>
            <a:ext uri="{FF2B5EF4-FFF2-40B4-BE49-F238E27FC236}">
              <a16:creationId xmlns:a16="http://schemas.microsoft.com/office/drawing/2014/main" id="{B976E555-56C0-433D-B017-881A981D66B5}"/>
            </a:ext>
          </a:extLst>
        </xdr:cNvPr>
        <xdr:cNvSpPr>
          <a:spLocks noChangeShapeType="1"/>
        </xdr:cNvSpPr>
      </xdr:nvSpPr>
      <xdr:spPr bwMode="auto">
        <a:xfrm>
          <a:off x="1371600" y="69456376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34890</xdr:row>
      <xdr:rowOff>137160</xdr:rowOff>
    </xdr:from>
    <xdr:to>
      <xdr:col>6</xdr:col>
      <xdr:colOff>320040</xdr:colOff>
      <xdr:row>34890</xdr:row>
      <xdr:rowOff>137160</xdr:rowOff>
    </xdr:to>
    <xdr:sp macro="" textlink="">
      <xdr:nvSpPr>
        <xdr:cNvPr id="657" name="Line 284">
          <a:extLst>
            <a:ext uri="{FF2B5EF4-FFF2-40B4-BE49-F238E27FC236}">
              <a16:creationId xmlns:a16="http://schemas.microsoft.com/office/drawing/2014/main" id="{A0161CE3-F400-4600-B115-BAC24BFA69C6}"/>
            </a:ext>
          </a:extLst>
        </xdr:cNvPr>
        <xdr:cNvSpPr>
          <a:spLocks noChangeShapeType="1"/>
        </xdr:cNvSpPr>
      </xdr:nvSpPr>
      <xdr:spPr bwMode="auto">
        <a:xfrm>
          <a:off x="1371600" y="69460262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34892</xdr:row>
      <xdr:rowOff>129540</xdr:rowOff>
    </xdr:from>
    <xdr:to>
      <xdr:col>6</xdr:col>
      <xdr:colOff>320040</xdr:colOff>
      <xdr:row>34892</xdr:row>
      <xdr:rowOff>129540</xdr:rowOff>
    </xdr:to>
    <xdr:sp macro="" textlink="">
      <xdr:nvSpPr>
        <xdr:cNvPr id="658" name="Line 283">
          <a:extLst>
            <a:ext uri="{FF2B5EF4-FFF2-40B4-BE49-F238E27FC236}">
              <a16:creationId xmlns:a16="http://schemas.microsoft.com/office/drawing/2014/main" id="{6769296F-726D-43F5-A837-74B74C57CAAB}"/>
            </a:ext>
          </a:extLst>
        </xdr:cNvPr>
        <xdr:cNvSpPr>
          <a:spLocks noChangeShapeType="1"/>
        </xdr:cNvSpPr>
      </xdr:nvSpPr>
      <xdr:spPr bwMode="auto">
        <a:xfrm>
          <a:off x="1371600" y="69464148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34893</xdr:row>
      <xdr:rowOff>137160</xdr:rowOff>
    </xdr:from>
    <xdr:to>
      <xdr:col>6</xdr:col>
      <xdr:colOff>320040</xdr:colOff>
      <xdr:row>34893</xdr:row>
      <xdr:rowOff>137160</xdr:rowOff>
    </xdr:to>
    <xdr:sp macro="" textlink="">
      <xdr:nvSpPr>
        <xdr:cNvPr id="659" name="Line 282">
          <a:extLst>
            <a:ext uri="{FF2B5EF4-FFF2-40B4-BE49-F238E27FC236}">
              <a16:creationId xmlns:a16="http://schemas.microsoft.com/office/drawing/2014/main" id="{A52FBA0D-2456-469E-98F6-B2E460FF080E}"/>
            </a:ext>
          </a:extLst>
        </xdr:cNvPr>
        <xdr:cNvSpPr>
          <a:spLocks noChangeShapeType="1"/>
        </xdr:cNvSpPr>
      </xdr:nvSpPr>
      <xdr:spPr bwMode="auto">
        <a:xfrm>
          <a:off x="1371600" y="69466206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34894</xdr:row>
      <xdr:rowOff>144780</xdr:rowOff>
    </xdr:from>
    <xdr:to>
      <xdr:col>6</xdr:col>
      <xdr:colOff>320040</xdr:colOff>
      <xdr:row>34894</xdr:row>
      <xdr:rowOff>144780</xdr:rowOff>
    </xdr:to>
    <xdr:sp macro="" textlink="">
      <xdr:nvSpPr>
        <xdr:cNvPr id="660" name="Line 281">
          <a:extLst>
            <a:ext uri="{FF2B5EF4-FFF2-40B4-BE49-F238E27FC236}">
              <a16:creationId xmlns:a16="http://schemas.microsoft.com/office/drawing/2014/main" id="{4FCE6910-7E2E-47E5-B5CD-400158AC7D4A}"/>
            </a:ext>
          </a:extLst>
        </xdr:cNvPr>
        <xdr:cNvSpPr>
          <a:spLocks noChangeShapeType="1"/>
        </xdr:cNvSpPr>
      </xdr:nvSpPr>
      <xdr:spPr bwMode="auto">
        <a:xfrm>
          <a:off x="1371600" y="69468263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34895</xdr:row>
      <xdr:rowOff>152400</xdr:rowOff>
    </xdr:from>
    <xdr:to>
      <xdr:col>6</xdr:col>
      <xdr:colOff>320040</xdr:colOff>
      <xdr:row>34895</xdr:row>
      <xdr:rowOff>152400</xdr:rowOff>
    </xdr:to>
    <xdr:sp macro="" textlink="">
      <xdr:nvSpPr>
        <xdr:cNvPr id="661" name="Line 280">
          <a:extLst>
            <a:ext uri="{FF2B5EF4-FFF2-40B4-BE49-F238E27FC236}">
              <a16:creationId xmlns:a16="http://schemas.microsoft.com/office/drawing/2014/main" id="{FFE918A0-7EFF-4C2B-87BB-FB01BBD2E442}"/>
            </a:ext>
          </a:extLst>
        </xdr:cNvPr>
        <xdr:cNvSpPr>
          <a:spLocks noChangeShapeType="1"/>
        </xdr:cNvSpPr>
      </xdr:nvSpPr>
      <xdr:spPr bwMode="auto">
        <a:xfrm>
          <a:off x="1371600" y="69470320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34896</xdr:row>
      <xdr:rowOff>167640</xdr:rowOff>
    </xdr:from>
    <xdr:to>
      <xdr:col>6</xdr:col>
      <xdr:colOff>320040</xdr:colOff>
      <xdr:row>34896</xdr:row>
      <xdr:rowOff>167640</xdr:rowOff>
    </xdr:to>
    <xdr:sp macro="" textlink="">
      <xdr:nvSpPr>
        <xdr:cNvPr id="662" name="Line 279">
          <a:extLst>
            <a:ext uri="{FF2B5EF4-FFF2-40B4-BE49-F238E27FC236}">
              <a16:creationId xmlns:a16="http://schemas.microsoft.com/office/drawing/2014/main" id="{8894075A-4290-4195-A888-5FE7BE5EF270}"/>
            </a:ext>
          </a:extLst>
        </xdr:cNvPr>
        <xdr:cNvSpPr>
          <a:spLocks noChangeShapeType="1"/>
        </xdr:cNvSpPr>
      </xdr:nvSpPr>
      <xdr:spPr bwMode="auto">
        <a:xfrm>
          <a:off x="1371600" y="69472454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34898</xdr:row>
      <xdr:rowOff>152400</xdr:rowOff>
    </xdr:from>
    <xdr:to>
      <xdr:col>6</xdr:col>
      <xdr:colOff>320040</xdr:colOff>
      <xdr:row>34898</xdr:row>
      <xdr:rowOff>152400</xdr:rowOff>
    </xdr:to>
    <xdr:sp macro="" textlink="">
      <xdr:nvSpPr>
        <xdr:cNvPr id="663" name="Line 278">
          <a:extLst>
            <a:ext uri="{FF2B5EF4-FFF2-40B4-BE49-F238E27FC236}">
              <a16:creationId xmlns:a16="http://schemas.microsoft.com/office/drawing/2014/main" id="{9BCCC54A-0C07-4A89-A1D0-5F4050B5C8AA}"/>
            </a:ext>
          </a:extLst>
        </xdr:cNvPr>
        <xdr:cNvSpPr>
          <a:spLocks noChangeShapeType="1"/>
        </xdr:cNvSpPr>
      </xdr:nvSpPr>
      <xdr:spPr bwMode="auto">
        <a:xfrm>
          <a:off x="1371600" y="69476264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34899</xdr:row>
      <xdr:rowOff>160020</xdr:rowOff>
    </xdr:from>
    <xdr:to>
      <xdr:col>6</xdr:col>
      <xdr:colOff>320040</xdr:colOff>
      <xdr:row>34899</xdr:row>
      <xdr:rowOff>160020</xdr:rowOff>
    </xdr:to>
    <xdr:sp macro="" textlink="">
      <xdr:nvSpPr>
        <xdr:cNvPr id="664" name="Line 277">
          <a:extLst>
            <a:ext uri="{FF2B5EF4-FFF2-40B4-BE49-F238E27FC236}">
              <a16:creationId xmlns:a16="http://schemas.microsoft.com/office/drawing/2014/main" id="{A72AE094-962F-4D15-A60D-9271962430E9}"/>
            </a:ext>
          </a:extLst>
        </xdr:cNvPr>
        <xdr:cNvSpPr>
          <a:spLocks noChangeShapeType="1"/>
        </xdr:cNvSpPr>
      </xdr:nvSpPr>
      <xdr:spPr bwMode="auto">
        <a:xfrm>
          <a:off x="1371600" y="69478321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34901</xdr:row>
      <xdr:rowOff>152400</xdr:rowOff>
    </xdr:from>
    <xdr:to>
      <xdr:col>6</xdr:col>
      <xdr:colOff>320040</xdr:colOff>
      <xdr:row>34901</xdr:row>
      <xdr:rowOff>152400</xdr:rowOff>
    </xdr:to>
    <xdr:sp macro="" textlink="">
      <xdr:nvSpPr>
        <xdr:cNvPr id="665" name="Line 276">
          <a:extLst>
            <a:ext uri="{FF2B5EF4-FFF2-40B4-BE49-F238E27FC236}">
              <a16:creationId xmlns:a16="http://schemas.microsoft.com/office/drawing/2014/main" id="{3241CC80-0316-43B6-B8DE-6214F960C206}"/>
            </a:ext>
          </a:extLst>
        </xdr:cNvPr>
        <xdr:cNvSpPr>
          <a:spLocks noChangeShapeType="1"/>
        </xdr:cNvSpPr>
      </xdr:nvSpPr>
      <xdr:spPr bwMode="auto">
        <a:xfrm>
          <a:off x="1371600" y="69482208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34902</xdr:row>
      <xdr:rowOff>160020</xdr:rowOff>
    </xdr:from>
    <xdr:to>
      <xdr:col>6</xdr:col>
      <xdr:colOff>320040</xdr:colOff>
      <xdr:row>34902</xdr:row>
      <xdr:rowOff>160020</xdr:rowOff>
    </xdr:to>
    <xdr:sp macro="" textlink="">
      <xdr:nvSpPr>
        <xdr:cNvPr id="666" name="Line 275">
          <a:extLst>
            <a:ext uri="{FF2B5EF4-FFF2-40B4-BE49-F238E27FC236}">
              <a16:creationId xmlns:a16="http://schemas.microsoft.com/office/drawing/2014/main" id="{88FD8D00-FB30-42FF-A1B0-F5FBE15B4E20}"/>
            </a:ext>
          </a:extLst>
        </xdr:cNvPr>
        <xdr:cNvSpPr>
          <a:spLocks noChangeShapeType="1"/>
        </xdr:cNvSpPr>
      </xdr:nvSpPr>
      <xdr:spPr bwMode="auto">
        <a:xfrm>
          <a:off x="1371600" y="69484265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34903</xdr:row>
      <xdr:rowOff>167640</xdr:rowOff>
    </xdr:from>
    <xdr:to>
      <xdr:col>6</xdr:col>
      <xdr:colOff>320040</xdr:colOff>
      <xdr:row>34903</xdr:row>
      <xdr:rowOff>167640</xdr:rowOff>
    </xdr:to>
    <xdr:sp macro="" textlink="">
      <xdr:nvSpPr>
        <xdr:cNvPr id="667" name="Line 274">
          <a:extLst>
            <a:ext uri="{FF2B5EF4-FFF2-40B4-BE49-F238E27FC236}">
              <a16:creationId xmlns:a16="http://schemas.microsoft.com/office/drawing/2014/main" id="{2578694D-1C3E-4190-A6B2-392DDF0D0F94}"/>
            </a:ext>
          </a:extLst>
        </xdr:cNvPr>
        <xdr:cNvSpPr>
          <a:spLocks noChangeShapeType="1"/>
        </xdr:cNvSpPr>
      </xdr:nvSpPr>
      <xdr:spPr bwMode="auto">
        <a:xfrm>
          <a:off x="1371600" y="69486322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34904</xdr:row>
      <xdr:rowOff>182880</xdr:rowOff>
    </xdr:from>
    <xdr:to>
      <xdr:col>6</xdr:col>
      <xdr:colOff>320040</xdr:colOff>
      <xdr:row>34904</xdr:row>
      <xdr:rowOff>182880</xdr:rowOff>
    </xdr:to>
    <xdr:sp macro="" textlink="">
      <xdr:nvSpPr>
        <xdr:cNvPr id="668" name="Line 273">
          <a:extLst>
            <a:ext uri="{FF2B5EF4-FFF2-40B4-BE49-F238E27FC236}">
              <a16:creationId xmlns:a16="http://schemas.microsoft.com/office/drawing/2014/main" id="{704AE64E-80DF-42FB-BBBB-C3AA6876FF19}"/>
            </a:ext>
          </a:extLst>
        </xdr:cNvPr>
        <xdr:cNvSpPr>
          <a:spLocks noChangeShapeType="1"/>
        </xdr:cNvSpPr>
      </xdr:nvSpPr>
      <xdr:spPr bwMode="auto">
        <a:xfrm>
          <a:off x="1371600" y="69488456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34905</xdr:row>
      <xdr:rowOff>190500</xdr:rowOff>
    </xdr:from>
    <xdr:to>
      <xdr:col>6</xdr:col>
      <xdr:colOff>320040</xdr:colOff>
      <xdr:row>34905</xdr:row>
      <xdr:rowOff>190500</xdr:rowOff>
    </xdr:to>
    <xdr:sp macro="" textlink="">
      <xdr:nvSpPr>
        <xdr:cNvPr id="669" name="Line 272">
          <a:extLst>
            <a:ext uri="{FF2B5EF4-FFF2-40B4-BE49-F238E27FC236}">
              <a16:creationId xmlns:a16="http://schemas.microsoft.com/office/drawing/2014/main" id="{B1957121-2216-4016-A653-BA358C7547E1}"/>
            </a:ext>
          </a:extLst>
        </xdr:cNvPr>
        <xdr:cNvSpPr>
          <a:spLocks noChangeShapeType="1"/>
        </xdr:cNvSpPr>
      </xdr:nvSpPr>
      <xdr:spPr bwMode="auto">
        <a:xfrm>
          <a:off x="1371600" y="69490513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34907</xdr:row>
      <xdr:rowOff>175260</xdr:rowOff>
    </xdr:from>
    <xdr:to>
      <xdr:col>6</xdr:col>
      <xdr:colOff>320040</xdr:colOff>
      <xdr:row>34907</xdr:row>
      <xdr:rowOff>175260</xdr:rowOff>
    </xdr:to>
    <xdr:sp macro="" textlink="">
      <xdr:nvSpPr>
        <xdr:cNvPr id="670" name="Line 271">
          <a:extLst>
            <a:ext uri="{FF2B5EF4-FFF2-40B4-BE49-F238E27FC236}">
              <a16:creationId xmlns:a16="http://schemas.microsoft.com/office/drawing/2014/main" id="{F87B1D36-6296-412B-8B8D-087C679AE86B}"/>
            </a:ext>
          </a:extLst>
        </xdr:cNvPr>
        <xdr:cNvSpPr>
          <a:spLocks noChangeShapeType="1"/>
        </xdr:cNvSpPr>
      </xdr:nvSpPr>
      <xdr:spPr bwMode="auto">
        <a:xfrm>
          <a:off x="1371600" y="69494323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34908</xdr:row>
      <xdr:rowOff>190500</xdr:rowOff>
    </xdr:from>
    <xdr:to>
      <xdr:col>6</xdr:col>
      <xdr:colOff>320040</xdr:colOff>
      <xdr:row>34908</xdr:row>
      <xdr:rowOff>190500</xdr:rowOff>
    </xdr:to>
    <xdr:sp macro="" textlink="">
      <xdr:nvSpPr>
        <xdr:cNvPr id="671" name="Line 270">
          <a:extLst>
            <a:ext uri="{FF2B5EF4-FFF2-40B4-BE49-F238E27FC236}">
              <a16:creationId xmlns:a16="http://schemas.microsoft.com/office/drawing/2014/main" id="{3BE80DE4-7087-4B63-BCCB-E10ECDC54C61}"/>
            </a:ext>
          </a:extLst>
        </xdr:cNvPr>
        <xdr:cNvSpPr>
          <a:spLocks noChangeShapeType="1"/>
        </xdr:cNvSpPr>
      </xdr:nvSpPr>
      <xdr:spPr bwMode="auto">
        <a:xfrm>
          <a:off x="1371600" y="69496457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34911</xdr:row>
      <xdr:rowOff>160020</xdr:rowOff>
    </xdr:from>
    <xdr:to>
      <xdr:col>6</xdr:col>
      <xdr:colOff>320040</xdr:colOff>
      <xdr:row>34911</xdr:row>
      <xdr:rowOff>160020</xdr:rowOff>
    </xdr:to>
    <xdr:sp macro="" textlink="">
      <xdr:nvSpPr>
        <xdr:cNvPr id="672" name="Line 269">
          <a:extLst>
            <a:ext uri="{FF2B5EF4-FFF2-40B4-BE49-F238E27FC236}">
              <a16:creationId xmlns:a16="http://schemas.microsoft.com/office/drawing/2014/main" id="{548FD496-04D0-4EAC-B4C5-B868FD17F29C}"/>
            </a:ext>
          </a:extLst>
        </xdr:cNvPr>
        <xdr:cNvSpPr>
          <a:spLocks noChangeShapeType="1"/>
        </xdr:cNvSpPr>
      </xdr:nvSpPr>
      <xdr:spPr bwMode="auto">
        <a:xfrm>
          <a:off x="1371600" y="69502096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34913</xdr:row>
      <xdr:rowOff>152400</xdr:rowOff>
    </xdr:from>
    <xdr:to>
      <xdr:col>6</xdr:col>
      <xdr:colOff>320040</xdr:colOff>
      <xdr:row>34913</xdr:row>
      <xdr:rowOff>152400</xdr:rowOff>
    </xdr:to>
    <xdr:sp macro="" textlink="">
      <xdr:nvSpPr>
        <xdr:cNvPr id="673" name="Line 268">
          <a:extLst>
            <a:ext uri="{FF2B5EF4-FFF2-40B4-BE49-F238E27FC236}">
              <a16:creationId xmlns:a16="http://schemas.microsoft.com/office/drawing/2014/main" id="{13297A99-C059-4854-A139-D2318C285805}"/>
            </a:ext>
          </a:extLst>
        </xdr:cNvPr>
        <xdr:cNvSpPr>
          <a:spLocks noChangeShapeType="1"/>
        </xdr:cNvSpPr>
      </xdr:nvSpPr>
      <xdr:spPr bwMode="auto">
        <a:xfrm>
          <a:off x="1371600" y="69505982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34914</xdr:row>
      <xdr:rowOff>160020</xdr:rowOff>
    </xdr:from>
    <xdr:to>
      <xdr:col>6</xdr:col>
      <xdr:colOff>320040</xdr:colOff>
      <xdr:row>34914</xdr:row>
      <xdr:rowOff>160020</xdr:rowOff>
    </xdr:to>
    <xdr:sp macro="" textlink="">
      <xdr:nvSpPr>
        <xdr:cNvPr id="674" name="Line 267">
          <a:extLst>
            <a:ext uri="{FF2B5EF4-FFF2-40B4-BE49-F238E27FC236}">
              <a16:creationId xmlns:a16="http://schemas.microsoft.com/office/drawing/2014/main" id="{DF1512CF-166F-4C48-AC1C-A92C4FE14B13}"/>
            </a:ext>
          </a:extLst>
        </xdr:cNvPr>
        <xdr:cNvSpPr>
          <a:spLocks noChangeShapeType="1"/>
        </xdr:cNvSpPr>
      </xdr:nvSpPr>
      <xdr:spPr bwMode="auto">
        <a:xfrm>
          <a:off x="1371600" y="69508039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34873</xdr:row>
      <xdr:rowOff>121920</xdr:rowOff>
    </xdr:from>
    <xdr:to>
      <xdr:col>2</xdr:col>
      <xdr:colOff>30480</xdr:colOff>
      <xdr:row>34916</xdr:row>
      <xdr:rowOff>152400</xdr:rowOff>
    </xdr:to>
    <xdr:sp macro="" textlink="">
      <xdr:nvSpPr>
        <xdr:cNvPr id="675" name="Line 266">
          <a:extLst>
            <a:ext uri="{FF2B5EF4-FFF2-40B4-BE49-F238E27FC236}">
              <a16:creationId xmlns:a16="http://schemas.microsoft.com/office/drawing/2014/main" id="{A7DFB9B5-F91C-434C-BF42-97CD44792B0A}"/>
            </a:ext>
          </a:extLst>
        </xdr:cNvPr>
        <xdr:cNvSpPr>
          <a:spLocks noChangeShapeType="1"/>
        </xdr:cNvSpPr>
      </xdr:nvSpPr>
      <xdr:spPr bwMode="auto">
        <a:xfrm>
          <a:off x="1371600" y="6942642960"/>
          <a:ext cx="0" cy="85496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34873</xdr:row>
      <xdr:rowOff>121920</xdr:rowOff>
    </xdr:from>
    <xdr:to>
      <xdr:col>2</xdr:col>
      <xdr:colOff>906780</xdr:colOff>
      <xdr:row>34916</xdr:row>
      <xdr:rowOff>152400</xdr:rowOff>
    </xdr:to>
    <xdr:sp macro="" textlink="">
      <xdr:nvSpPr>
        <xdr:cNvPr id="676" name="Line 265">
          <a:extLst>
            <a:ext uri="{FF2B5EF4-FFF2-40B4-BE49-F238E27FC236}">
              <a16:creationId xmlns:a16="http://schemas.microsoft.com/office/drawing/2014/main" id="{76206F77-B741-4356-9477-EC38083F253F}"/>
            </a:ext>
          </a:extLst>
        </xdr:cNvPr>
        <xdr:cNvSpPr>
          <a:spLocks noChangeShapeType="1"/>
        </xdr:cNvSpPr>
      </xdr:nvSpPr>
      <xdr:spPr bwMode="auto">
        <a:xfrm>
          <a:off x="2247900" y="6942642960"/>
          <a:ext cx="0" cy="854964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34873</xdr:row>
      <xdr:rowOff>121920</xdr:rowOff>
    </xdr:from>
    <xdr:to>
      <xdr:col>2</xdr:col>
      <xdr:colOff>1706880</xdr:colOff>
      <xdr:row>34916</xdr:row>
      <xdr:rowOff>152400</xdr:rowOff>
    </xdr:to>
    <xdr:sp macro="" textlink="">
      <xdr:nvSpPr>
        <xdr:cNvPr id="677" name="Line 264">
          <a:extLst>
            <a:ext uri="{FF2B5EF4-FFF2-40B4-BE49-F238E27FC236}">
              <a16:creationId xmlns:a16="http://schemas.microsoft.com/office/drawing/2014/main" id="{F0A1697F-4B44-409E-A5BF-8E8DCBE1A82F}"/>
            </a:ext>
          </a:extLst>
        </xdr:cNvPr>
        <xdr:cNvSpPr>
          <a:spLocks noChangeShapeType="1"/>
        </xdr:cNvSpPr>
      </xdr:nvSpPr>
      <xdr:spPr bwMode="auto">
        <a:xfrm>
          <a:off x="3048000" y="6942642960"/>
          <a:ext cx="0" cy="854964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34873</xdr:row>
      <xdr:rowOff>121920</xdr:rowOff>
    </xdr:from>
    <xdr:to>
      <xdr:col>5</xdr:col>
      <xdr:colOff>350520</xdr:colOff>
      <xdr:row>34916</xdr:row>
      <xdr:rowOff>152400</xdr:rowOff>
    </xdr:to>
    <xdr:sp macro="" textlink="">
      <xdr:nvSpPr>
        <xdr:cNvPr id="678" name="Line 263">
          <a:extLst>
            <a:ext uri="{FF2B5EF4-FFF2-40B4-BE49-F238E27FC236}">
              <a16:creationId xmlns:a16="http://schemas.microsoft.com/office/drawing/2014/main" id="{D004FCBA-5AA1-4A77-BEB8-9EEF0FBC32FD}"/>
            </a:ext>
          </a:extLst>
        </xdr:cNvPr>
        <xdr:cNvSpPr>
          <a:spLocks noChangeShapeType="1"/>
        </xdr:cNvSpPr>
      </xdr:nvSpPr>
      <xdr:spPr bwMode="auto">
        <a:xfrm>
          <a:off x="6248400" y="6942642960"/>
          <a:ext cx="0" cy="85496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34873</xdr:row>
      <xdr:rowOff>121920</xdr:rowOff>
    </xdr:from>
    <xdr:to>
      <xdr:col>6</xdr:col>
      <xdr:colOff>320040</xdr:colOff>
      <xdr:row>34916</xdr:row>
      <xdr:rowOff>152400</xdr:rowOff>
    </xdr:to>
    <xdr:sp macro="" textlink="">
      <xdr:nvSpPr>
        <xdr:cNvPr id="679" name="Line 262">
          <a:extLst>
            <a:ext uri="{FF2B5EF4-FFF2-40B4-BE49-F238E27FC236}">
              <a16:creationId xmlns:a16="http://schemas.microsoft.com/office/drawing/2014/main" id="{D8686348-43F5-4415-831E-A3E05B2F4AE2}"/>
            </a:ext>
          </a:extLst>
        </xdr:cNvPr>
        <xdr:cNvSpPr>
          <a:spLocks noChangeShapeType="1"/>
        </xdr:cNvSpPr>
      </xdr:nvSpPr>
      <xdr:spPr bwMode="auto">
        <a:xfrm>
          <a:off x="6888480" y="6942642960"/>
          <a:ext cx="0" cy="85496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34929</xdr:row>
      <xdr:rowOff>53340</xdr:rowOff>
    </xdr:from>
    <xdr:to>
      <xdr:col>5</xdr:col>
      <xdr:colOff>76200</xdr:colOff>
      <xdr:row>34929</xdr:row>
      <xdr:rowOff>53340</xdr:rowOff>
    </xdr:to>
    <xdr:sp macro="" textlink="">
      <xdr:nvSpPr>
        <xdr:cNvPr id="680" name="Line 261">
          <a:extLst>
            <a:ext uri="{FF2B5EF4-FFF2-40B4-BE49-F238E27FC236}">
              <a16:creationId xmlns:a16="http://schemas.microsoft.com/office/drawing/2014/main" id="{AC1616E9-A8AE-49F4-8F8A-19B3D030DB6E}"/>
            </a:ext>
          </a:extLst>
        </xdr:cNvPr>
        <xdr:cNvSpPr>
          <a:spLocks noChangeShapeType="1"/>
        </xdr:cNvSpPr>
      </xdr:nvSpPr>
      <xdr:spPr bwMode="auto">
        <a:xfrm>
          <a:off x="457200" y="69536691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34940</xdr:row>
      <xdr:rowOff>121920</xdr:rowOff>
    </xdr:from>
    <xdr:to>
      <xdr:col>6</xdr:col>
      <xdr:colOff>320040</xdr:colOff>
      <xdr:row>34940</xdr:row>
      <xdr:rowOff>121920</xdr:rowOff>
    </xdr:to>
    <xdr:sp macro="" textlink="">
      <xdr:nvSpPr>
        <xdr:cNvPr id="681" name="Line 260">
          <a:extLst>
            <a:ext uri="{FF2B5EF4-FFF2-40B4-BE49-F238E27FC236}">
              <a16:creationId xmlns:a16="http://schemas.microsoft.com/office/drawing/2014/main" id="{E5C6E975-B815-4ED4-9CC5-D418021E6515}"/>
            </a:ext>
          </a:extLst>
        </xdr:cNvPr>
        <xdr:cNvSpPr>
          <a:spLocks noChangeShapeType="1"/>
        </xdr:cNvSpPr>
      </xdr:nvSpPr>
      <xdr:spPr bwMode="auto">
        <a:xfrm>
          <a:off x="1371600" y="695591700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34942</xdr:row>
      <xdr:rowOff>114300</xdr:rowOff>
    </xdr:from>
    <xdr:to>
      <xdr:col>6</xdr:col>
      <xdr:colOff>320040</xdr:colOff>
      <xdr:row>34942</xdr:row>
      <xdr:rowOff>114300</xdr:rowOff>
    </xdr:to>
    <xdr:sp macro="" textlink="">
      <xdr:nvSpPr>
        <xdr:cNvPr id="682" name="Line 259">
          <a:extLst>
            <a:ext uri="{FF2B5EF4-FFF2-40B4-BE49-F238E27FC236}">
              <a16:creationId xmlns:a16="http://schemas.microsoft.com/office/drawing/2014/main" id="{9868E0DD-BE57-4FB3-82D3-F807CC6721E9}"/>
            </a:ext>
          </a:extLst>
        </xdr:cNvPr>
        <xdr:cNvSpPr>
          <a:spLocks noChangeShapeType="1"/>
        </xdr:cNvSpPr>
      </xdr:nvSpPr>
      <xdr:spPr bwMode="auto">
        <a:xfrm>
          <a:off x="1371600" y="69563056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34943</xdr:row>
      <xdr:rowOff>121920</xdr:rowOff>
    </xdr:from>
    <xdr:to>
      <xdr:col>6</xdr:col>
      <xdr:colOff>320040</xdr:colOff>
      <xdr:row>34943</xdr:row>
      <xdr:rowOff>121920</xdr:rowOff>
    </xdr:to>
    <xdr:sp macro="" textlink="">
      <xdr:nvSpPr>
        <xdr:cNvPr id="683" name="Line 258">
          <a:extLst>
            <a:ext uri="{FF2B5EF4-FFF2-40B4-BE49-F238E27FC236}">
              <a16:creationId xmlns:a16="http://schemas.microsoft.com/office/drawing/2014/main" id="{3E167A98-FB2A-4933-9A32-90C7EC466056}"/>
            </a:ext>
          </a:extLst>
        </xdr:cNvPr>
        <xdr:cNvSpPr>
          <a:spLocks noChangeShapeType="1"/>
        </xdr:cNvSpPr>
      </xdr:nvSpPr>
      <xdr:spPr bwMode="auto">
        <a:xfrm>
          <a:off x="1371600" y="69565113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34944</xdr:row>
      <xdr:rowOff>129540</xdr:rowOff>
    </xdr:from>
    <xdr:to>
      <xdr:col>6</xdr:col>
      <xdr:colOff>320040</xdr:colOff>
      <xdr:row>34944</xdr:row>
      <xdr:rowOff>129540</xdr:rowOff>
    </xdr:to>
    <xdr:sp macro="" textlink="">
      <xdr:nvSpPr>
        <xdr:cNvPr id="684" name="Line 257">
          <a:extLst>
            <a:ext uri="{FF2B5EF4-FFF2-40B4-BE49-F238E27FC236}">
              <a16:creationId xmlns:a16="http://schemas.microsoft.com/office/drawing/2014/main" id="{C1E166A2-B1E5-4E01-9555-D0F9A2F8FF8C}"/>
            </a:ext>
          </a:extLst>
        </xdr:cNvPr>
        <xdr:cNvSpPr>
          <a:spLocks noChangeShapeType="1"/>
        </xdr:cNvSpPr>
      </xdr:nvSpPr>
      <xdr:spPr bwMode="auto">
        <a:xfrm>
          <a:off x="1371600" y="69567171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34945</xdr:row>
      <xdr:rowOff>137160</xdr:rowOff>
    </xdr:from>
    <xdr:to>
      <xdr:col>6</xdr:col>
      <xdr:colOff>320040</xdr:colOff>
      <xdr:row>34945</xdr:row>
      <xdr:rowOff>137160</xdr:rowOff>
    </xdr:to>
    <xdr:sp macro="" textlink="">
      <xdr:nvSpPr>
        <xdr:cNvPr id="685" name="Line 256">
          <a:extLst>
            <a:ext uri="{FF2B5EF4-FFF2-40B4-BE49-F238E27FC236}">
              <a16:creationId xmlns:a16="http://schemas.microsoft.com/office/drawing/2014/main" id="{336292C3-A6AE-47D9-B154-9B35E54753A0}"/>
            </a:ext>
          </a:extLst>
        </xdr:cNvPr>
        <xdr:cNvSpPr>
          <a:spLocks noChangeShapeType="1"/>
        </xdr:cNvSpPr>
      </xdr:nvSpPr>
      <xdr:spPr bwMode="auto">
        <a:xfrm>
          <a:off x="1371600" y="69569228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34946</xdr:row>
      <xdr:rowOff>152400</xdr:rowOff>
    </xdr:from>
    <xdr:to>
      <xdr:col>6</xdr:col>
      <xdr:colOff>320040</xdr:colOff>
      <xdr:row>34946</xdr:row>
      <xdr:rowOff>152400</xdr:rowOff>
    </xdr:to>
    <xdr:sp macro="" textlink="">
      <xdr:nvSpPr>
        <xdr:cNvPr id="686" name="Line 255">
          <a:extLst>
            <a:ext uri="{FF2B5EF4-FFF2-40B4-BE49-F238E27FC236}">
              <a16:creationId xmlns:a16="http://schemas.microsoft.com/office/drawing/2014/main" id="{4EDD0428-0AB7-487E-94EF-8DE6EC1A789E}"/>
            </a:ext>
          </a:extLst>
        </xdr:cNvPr>
        <xdr:cNvSpPr>
          <a:spLocks noChangeShapeType="1"/>
        </xdr:cNvSpPr>
      </xdr:nvSpPr>
      <xdr:spPr bwMode="auto">
        <a:xfrm>
          <a:off x="1371600" y="69571362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34947</xdr:row>
      <xdr:rowOff>160020</xdr:rowOff>
    </xdr:from>
    <xdr:to>
      <xdr:col>6</xdr:col>
      <xdr:colOff>320040</xdr:colOff>
      <xdr:row>34947</xdr:row>
      <xdr:rowOff>160020</xdr:rowOff>
    </xdr:to>
    <xdr:sp macro="" textlink="">
      <xdr:nvSpPr>
        <xdr:cNvPr id="687" name="Line 254">
          <a:extLst>
            <a:ext uri="{FF2B5EF4-FFF2-40B4-BE49-F238E27FC236}">
              <a16:creationId xmlns:a16="http://schemas.microsoft.com/office/drawing/2014/main" id="{3EE33BB8-4738-44F2-8F15-75B3392D511E}"/>
            </a:ext>
          </a:extLst>
        </xdr:cNvPr>
        <xdr:cNvSpPr>
          <a:spLocks noChangeShapeType="1"/>
        </xdr:cNvSpPr>
      </xdr:nvSpPr>
      <xdr:spPr bwMode="auto">
        <a:xfrm>
          <a:off x="1371600" y="69573419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34950</xdr:row>
      <xdr:rowOff>129540</xdr:rowOff>
    </xdr:from>
    <xdr:to>
      <xdr:col>6</xdr:col>
      <xdr:colOff>320040</xdr:colOff>
      <xdr:row>34950</xdr:row>
      <xdr:rowOff>129540</xdr:rowOff>
    </xdr:to>
    <xdr:sp macro="" textlink="">
      <xdr:nvSpPr>
        <xdr:cNvPr id="688" name="Line 253">
          <a:extLst>
            <a:ext uri="{FF2B5EF4-FFF2-40B4-BE49-F238E27FC236}">
              <a16:creationId xmlns:a16="http://schemas.microsoft.com/office/drawing/2014/main" id="{3E0577C9-3DA2-4DE8-957F-006166B5E7E9}"/>
            </a:ext>
          </a:extLst>
        </xdr:cNvPr>
        <xdr:cNvSpPr>
          <a:spLocks noChangeShapeType="1"/>
        </xdr:cNvSpPr>
      </xdr:nvSpPr>
      <xdr:spPr bwMode="auto">
        <a:xfrm>
          <a:off x="1371600" y="69579058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34951</xdr:row>
      <xdr:rowOff>137160</xdr:rowOff>
    </xdr:from>
    <xdr:to>
      <xdr:col>6</xdr:col>
      <xdr:colOff>320040</xdr:colOff>
      <xdr:row>34951</xdr:row>
      <xdr:rowOff>137160</xdr:rowOff>
    </xdr:to>
    <xdr:sp macro="" textlink="">
      <xdr:nvSpPr>
        <xdr:cNvPr id="689" name="Line 252">
          <a:extLst>
            <a:ext uri="{FF2B5EF4-FFF2-40B4-BE49-F238E27FC236}">
              <a16:creationId xmlns:a16="http://schemas.microsoft.com/office/drawing/2014/main" id="{1241FF49-342C-40A9-BC33-DA4808F1EAEB}"/>
            </a:ext>
          </a:extLst>
        </xdr:cNvPr>
        <xdr:cNvSpPr>
          <a:spLocks noChangeShapeType="1"/>
        </xdr:cNvSpPr>
      </xdr:nvSpPr>
      <xdr:spPr bwMode="auto">
        <a:xfrm>
          <a:off x="1371600" y="69581115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34953</xdr:row>
      <xdr:rowOff>129540</xdr:rowOff>
    </xdr:from>
    <xdr:to>
      <xdr:col>6</xdr:col>
      <xdr:colOff>320040</xdr:colOff>
      <xdr:row>34953</xdr:row>
      <xdr:rowOff>129540</xdr:rowOff>
    </xdr:to>
    <xdr:sp macro="" textlink="">
      <xdr:nvSpPr>
        <xdr:cNvPr id="690" name="Line 251">
          <a:extLst>
            <a:ext uri="{FF2B5EF4-FFF2-40B4-BE49-F238E27FC236}">
              <a16:creationId xmlns:a16="http://schemas.microsoft.com/office/drawing/2014/main" id="{3B92E0CB-B5B8-451A-B614-7812C61B9133}"/>
            </a:ext>
          </a:extLst>
        </xdr:cNvPr>
        <xdr:cNvSpPr>
          <a:spLocks noChangeShapeType="1"/>
        </xdr:cNvSpPr>
      </xdr:nvSpPr>
      <xdr:spPr bwMode="auto">
        <a:xfrm>
          <a:off x="1371600" y="69585001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34955</xdr:row>
      <xdr:rowOff>121920</xdr:rowOff>
    </xdr:from>
    <xdr:to>
      <xdr:col>6</xdr:col>
      <xdr:colOff>320040</xdr:colOff>
      <xdr:row>34955</xdr:row>
      <xdr:rowOff>121920</xdr:rowOff>
    </xdr:to>
    <xdr:sp macro="" textlink="">
      <xdr:nvSpPr>
        <xdr:cNvPr id="691" name="Line 250">
          <a:extLst>
            <a:ext uri="{FF2B5EF4-FFF2-40B4-BE49-F238E27FC236}">
              <a16:creationId xmlns:a16="http://schemas.microsoft.com/office/drawing/2014/main" id="{E091DA4C-94C8-42FB-88D1-0468E444FE0E}"/>
            </a:ext>
          </a:extLst>
        </xdr:cNvPr>
        <xdr:cNvSpPr>
          <a:spLocks noChangeShapeType="1"/>
        </xdr:cNvSpPr>
      </xdr:nvSpPr>
      <xdr:spPr bwMode="auto">
        <a:xfrm>
          <a:off x="1371600" y="69588888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34956</xdr:row>
      <xdr:rowOff>129540</xdr:rowOff>
    </xdr:from>
    <xdr:to>
      <xdr:col>6</xdr:col>
      <xdr:colOff>320040</xdr:colOff>
      <xdr:row>34956</xdr:row>
      <xdr:rowOff>129540</xdr:rowOff>
    </xdr:to>
    <xdr:sp macro="" textlink="">
      <xdr:nvSpPr>
        <xdr:cNvPr id="692" name="Line 249">
          <a:extLst>
            <a:ext uri="{FF2B5EF4-FFF2-40B4-BE49-F238E27FC236}">
              <a16:creationId xmlns:a16="http://schemas.microsoft.com/office/drawing/2014/main" id="{C6D8B4F6-0FB5-4582-ABDA-A09F3421921A}"/>
            </a:ext>
          </a:extLst>
        </xdr:cNvPr>
        <xdr:cNvSpPr>
          <a:spLocks noChangeShapeType="1"/>
        </xdr:cNvSpPr>
      </xdr:nvSpPr>
      <xdr:spPr bwMode="auto">
        <a:xfrm>
          <a:off x="1371600" y="69590945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34957</xdr:row>
      <xdr:rowOff>137160</xdr:rowOff>
    </xdr:from>
    <xdr:to>
      <xdr:col>6</xdr:col>
      <xdr:colOff>320040</xdr:colOff>
      <xdr:row>34957</xdr:row>
      <xdr:rowOff>137160</xdr:rowOff>
    </xdr:to>
    <xdr:sp macro="" textlink="">
      <xdr:nvSpPr>
        <xdr:cNvPr id="693" name="Line 248">
          <a:extLst>
            <a:ext uri="{FF2B5EF4-FFF2-40B4-BE49-F238E27FC236}">
              <a16:creationId xmlns:a16="http://schemas.microsoft.com/office/drawing/2014/main" id="{31D300D6-2686-4AB1-B0A8-6E660B78BD77}"/>
            </a:ext>
          </a:extLst>
        </xdr:cNvPr>
        <xdr:cNvSpPr>
          <a:spLocks noChangeShapeType="1"/>
        </xdr:cNvSpPr>
      </xdr:nvSpPr>
      <xdr:spPr bwMode="auto">
        <a:xfrm>
          <a:off x="1371600" y="69593002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34959</xdr:row>
      <xdr:rowOff>129540</xdr:rowOff>
    </xdr:from>
    <xdr:to>
      <xdr:col>6</xdr:col>
      <xdr:colOff>320040</xdr:colOff>
      <xdr:row>34959</xdr:row>
      <xdr:rowOff>129540</xdr:rowOff>
    </xdr:to>
    <xdr:sp macro="" textlink="">
      <xdr:nvSpPr>
        <xdr:cNvPr id="694" name="Line 247">
          <a:extLst>
            <a:ext uri="{FF2B5EF4-FFF2-40B4-BE49-F238E27FC236}">
              <a16:creationId xmlns:a16="http://schemas.microsoft.com/office/drawing/2014/main" id="{7315851D-2AEB-43D4-B376-81369038C260}"/>
            </a:ext>
          </a:extLst>
        </xdr:cNvPr>
        <xdr:cNvSpPr>
          <a:spLocks noChangeShapeType="1"/>
        </xdr:cNvSpPr>
      </xdr:nvSpPr>
      <xdr:spPr bwMode="auto">
        <a:xfrm>
          <a:off x="1371600" y="69596889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34960</xdr:row>
      <xdr:rowOff>137160</xdr:rowOff>
    </xdr:from>
    <xdr:to>
      <xdr:col>6</xdr:col>
      <xdr:colOff>320040</xdr:colOff>
      <xdr:row>34960</xdr:row>
      <xdr:rowOff>137160</xdr:rowOff>
    </xdr:to>
    <xdr:sp macro="" textlink="">
      <xdr:nvSpPr>
        <xdr:cNvPr id="695" name="Line 246">
          <a:extLst>
            <a:ext uri="{FF2B5EF4-FFF2-40B4-BE49-F238E27FC236}">
              <a16:creationId xmlns:a16="http://schemas.microsoft.com/office/drawing/2014/main" id="{F0960684-9740-4FA9-9768-4B84A9865985}"/>
            </a:ext>
          </a:extLst>
        </xdr:cNvPr>
        <xdr:cNvSpPr>
          <a:spLocks noChangeShapeType="1"/>
        </xdr:cNvSpPr>
      </xdr:nvSpPr>
      <xdr:spPr bwMode="auto">
        <a:xfrm>
          <a:off x="1371600" y="69598946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34961</xdr:row>
      <xdr:rowOff>144780</xdr:rowOff>
    </xdr:from>
    <xdr:to>
      <xdr:col>6</xdr:col>
      <xdr:colOff>320040</xdr:colOff>
      <xdr:row>34961</xdr:row>
      <xdr:rowOff>144780</xdr:rowOff>
    </xdr:to>
    <xdr:sp macro="" textlink="">
      <xdr:nvSpPr>
        <xdr:cNvPr id="696" name="Line 245">
          <a:extLst>
            <a:ext uri="{FF2B5EF4-FFF2-40B4-BE49-F238E27FC236}">
              <a16:creationId xmlns:a16="http://schemas.microsoft.com/office/drawing/2014/main" id="{80DF7C30-9614-404A-855A-A59935F1D6DE}"/>
            </a:ext>
          </a:extLst>
        </xdr:cNvPr>
        <xdr:cNvSpPr>
          <a:spLocks noChangeShapeType="1"/>
        </xdr:cNvSpPr>
      </xdr:nvSpPr>
      <xdr:spPr bwMode="auto">
        <a:xfrm>
          <a:off x="1371600" y="69601003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34962</xdr:row>
      <xdr:rowOff>152400</xdr:rowOff>
    </xdr:from>
    <xdr:to>
      <xdr:col>6</xdr:col>
      <xdr:colOff>320040</xdr:colOff>
      <xdr:row>34962</xdr:row>
      <xdr:rowOff>152400</xdr:rowOff>
    </xdr:to>
    <xdr:sp macro="" textlink="">
      <xdr:nvSpPr>
        <xdr:cNvPr id="697" name="Line 244">
          <a:extLst>
            <a:ext uri="{FF2B5EF4-FFF2-40B4-BE49-F238E27FC236}">
              <a16:creationId xmlns:a16="http://schemas.microsoft.com/office/drawing/2014/main" id="{56FD8847-CF82-4A8C-BF62-31EC44E37DE4}"/>
            </a:ext>
          </a:extLst>
        </xdr:cNvPr>
        <xdr:cNvSpPr>
          <a:spLocks noChangeShapeType="1"/>
        </xdr:cNvSpPr>
      </xdr:nvSpPr>
      <xdr:spPr bwMode="auto">
        <a:xfrm>
          <a:off x="1371600" y="69603061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34963</xdr:row>
      <xdr:rowOff>167640</xdr:rowOff>
    </xdr:from>
    <xdr:to>
      <xdr:col>6</xdr:col>
      <xdr:colOff>320040</xdr:colOff>
      <xdr:row>34963</xdr:row>
      <xdr:rowOff>167640</xdr:rowOff>
    </xdr:to>
    <xdr:sp macro="" textlink="">
      <xdr:nvSpPr>
        <xdr:cNvPr id="698" name="Line 243">
          <a:extLst>
            <a:ext uri="{FF2B5EF4-FFF2-40B4-BE49-F238E27FC236}">
              <a16:creationId xmlns:a16="http://schemas.microsoft.com/office/drawing/2014/main" id="{A55256A0-5EAF-40D8-925A-983BB0DF033D}"/>
            </a:ext>
          </a:extLst>
        </xdr:cNvPr>
        <xdr:cNvSpPr>
          <a:spLocks noChangeShapeType="1"/>
        </xdr:cNvSpPr>
      </xdr:nvSpPr>
      <xdr:spPr bwMode="auto">
        <a:xfrm>
          <a:off x="1371600" y="69605194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34964</xdr:row>
      <xdr:rowOff>175260</xdr:rowOff>
    </xdr:from>
    <xdr:to>
      <xdr:col>6</xdr:col>
      <xdr:colOff>320040</xdr:colOff>
      <xdr:row>34964</xdr:row>
      <xdr:rowOff>175260</xdr:rowOff>
    </xdr:to>
    <xdr:sp macro="" textlink="">
      <xdr:nvSpPr>
        <xdr:cNvPr id="699" name="Line 242">
          <a:extLst>
            <a:ext uri="{FF2B5EF4-FFF2-40B4-BE49-F238E27FC236}">
              <a16:creationId xmlns:a16="http://schemas.microsoft.com/office/drawing/2014/main" id="{A7B683D3-980B-4A34-A82A-2FCCBF71C175}"/>
            </a:ext>
          </a:extLst>
        </xdr:cNvPr>
        <xdr:cNvSpPr>
          <a:spLocks noChangeShapeType="1"/>
        </xdr:cNvSpPr>
      </xdr:nvSpPr>
      <xdr:spPr bwMode="auto">
        <a:xfrm>
          <a:off x="1371600" y="69607252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34965</xdr:row>
      <xdr:rowOff>182880</xdr:rowOff>
    </xdr:from>
    <xdr:to>
      <xdr:col>6</xdr:col>
      <xdr:colOff>320040</xdr:colOff>
      <xdr:row>34965</xdr:row>
      <xdr:rowOff>182880</xdr:rowOff>
    </xdr:to>
    <xdr:sp macro="" textlink="">
      <xdr:nvSpPr>
        <xdr:cNvPr id="700" name="Line 241">
          <a:extLst>
            <a:ext uri="{FF2B5EF4-FFF2-40B4-BE49-F238E27FC236}">
              <a16:creationId xmlns:a16="http://schemas.microsoft.com/office/drawing/2014/main" id="{DAD4F1DC-7C0F-4C48-8B00-4D4078C41DC0}"/>
            </a:ext>
          </a:extLst>
        </xdr:cNvPr>
        <xdr:cNvSpPr>
          <a:spLocks noChangeShapeType="1"/>
        </xdr:cNvSpPr>
      </xdr:nvSpPr>
      <xdr:spPr bwMode="auto">
        <a:xfrm>
          <a:off x="1371600" y="69609309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34966</xdr:row>
      <xdr:rowOff>190500</xdr:rowOff>
    </xdr:from>
    <xdr:to>
      <xdr:col>6</xdr:col>
      <xdr:colOff>320040</xdr:colOff>
      <xdr:row>34966</xdr:row>
      <xdr:rowOff>190500</xdr:rowOff>
    </xdr:to>
    <xdr:sp macro="" textlink="">
      <xdr:nvSpPr>
        <xdr:cNvPr id="701" name="Line 240">
          <a:extLst>
            <a:ext uri="{FF2B5EF4-FFF2-40B4-BE49-F238E27FC236}">
              <a16:creationId xmlns:a16="http://schemas.microsoft.com/office/drawing/2014/main" id="{005FEE89-CD46-471B-B930-5C7DE1FF06E3}"/>
            </a:ext>
          </a:extLst>
        </xdr:cNvPr>
        <xdr:cNvSpPr>
          <a:spLocks noChangeShapeType="1"/>
        </xdr:cNvSpPr>
      </xdr:nvSpPr>
      <xdr:spPr bwMode="auto">
        <a:xfrm>
          <a:off x="1371600" y="69611367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34968</xdr:row>
      <xdr:rowOff>0</xdr:rowOff>
    </xdr:from>
    <xdr:to>
      <xdr:col>6</xdr:col>
      <xdr:colOff>320040</xdr:colOff>
      <xdr:row>34968</xdr:row>
      <xdr:rowOff>0</xdr:rowOff>
    </xdr:to>
    <xdr:sp macro="" textlink="">
      <xdr:nvSpPr>
        <xdr:cNvPr id="702" name="Line 239">
          <a:extLst>
            <a:ext uri="{FF2B5EF4-FFF2-40B4-BE49-F238E27FC236}">
              <a16:creationId xmlns:a16="http://schemas.microsoft.com/office/drawing/2014/main" id="{C29E58F4-91CA-43BC-958A-5C6BB6D13B6E}"/>
            </a:ext>
          </a:extLst>
        </xdr:cNvPr>
        <xdr:cNvSpPr>
          <a:spLocks noChangeShapeType="1"/>
        </xdr:cNvSpPr>
      </xdr:nvSpPr>
      <xdr:spPr bwMode="auto">
        <a:xfrm>
          <a:off x="1371600" y="69613424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34969</xdr:row>
      <xdr:rowOff>7620</xdr:rowOff>
    </xdr:from>
    <xdr:to>
      <xdr:col>6</xdr:col>
      <xdr:colOff>320040</xdr:colOff>
      <xdr:row>34969</xdr:row>
      <xdr:rowOff>7620</xdr:rowOff>
    </xdr:to>
    <xdr:sp macro="" textlink="">
      <xdr:nvSpPr>
        <xdr:cNvPr id="703" name="Line 238">
          <a:extLst>
            <a:ext uri="{FF2B5EF4-FFF2-40B4-BE49-F238E27FC236}">
              <a16:creationId xmlns:a16="http://schemas.microsoft.com/office/drawing/2014/main" id="{0757D60B-E71B-40A3-A655-65DFBEC3340A}"/>
            </a:ext>
          </a:extLst>
        </xdr:cNvPr>
        <xdr:cNvSpPr>
          <a:spLocks noChangeShapeType="1"/>
        </xdr:cNvSpPr>
      </xdr:nvSpPr>
      <xdr:spPr bwMode="auto">
        <a:xfrm>
          <a:off x="1371600" y="6961548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34971</xdr:row>
      <xdr:rowOff>0</xdr:rowOff>
    </xdr:from>
    <xdr:to>
      <xdr:col>6</xdr:col>
      <xdr:colOff>320040</xdr:colOff>
      <xdr:row>34971</xdr:row>
      <xdr:rowOff>0</xdr:rowOff>
    </xdr:to>
    <xdr:sp macro="" textlink="">
      <xdr:nvSpPr>
        <xdr:cNvPr id="704" name="Line 237">
          <a:extLst>
            <a:ext uri="{FF2B5EF4-FFF2-40B4-BE49-F238E27FC236}">
              <a16:creationId xmlns:a16="http://schemas.microsoft.com/office/drawing/2014/main" id="{12D48900-8C6C-4B55-B818-535978B57EBF}"/>
            </a:ext>
          </a:extLst>
        </xdr:cNvPr>
        <xdr:cNvSpPr>
          <a:spLocks noChangeShapeType="1"/>
        </xdr:cNvSpPr>
      </xdr:nvSpPr>
      <xdr:spPr bwMode="auto">
        <a:xfrm>
          <a:off x="1371600" y="69619368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34972</xdr:row>
      <xdr:rowOff>7620</xdr:rowOff>
    </xdr:from>
    <xdr:to>
      <xdr:col>6</xdr:col>
      <xdr:colOff>320040</xdr:colOff>
      <xdr:row>34972</xdr:row>
      <xdr:rowOff>7620</xdr:rowOff>
    </xdr:to>
    <xdr:sp macro="" textlink="">
      <xdr:nvSpPr>
        <xdr:cNvPr id="705" name="Line 236">
          <a:extLst>
            <a:ext uri="{FF2B5EF4-FFF2-40B4-BE49-F238E27FC236}">
              <a16:creationId xmlns:a16="http://schemas.microsoft.com/office/drawing/2014/main" id="{975FFCAE-7795-45FA-B7B0-8334F9DC64B3}"/>
            </a:ext>
          </a:extLst>
        </xdr:cNvPr>
        <xdr:cNvSpPr>
          <a:spLocks noChangeShapeType="1"/>
        </xdr:cNvSpPr>
      </xdr:nvSpPr>
      <xdr:spPr bwMode="auto">
        <a:xfrm>
          <a:off x="1371600" y="69621425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34973</xdr:row>
      <xdr:rowOff>15240</xdr:rowOff>
    </xdr:from>
    <xdr:to>
      <xdr:col>6</xdr:col>
      <xdr:colOff>320040</xdr:colOff>
      <xdr:row>34973</xdr:row>
      <xdr:rowOff>15240</xdr:rowOff>
    </xdr:to>
    <xdr:sp macro="" textlink="">
      <xdr:nvSpPr>
        <xdr:cNvPr id="706" name="Line 235">
          <a:extLst>
            <a:ext uri="{FF2B5EF4-FFF2-40B4-BE49-F238E27FC236}">
              <a16:creationId xmlns:a16="http://schemas.microsoft.com/office/drawing/2014/main" id="{2A3E02A2-096B-4823-B0D5-1490720EDF3D}"/>
            </a:ext>
          </a:extLst>
        </xdr:cNvPr>
        <xdr:cNvSpPr>
          <a:spLocks noChangeShapeType="1"/>
        </xdr:cNvSpPr>
      </xdr:nvSpPr>
      <xdr:spPr bwMode="auto">
        <a:xfrm>
          <a:off x="1371600" y="69623482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34974</xdr:row>
      <xdr:rowOff>22860</xdr:rowOff>
    </xdr:from>
    <xdr:to>
      <xdr:col>6</xdr:col>
      <xdr:colOff>320040</xdr:colOff>
      <xdr:row>34974</xdr:row>
      <xdr:rowOff>22860</xdr:rowOff>
    </xdr:to>
    <xdr:sp macro="" textlink="">
      <xdr:nvSpPr>
        <xdr:cNvPr id="707" name="Line 234">
          <a:extLst>
            <a:ext uri="{FF2B5EF4-FFF2-40B4-BE49-F238E27FC236}">
              <a16:creationId xmlns:a16="http://schemas.microsoft.com/office/drawing/2014/main" id="{F00FAA10-192B-432C-81C9-9BFE948B6FAC}"/>
            </a:ext>
          </a:extLst>
        </xdr:cNvPr>
        <xdr:cNvSpPr>
          <a:spLocks noChangeShapeType="1"/>
        </xdr:cNvSpPr>
      </xdr:nvSpPr>
      <xdr:spPr bwMode="auto">
        <a:xfrm>
          <a:off x="1371600" y="69625540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34975</xdr:row>
      <xdr:rowOff>30480</xdr:rowOff>
    </xdr:from>
    <xdr:to>
      <xdr:col>6</xdr:col>
      <xdr:colOff>320040</xdr:colOff>
      <xdr:row>34975</xdr:row>
      <xdr:rowOff>30480</xdr:rowOff>
    </xdr:to>
    <xdr:sp macro="" textlink="">
      <xdr:nvSpPr>
        <xdr:cNvPr id="708" name="Line 233">
          <a:extLst>
            <a:ext uri="{FF2B5EF4-FFF2-40B4-BE49-F238E27FC236}">
              <a16:creationId xmlns:a16="http://schemas.microsoft.com/office/drawing/2014/main" id="{553C0884-A8B3-4484-B053-B8FC3EA8E645}"/>
            </a:ext>
          </a:extLst>
        </xdr:cNvPr>
        <xdr:cNvSpPr>
          <a:spLocks noChangeShapeType="1"/>
        </xdr:cNvSpPr>
      </xdr:nvSpPr>
      <xdr:spPr bwMode="auto">
        <a:xfrm>
          <a:off x="1371600" y="69627597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34976</xdr:row>
      <xdr:rowOff>38100</xdr:rowOff>
    </xdr:from>
    <xdr:to>
      <xdr:col>6</xdr:col>
      <xdr:colOff>320040</xdr:colOff>
      <xdr:row>34976</xdr:row>
      <xdr:rowOff>38100</xdr:rowOff>
    </xdr:to>
    <xdr:sp macro="" textlink="">
      <xdr:nvSpPr>
        <xdr:cNvPr id="709" name="Line 232">
          <a:extLst>
            <a:ext uri="{FF2B5EF4-FFF2-40B4-BE49-F238E27FC236}">
              <a16:creationId xmlns:a16="http://schemas.microsoft.com/office/drawing/2014/main" id="{E5481E86-B08C-4C73-A469-0C5507053F48}"/>
            </a:ext>
          </a:extLst>
        </xdr:cNvPr>
        <xdr:cNvSpPr>
          <a:spLocks noChangeShapeType="1"/>
        </xdr:cNvSpPr>
      </xdr:nvSpPr>
      <xdr:spPr bwMode="auto">
        <a:xfrm>
          <a:off x="1371600" y="69629655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34978</xdr:row>
      <xdr:rowOff>30480</xdr:rowOff>
    </xdr:from>
    <xdr:to>
      <xdr:col>6</xdr:col>
      <xdr:colOff>320040</xdr:colOff>
      <xdr:row>34978</xdr:row>
      <xdr:rowOff>30480</xdr:rowOff>
    </xdr:to>
    <xdr:sp macro="" textlink="">
      <xdr:nvSpPr>
        <xdr:cNvPr id="710" name="Line 231">
          <a:extLst>
            <a:ext uri="{FF2B5EF4-FFF2-40B4-BE49-F238E27FC236}">
              <a16:creationId xmlns:a16="http://schemas.microsoft.com/office/drawing/2014/main" id="{1E7C3D9B-B4B5-447A-A769-0C5B7F55B765}"/>
            </a:ext>
          </a:extLst>
        </xdr:cNvPr>
        <xdr:cNvSpPr>
          <a:spLocks noChangeShapeType="1"/>
        </xdr:cNvSpPr>
      </xdr:nvSpPr>
      <xdr:spPr bwMode="auto">
        <a:xfrm>
          <a:off x="1371600" y="69633541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34979</xdr:row>
      <xdr:rowOff>38100</xdr:rowOff>
    </xdr:from>
    <xdr:to>
      <xdr:col>6</xdr:col>
      <xdr:colOff>320040</xdr:colOff>
      <xdr:row>34979</xdr:row>
      <xdr:rowOff>38100</xdr:rowOff>
    </xdr:to>
    <xdr:sp macro="" textlink="">
      <xdr:nvSpPr>
        <xdr:cNvPr id="711" name="Line 230">
          <a:extLst>
            <a:ext uri="{FF2B5EF4-FFF2-40B4-BE49-F238E27FC236}">
              <a16:creationId xmlns:a16="http://schemas.microsoft.com/office/drawing/2014/main" id="{85F3EBB5-6C06-4EEF-B062-5468E79FAB52}"/>
            </a:ext>
          </a:extLst>
        </xdr:cNvPr>
        <xdr:cNvSpPr>
          <a:spLocks noChangeShapeType="1"/>
        </xdr:cNvSpPr>
      </xdr:nvSpPr>
      <xdr:spPr bwMode="auto">
        <a:xfrm>
          <a:off x="1371600" y="69635598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34980</xdr:row>
      <xdr:rowOff>45720</xdr:rowOff>
    </xdr:from>
    <xdr:to>
      <xdr:col>6</xdr:col>
      <xdr:colOff>320040</xdr:colOff>
      <xdr:row>34980</xdr:row>
      <xdr:rowOff>45720</xdr:rowOff>
    </xdr:to>
    <xdr:sp macro="" textlink="">
      <xdr:nvSpPr>
        <xdr:cNvPr id="712" name="Line 229">
          <a:extLst>
            <a:ext uri="{FF2B5EF4-FFF2-40B4-BE49-F238E27FC236}">
              <a16:creationId xmlns:a16="http://schemas.microsoft.com/office/drawing/2014/main" id="{7207E375-477D-4ADB-B6E3-E018AE0361F0}"/>
            </a:ext>
          </a:extLst>
        </xdr:cNvPr>
        <xdr:cNvSpPr>
          <a:spLocks noChangeShapeType="1"/>
        </xdr:cNvSpPr>
      </xdr:nvSpPr>
      <xdr:spPr bwMode="auto">
        <a:xfrm>
          <a:off x="1371600" y="69637656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34982</xdr:row>
      <xdr:rowOff>38100</xdr:rowOff>
    </xdr:from>
    <xdr:to>
      <xdr:col>6</xdr:col>
      <xdr:colOff>320040</xdr:colOff>
      <xdr:row>34982</xdr:row>
      <xdr:rowOff>38100</xdr:rowOff>
    </xdr:to>
    <xdr:sp macro="" textlink="">
      <xdr:nvSpPr>
        <xdr:cNvPr id="713" name="Line 228">
          <a:extLst>
            <a:ext uri="{FF2B5EF4-FFF2-40B4-BE49-F238E27FC236}">
              <a16:creationId xmlns:a16="http://schemas.microsoft.com/office/drawing/2014/main" id="{194067B6-F535-4D2C-8151-A3846BC2F932}"/>
            </a:ext>
          </a:extLst>
        </xdr:cNvPr>
        <xdr:cNvSpPr>
          <a:spLocks noChangeShapeType="1"/>
        </xdr:cNvSpPr>
      </xdr:nvSpPr>
      <xdr:spPr bwMode="auto">
        <a:xfrm>
          <a:off x="1371600" y="69641542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34983</xdr:row>
      <xdr:rowOff>45720</xdr:rowOff>
    </xdr:from>
    <xdr:to>
      <xdr:col>6</xdr:col>
      <xdr:colOff>320040</xdr:colOff>
      <xdr:row>34983</xdr:row>
      <xdr:rowOff>45720</xdr:rowOff>
    </xdr:to>
    <xdr:sp macro="" textlink="">
      <xdr:nvSpPr>
        <xdr:cNvPr id="714" name="Line 227">
          <a:extLst>
            <a:ext uri="{FF2B5EF4-FFF2-40B4-BE49-F238E27FC236}">
              <a16:creationId xmlns:a16="http://schemas.microsoft.com/office/drawing/2014/main" id="{F07B39BD-56FB-4114-B0FD-9C5138F1BECC}"/>
            </a:ext>
          </a:extLst>
        </xdr:cNvPr>
        <xdr:cNvSpPr>
          <a:spLocks noChangeShapeType="1"/>
        </xdr:cNvSpPr>
      </xdr:nvSpPr>
      <xdr:spPr bwMode="auto">
        <a:xfrm>
          <a:off x="1371600" y="69643599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34984</xdr:row>
      <xdr:rowOff>53340</xdr:rowOff>
    </xdr:from>
    <xdr:to>
      <xdr:col>6</xdr:col>
      <xdr:colOff>320040</xdr:colOff>
      <xdr:row>34984</xdr:row>
      <xdr:rowOff>53340</xdr:rowOff>
    </xdr:to>
    <xdr:sp macro="" textlink="">
      <xdr:nvSpPr>
        <xdr:cNvPr id="715" name="Line 226">
          <a:extLst>
            <a:ext uri="{FF2B5EF4-FFF2-40B4-BE49-F238E27FC236}">
              <a16:creationId xmlns:a16="http://schemas.microsoft.com/office/drawing/2014/main" id="{7E52F3A4-9B17-4B61-8136-FE8C3EEF81B9}"/>
            </a:ext>
          </a:extLst>
        </xdr:cNvPr>
        <xdr:cNvSpPr>
          <a:spLocks noChangeShapeType="1"/>
        </xdr:cNvSpPr>
      </xdr:nvSpPr>
      <xdr:spPr bwMode="auto">
        <a:xfrm>
          <a:off x="1371600" y="69645657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34940</xdr:row>
      <xdr:rowOff>121920</xdr:rowOff>
    </xdr:from>
    <xdr:to>
      <xdr:col>2</xdr:col>
      <xdr:colOff>30480</xdr:colOff>
      <xdr:row>34985</xdr:row>
      <xdr:rowOff>68580</xdr:rowOff>
    </xdr:to>
    <xdr:sp macro="" textlink="">
      <xdr:nvSpPr>
        <xdr:cNvPr id="716" name="Line 225">
          <a:extLst>
            <a:ext uri="{FF2B5EF4-FFF2-40B4-BE49-F238E27FC236}">
              <a16:creationId xmlns:a16="http://schemas.microsoft.com/office/drawing/2014/main" id="{52671D76-2CAA-4724-AD71-CA73E007310E}"/>
            </a:ext>
          </a:extLst>
        </xdr:cNvPr>
        <xdr:cNvSpPr>
          <a:spLocks noChangeShapeType="1"/>
        </xdr:cNvSpPr>
      </xdr:nvSpPr>
      <xdr:spPr bwMode="auto">
        <a:xfrm>
          <a:off x="1371600" y="6955917000"/>
          <a:ext cx="0" cy="88620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34940</xdr:row>
      <xdr:rowOff>121920</xdr:rowOff>
    </xdr:from>
    <xdr:to>
      <xdr:col>2</xdr:col>
      <xdr:colOff>906780</xdr:colOff>
      <xdr:row>34985</xdr:row>
      <xdr:rowOff>68580</xdr:rowOff>
    </xdr:to>
    <xdr:sp macro="" textlink="">
      <xdr:nvSpPr>
        <xdr:cNvPr id="717" name="Line 224">
          <a:extLst>
            <a:ext uri="{FF2B5EF4-FFF2-40B4-BE49-F238E27FC236}">
              <a16:creationId xmlns:a16="http://schemas.microsoft.com/office/drawing/2014/main" id="{925485C6-641E-491B-9C39-D4F431725CDB}"/>
            </a:ext>
          </a:extLst>
        </xdr:cNvPr>
        <xdr:cNvSpPr>
          <a:spLocks noChangeShapeType="1"/>
        </xdr:cNvSpPr>
      </xdr:nvSpPr>
      <xdr:spPr bwMode="auto">
        <a:xfrm>
          <a:off x="2247900" y="6955917000"/>
          <a:ext cx="0" cy="886206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34940</xdr:row>
      <xdr:rowOff>121920</xdr:rowOff>
    </xdr:from>
    <xdr:to>
      <xdr:col>2</xdr:col>
      <xdr:colOff>1706880</xdr:colOff>
      <xdr:row>34985</xdr:row>
      <xdr:rowOff>68580</xdr:rowOff>
    </xdr:to>
    <xdr:sp macro="" textlink="">
      <xdr:nvSpPr>
        <xdr:cNvPr id="718" name="Line 223">
          <a:extLst>
            <a:ext uri="{FF2B5EF4-FFF2-40B4-BE49-F238E27FC236}">
              <a16:creationId xmlns:a16="http://schemas.microsoft.com/office/drawing/2014/main" id="{F54E4B4D-C358-4774-862E-3DEC77BC5B9B}"/>
            </a:ext>
          </a:extLst>
        </xdr:cNvPr>
        <xdr:cNvSpPr>
          <a:spLocks noChangeShapeType="1"/>
        </xdr:cNvSpPr>
      </xdr:nvSpPr>
      <xdr:spPr bwMode="auto">
        <a:xfrm>
          <a:off x="3048000" y="6955917000"/>
          <a:ext cx="0" cy="886206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34940</xdr:row>
      <xdr:rowOff>121920</xdr:rowOff>
    </xdr:from>
    <xdr:to>
      <xdr:col>5</xdr:col>
      <xdr:colOff>350520</xdr:colOff>
      <xdr:row>34985</xdr:row>
      <xdr:rowOff>68580</xdr:rowOff>
    </xdr:to>
    <xdr:sp macro="" textlink="">
      <xdr:nvSpPr>
        <xdr:cNvPr id="719" name="Line 222">
          <a:extLst>
            <a:ext uri="{FF2B5EF4-FFF2-40B4-BE49-F238E27FC236}">
              <a16:creationId xmlns:a16="http://schemas.microsoft.com/office/drawing/2014/main" id="{138AD1AD-1FFF-4D06-9FE7-2E85E420B191}"/>
            </a:ext>
          </a:extLst>
        </xdr:cNvPr>
        <xdr:cNvSpPr>
          <a:spLocks noChangeShapeType="1"/>
        </xdr:cNvSpPr>
      </xdr:nvSpPr>
      <xdr:spPr bwMode="auto">
        <a:xfrm>
          <a:off x="6248400" y="6955917000"/>
          <a:ext cx="0" cy="88620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34940</xdr:row>
      <xdr:rowOff>121920</xdr:rowOff>
    </xdr:from>
    <xdr:to>
      <xdr:col>6</xdr:col>
      <xdr:colOff>320040</xdr:colOff>
      <xdr:row>34985</xdr:row>
      <xdr:rowOff>68580</xdr:rowOff>
    </xdr:to>
    <xdr:sp macro="" textlink="">
      <xdr:nvSpPr>
        <xdr:cNvPr id="720" name="Line 221">
          <a:extLst>
            <a:ext uri="{FF2B5EF4-FFF2-40B4-BE49-F238E27FC236}">
              <a16:creationId xmlns:a16="http://schemas.microsoft.com/office/drawing/2014/main" id="{C1454387-C80C-41ED-9544-BA8EDAEA6D7B}"/>
            </a:ext>
          </a:extLst>
        </xdr:cNvPr>
        <xdr:cNvSpPr>
          <a:spLocks noChangeShapeType="1"/>
        </xdr:cNvSpPr>
      </xdr:nvSpPr>
      <xdr:spPr bwMode="auto">
        <a:xfrm>
          <a:off x="6888480" y="6955917000"/>
          <a:ext cx="0" cy="88620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35006</xdr:row>
      <xdr:rowOff>38100</xdr:rowOff>
    </xdr:from>
    <xdr:to>
      <xdr:col>5</xdr:col>
      <xdr:colOff>76200</xdr:colOff>
      <xdr:row>35006</xdr:row>
      <xdr:rowOff>38100</xdr:rowOff>
    </xdr:to>
    <xdr:sp macro="" textlink="">
      <xdr:nvSpPr>
        <xdr:cNvPr id="721" name="Line 220">
          <a:extLst>
            <a:ext uri="{FF2B5EF4-FFF2-40B4-BE49-F238E27FC236}">
              <a16:creationId xmlns:a16="http://schemas.microsoft.com/office/drawing/2014/main" id="{4A5C4D06-9C2C-4325-94A9-B4068D5F08D1}"/>
            </a:ext>
          </a:extLst>
        </xdr:cNvPr>
        <xdr:cNvSpPr>
          <a:spLocks noChangeShapeType="1"/>
        </xdr:cNvSpPr>
      </xdr:nvSpPr>
      <xdr:spPr bwMode="auto">
        <a:xfrm>
          <a:off x="457200" y="69689091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35014</xdr:row>
      <xdr:rowOff>121920</xdr:rowOff>
    </xdr:from>
    <xdr:to>
      <xdr:col>6</xdr:col>
      <xdr:colOff>320040</xdr:colOff>
      <xdr:row>35014</xdr:row>
      <xdr:rowOff>121920</xdr:rowOff>
    </xdr:to>
    <xdr:sp macro="" textlink="">
      <xdr:nvSpPr>
        <xdr:cNvPr id="722" name="Line 219">
          <a:extLst>
            <a:ext uri="{FF2B5EF4-FFF2-40B4-BE49-F238E27FC236}">
              <a16:creationId xmlns:a16="http://schemas.microsoft.com/office/drawing/2014/main" id="{E45AB8D2-92A2-4A09-8958-71989694C637}"/>
            </a:ext>
          </a:extLst>
        </xdr:cNvPr>
        <xdr:cNvSpPr>
          <a:spLocks noChangeShapeType="1"/>
        </xdr:cNvSpPr>
      </xdr:nvSpPr>
      <xdr:spPr bwMode="auto">
        <a:xfrm>
          <a:off x="1371600" y="697057788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35015</xdr:row>
      <xdr:rowOff>129540</xdr:rowOff>
    </xdr:from>
    <xdr:to>
      <xdr:col>6</xdr:col>
      <xdr:colOff>320040</xdr:colOff>
      <xdr:row>35015</xdr:row>
      <xdr:rowOff>129540</xdr:rowOff>
    </xdr:to>
    <xdr:sp macro="" textlink="">
      <xdr:nvSpPr>
        <xdr:cNvPr id="723" name="Line 218">
          <a:extLst>
            <a:ext uri="{FF2B5EF4-FFF2-40B4-BE49-F238E27FC236}">
              <a16:creationId xmlns:a16="http://schemas.microsoft.com/office/drawing/2014/main" id="{B9465F00-2D51-491A-9BD3-9EBF1C31A557}"/>
            </a:ext>
          </a:extLst>
        </xdr:cNvPr>
        <xdr:cNvSpPr>
          <a:spLocks noChangeShapeType="1"/>
        </xdr:cNvSpPr>
      </xdr:nvSpPr>
      <xdr:spPr bwMode="auto">
        <a:xfrm>
          <a:off x="1371600" y="69707836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35016</xdr:row>
      <xdr:rowOff>144780</xdr:rowOff>
    </xdr:from>
    <xdr:to>
      <xdr:col>6</xdr:col>
      <xdr:colOff>320040</xdr:colOff>
      <xdr:row>35016</xdr:row>
      <xdr:rowOff>144780</xdr:rowOff>
    </xdr:to>
    <xdr:sp macro="" textlink="">
      <xdr:nvSpPr>
        <xdr:cNvPr id="724" name="Line 217">
          <a:extLst>
            <a:ext uri="{FF2B5EF4-FFF2-40B4-BE49-F238E27FC236}">
              <a16:creationId xmlns:a16="http://schemas.microsoft.com/office/drawing/2014/main" id="{3B19DD78-3B71-42E2-826C-371A79587234}"/>
            </a:ext>
          </a:extLst>
        </xdr:cNvPr>
        <xdr:cNvSpPr>
          <a:spLocks noChangeShapeType="1"/>
        </xdr:cNvSpPr>
      </xdr:nvSpPr>
      <xdr:spPr bwMode="auto">
        <a:xfrm>
          <a:off x="1371600" y="69709969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35017</xdr:row>
      <xdr:rowOff>152400</xdr:rowOff>
    </xdr:from>
    <xdr:to>
      <xdr:col>6</xdr:col>
      <xdr:colOff>320040</xdr:colOff>
      <xdr:row>35017</xdr:row>
      <xdr:rowOff>152400</xdr:rowOff>
    </xdr:to>
    <xdr:sp macro="" textlink="">
      <xdr:nvSpPr>
        <xdr:cNvPr id="725" name="Line 216">
          <a:extLst>
            <a:ext uri="{FF2B5EF4-FFF2-40B4-BE49-F238E27FC236}">
              <a16:creationId xmlns:a16="http://schemas.microsoft.com/office/drawing/2014/main" id="{3359BE14-7617-44B4-AD78-0884BA43B7C4}"/>
            </a:ext>
          </a:extLst>
        </xdr:cNvPr>
        <xdr:cNvSpPr>
          <a:spLocks noChangeShapeType="1"/>
        </xdr:cNvSpPr>
      </xdr:nvSpPr>
      <xdr:spPr bwMode="auto">
        <a:xfrm>
          <a:off x="1371600" y="69712027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35018</xdr:row>
      <xdr:rowOff>160020</xdr:rowOff>
    </xdr:from>
    <xdr:to>
      <xdr:col>6</xdr:col>
      <xdr:colOff>320040</xdr:colOff>
      <xdr:row>35018</xdr:row>
      <xdr:rowOff>160020</xdr:rowOff>
    </xdr:to>
    <xdr:sp macro="" textlink="">
      <xdr:nvSpPr>
        <xdr:cNvPr id="726" name="Line 215">
          <a:extLst>
            <a:ext uri="{FF2B5EF4-FFF2-40B4-BE49-F238E27FC236}">
              <a16:creationId xmlns:a16="http://schemas.microsoft.com/office/drawing/2014/main" id="{AABA0CD6-6E57-45D5-9B31-A49DD26F771B}"/>
            </a:ext>
          </a:extLst>
        </xdr:cNvPr>
        <xdr:cNvSpPr>
          <a:spLocks noChangeShapeType="1"/>
        </xdr:cNvSpPr>
      </xdr:nvSpPr>
      <xdr:spPr bwMode="auto">
        <a:xfrm>
          <a:off x="1371600" y="69714084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35019</xdr:row>
      <xdr:rowOff>167640</xdr:rowOff>
    </xdr:from>
    <xdr:to>
      <xdr:col>6</xdr:col>
      <xdr:colOff>320040</xdr:colOff>
      <xdr:row>35019</xdr:row>
      <xdr:rowOff>167640</xdr:rowOff>
    </xdr:to>
    <xdr:sp macro="" textlink="">
      <xdr:nvSpPr>
        <xdr:cNvPr id="727" name="Line 214">
          <a:extLst>
            <a:ext uri="{FF2B5EF4-FFF2-40B4-BE49-F238E27FC236}">
              <a16:creationId xmlns:a16="http://schemas.microsoft.com/office/drawing/2014/main" id="{DDDBB09F-F05B-4DA7-8A4C-CDC793B1453C}"/>
            </a:ext>
          </a:extLst>
        </xdr:cNvPr>
        <xdr:cNvSpPr>
          <a:spLocks noChangeShapeType="1"/>
        </xdr:cNvSpPr>
      </xdr:nvSpPr>
      <xdr:spPr bwMode="auto">
        <a:xfrm>
          <a:off x="1371600" y="69716142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35020</xdr:row>
      <xdr:rowOff>175260</xdr:rowOff>
    </xdr:from>
    <xdr:to>
      <xdr:col>6</xdr:col>
      <xdr:colOff>320040</xdr:colOff>
      <xdr:row>35020</xdr:row>
      <xdr:rowOff>175260</xdr:rowOff>
    </xdr:to>
    <xdr:sp macro="" textlink="">
      <xdr:nvSpPr>
        <xdr:cNvPr id="728" name="Line 213">
          <a:extLst>
            <a:ext uri="{FF2B5EF4-FFF2-40B4-BE49-F238E27FC236}">
              <a16:creationId xmlns:a16="http://schemas.microsoft.com/office/drawing/2014/main" id="{3BF4AD4D-73BA-44CD-8069-D225721FF719}"/>
            </a:ext>
          </a:extLst>
        </xdr:cNvPr>
        <xdr:cNvSpPr>
          <a:spLocks noChangeShapeType="1"/>
        </xdr:cNvSpPr>
      </xdr:nvSpPr>
      <xdr:spPr bwMode="auto">
        <a:xfrm>
          <a:off x="1371600" y="69718199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35021</xdr:row>
      <xdr:rowOff>182880</xdr:rowOff>
    </xdr:from>
    <xdr:to>
      <xdr:col>6</xdr:col>
      <xdr:colOff>320040</xdr:colOff>
      <xdr:row>35021</xdr:row>
      <xdr:rowOff>182880</xdr:rowOff>
    </xdr:to>
    <xdr:sp macro="" textlink="">
      <xdr:nvSpPr>
        <xdr:cNvPr id="729" name="Line 212">
          <a:extLst>
            <a:ext uri="{FF2B5EF4-FFF2-40B4-BE49-F238E27FC236}">
              <a16:creationId xmlns:a16="http://schemas.microsoft.com/office/drawing/2014/main" id="{7E135116-4853-4987-BBB2-9BB7BEA51EED}"/>
            </a:ext>
          </a:extLst>
        </xdr:cNvPr>
        <xdr:cNvSpPr>
          <a:spLocks noChangeShapeType="1"/>
        </xdr:cNvSpPr>
      </xdr:nvSpPr>
      <xdr:spPr bwMode="auto">
        <a:xfrm>
          <a:off x="1371600" y="69720256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35023</xdr:row>
      <xdr:rowOff>175260</xdr:rowOff>
    </xdr:from>
    <xdr:to>
      <xdr:col>6</xdr:col>
      <xdr:colOff>320040</xdr:colOff>
      <xdr:row>35023</xdr:row>
      <xdr:rowOff>175260</xdr:rowOff>
    </xdr:to>
    <xdr:sp macro="" textlink="">
      <xdr:nvSpPr>
        <xdr:cNvPr id="730" name="Line 211">
          <a:extLst>
            <a:ext uri="{FF2B5EF4-FFF2-40B4-BE49-F238E27FC236}">
              <a16:creationId xmlns:a16="http://schemas.microsoft.com/office/drawing/2014/main" id="{973F5F55-FA89-443E-B409-16AF9354B5FD}"/>
            </a:ext>
          </a:extLst>
        </xdr:cNvPr>
        <xdr:cNvSpPr>
          <a:spLocks noChangeShapeType="1"/>
        </xdr:cNvSpPr>
      </xdr:nvSpPr>
      <xdr:spPr bwMode="auto">
        <a:xfrm>
          <a:off x="1371600" y="69724143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35024</xdr:row>
      <xdr:rowOff>182880</xdr:rowOff>
    </xdr:from>
    <xdr:to>
      <xdr:col>6</xdr:col>
      <xdr:colOff>320040</xdr:colOff>
      <xdr:row>35024</xdr:row>
      <xdr:rowOff>182880</xdr:rowOff>
    </xdr:to>
    <xdr:sp macro="" textlink="">
      <xdr:nvSpPr>
        <xdr:cNvPr id="731" name="Line 210">
          <a:extLst>
            <a:ext uri="{FF2B5EF4-FFF2-40B4-BE49-F238E27FC236}">
              <a16:creationId xmlns:a16="http://schemas.microsoft.com/office/drawing/2014/main" id="{4B576F4F-E440-48C5-B86F-640C12EB5426}"/>
            </a:ext>
          </a:extLst>
        </xdr:cNvPr>
        <xdr:cNvSpPr>
          <a:spLocks noChangeShapeType="1"/>
        </xdr:cNvSpPr>
      </xdr:nvSpPr>
      <xdr:spPr bwMode="auto">
        <a:xfrm>
          <a:off x="1371600" y="69726200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35025</xdr:row>
      <xdr:rowOff>190500</xdr:rowOff>
    </xdr:from>
    <xdr:to>
      <xdr:col>6</xdr:col>
      <xdr:colOff>320040</xdr:colOff>
      <xdr:row>35025</xdr:row>
      <xdr:rowOff>190500</xdr:rowOff>
    </xdr:to>
    <xdr:sp macro="" textlink="">
      <xdr:nvSpPr>
        <xdr:cNvPr id="732" name="Line 209">
          <a:extLst>
            <a:ext uri="{FF2B5EF4-FFF2-40B4-BE49-F238E27FC236}">
              <a16:creationId xmlns:a16="http://schemas.microsoft.com/office/drawing/2014/main" id="{5EDD5073-9DC9-454B-A774-8122D6144297}"/>
            </a:ext>
          </a:extLst>
        </xdr:cNvPr>
        <xdr:cNvSpPr>
          <a:spLocks noChangeShapeType="1"/>
        </xdr:cNvSpPr>
      </xdr:nvSpPr>
      <xdr:spPr bwMode="auto">
        <a:xfrm>
          <a:off x="1371600" y="69728257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35027</xdr:row>
      <xdr:rowOff>0</xdr:rowOff>
    </xdr:from>
    <xdr:to>
      <xdr:col>6</xdr:col>
      <xdr:colOff>320040</xdr:colOff>
      <xdr:row>35027</xdr:row>
      <xdr:rowOff>0</xdr:rowOff>
    </xdr:to>
    <xdr:sp macro="" textlink="">
      <xdr:nvSpPr>
        <xdr:cNvPr id="733" name="Line 208">
          <a:extLst>
            <a:ext uri="{FF2B5EF4-FFF2-40B4-BE49-F238E27FC236}">
              <a16:creationId xmlns:a16="http://schemas.microsoft.com/office/drawing/2014/main" id="{58A6BFD1-C639-493D-A00B-19CBAF611809}"/>
            </a:ext>
          </a:extLst>
        </xdr:cNvPr>
        <xdr:cNvSpPr>
          <a:spLocks noChangeShapeType="1"/>
        </xdr:cNvSpPr>
      </xdr:nvSpPr>
      <xdr:spPr bwMode="auto">
        <a:xfrm>
          <a:off x="1371600" y="69730315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35028</xdr:row>
      <xdr:rowOff>7620</xdr:rowOff>
    </xdr:from>
    <xdr:to>
      <xdr:col>6</xdr:col>
      <xdr:colOff>320040</xdr:colOff>
      <xdr:row>35028</xdr:row>
      <xdr:rowOff>7620</xdr:rowOff>
    </xdr:to>
    <xdr:sp macro="" textlink="">
      <xdr:nvSpPr>
        <xdr:cNvPr id="734" name="Line 207">
          <a:extLst>
            <a:ext uri="{FF2B5EF4-FFF2-40B4-BE49-F238E27FC236}">
              <a16:creationId xmlns:a16="http://schemas.microsoft.com/office/drawing/2014/main" id="{AEA3A36D-D1CF-4F44-AF1C-7482C4647505}"/>
            </a:ext>
          </a:extLst>
        </xdr:cNvPr>
        <xdr:cNvSpPr>
          <a:spLocks noChangeShapeType="1"/>
        </xdr:cNvSpPr>
      </xdr:nvSpPr>
      <xdr:spPr bwMode="auto">
        <a:xfrm>
          <a:off x="1371600" y="69732372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35029</xdr:row>
      <xdr:rowOff>15240</xdr:rowOff>
    </xdr:from>
    <xdr:to>
      <xdr:col>6</xdr:col>
      <xdr:colOff>320040</xdr:colOff>
      <xdr:row>35029</xdr:row>
      <xdr:rowOff>15240</xdr:rowOff>
    </xdr:to>
    <xdr:sp macro="" textlink="">
      <xdr:nvSpPr>
        <xdr:cNvPr id="735" name="Line 206">
          <a:extLst>
            <a:ext uri="{FF2B5EF4-FFF2-40B4-BE49-F238E27FC236}">
              <a16:creationId xmlns:a16="http://schemas.microsoft.com/office/drawing/2014/main" id="{B8ABECA3-61EB-4BA8-A1D0-0E07D66373A7}"/>
            </a:ext>
          </a:extLst>
        </xdr:cNvPr>
        <xdr:cNvSpPr>
          <a:spLocks noChangeShapeType="1"/>
        </xdr:cNvSpPr>
      </xdr:nvSpPr>
      <xdr:spPr bwMode="auto">
        <a:xfrm>
          <a:off x="1371600" y="69734430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35030</xdr:row>
      <xdr:rowOff>22860</xdr:rowOff>
    </xdr:from>
    <xdr:to>
      <xdr:col>6</xdr:col>
      <xdr:colOff>320040</xdr:colOff>
      <xdr:row>35030</xdr:row>
      <xdr:rowOff>22860</xdr:rowOff>
    </xdr:to>
    <xdr:sp macro="" textlink="">
      <xdr:nvSpPr>
        <xdr:cNvPr id="736" name="Line 205">
          <a:extLst>
            <a:ext uri="{FF2B5EF4-FFF2-40B4-BE49-F238E27FC236}">
              <a16:creationId xmlns:a16="http://schemas.microsoft.com/office/drawing/2014/main" id="{BA529AC5-A14D-4122-8B41-72EC550E5FAD}"/>
            </a:ext>
          </a:extLst>
        </xdr:cNvPr>
        <xdr:cNvSpPr>
          <a:spLocks noChangeShapeType="1"/>
        </xdr:cNvSpPr>
      </xdr:nvSpPr>
      <xdr:spPr bwMode="auto">
        <a:xfrm>
          <a:off x="1371600" y="69736487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35031</xdr:row>
      <xdr:rowOff>30480</xdr:rowOff>
    </xdr:from>
    <xdr:to>
      <xdr:col>6</xdr:col>
      <xdr:colOff>320040</xdr:colOff>
      <xdr:row>35031</xdr:row>
      <xdr:rowOff>30480</xdr:rowOff>
    </xdr:to>
    <xdr:sp macro="" textlink="">
      <xdr:nvSpPr>
        <xdr:cNvPr id="737" name="Line 204">
          <a:extLst>
            <a:ext uri="{FF2B5EF4-FFF2-40B4-BE49-F238E27FC236}">
              <a16:creationId xmlns:a16="http://schemas.microsoft.com/office/drawing/2014/main" id="{88E3408A-1DB4-41FB-A6FC-C7A4068CD59F}"/>
            </a:ext>
          </a:extLst>
        </xdr:cNvPr>
        <xdr:cNvSpPr>
          <a:spLocks noChangeShapeType="1"/>
        </xdr:cNvSpPr>
      </xdr:nvSpPr>
      <xdr:spPr bwMode="auto">
        <a:xfrm>
          <a:off x="1371600" y="69738544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35032</xdr:row>
      <xdr:rowOff>38100</xdr:rowOff>
    </xdr:from>
    <xdr:to>
      <xdr:col>6</xdr:col>
      <xdr:colOff>320040</xdr:colOff>
      <xdr:row>35032</xdr:row>
      <xdr:rowOff>38100</xdr:rowOff>
    </xdr:to>
    <xdr:sp macro="" textlink="">
      <xdr:nvSpPr>
        <xdr:cNvPr id="738" name="Line 203">
          <a:extLst>
            <a:ext uri="{FF2B5EF4-FFF2-40B4-BE49-F238E27FC236}">
              <a16:creationId xmlns:a16="http://schemas.microsoft.com/office/drawing/2014/main" id="{D5270DB4-0ADB-4DEA-8CFB-B94926CA11E7}"/>
            </a:ext>
          </a:extLst>
        </xdr:cNvPr>
        <xdr:cNvSpPr>
          <a:spLocks noChangeShapeType="1"/>
        </xdr:cNvSpPr>
      </xdr:nvSpPr>
      <xdr:spPr bwMode="auto">
        <a:xfrm>
          <a:off x="1371600" y="69740602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35034</xdr:row>
      <xdr:rowOff>30480</xdr:rowOff>
    </xdr:from>
    <xdr:to>
      <xdr:col>6</xdr:col>
      <xdr:colOff>320040</xdr:colOff>
      <xdr:row>35034</xdr:row>
      <xdr:rowOff>30480</xdr:rowOff>
    </xdr:to>
    <xdr:sp macro="" textlink="">
      <xdr:nvSpPr>
        <xdr:cNvPr id="739" name="Line 202">
          <a:extLst>
            <a:ext uri="{FF2B5EF4-FFF2-40B4-BE49-F238E27FC236}">
              <a16:creationId xmlns:a16="http://schemas.microsoft.com/office/drawing/2014/main" id="{EE7DAAA0-11EB-4335-B8CF-01FB5157A0CF}"/>
            </a:ext>
          </a:extLst>
        </xdr:cNvPr>
        <xdr:cNvSpPr>
          <a:spLocks noChangeShapeType="1"/>
        </xdr:cNvSpPr>
      </xdr:nvSpPr>
      <xdr:spPr bwMode="auto">
        <a:xfrm>
          <a:off x="1371600" y="69744488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35035</xdr:row>
      <xdr:rowOff>45720</xdr:rowOff>
    </xdr:from>
    <xdr:to>
      <xdr:col>6</xdr:col>
      <xdr:colOff>320040</xdr:colOff>
      <xdr:row>35035</xdr:row>
      <xdr:rowOff>45720</xdr:rowOff>
    </xdr:to>
    <xdr:sp macro="" textlink="">
      <xdr:nvSpPr>
        <xdr:cNvPr id="740" name="Line 201">
          <a:extLst>
            <a:ext uri="{FF2B5EF4-FFF2-40B4-BE49-F238E27FC236}">
              <a16:creationId xmlns:a16="http://schemas.microsoft.com/office/drawing/2014/main" id="{7CFB1C39-4F24-45C1-B5B9-5689FAC26E6A}"/>
            </a:ext>
          </a:extLst>
        </xdr:cNvPr>
        <xdr:cNvSpPr>
          <a:spLocks noChangeShapeType="1"/>
        </xdr:cNvSpPr>
      </xdr:nvSpPr>
      <xdr:spPr bwMode="auto">
        <a:xfrm>
          <a:off x="1371600" y="69746622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35036</xdr:row>
      <xdr:rowOff>53340</xdr:rowOff>
    </xdr:from>
    <xdr:to>
      <xdr:col>6</xdr:col>
      <xdr:colOff>320040</xdr:colOff>
      <xdr:row>35036</xdr:row>
      <xdr:rowOff>53340</xdr:rowOff>
    </xdr:to>
    <xdr:sp macro="" textlink="">
      <xdr:nvSpPr>
        <xdr:cNvPr id="741" name="Line 200">
          <a:extLst>
            <a:ext uri="{FF2B5EF4-FFF2-40B4-BE49-F238E27FC236}">
              <a16:creationId xmlns:a16="http://schemas.microsoft.com/office/drawing/2014/main" id="{F969990F-B090-475E-A303-2F2F93FCCA12}"/>
            </a:ext>
          </a:extLst>
        </xdr:cNvPr>
        <xdr:cNvSpPr>
          <a:spLocks noChangeShapeType="1"/>
        </xdr:cNvSpPr>
      </xdr:nvSpPr>
      <xdr:spPr bwMode="auto">
        <a:xfrm>
          <a:off x="1371600" y="69748679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35038</xdr:row>
      <xdr:rowOff>45720</xdr:rowOff>
    </xdr:from>
    <xdr:to>
      <xdr:col>6</xdr:col>
      <xdr:colOff>320040</xdr:colOff>
      <xdr:row>35038</xdr:row>
      <xdr:rowOff>45720</xdr:rowOff>
    </xdr:to>
    <xdr:sp macro="" textlink="">
      <xdr:nvSpPr>
        <xdr:cNvPr id="742" name="Line 199">
          <a:extLst>
            <a:ext uri="{FF2B5EF4-FFF2-40B4-BE49-F238E27FC236}">
              <a16:creationId xmlns:a16="http://schemas.microsoft.com/office/drawing/2014/main" id="{22001262-9D1A-4736-95BE-1B37EA21B2DB}"/>
            </a:ext>
          </a:extLst>
        </xdr:cNvPr>
        <xdr:cNvSpPr>
          <a:spLocks noChangeShapeType="1"/>
        </xdr:cNvSpPr>
      </xdr:nvSpPr>
      <xdr:spPr bwMode="auto">
        <a:xfrm>
          <a:off x="1371600" y="69752565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35039</xdr:row>
      <xdr:rowOff>53340</xdr:rowOff>
    </xdr:from>
    <xdr:to>
      <xdr:col>6</xdr:col>
      <xdr:colOff>320040</xdr:colOff>
      <xdr:row>35039</xdr:row>
      <xdr:rowOff>53340</xdr:rowOff>
    </xdr:to>
    <xdr:sp macro="" textlink="">
      <xdr:nvSpPr>
        <xdr:cNvPr id="743" name="Line 198">
          <a:extLst>
            <a:ext uri="{FF2B5EF4-FFF2-40B4-BE49-F238E27FC236}">
              <a16:creationId xmlns:a16="http://schemas.microsoft.com/office/drawing/2014/main" id="{622B8382-1ECA-4169-99B4-2EA5D5FF5216}"/>
            </a:ext>
          </a:extLst>
        </xdr:cNvPr>
        <xdr:cNvSpPr>
          <a:spLocks noChangeShapeType="1"/>
        </xdr:cNvSpPr>
      </xdr:nvSpPr>
      <xdr:spPr bwMode="auto">
        <a:xfrm>
          <a:off x="1371600" y="69754623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35040</xdr:row>
      <xdr:rowOff>60960</xdr:rowOff>
    </xdr:from>
    <xdr:to>
      <xdr:col>6</xdr:col>
      <xdr:colOff>320040</xdr:colOff>
      <xdr:row>35040</xdr:row>
      <xdr:rowOff>60960</xdr:rowOff>
    </xdr:to>
    <xdr:sp macro="" textlink="">
      <xdr:nvSpPr>
        <xdr:cNvPr id="744" name="Line 197">
          <a:extLst>
            <a:ext uri="{FF2B5EF4-FFF2-40B4-BE49-F238E27FC236}">
              <a16:creationId xmlns:a16="http://schemas.microsoft.com/office/drawing/2014/main" id="{5814F2F5-50E8-414E-8A64-BBA6CCCDF265}"/>
            </a:ext>
          </a:extLst>
        </xdr:cNvPr>
        <xdr:cNvSpPr>
          <a:spLocks noChangeShapeType="1"/>
        </xdr:cNvSpPr>
      </xdr:nvSpPr>
      <xdr:spPr bwMode="auto">
        <a:xfrm>
          <a:off x="1371600" y="69756680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35042</xdr:row>
      <xdr:rowOff>7620</xdr:rowOff>
    </xdr:from>
    <xdr:to>
      <xdr:col>6</xdr:col>
      <xdr:colOff>320040</xdr:colOff>
      <xdr:row>35042</xdr:row>
      <xdr:rowOff>7620</xdr:rowOff>
    </xdr:to>
    <xdr:sp macro="" textlink="">
      <xdr:nvSpPr>
        <xdr:cNvPr id="745" name="Line 196">
          <a:extLst>
            <a:ext uri="{FF2B5EF4-FFF2-40B4-BE49-F238E27FC236}">
              <a16:creationId xmlns:a16="http://schemas.microsoft.com/office/drawing/2014/main" id="{1A557277-6025-46F3-A5B0-7E8D603B3E9D}"/>
            </a:ext>
          </a:extLst>
        </xdr:cNvPr>
        <xdr:cNvSpPr>
          <a:spLocks noChangeShapeType="1"/>
        </xdr:cNvSpPr>
      </xdr:nvSpPr>
      <xdr:spPr bwMode="auto">
        <a:xfrm>
          <a:off x="1371600" y="69760109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35043</xdr:row>
      <xdr:rowOff>15240</xdr:rowOff>
    </xdr:from>
    <xdr:to>
      <xdr:col>6</xdr:col>
      <xdr:colOff>320040</xdr:colOff>
      <xdr:row>35043</xdr:row>
      <xdr:rowOff>15240</xdr:rowOff>
    </xdr:to>
    <xdr:sp macro="" textlink="">
      <xdr:nvSpPr>
        <xdr:cNvPr id="746" name="Line 195">
          <a:extLst>
            <a:ext uri="{FF2B5EF4-FFF2-40B4-BE49-F238E27FC236}">
              <a16:creationId xmlns:a16="http://schemas.microsoft.com/office/drawing/2014/main" id="{98B8155D-8B66-4311-B6C7-7703B9A01A75}"/>
            </a:ext>
          </a:extLst>
        </xdr:cNvPr>
        <xdr:cNvSpPr>
          <a:spLocks noChangeShapeType="1"/>
        </xdr:cNvSpPr>
      </xdr:nvSpPr>
      <xdr:spPr bwMode="auto">
        <a:xfrm>
          <a:off x="1371600" y="69762166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35044</xdr:row>
      <xdr:rowOff>22860</xdr:rowOff>
    </xdr:from>
    <xdr:to>
      <xdr:col>6</xdr:col>
      <xdr:colOff>320040</xdr:colOff>
      <xdr:row>35044</xdr:row>
      <xdr:rowOff>22860</xdr:rowOff>
    </xdr:to>
    <xdr:sp macro="" textlink="">
      <xdr:nvSpPr>
        <xdr:cNvPr id="747" name="Line 194">
          <a:extLst>
            <a:ext uri="{FF2B5EF4-FFF2-40B4-BE49-F238E27FC236}">
              <a16:creationId xmlns:a16="http://schemas.microsoft.com/office/drawing/2014/main" id="{BE0EB89A-2CB9-43C0-B64A-668981F87403}"/>
            </a:ext>
          </a:extLst>
        </xdr:cNvPr>
        <xdr:cNvSpPr>
          <a:spLocks noChangeShapeType="1"/>
        </xdr:cNvSpPr>
      </xdr:nvSpPr>
      <xdr:spPr bwMode="auto">
        <a:xfrm>
          <a:off x="1371600" y="69764224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35045</xdr:row>
      <xdr:rowOff>30480</xdr:rowOff>
    </xdr:from>
    <xdr:to>
      <xdr:col>6</xdr:col>
      <xdr:colOff>320040</xdr:colOff>
      <xdr:row>35045</xdr:row>
      <xdr:rowOff>30480</xdr:rowOff>
    </xdr:to>
    <xdr:sp macro="" textlink="">
      <xdr:nvSpPr>
        <xdr:cNvPr id="748" name="Line 193">
          <a:extLst>
            <a:ext uri="{FF2B5EF4-FFF2-40B4-BE49-F238E27FC236}">
              <a16:creationId xmlns:a16="http://schemas.microsoft.com/office/drawing/2014/main" id="{044661E0-7AFD-4E38-AA8C-9FE1F515F437}"/>
            </a:ext>
          </a:extLst>
        </xdr:cNvPr>
        <xdr:cNvSpPr>
          <a:spLocks noChangeShapeType="1"/>
        </xdr:cNvSpPr>
      </xdr:nvSpPr>
      <xdr:spPr bwMode="auto">
        <a:xfrm>
          <a:off x="1371600" y="69766281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35046</xdr:row>
      <xdr:rowOff>45720</xdr:rowOff>
    </xdr:from>
    <xdr:to>
      <xdr:col>6</xdr:col>
      <xdr:colOff>320040</xdr:colOff>
      <xdr:row>35046</xdr:row>
      <xdr:rowOff>45720</xdr:rowOff>
    </xdr:to>
    <xdr:sp macro="" textlink="">
      <xdr:nvSpPr>
        <xdr:cNvPr id="749" name="Line 192">
          <a:extLst>
            <a:ext uri="{FF2B5EF4-FFF2-40B4-BE49-F238E27FC236}">
              <a16:creationId xmlns:a16="http://schemas.microsoft.com/office/drawing/2014/main" id="{775010BD-4A6F-46D3-9A15-C6605F2A434F}"/>
            </a:ext>
          </a:extLst>
        </xdr:cNvPr>
        <xdr:cNvSpPr>
          <a:spLocks noChangeShapeType="1"/>
        </xdr:cNvSpPr>
      </xdr:nvSpPr>
      <xdr:spPr bwMode="auto">
        <a:xfrm>
          <a:off x="1371600" y="69768415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35047</xdr:row>
      <xdr:rowOff>53340</xdr:rowOff>
    </xdr:from>
    <xdr:to>
      <xdr:col>6</xdr:col>
      <xdr:colOff>320040</xdr:colOff>
      <xdr:row>35047</xdr:row>
      <xdr:rowOff>53340</xdr:rowOff>
    </xdr:to>
    <xdr:sp macro="" textlink="">
      <xdr:nvSpPr>
        <xdr:cNvPr id="750" name="Line 191">
          <a:extLst>
            <a:ext uri="{FF2B5EF4-FFF2-40B4-BE49-F238E27FC236}">
              <a16:creationId xmlns:a16="http://schemas.microsoft.com/office/drawing/2014/main" id="{CC5B2D7A-E01F-4199-AE5B-E9358BFDC28F}"/>
            </a:ext>
          </a:extLst>
        </xdr:cNvPr>
        <xdr:cNvSpPr>
          <a:spLocks noChangeShapeType="1"/>
        </xdr:cNvSpPr>
      </xdr:nvSpPr>
      <xdr:spPr bwMode="auto">
        <a:xfrm>
          <a:off x="1371600" y="69770472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35048</xdr:row>
      <xdr:rowOff>60960</xdr:rowOff>
    </xdr:from>
    <xdr:to>
      <xdr:col>6</xdr:col>
      <xdr:colOff>320040</xdr:colOff>
      <xdr:row>35048</xdr:row>
      <xdr:rowOff>60960</xdr:rowOff>
    </xdr:to>
    <xdr:sp macro="" textlink="">
      <xdr:nvSpPr>
        <xdr:cNvPr id="751" name="Line 190">
          <a:extLst>
            <a:ext uri="{FF2B5EF4-FFF2-40B4-BE49-F238E27FC236}">
              <a16:creationId xmlns:a16="http://schemas.microsoft.com/office/drawing/2014/main" id="{6DA80414-7CE7-4F3A-9302-88B39B62761F}"/>
            </a:ext>
          </a:extLst>
        </xdr:cNvPr>
        <xdr:cNvSpPr>
          <a:spLocks noChangeShapeType="1"/>
        </xdr:cNvSpPr>
      </xdr:nvSpPr>
      <xdr:spPr bwMode="auto">
        <a:xfrm>
          <a:off x="1371600" y="69772530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35049</xdr:row>
      <xdr:rowOff>68580</xdr:rowOff>
    </xdr:from>
    <xdr:to>
      <xdr:col>6</xdr:col>
      <xdr:colOff>320040</xdr:colOff>
      <xdr:row>35049</xdr:row>
      <xdr:rowOff>68580</xdr:rowOff>
    </xdr:to>
    <xdr:sp macro="" textlink="">
      <xdr:nvSpPr>
        <xdr:cNvPr id="752" name="Line 189">
          <a:extLst>
            <a:ext uri="{FF2B5EF4-FFF2-40B4-BE49-F238E27FC236}">
              <a16:creationId xmlns:a16="http://schemas.microsoft.com/office/drawing/2014/main" id="{FF9A2FC4-FC14-458B-A570-85D2F0190D2D}"/>
            </a:ext>
          </a:extLst>
        </xdr:cNvPr>
        <xdr:cNvSpPr>
          <a:spLocks noChangeShapeType="1"/>
        </xdr:cNvSpPr>
      </xdr:nvSpPr>
      <xdr:spPr bwMode="auto">
        <a:xfrm>
          <a:off x="1371600" y="69774587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35050</xdr:row>
      <xdr:rowOff>76200</xdr:rowOff>
    </xdr:from>
    <xdr:to>
      <xdr:col>6</xdr:col>
      <xdr:colOff>320040</xdr:colOff>
      <xdr:row>35050</xdr:row>
      <xdr:rowOff>76200</xdr:rowOff>
    </xdr:to>
    <xdr:sp macro="" textlink="">
      <xdr:nvSpPr>
        <xdr:cNvPr id="753" name="Line 188">
          <a:extLst>
            <a:ext uri="{FF2B5EF4-FFF2-40B4-BE49-F238E27FC236}">
              <a16:creationId xmlns:a16="http://schemas.microsoft.com/office/drawing/2014/main" id="{33C0F6DA-FA11-473A-949E-E0300434377F}"/>
            </a:ext>
          </a:extLst>
        </xdr:cNvPr>
        <xdr:cNvSpPr>
          <a:spLocks noChangeShapeType="1"/>
        </xdr:cNvSpPr>
      </xdr:nvSpPr>
      <xdr:spPr bwMode="auto">
        <a:xfrm>
          <a:off x="1371600" y="69776644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35051</xdr:row>
      <xdr:rowOff>83820</xdr:rowOff>
    </xdr:from>
    <xdr:to>
      <xdr:col>6</xdr:col>
      <xdr:colOff>320040</xdr:colOff>
      <xdr:row>35051</xdr:row>
      <xdr:rowOff>83820</xdr:rowOff>
    </xdr:to>
    <xdr:sp macro="" textlink="">
      <xdr:nvSpPr>
        <xdr:cNvPr id="754" name="Line 187">
          <a:extLst>
            <a:ext uri="{FF2B5EF4-FFF2-40B4-BE49-F238E27FC236}">
              <a16:creationId xmlns:a16="http://schemas.microsoft.com/office/drawing/2014/main" id="{CC4B1B05-3789-4181-AA68-62822D6BAB33}"/>
            </a:ext>
          </a:extLst>
        </xdr:cNvPr>
        <xdr:cNvSpPr>
          <a:spLocks noChangeShapeType="1"/>
        </xdr:cNvSpPr>
      </xdr:nvSpPr>
      <xdr:spPr bwMode="auto">
        <a:xfrm>
          <a:off x="1371600" y="69778702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35052</xdr:row>
      <xdr:rowOff>91440</xdr:rowOff>
    </xdr:from>
    <xdr:to>
      <xdr:col>6</xdr:col>
      <xdr:colOff>320040</xdr:colOff>
      <xdr:row>35052</xdr:row>
      <xdr:rowOff>91440</xdr:rowOff>
    </xdr:to>
    <xdr:sp macro="" textlink="">
      <xdr:nvSpPr>
        <xdr:cNvPr id="755" name="Line 186">
          <a:extLst>
            <a:ext uri="{FF2B5EF4-FFF2-40B4-BE49-F238E27FC236}">
              <a16:creationId xmlns:a16="http://schemas.microsoft.com/office/drawing/2014/main" id="{66A84812-95B4-4FE3-8C56-D569CF4AF535}"/>
            </a:ext>
          </a:extLst>
        </xdr:cNvPr>
        <xdr:cNvSpPr>
          <a:spLocks noChangeShapeType="1"/>
        </xdr:cNvSpPr>
      </xdr:nvSpPr>
      <xdr:spPr bwMode="auto">
        <a:xfrm>
          <a:off x="1371600" y="69780759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35053</xdr:row>
      <xdr:rowOff>99060</xdr:rowOff>
    </xdr:from>
    <xdr:to>
      <xdr:col>6</xdr:col>
      <xdr:colOff>320040</xdr:colOff>
      <xdr:row>35053</xdr:row>
      <xdr:rowOff>99060</xdr:rowOff>
    </xdr:to>
    <xdr:sp macro="" textlink="">
      <xdr:nvSpPr>
        <xdr:cNvPr id="756" name="Line 185">
          <a:extLst>
            <a:ext uri="{FF2B5EF4-FFF2-40B4-BE49-F238E27FC236}">
              <a16:creationId xmlns:a16="http://schemas.microsoft.com/office/drawing/2014/main" id="{49D19AAC-EDE2-4B99-995F-FDE3DF49CF52}"/>
            </a:ext>
          </a:extLst>
        </xdr:cNvPr>
        <xdr:cNvSpPr>
          <a:spLocks noChangeShapeType="1"/>
        </xdr:cNvSpPr>
      </xdr:nvSpPr>
      <xdr:spPr bwMode="auto">
        <a:xfrm>
          <a:off x="1371600" y="69782817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35054</xdr:row>
      <xdr:rowOff>106680</xdr:rowOff>
    </xdr:from>
    <xdr:to>
      <xdr:col>6</xdr:col>
      <xdr:colOff>320040</xdr:colOff>
      <xdr:row>35054</xdr:row>
      <xdr:rowOff>106680</xdr:rowOff>
    </xdr:to>
    <xdr:sp macro="" textlink="">
      <xdr:nvSpPr>
        <xdr:cNvPr id="757" name="Line 184">
          <a:extLst>
            <a:ext uri="{FF2B5EF4-FFF2-40B4-BE49-F238E27FC236}">
              <a16:creationId xmlns:a16="http://schemas.microsoft.com/office/drawing/2014/main" id="{46CE1942-1646-4F2B-A02D-3CD277D56420}"/>
            </a:ext>
          </a:extLst>
        </xdr:cNvPr>
        <xdr:cNvSpPr>
          <a:spLocks noChangeShapeType="1"/>
        </xdr:cNvSpPr>
      </xdr:nvSpPr>
      <xdr:spPr bwMode="auto">
        <a:xfrm>
          <a:off x="1371600" y="69784874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35055</xdr:row>
      <xdr:rowOff>114300</xdr:rowOff>
    </xdr:from>
    <xdr:to>
      <xdr:col>6</xdr:col>
      <xdr:colOff>320040</xdr:colOff>
      <xdr:row>35055</xdr:row>
      <xdr:rowOff>114300</xdr:rowOff>
    </xdr:to>
    <xdr:sp macro="" textlink="">
      <xdr:nvSpPr>
        <xdr:cNvPr id="758" name="Line 183">
          <a:extLst>
            <a:ext uri="{FF2B5EF4-FFF2-40B4-BE49-F238E27FC236}">
              <a16:creationId xmlns:a16="http://schemas.microsoft.com/office/drawing/2014/main" id="{DC322928-6873-436D-BBC8-E97978A69AB7}"/>
            </a:ext>
          </a:extLst>
        </xdr:cNvPr>
        <xdr:cNvSpPr>
          <a:spLocks noChangeShapeType="1"/>
        </xdr:cNvSpPr>
      </xdr:nvSpPr>
      <xdr:spPr bwMode="auto">
        <a:xfrm>
          <a:off x="1371600" y="6978693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35056</xdr:row>
      <xdr:rowOff>121920</xdr:rowOff>
    </xdr:from>
    <xdr:to>
      <xdr:col>6</xdr:col>
      <xdr:colOff>320040</xdr:colOff>
      <xdr:row>35056</xdr:row>
      <xdr:rowOff>121920</xdr:rowOff>
    </xdr:to>
    <xdr:sp macro="" textlink="">
      <xdr:nvSpPr>
        <xdr:cNvPr id="759" name="Line 182">
          <a:extLst>
            <a:ext uri="{FF2B5EF4-FFF2-40B4-BE49-F238E27FC236}">
              <a16:creationId xmlns:a16="http://schemas.microsoft.com/office/drawing/2014/main" id="{DA2627E1-310D-4BF3-BC09-F254BC5ABA80}"/>
            </a:ext>
          </a:extLst>
        </xdr:cNvPr>
        <xdr:cNvSpPr>
          <a:spLocks noChangeShapeType="1"/>
        </xdr:cNvSpPr>
      </xdr:nvSpPr>
      <xdr:spPr bwMode="auto">
        <a:xfrm>
          <a:off x="1371600" y="69788989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35057</xdr:row>
      <xdr:rowOff>129540</xdr:rowOff>
    </xdr:from>
    <xdr:to>
      <xdr:col>6</xdr:col>
      <xdr:colOff>320040</xdr:colOff>
      <xdr:row>35057</xdr:row>
      <xdr:rowOff>129540</xdr:rowOff>
    </xdr:to>
    <xdr:sp macro="" textlink="">
      <xdr:nvSpPr>
        <xdr:cNvPr id="760" name="Line 181">
          <a:extLst>
            <a:ext uri="{FF2B5EF4-FFF2-40B4-BE49-F238E27FC236}">
              <a16:creationId xmlns:a16="http://schemas.microsoft.com/office/drawing/2014/main" id="{4B545C12-2340-4672-BB7D-C1E9D9B83D84}"/>
            </a:ext>
          </a:extLst>
        </xdr:cNvPr>
        <xdr:cNvSpPr>
          <a:spLocks noChangeShapeType="1"/>
        </xdr:cNvSpPr>
      </xdr:nvSpPr>
      <xdr:spPr bwMode="auto">
        <a:xfrm>
          <a:off x="1371600" y="69791046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35014</xdr:row>
      <xdr:rowOff>121920</xdr:rowOff>
    </xdr:from>
    <xdr:to>
      <xdr:col>2</xdr:col>
      <xdr:colOff>30480</xdr:colOff>
      <xdr:row>35058</xdr:row>
      <xdr:rowOff>144780</xdr:rowOff>
    </xdr:to>
    <xdr:sp macro="" textlink="">
      <xdr:nvSpPr>
        <xdr:cNvPr id="761" name="Line 180">
          <a:extLst>
            <a:ext uri="{FF2B5EF4-FFF2-40B4-BE49-F238E27FC236}">
              <a16:creationId xmlns:a16="http://schemas.microsoft.com/office/drawing/2014/main" id="{8CAF00BF-2C6A-4AB2-906F-2DB891A91F67}"/>
            </a:ext>
          </a:extLst>
        </xdr:cNvPr>
        <xdr:cNvSpPr>
          <a:spLocks noChangeShapeType="1"/>
        </xdr:cNvSpPr>
      </xdr:nvSpPr>
      <xdr:spPr bwMode="auto">
        <a:xfrm>
          <a:off x="1371600" y="6970577880"/>
          <a:ext cx="0" cy="87401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35014</xdr:row>
      <xdr:rowOff>121920</xdr:rowOff>
    </xdr:from>
    <xdr:to>
      <xdr:col>2</xdr:col>
      <xdr:colOff>906780</xdr:colOff>
      <xdr:row>35058</xdr:row>
      <xdr:rowOff>144780</xdr:rowOff>
    </xdr:to>
    <xdr:sp macro="" textlink="">
      <xdr:nvSpPr>
        <xdr:cNvPr id="762" name="Line 179">
          <a:extLst>
            <a:ext uri="{FF2B5EF4-FFF2-40B4-BE49-F238E27FC236}">
              <a16:creationId xmlns:a16="http://schemas.microsoft.com/office/drawing/2014/main" id="{26635CCA-D76A-4463-870A-EE4142C6F472}"/>
            </a:ext>
          </a:extLst>
        </xdr:cNvPr>
        <xdr:cNvSpPr>
          <a:spLocks noChangeShapeType="1"/>
        </xdr:cNvSpPr>
      </xdr:nvSpPr>
      <xdr:spPr bwMode="auto">
        <a:xfrm>
          <a:off x="2247900" y="6970577880"/>
          <a:ext cx="0" cy="874014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35014</xdr:row>
      <xdr:rowOff>121920</xdr:rowOff>
    </xdr:from>
    <xdr:to>
      <xdr:col>2</xdr:col>
      <xdr:colOff>1706880</xdr:colOff>
      <xdr:row>35058</xdr:row>
      <xdr:rowOff>144780</xdr:rowOff>
    </xdr:to>
    <xdr:sp macro="" textlink="">
      <xdr:nvSpPr>
        <xdr:cNvPr id="763" name="Line 178">
          <a:extLst>
            <a:ext uri="{FF2B5EF4-FFF2-40B4-BE49-F238E27FC236}">
              <a16:creationId xmlns:a16="http://schemas.microsoft.com/office/drawing/2014/main" id="{BBE0F34B-5C6E-4DBF-8AC1-780B813AF626}"/>
            </a:ext>
          </a:extLst>
        </xdr:cNvPr>
        <xdr:cNvSpPr>
          <a:spLocks noChangeShapeType="1"/>
        </xdr:cNvSpPr>
      </xdr:nvSpPr>
      <xdr:spPr bwMode="auto">
        <a:xfrm>
          <a:off x="3048000" y="6970577880"/>
          <a:ext cx="0" cy="874014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35014</xdr:row>
      <xdr:rowOff>121920</xdr:rowOff>
    </xdr:from>
    <xdr:to>
      <xdr:col>5</xdr:col>
      <xdr:colOff>350520</xdr:colOff>
      <xdr:row>35058</xdr:row>
      <xdr:rowOff>144780</xdr:rowOff>
    </xdr:to>
    <xdr:sp macro="" textlink="">
      <xdr:nvSpPr>
        <xdr:cNvPr id="764" name="Line 177">
          <a:extLst>
            <a:ext uri="{FF2B5EF4-FFF2-40B4-BE49-F238E27FC236}">
              <a16:creationId xmlns:a16="http://schemas.microsoft.com/office/drawing/2014/main" id="{D355065D-7BEB-4E93-972C-456DD8594542}"/>
            </a:ext>
          </a:extLst>
        </xdr:cNvPr>
        <xdr:cNvSpPr>
          <a:spLocks noChangeShapeType="1"/>
        </xdr:cNvSpPr>
      </xdr:nvSpPr>
      <xdr:spPr bwMode="auto">
        <a:xfrm>
          <a:off x="6248400" y="6970577880"/>
          <a:ext cx="0" cy="87401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35014</xdr:row>
      <xdr:rowOff>121920</xdr:rowOff>
    </xdr:from>
    <xdr:to>
      <xdr:col>6</xdr:col>
      <xdr:colOff>320040</xdr:colOff>
      <xdr:row>35058</xdr:row>
      <xdr:rowOff>144780</xdr:rowOff>
    </xdr:to>
    <xdr:sp macro="" textlink="">
      <xdr:nvSpPr>
        <xdr:cNvPr id="765" name="Line 176">
          <a:extLst>
            <a:ext uri="{FF2B5EF4-FFF2-40B4-BE49-F238E27FC236}">
              <a16:creationId xmlns:a16="http://schemas.microsoft.com/office/drawing/2014/main" id="{DB40D5CB-7526-446E-8804-C2B544299A29}"/>
            </a:ext>
          </a:extLst>
        </xdr:cNvPr>
        <xdr:cNvSpPr>
          <a:spLocks noChangeShapeType="1"/>
        </xdr:cNvSpPr>
      </xdr:nvSpPr>
      <xdr:spPr bwMode="auto">
        <a:xfrm>
          <a:off x="6888480" y="6970577880"/>
          <a:ext cx="0" cy="874014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35088</xdr:row>
      <xdr:rowOff>38100</xdr:rowOff>
    </xdr:from>
    <xdr:to>
      <xdr:col>5</xdr:col>
      <xdr:colOff>76200</xdr:colOff>
      <xdr:row>35088</xdr:row>
      <xdr:rowOff>38100</xdr:rowOff>
    </xdr:to>
    <xdr:sp macro="" textlink="">
      <xdr:nvSpPr>
        <xdr:cNvPr id="766" name="Line 175">
          <a:extLst>
            <a:ext uri="{FF2B5EF4-FFF2-40B4-BE49-F238E27FC236}">
              <a16:creationId xmlns:a16="http://schemas.microsoft.com/office/drawing/2014/main" id="{19CE5F31-8991-4D3D-8E54-679BE59353D9}"/>
            </a:ext>
          </a:extLst>
        </xdr:cNvPr>
        <xdr:cNvSpPr>
          <a:spLocks noChangeShapeType="1"/>
        </xdr:cNvSpPr>
      </xdr:nvSpPr>
      <xdr:spPr bwMode="auto">
        <a:xfrm>
          <a:off x="457200" y="69851549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35181</xdr:row>
      <xdr:rowOff>121920</xdr:rowOff>
    </xdr:from>
    <xdr:to>
      <xdr:col>6</xdr:col>
      <xdr:colOff>320040</xdr:colOff>
      <xdr:row>35181</xdr:row>
      <xdr:rowOff>121920</xdr:rowOff>
    </xdr:to>
    <xdr:sp macro="" textlink="">
      <xdr:nvSpPr>
        <xdr:cNvPr id="767" name="Line 174">
          <a:extLst>
            <a:ext uri="{FF2B5EF4-FFF2-40B4-BE49-F238E27FC236}">
              <a16:creationId xmlns:a16="http://schemas.microsoft.com/office/drawing/2014/main" id="{642F1DEE-B920-4ECA-9D53-3C6128D17381}"/>
            </a:ext>
          </a:extLst>
        </xdr:cNvPr>
        <xdr:cNvSpPr>
          <a:spLocks noChangeShapeType="1"/>
        </xdr:cNvSpPr>
      </xdr:nvSpPr>
      <xdr:spPr bwMode="auto">
        <a:xfrm>
          <a:off x="1371600" y="700366392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35183</xdr:row>
      <xdr:rowOff>114300</xdr:rowOff>
    </xdr:from>
    <xdr:to>
      <xdr:col>6</xdr:col>
      <xdr:colOff>320040</xdr:colOff>
      <xdr:row>35183</xdr:row>
      <xdr:rowOff>114300</xdr:rowOff>
    </xdr:to>
    <xdr:sp macro="" textlink="">
      <xdr:nvSpPr>
        <xdr:cNvPr id="768" name="Line 173">
          <a:extLst>
            <a:ext uri="{FF2B5EF4-FFF2-40B4-BE49-F238E27FC236}">
              <a16:creationId xmlns:a16="http://schemas.microsoft.com/office/drawing/2014/main" id="{7C220D40-84C7-4DB7-B72E-6238E77E12A9}"/>
            </a:ext>
          </a:extLst>
        </xdr:cNvPr>
        <xdr:cNvSpPr>
          <a:spLocks noChangeShapeType="1"/>
        </xdr:cNvSpPr>
      </xdr:nvSpPr>
      <xdr:spPr bwMode="auto">
        <a:xfrm>
          <a:off x="1371600" y="70040525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35184</xdr:row>
      <xdr:rowOff>121920</xdr:rowOff>
    </xdr:from>
    <xdr:to>
      <xdr:col>6</xdr:col>
      <xdr:colOff>320040</xdr:colOff>
      <xdr:row>35184</xdr:row>
      <xdr:rowOff>121920</xdr:rowOff>
    </xdr:to>
    <xdr:sp macro="" textlink="">
      <xdr:nvSpPr>
        <xdr:cNvPr id="769" name="Line 172">
          <a:extLst>
            <a:ext uri="{FF2B5EF4-FFF2-40B4-BE49-F238E27FC236}">
              <a16:creationId xmlns:a16="http://schemas.microsoft.com/office/drawing/2014/main" id="{13C0A0BC-940E-4B2D-B7E2-FB1A65437DA7}"/>
            </a:ext>
          </a:extLst>
        </xdr:cNvPr>
        <xdr:cNvSpPr>
          <a:spLocks noChangeShapeType="1"/>
        </xdr:cNvSpPr>
      </xdr:nvSpPr>
      <xdr:spPr bwMode="auto">
        <a:xfrm>
          <a:off x="1371600" y="70042582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35185</xdr:row>
      <xdr:rowOff>129540</xdr:rowOff>
    </xdr:from>
    <xdr:to>
      <xdr:col>6</xdr:col>
      <xdr:colOff>320040</xdr:colOff>
      <xdr:row>35185</xdr:row>
      <xdr:rowOff>129540</xdr:rowOff>
    </xdr:to>
    <xdr:sp macro="" textlink="">
      <xdr:nvSpPr>
        <xdr:cNvPr id="770" name="Line 171">
          <a:extLst>
            <a:ext uri="{FF2B5EF4-FFF2-40B4-BE49-F238E27FC236}">
              <a16:creationId xmlns:a16="http://schemas.microsoft.com/office/drawing/2014/main" id="{A1831EAB-625C-4B33-8905-BC9666CC434C}"/>
            </a:ext>
          </a:extLst>
        </xdr:cNvPr>
        <xdr:cNvSpPr>
          <a:spLocks noChangeShapeType="1"/>
        </xdr:cNvSpPr>
      </xdr:nvSpPr>
      <xdr:spPr bwMode="auto">
        <a:xfrm>
          <a:off x="1371600" y="70044640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35186</xdr:row>
      <xdr:rowOff>137160</xdr:rowOff>
    </xdr:from>
    <xdr:to>
      <xdr:col>6</xdr:col>
      <xdr:colOff>320040</xdr:colOff>
      <xdr:row>35186</xdr:row>
      <xdr:rowOff>137160</xdr:rowOff>
    </xdr:to>
    <xdr:sp macro="" textlink="">
      <xdr:nvSpPr>
        <xdr:cNvPr id="771" name="Line 170">
          <a:extLst>
            <a:ext uri="{FF2B5EF4-FFF2-40B4-BE49-F238E27FC236}">
              <a16:creationId xmlns:a16="http://schemas.microsoft.com/office/drawing/2014/main" id="{3FF34B75-3AB7-4557-8CE4-E896F50CA905}"/>
            </a:ext>
          </a:extLst>
        </xdr:cNvPr>
        <xdr:cNvSpPr>
          <a:spLocks noChangeShapeType="1"/>
        </xdr:cNvSpPr>
      </xdr:nvSpPr>
      <xdr:spPr bwMode="auto">
        <a:xfrm>
          <a:off x="1371600" y="70046697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35187</xdr:row>
      <xdr:rowOff>152400</xdr:rowOff>
    </xdr:from>
    <xdr:to>
      <xdr:col>6</xdr:col>
      <xdr:colOff>320040</xdr:colOff>
      <xdr:row>35187</xdr:row>
      <xdr:rowOff>152400</xdr:rowOff>
    </xdr:to>
    <xdr:sp macro="" textlink="">
      <xdr:nvSpPr>
        <xdr:cNvPr id="772" name="Line 169">
          <a:extLst>
            <a:ext uri="{FF2B5EF4-FFF2-40B4-BE49-F238E27FC236}">
              <a16:creationId xmlns:a16="http://schemas.microsoft.com/office/drawing/2014/main" id="{060F80DD-FFFF-48A5-9BE4-8B1690B22CAC}"/>
            </a:ext>
          </a:extLst>
        </xdr:cNvPr>
        <xdr:cNvSpPr>
          <a:spLocks noChangeShapeType="1"/>
        </xdr:cNvSpPr>
      </xdr:nvSpPr>
      <xdr:spPr bwMode="auto">
        <a:xfrm>
          <a:off x="1371600" y="70048831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35188</xdr:row>
      <xdr:rowOff>160020</xdr:rowOff>
    </xdr:from>
    <xdr:to>
      <xdr:col>6</xdr:col>
      <xdr:colOff>320040</xdr:colOff>
      <xdr:row>35188</xdr:row>
      <xdr:rowOff>160020</xdr:rowOff>
    </xdr:to>
    <xdr:sp macro="" textlink="">
      <xdr:nvSpPr>
        <xdr:cNvPr id="773" name="Line 168">
          <a:extLst>
            <a:ext uri="{FF2B5EF4-FFF2-40B4-BE49-F238E27FC236}">
              <a16:creationId xmlns:a16="http://schemas.microsoft.com/office/drawing/2014/main" id="{A954059F-7AA0-4862-844A-4A52C493742D}"/>
            </a:ext>
          </a:extLst>
        </xdr:cNvPr>
        <xdr:cNvSpPr>
          <a:spLocks noChangeShapeType="1"/>
        </xdr:cNvSpPr>
      </xdr:nvSpPr>
      <xdr:spPr bwMode="auto">
        <a:xfrm>
          <a:off x="1371600" y="70050888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35189</xdr:row>
      <xdr:rowOff>167640</xdr:rowOff>
    </xdr:from>
    <xdr:to>
      <xdr:col>6</xdr:col>
      <xdr:colOff>320040</xdr:colOff>
      <xdr:row>35189</xdr:row>
      <xdr:rowOff>167640</xdr:rowOff>
    </xdr:to>
    <xdr:sp macro="" textlink="">
      <xdr:nvSpPr>
        <xdr:cNvPr id="774" name="Line 167">
          <a:extLst>
            <a:ext uri="{FF2B5EF4-FFF2-40B4-BE49-F238E27FC236}">
              <a16:creationId xmlns:a16="http://schemas.microsoft.com/office/drawing/2014/main" id="{6F727A66-99AE-4D4C-9453-27C6CC89109A}"/>
            </a:ext>
          </a:extLst>
        </xdr:cNvPr>
        <xdr:cNvSpPr>
          <a:spLocks noChangeShapeType="1"/>
        </xdr:cNvSpPr>
      </xdr:nvSpPr>
      <xdr:spPr bwMode="auto">
        <a:xfrm>
          <a:off x="1371600" y="70052946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35190</xdr:row>
      <xdr:rowOff>175260</xdr:rowOff>
    </xdr:from>
    <xdr:to>
      <xdr:col>6</xdr:col>
      <xdr:colOff>320040</xdr:colOff>
      <xdr:row>35190</xdr:row>
      <xdr:rowOff>175260</xdr:rowOff>
    </xdr:to>
    <xdr:sp macro="" textlink="">
      <xdr:nvSpPr>
        <xdr:cNvPr id="775" name="Line 166">
          <a:extLst>
            <a:ext uri="{FF2B5EF4-FFF2-40B4-BE49-F238E27FC236}">
              <a16:creationId xmlns:a16="http://schemas.microsoft.com/office/drawing/2014/main" id="{5572CE89-8B37-4A2D-BE54-3F980FB0310D}"/>
            </a:ext>
          </a:extLst>
        </xdr:cNvPr>
        <xdr:cNvSpPr>
          <a:spLocks noChangeShapeType="1"/>
        </xdr:cNvSpPr>
      </xdr:nvSpPr>
      <xdr:spPr bwMode="auto">
        <a:xfrm>
          <a:off x="1371600" y="70055003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35192</xdr:row>
      <xdr:rowOff>167640</xdr:rowOff>
    </xdr:from>
    <xdr:to>
      <xdr:col>6</xdr:col>
      <xdr:colOff>320040</xdr:colOff>
      <xdr:row>35192</xdr:row>
      <xdr:rowOff>167640</xdr:rowOff>
    </xdr:to>
    <xdr:sp macro="" textlink="">
      <xdr:nvSpPr>
        <xdr:cNvPr id="776" name="Line 165">
          <a:extLst>
            <a:ext uri="{FF2B5EF4-FFF2-40B4-BE49-F238E27FC236}">
              <a16:creationId xmlns:a16="http://schemas.microsoft.com/office/drawing/2014/main" id="{F80343FA-CF2A-437C-9604-AEDC1D48226E}"/>
            </a:ext>
          </a:extLst>
        </xdr:cNvPr>
        <xdr:cNvSpPr>
          <a:spLocks noChangeShapeType="1"/>
        </xdr:cNvSpPr>
      </xdr:nvSpPr>
      <xdr:spPr bwMode="auto">
        <a:xfrm>
          <a:off x="1371600" y="70058889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35193</xdr:row>
      <xdr:rowOff>175260</xdr:rowOff>
    </xdr:from>
    <xdr:to>
      <xdr:col>6</xdr:col>
      <xdr:colOff>320040</xdr:colOff>
      <xdr:row>35193</xdr:row>
      <xdr:rowOff>175260</xdr:rowOff>
    </xdr:to>
    <xdr:sp macro="" textlink="">
      <xdr:nvSpPr>
        <xdr:cNvPr id="777" name="Line 164">
          <a:extLst>
            <a:ext uri="{FF2B5EF4-FFF2-40B4-BE49-F238E27FC236}">
              <a16:creationId xmlns:a16="http://schemas.microsoft.com/office/drawing/2014/main" id="{2B28590A-4ADF-4FBC-A358-177225901633}"/>
            </a:ext>
          </a:extLst>
        </xdr:cNvPr>
        <xdr:cNvSpPr>
          <a:spLocks noChangeShapeType="1"/>
        </xdr:cNvSpPr>
      </xdr:nvSpPr>
      <xdr:spPr bwMode="auto">
        <a:xfrm>
          <a:off x="1371600" y="70060947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35194</xdr:row>
      <xdr:rowOff>182880</xdr:rowOff>
    </xdr:from>
    <xdr:to>
      <xdr:col>6</xdr:col>
      <xdr:colOff>320040</xdr:colOff>
      <xdr:row>35194</xdr:row>
      <xdr:rowOff>182880</xdr:rowOff>
    </xdr:to>
    <xdr:sp macro="" textlink="">
      <xdr:nvSpPr>
        <xdr:cNvPr id="778" name="Line 163">
          <a:extLst>
            <a:ext uri="{FF2B5EF4-FFF2-40B4-BE49-F238E27FC236}">
              <a16:creationId xmlns:a16="http://schemas.microsoft.com/office/drawing/2014/main" id="{3537E62C-BD8A-469F-9D60-368E8A9BD366}"/>
            </a:ext>
          </a:extLst>
        </xdr:cNvPr>
        <xdr:cNvSpPr>
          <a:spLocks noChangeShapeType="1"/>
        </xdr:cNvSpPr>
      </xdr:nvSpPr>
      <xdr:spPr bwMode="auto">
        <a:xfrm>
          <a:off x="1371600" y="70063004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35195</xdr:row>
      <xdr:rowOff>190500</xdr:rowOff>
    </xdr:from>
    <xdr:to>
      <xdr:col>6</xdr:col>
      <xdr:colOff>320040</xdr:colOff>
      <xdr:row>35195</xdr:row>
      <xdr:rowOff>190500</xdr:rowOff>
    </xdr:to>
    <xdr:sp macro="" textlink="">
      <xdr:nvSpPr>
        <xdr:cNvPr id="779" name="Line 162">
          <a:extLst>
            <a:ext uri="{FF2B5EF4-FFF2-40B4-BE49-F238E27FC236}">
              <a16:creationId xmlns:a16="http://schemas.microsoft.com/office/drawing/2014/main" id="{448FA6B8-8C51-41EB-88FA-DA61A83EB02C}"/>
            </a:ext>
          </a:extLst>
        </xdr:cNvPr>
        <xdr:cNvSpPr>
          <a:spLocks noChangeShapeType="1"/>
        </xdr:cNvSpPr>
      </xdr:nvSpPr>
      <xdr:spPr bwMode="auto">
        <a:xfrm>
          <a:off x="1371600" y="7006506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35197</xdr:row>
      <xdr:rowOff>182880</xdr:rowOff>
    </xdr:from>
    <xdr:to>
      <xdr:col>6</xdr:col>
      <xdr:colOff>320040</xdr:colOff>
      <xdr:row>35197</xdr:row>
      <xdr:rowOff>182880</xdr:rowOff>
    </xdr:to>
    <xdr:sp macro="" textlink="">
      <xdr:nvSpPr>
        <xdr:cNvPr id="780" name="Line 161">
          <a:extLst>
            <a:ext uri="{FF2B5EF4-FFF2-40B4-BE49-F238E27FC236}">
              <a16:creationId xmlns:a16="http://schemas.microsoft.com/office/drawing/2014/main" id="{91EF2A86-B6A6-47BE-9400-4205A5F1AA88}"/>
            </a:ext>
          </a:extLst>
        </xdr:cNvPr>
        <xdr:cNvSpPr>
          <a:spLocks noChangeShapeType="1"/>
        </xdr:cNvSpPr>
      </xdr:nvSpPr>
      <xdr:spPr bwMode="auto">
        <a:xfrm>
          <a:off x="1371600" y="70068948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35198</xdr:row>
      <xdr:rowOff>190500</xdr:rowOff>
    </xdr:from>
    <xdr:to>
      <xdr:col>6</xdr:col>
      <xdr:colOff>320040</xdr:colOff>
      <xdr:row>35198</xdr:row>
      <xdr:rowOff>190500</xdr:rowOff>
    </xdr:to>
    <xdr:sp macro="" textlink="">
      <xdr:nvSpPr>
        <xdr:cNvPr id="781" name="Line 160">
          <a:extLst>
            <a:ext uri="{FF2B5EF4-FFF2-40B4-BE49-F238E27FC236}">
              <a16:creationId xmlns:a16="http://schemas.microsoft.com/office/drawing/2014/main" id="{08DB70F5-DE36-4BDF-8488-C80A7A02F93B}"/>
            </a:ext>
          </a:extLst>
        </xdr:cNvPr>
        <xdr:cNvSpPr>
          <a:spLocks noChangeShapeType="1"/>
        </xdr:cNvSpPr>
      </xdr:nvSpPr>
      <xdr:spPr bwMode="auto">
        <a:xfrm>
          <a:off x="1371600" y="70071005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35200</xdr:row>
      <xdr:rowOff>137160</xdr:rowOff>
    </xdr:from>
    <xdr:to>
      <xdr:col>6</xdr:col>
      <xdr:colOff>320040</xdr:colOff>
      <xdr:row>35200</xdr:row>
      <xdr:rowOff>137160</xdr:rowOff>
    </xdr:to>
    <xdr:sp macro="" textlink="">
      <xdr:nvSpPr>
        <xdr:cNvPr id="782" name="Line 159">
          <a:extLst>
            <a:ext uri="{FF2B5EF4-FFF2-40B4-BE49-F238E27FC236}">
              <a16:creationId xmlns:a16="http://schemas.microsoft.com/office/drawing/2014/main" id="{7D2C6C8D-269B-48F8-B3A4-F344016D0D8E}"/>
            </a:ext>
          </a:extLst>
        </xdr:cNvPr>
        <xdr:cNvSpPr>
          <a:spLocks noChangeShapeType="1"/>
        </xdr:cNvSpPr>
      </xdr:nvSpPr>
      <xdr:spPr bwMode="auto">
        <a:xfrm>
          <a:off x="1371600" y="70074434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35201</xdr:row>
      <xdr:rowOff>152400</xdr:rowOff>
    </xdr:from>
    <xdr:to>
      <xdr:col>6</xdr:col>
      <xdr:colOff>320040</xdr:colOff>
      <xdr:row>35201</xdr:row>
      <xdr:rowOff>152400</xdr:rowOff>
    </xdr:to>
    <xdr:sp macro="" textlink="">
      <xdr:nvSpPr>
        <xdr:cNvPr id="783" name="Line 158">
          <a:extLst>
            <a:ext uri="{FF2B5EF4-FFF2-40B4-BE49-F238E27FC236}">
              <a16:creationId xmlns:a16="http://schemas.microsoft.com/office/drawing/2014/main" id="{2B675F6F-9C55-46F1-8D7E-772A4A8CD2AA}"/>
            </a:ext>
          </a:extLst>
        </xdr:cNvPr>
        <xdr:cNvSpPr>
          <a:spLocks noChangeShapeType="1"/>
        </xdr:cNvSpPr>
      </xdr:nvSpPr>
      <xdr:spPr bwMode="auto">
        <a:xfrm>
          <a:off x="1371600" y="70076568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35202</xdr:row>
      <xdr:rowOff>160020</xdr:rowOff>
    </xdr:from>
    <xdr:to>
      <xdr:col>6</xdr:col>
      <xdr:colOff>320040</xdr:colOff>
      <xdr:row>35202</xdr:row>
      <xdr:rowOff>160020</xdr:rowOff>
    </xdr:to>
    <xdr:sp macro="" textlink="">
      <xdr:nvSpPr>
        <xdr:cNvPr id="784" name="Line 157">
          <a:extLst>
            <a:ext uri="{FF2B5EF4-FFF2-40B4-BE49-F238E27FC236}">
              <a16:creationId xmlns:a16="http://schemas.microsoft.com/office/drawing/2014/main" id="{94507024-5253-4DFC-A196-E76CCFC48379}"/>
            </a:ext>
          </a:extLst>
        </xdr:cNvPr>
        <xdr:cNvSpPr>
          <a:spLocks noChangeShapeType="1"/>
        </xdr:cNvSpPr>
      </xdr:nvSpPr>
      <xdr:spPr bwMode="auto">
        <a:xfrm>
          <a:off x="1371600" y="70078625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35204</xdr:row>
      <xdr:rowOff>152400</xdr:rowOff>
    </xdr:from>
    <xdr:to>
      <xdr:col>6</xdr:col>
      <xdr:colOff>320040</xdr:colOff>
      <xdr:row>35204</xdr:row>
      <xdr:rowOff>152400</xdr:rowOff>
    </xdr:to>
    <xdr:sp macro="" textlink="">
      <xdr:nvSpPr>
        <xdr:cNvPr id="785" name="Line 156">
          <a:extLst>
            <a:ext uri="{FF2B5EF4-FFF2-40B4-BE49-F238E27FC236}">
              <a16:creationId xmlns:a16="http://schemas.microsoft.com/office/drawing/2014/main" id="{D8366A19-9407-4F3A-A783-8D8FBCD50594}"/>
            </a:ext>
          </a:extLst>
        </xdr:cNvPr>
        <xdr:cNvSpPr>
          <a:spLocks noChangeShapeType="1"/>
        </xdr:cNvSpPr>
      </xdr:nvSpPr>
      <xdr:spPr bwMode="auto">
        <a:xfrm>
          <a:off x="1371600" y="70082511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35205</xdr:row>
      <xdr:rowOff>160020</xdr:rowOff>
    </xdr:from>
    <xdr:to>
      <xdr:col>6</xdr:col>
      <xdr:colOff>320040</xdr:colOff>
      <xdr:row>35205</xdr:row>
      <xdr:rowOff>160020</xdr:rowOff>
    </xdr:to>
    <xdr:sp macro="" textlink="">
      <xdr:nvSpPr>
        <xdr:cNvPr id="786" name="Line 155">
          <a:extLst>
            <a:ext uri="{FF2B5EF4-FFF2-40B4-BE49-F238E27FC236}">
              <a16:creationId xmlns:a16="http://schemas.microsoft.com/office/drawing/2014/main" id="{8CDED4C1-5703-4343-9968-1E6E3A682927}"/>
            </a:ext>
          </a:extLst>
        </xdr:cNvPr>
        <xdr:cNvSpPr>
          <a:spLocks noChangeShapeType="1"/>
        </xdr:cNvSpPr>
      </xdr:nvSpPr>
      <xdr:spPr bwMode="auto">
        <a:xfrm>
          <a:off x="1371600" y="70084569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35206</xdr:row>
      <xdr:rowOff>167640</xdr:rowOff>
    </xdr:from>
    <xdr:to>
      <xdr:col>6</xdr:col>
      <xdr:colOff>320040</xdr:colOff>
      <xdr:row>35206</xdr:row>
      <xdr:rowOff>167640</xdr:rowOff>
    </xdr:to>
    <xdr:sp macro="" textlink="">
      <xdr:nvSpPr>
        <xdr:cNvPr id="787" name="Line 154">
          <a:extLst>
            <a:ext uri="{FF2B5EF4-FFF2-40B4-BE49-F238E27FC236}">
              <a16:creationId xmlns:a16="http://schemas.microsoft.com/office/drawing/2014/main" id="{F744164D-D7CD-4536-B1E6-F909F7969522}"/>
            </a:ext>
          </a:extLst>
        </xdr:cNvPr>
        <xdr:cNvSpPr>
          <a:spLocks noChangeShapeType="1"/>
        </xdr:cNvSpPr>
      </xdr:nvSpPr>
      <xdr:spPr bwMode="auto">
        <a:xfrm>
          <a:off x="1371600" y="70086626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35208</xdr:row>
      <xdr:rowOff>160020</xdr:rowOff>
    </xdr:from>
    <xdr:to>
      <xdr:col>6</xdr:col>
      <xdr:colOff>320040</xdr:colOff>
      <xdr:row>35208</xdr:row>
      <xdr:rowOff>160020</xdr:rowOff>
    </xdr:to>
    <xdr:sp macro="" textlink="">
      <xdr:nvSpPr>
        <xdr:cNvPr id="788" name="Line 153">
          <a:extLst>
            <a:ext uri="{FF2B5EF4-FFF2-40B4-BE49-F238E27FC236}">
              <a16:creationId xmlns:a16="http://schemas.microsoft.com/office/drawing/2014/main" id="{675C1FFF-8693-455E-A2EA-68583D5DE8C7}"/>
            </a:ext>
          </a:extLst>
        </xdr:cNvPr>
        <xdr:cNvSpPr>
          <a:spLocks noChangeShapeType="1"/>
        </xdr:cNvSpPr>
      </xdr:nvSpPr>
      <xdr:spPr bwMode="auto">
        <a:xfrm>
          <a:off x="1371600" y="70090512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35209</xdr:row>
      <xdr:rowOff>167640</xdr:rowOff>
    </xdr:from>
    <xdr:to>
      <xdr:col>6</xdr:col>
      <xdr:colOff>320040</xdr:colOff>
      <xdr:row>35209</xdr:row>
      <xdr:rowOff>167640</xdr:rowOff>
    </xdr:to>
    <xdr:sp macro="" textlink="">
      <xdr:nvSpPr>
        <xdr:cNvPr id="789" name="Line 152">
          <a:extLst>
            <a:ext uri="{FF2B5EF4-FFF2-40B4-BE49-F238E27FC236}">
              <a16:creationId xmlns:a16="http://schemas.microsoft.com/office/drawing/2014/main" id="{E1D08F80-1E5D-4ADF-8164-4C2768C98E75}"/>
            </a:ext>
          </a:extLst>
        </xdr:cNvPr>
        <xdr:cNvSpPr>
          <a:spLocks noChangeShapeType="1"/>
        </xdr:cNvSpPr>
      </xdr:nvSpPr>
      <xdr:spPr bwMode="auto">
        <a:xfrm>
          <a:off x="1371600" y="70092570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35210</xdr:row>
      <xdr:rowOff>175260</xdr:rowOff>
    </xdr:from>
    <xdr:to>
      <xdr:col>6</xdr:col>
      <xdr:colOff>320040</xdr:colOff>
      <xdr:row>35210</xdr:row>
      <xdr:rowOff>175260</xdr:rowOff>
    </xdr:to>
    <xdr:sp macro="" textlink="">
      <xdr:nvSpPr>
        <xdr:cNvPr id="790" name="Line 151">
          <a:extLst>
            <a:ext uri="{FF2B5EF4-FFF2-40B4-BE49-F238E27FC236}">
              <a16:creationId xmlns:a16="http://schemas.microsoft.com/office/drawing/2014/main" id="{1E61C0F7-38C9-446E-9F12-181279675665}"/>
            </a:ext>
          </a:extLst>
        </xdr:cNvPr>
        <xdr:cNvSpPr>
          <a:spLocks noChangeShapeType="1"/>
        </xdr:cNvSpPr>
      </xdr:nvSpPr>
      <xdr:spPr bwMode="auto">
        <a:xfrm>
          <a:off x="1371600" y="70094627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35211</xdr:row>
      <xdr:rowOff>182880</xdr:rowOff>
    </xdr:from>
    <xdr:to>
      <xdr:col>6</xdr:col>
      <xdr:colOff>320040</xdr:colOff>
      <xdr:row>35211</xdr:row>
      <xdr:rowOff>182880</xdr:rowOff>
    </xdr:to>
    <xdr:sp macro="" textlink="">
      <xdr:nvSpPr>
        <xdr:cNvPr id="791" name="Line 150">
          <a:extLst>
            <a:ext uri="{FF2B5EF4-FFF2-40B4-BE49-F238E27FC236}">
              <a16:creationId xmlns:a16="http://schemas.microsoft.com/office/drawing/2014/main" id="{B93AC30F-F2BC-480B-A5FE-E109A60A1DB8}"/>
            </a:ext>
          </a:extLst>
        </xdr:cNvPr>
        <xdr:cNvSpPr>
          <a:spLocks noChangeShapeType="1"/>
        </xdr:cNvSpPr>
      </xdr:nvSpPr>
      <xdr:spPr bwMode="auto">
        <a:xfrm>
          <a:off x="1371600" y="70096684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35212</xdr:row>
      <xdr:rowOff>190500</xdr:rowOff>
    </xdr:from>
    <xdr:to>
      <xdr:col>6</xdr:col>
      <xdr:colOff>320040</xdr:colOff>
      <xdr:row>35212</xdr:row>
      <xdr:rowOff>190500</xdr:rowOff>
    </xdr:to>
    <xdr:sp macro="" textlink="">
      <xdr:nvSpPr>
        <xdr:cNvPr id="792" name="Line 149">
          <a:extLst>
            <a:ext uri="{FF2B5EF4-FFF2-40B4-BE49-F238E27FC236}">
              <a16:creationId xmlns:a16="http://schemas.microsoft.com/office/drawing/2014/main" id="{E9B8AF55-E4D4-4BF0-903C-DB47FA13B69B}"/>
            </a:ext>
          </a:extLst>
        </xdr:cNvPr>
        <xdr:cNvSpPr>
          <a:spLocks noChangeShapeType="1"/>
        </xdr:cNvSpPr>
      </xdr:nvSpPr>
      <xdr:spPr bwMode="auto">
        <a:xfrm>
          <a:off x="1371600" y="70098742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35214</xdr:row>
      <xdr:rowOff>0</xdr:rowOff>
    </xdr:from>
    <xdr:to>
      <xdr:col>6</xdr:col>
      <xdr:colOff>320040</xdr:colOff>
      <xdr:row>35214</xdr:row>
      <xdr:rowOff>0</xdr:rowOff>
    </xdr:to>
    <xdr:sp macro="" textlink="">
      <xdr:nvSpPr>
        <xdr:cNvPr id="793" name="Line 148">
          <a:extLst>
            <a:ext uri="{FF2B5EF4-FFF2-40B4-BE49-F238E27FC236}">
              <a16:creationId xmlns:a16="http://schemas.microsoft.com/office/drawing/2014/main" id="{ED45E7DF-5184-4E8F-A325-82ABE4BB5C2A}"/>
            </a:ext>
          </a:extLst>
        </xdr:cNvPr>
        <xdr:cNvSpPr>
          <a:spLocks noChangeShapeType="1"/>
        </xdr:cNvSpPr>
      </xdr:nvSpPr>
      <xdr:spPr bwMode="auto">
        <a:xfrm>
          <a:off x="1371600" y="70100799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35215</xdr:row>
      <xdr:rowOff>7620</xdr:rowOff>
    </xdr:from>
    <xdr:to>
      <xdr:col>6</xdr:col>
      <xdr:colOff>320040</xdr:colOff>
      <xdr:row>35215</xdr:row>
      <xdr:rowOff>7620</xdr:rowOff>
    </xdr:to>
    <xdr:sp macro="" textlink="">
      <xdr:nvSpPr>
        <xdr:cNvPr id="794" name="Line 147">
          <a:extLst>
            <a:ext uri="{FF2B5EF4-FFF2-40B4-BE49-F238E27FC236}">
              <a16:creationId xmlns:a16="http://schemas.microsoft.com/office/drawing/2014/main" id="{9863DE29-83E6-4976-B6B5-303565C037A3}"/>
            </a:ext>
          </a:extLst>
        </xdr:cNvPr>
        <xdr:cNvSpPr>
          <a:spLocks noChangeShapeType="1"/>
        </xdr:cNvSpPr>
      </xdr:nvSpPr>
      <xdr:spPr bwMode="auto">
        <a:xfrm>
          <a:off x="1371600" y="70102857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35217</xdr:row>
      <xdr:rowOff>0</xdr:rowOff>
    </xdr:from>
    <xdr:to>
      <xdr:col>6</xdr:col>
      <xdr:colOff>320040</xdr:colOff>
      <xdr:row>35217</xdr:row>
      <xdr:rowOff>0</xdr:rowOff>
    </xdr:to>
    <xdr:sp macro="" textlink="">
      <xdr:nvSpPr>
        <xdr:cNvPr id="795" name="Line 146">
          <a:extLst>
            <a:ext uri="{FF2B5EF4-FFF2-40B4-BE49-F238E27FC236}">
              <a16:creationId xmlns:a16="http://schemas.microsoft.com/office/drawing/2014/main" id="{23A8EA69-1B95-4C69-94DC-C476D50A13E5}"/>
            </a:ext>
          </a:extLst>
        </xdr:cNvPr>
        <xdr:cNvSpPr>
          <a:spLocks noChangeShapeType="1"/>
        </xdr:cNvSpPr>
      </xdr:nvSpPr>
      <xdr:spPr bwMode="auto">
        <a:xfrm>
          <a:off x="1371600" y="70106743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35219</xdr:row>
      <xdr:rowOff>106680</xdr:rowOff>
    </xdr:from>
    <xdr:to>
      <xdr:col>6</xdr:col>
      <xdr:colOff>320040</xdr:colOff>
      <xdr:row>35219</xdr:row>
      <xdr:rowOff>106680</xdr:rowOff>
    </xdr:to>
    <xdr:sp macro="" textlink="">
      <xdr:nvSpPr>
        <xdr:cNvPr id="796" name="Line 145">
          <a:extLst>
            <a:ext uri="{FF2B5EF4-FFF2-40B4-BE49-F238E27FC236}">
              <a16:creationId xmlns:a16="http://schemas.microsoft.com/office/drawing/2014/main" id="{0900A67C-BA4B-4A14-84A7-49C57496AA8D}"/>
            </a:ext>
          </a:extLst>
        </xdr:cNvPr>
        <xdr:cNvSpPr>
          <a:spLocks noChangeShapeType="1"/>
        </xdr:cNvSpPr>
      </xdr:nvSpPr>
      <xdr:spPr bwMode="auto">
        <a:xfrm>
          <a:off x="1371600" y="70111772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35220</xdr:row>
      <xdr:rowOff>121920</xdr:rowOff>
    </xdr:from>
    <xdr:to>
      <xdr:col>6</xdr:col>
      <xdr:colOff>320040</xdr:colOff>
      <xdr:row>35220</xdr:row>
      <xdr:rowOff>121920</xdr:rowOff>
    </xdr:to>
    <xdr:sp macro="" textlink="">
      <xdr:nvSpPr>
        <xdr:cNvPr id="797" name="Line 144">
          <a:extLst>
            <a:ext uri="{FF2B5EF4-FFF2-40B4-BE49-F238E27FC236}">
              <a16:creationId xmlns:a16="http://schemas.microsoft.com/office/drawing/2014/main" id="{E1F38736-D989-44AB-977B-BB532C2DEBD8}"/>
            </a:ext>
          </a:extLst>
        </xdr:cNvPr>
        <xdr:cNvSpPr>
          <a:spLocks noChangeShapeType="1"/>
        </xdr:cNvSpPr>
      </xdr:nvSpPr>
      <xdr:spPr bwMode="auto">
        <a:xfrm>
          <a:off x="1371600" y="70113906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35221</xdr:row>
      <xdr:rowOff>129540</xdr:rowOff>
    </xdr:from>
    <xdr:to>
      <xdr:col>6</xdr:col>
      <xdr:colOff>320040</xdr:colOff>
      <xdr:row>35221</xdr:row>
      <xdr:rowOff>129540</xdr:rowOff>
    </xdr:to>
    <xdr:sp macro="" textlink="">
      <xdr:nvSpPr>
        <xdr:cNvPr id="798" name="Line 143">
          <a:extLst>
            <a:ext uri="{FF2B5EF4-FFF2-40B4-BE49-F238E27FC236}">
              <a16:creationId xmlns:a16="http://schemas.microsoft.com/office/drawing/2014/main" id="{62C0B712-C476-472E-969A-5605A75CF31E}"/>
            </a:ext>
          </a:extLst>
        </xdr:cNvPr>
        <xdr:cNvSpPr>
          <a:spLocks noChangeShapeType="1"/>
        </xdr:cNvSpPr>
      </xdr:nvSpPr>
      <xdr:spPr bwMode="auto">
        <a:xfrm>
          <a:off x="1371600" y="70115963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35222</xdr:row>
      <xdr:rowOff>137160</xdr:rowOff>
    </xdr:from>
    <xdr:to>
      <xdr:col>6</xdr:col>
      <xdr:colOff>320040</xdr:colOff>
      <xdr:row>35222</xdr:row>
      <xdr:rowOff>137160</xdr:rowOff>
    </xdr:to>
    <xdr:sp macro="" textlink="">
      <xdr:nvSpPr>
        <xdr:cNvPr id="799" name="Line 142">
          <a:extLst>
            <a:ext uri="{FF2B5EF4-FFF2-40B4-BE49-F238E27FC236}">
              <a16:creationId xmlns:a16="http://schemas.microsoft.com/office/drawing/2014/main" id="{C6E18033-72A9-4B0D-AAFC-DC01AFBA8163}"/>
            </a:ext>
          </a:extLst>
        </xdr:cNvPr>
        <xdr:cNvSpPr>
          <a:spLocks noChangeShapeType="1"/>
        </xdr:cNvSpPr>
      </xdr:nvSpPr>
      <xdr:spPr bwMode="auto">
        <a:xfrm>
          <a:off x="1371600" y="70118020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35223</xdr:row>
      <xdr:rowOff>144780</xdr:rowOff>
    </xdr:from>
    <xdr:to>
      <xdr:col>6</xdr:col>
      <xdr:colOff>320040</xdr:colOff>
      <xdr:row>35223</xdr:row>
      <xdr:rowOff>144780</xdr:rowOff>
    </xdr:to>
    <xdr:sp macro="" textlink="">
      <xdr:nvSpPr>
        <xdr:cNvPr id="800" name="Line 141">
          <a:extLst>
            <a:ext uri="{FF2B5EF4-FFF2-40B4-BE49-F238E27FC236}">
              <a16:creationId xmlns:a16="http://schemas.microsoft.com/office/drawing/2014/main" id="{516470C9-9D87-43B9-87F2-839B04332240}"/>
            </a:ext>
          </a:extLst>
        </xdr:cNvPr>
        <xdr:cNvSpPr>
          <a:spLocks noChangeShapeType="1"/>
        </xdr:cNvSpPr>
      </xdr:nvSpPr>
      <xdr:spPr bwMode="auto">
        <a:xfrm>
          <a:off x="1371600" y="70120078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35224</xdr:row>
      <xdr:rowOff>152400</xdr:rowOff>
    </xdr:from>
    <xdr:to>
      <xdr:col>6</xdr:col>
      <xdr:colOff>320040</xdr:colOff>
      <xdr:row>35224</xdr:row>
      <xdr:rowOff>152400</xdr:rowOff>
    </xdr:to>
    <xdr:sp macro="" textlink="">
      <xdr:nvSpPr>
        <xdr:cNvPr id="801" name="Line 140">
          <a:extLst>
            <a:ext uri="{FF2B5EF4-FFF2-40B4-BE49-F238E27FC236}">
              <a16:creationId xmlns:a16="http://schemas.microsoft.com/office/drawing/2014/main" id="{E5BDF2C2-A8D2-42CF-8C23-C7BD444B4789}"/>
            </a:ext>
          </a:extLst>
        </xdr:cNvPr>
        <xdr:cNvSpPr>
          <a:spLocks noChangeShapeType="1"/>
        </xdr:cNvSpPr>
      </xdr:nvSpPr>
      <xdr:spPr bwMode="auto">
        <a:xfrm>
          <a:off x="1371600" y="70122135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35181</xdr:row>
      <xdr:rowOff>121920</xdr:rowOff>
    </xdr:from>
    <xdr:to>
      <xdr:col>2</xdr:col>
      <xdr:colOff>30480</xdr:colOff>
      <xdr:row>35225</xdr:row>
      <xdr:rowOff>160020</xdr:rowOff>
    </xdr:to>
    <xdr:sp macro="" textlink="">
      <xdr:nvSpPr>
        <xdr:cNvPr id="802" name="Line 139">
          <a:extLst>
            <a:ext uri="{FF2B5EF4-FFF2-40B4-BE49-F238E27FC236}">
              <a16:creationId xmlns:a16="http://schemas.microsoft.com/office/drawing/2014/main" id="{A71017D3-A18B-4ECD-987C-C704B04F7B1F}"/>
            </a:ext>
          </a:extLst>
        </xdr:cNvPr>
        <xdr:cNvSpPr>
          <a:spLocks noChangeShapeType="1"/>
        </xdr:cNvSpPr>
      </xdr:nvSpPr>
      <xdr:spPr bwMode="auto">
        <a:xfrm>
          <a:off x="1371600" y="7003663920"/>
          <a:ext cx="0" cy="87553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35181</xdr:row>
      <xdr:rowOff>121920</xdr:rowOff>
    </xdr:from>
    <xdr:to>
      <xdr:col>2</xdr:col>
      <xdr:colOff>906780</xdr:colOff>
      <xdr:row>35225</xdr:row>
      <xdr:rowOff>160020</xdr:rowOff>
    </xdr:to>
    <xdr:sp macro="" textlink="">
      <xdr:nvSpPr>
        <xdr:cNvPr id="803" name="Line 138">
          <a:extLst>
            <a:ext uri="{FF2B5EF4-FFF2-40B4-BE49-F238E27FC236}">
              <a16:creationId xmlns:a16="http://schemas.microsoft.com/office/drawing/2014/main" id="{AA9E39F8-BB72-44F4-A1E0-3ED1F6A65ED4}"/>
            </a:ext>
          </a:extLst>
        </xdr:cNvPr>
        <xdr:cNvSpPr>
          <a:spLocks noChangeShapeType="1"/>
        </xdr:cNvSpPr>
      </xdr:nvSpPr>
      <xdr:spPr bwMode="auto">
        <a:xfrm>
          <a:off x="2247900" y="7003663920"/>
          <a:ext cx="0" cy="87553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35181</xdr:row>
      <xdr:rowOff>121920</xdr:rowOff>
    </xdr:from>
    <xdr:to>
      <xdr:col>2</xdr:col>
      <xdr:colOff>1706880</xdr:colOff>
      <xdr:row>35225</xdr:row>
      <xdr:rowOff>160020</xdr:rowOff>
    </xdr:to>
    <xdr:sp macro="" textlink="">
      <xdr:nvSpPr>
        <xdr:cNvPr id="804" name="Line 137">
          <a:extLst>
            <a:ext uri="{FF2B5EF4-FFF2-40B4-BE49-F238E27FC236}">
              <a16:creationId xmlns:a16="http://schemas.microsoft.com/office/drawing/2014/main" id="{19DF634B-C8F1-4D4B-8724-3481C4B02255}"/>
            </a:ext>
          </a:extLst>
        </xdr:cNvPr>
        <xdr:cNvSpPr>
          <a:spLocks noChangeShapeType="1"/>
        </xdr:cNvSpPr>
      </xdr:nvSpPr>
      <xdr:spPr bwMode="auto">
        <a:xfrm>
          <a:off x="3048000" y="7003663920"/>
          <a:ext cx="0" cy="87553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35181</xdr:row>
      <xdr:rowOff>121920</xdr:rowOff>
    </xdr:from>
    <xdr:to>
      <xdr:col>5</xdr:col>
      <xdr:colOff>350520</xdr:colOff>
      <xdr:row>35225</xdr:row>
      <xdr:rowOff>160020</xdr:rowOff>
    </xdr:to>
    <xdr:sp macro="" textlink="">
      <xdr:nvSpPr>
        <xdr:cNvPr id="805" name="Line 136">
          <a:extLst>
            <a:ext uri="{FF2B5EF4-FFF2-40B4-BE49-F238E27FC236}">
              <a16:creationId xmlns:a16="http://schemas.microsoft.com/office/drawing/2014/main" id="{AEABEBB3-FDD7-4323-9910-12A60FB1F27B}"/>
            </a:ext>
          </a:extLst>
        </xdr:cNvPr>
        <xdr:cNvSpPr>
          <a:spLocks noChangeShapeType="1"/>
        </xdr:cNvSpPr>
      </xdr:nvSpPr>
      <xdr:spPr bwMode="auto">
        <a:xfrm>
          <a:off x="6248400" y="7003663920"/>
          <a:ext cx="0" cy="87553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35181</xdr:row>
      <xdr:rowOff>121920</xdr:rowOff>
    </xdr:from>
    <xdr:to>
      <xdr:col>6</xdr:col>
      <xdr:colOff>320040</xdr:colOff>
      <xdr:row>35225</xdr:row>
      <xdr:rowOff>160020</xdr:rowOff>
    </xdr:to>
    <xdr:sp macro="" textlink="">
      <xdr:nvSpPr>
        <xdr:cNvPr id="806" name="Line 135">
          <a:extLst>
            <a:ext uri="{FF2B5EF4-FFF2-40B4-BE49-F238E27FC236}">
              <a16:creationId xmlns:a16="http://schemas.microsoft.com/office/drawing/2014/main" id="{CED55726-130F-4E73-996A-A2DC414BE7D1}"/>
            </a:ext>
          </a:extLst>
        </xdr:cNvPr>
        <xdr:cNvSpPr>
          <a:spLocks noChangeShapeType="1"/>
        </xdr:cNvSpPr>
      </xdr:nvSpPr>
      <xdr:spPr bwMode="auto">
        <a:xfrm>
          <a:off x="6888480" y="7003663920"/>
          <a:ext cx="0" cy="87553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35247</xdr:row>
      <xdr:rowOff>38100</xdr:rowOff>
    </xdr:from>
    <xdr:to>
      <xdr:col>5</xdr:col>
      <xdr:colOff>76200</xdr:colOff>
      <xdr:row>35247</xdr:row>
      <xdr:rowOff>38100</xdr:rowOff>
    </xdr:to>
    <xdr:sp macro="" textlink="">
      <xdr:nvSpPr>
        <xdr:cNvPr id="807" name="Line 134">
          <a:extLst>
            <a:ext uri="{FF2B5EF4-FFF2-40B4-BE49-F238E27FC236}">
              <a16:creationId xmlns:a16="http://schemas.microsoft.com/office/drawing/2014/main" id="{953B107D-141C-4D8E-B594-B0919684573A}"/>
            </a:ext>
          </a:extLst>
        </xdr:cNvPr>
        <xdr:cNvSpPr>
          <a:spLocks noChangeShapeType="1"/>
        </xdr:cNvSpPr>
      </xdr:nvSpPr>
      <xdr:spPr bwMode="auto">
        <a:xfrm>
          <a:off x="457200" y="70166560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35256</xdr:row>
      <xdr:rowOff>121920</xdr:rowOff>
    </xdr:from>
    <xdr:to>
      <xdr:col>6</xdr:col>
      <xdr:colOff>320040</xdr:colOff>
      <xdr:row>35256</xdr:row>
      <xdr:rowOff>121920</xdr:rowOff>
    </xdr:to>
    <xdr:sp macro="" textlink="">
      <xdr:nvSpPr>
        <xdr:cNvPr id="808" name="Line 133">
          <a:extLst>
            <a:ext uri="{FF2B5EF4-FFF2-40B4-BE49-F238E27FC236}">
              <a16:creationId xmlns:a16="http://schemas.microsoft.com/office/drawing/2014/main" id="{7A1D7D07-1FEC-40F6-A355-D056096350B2}"/>
            </a:ext>
          </a:extLst>
        </xdr:cNvPr>
        <xdr:cNvSpPr>
          <a:spLocks noChangeShapeType="1"/>
        </xdr:cNvSpPr>
      </xdr:nvSpPr>
      <xdr:spPr bwMode="auto">
        <a:xfrm>
          <a:off x="1371600" y="701852292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35257</xdr:row>
      <xdr:rowOff>129540</xdr:rowOff>
    </xdr:from>
    <xdr:to>
      <xdr:col>6</xdr:col>
      <xdr:colOff>320040</xdr:colOff>
      <xdr:row>35257</xdr:row>
      <xdr:rowOff>129540</xdr:rowOff>
    </xdr:to>
    <xdr:sp macro="" textlink="">
      <xdr:nvSpPr>
        <xdr:cNvPr id="809" name="Line 132">
          <a:extLst>
            <a:ext uri="{FF2B5EF4-FFF2-40B4-BE49-F238E27FC236}">
              <a16:creationId xmlns:a16="http://schemas.microsoft.com/office/drawing/2014/main" id="{6E0FFEFC-B69C-46F2-9989-99BBD793DB5C}"/>
            </a:ext>
          </a:extLst>
        </xdr:cNvPr>
        <xdr:cNvSpPr>
          <a:spLocks noChangeShapeType="1"/>
        </xdr:cNvSpPr>
      </xdr:nvSpPr>
      <xdr:spPr bwMode="auto">
        <a:xfrm>
          <a:off x="1371600" y="70187286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35259</xdr:row>
      <xdr:rowOff>121920</xdr:rowOff>
    </xdr:from>
    <xdr:to>
      <xdr:col>6</xdr:col>
      <xdr:colOff>320040</xdr:colOff>
      <xdr:row>35259</xdr:row>
      <xdr:rowOff>121920</xdr:rowOff>
    </xdr:to>
    <xdr:sp macro="" textlink="">
      <xdr:nvSpPr>
        <xdr:cNvPr id="810" name="Line 131">
          <a:extLst>
            <a:ext uri="{FF2B5EF4-FFF2-40B4-BE49-F238E27FC236}">
              <a16:creationId xmlns:a16="http://schemas.microsoft.com/office/drawing/2014/main" id="{58478DD8-4E44-47CE-8FBA-A77D441A1F7E}"/>
            </a:ext>
          </a:extLst>
        </xdr:cNvPr>
        <xdr:cNvSpPr>
          <a:spLocks noChangeShapeType="1"/>
        </xdr:cNvSpPr>
      </xdr:nvSpPr>
      <xdr:spPr bwMode="auto">
        <a:xfrm>
          <a:off x="1371600" y="70191172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35260</xdr:row>
      <xdr:rowOff>129540</xdr:rowOff>
    </xdr:from>
    <xdr:to>
      <xdr:col>6</xdr:col>
      <xdr:colOff>320040</xdr:colOff>
      <xdr:row>35260</xdr:row>
      <xdr:rowOff>129540</xdr:rowOff>
    </xdr:to>
    <xdr:sp macro="" textlink="">
      <xdr:nvSpPr>
        <xdr:cNvPr id="811" name="Line 130">
          <a:extLst>
            <a:ext uri="{FF2B5EF4-FFF2-40B4-BE49-F238E27FC236}">
              <a16:creationId xmlns:a16="http://schemas.microsoft.com/office/drawing/2014/main" id="{1F8FBDF4-3B5A-4392-94DB-1AF6CC0341C7}"/>
            </a:ext>
          </a:extLst>
        </xdr:cNvPr>
        <xdr:cNvSpPr>
          <a:spLocks noChangeShapeType="1"/>
        </xdr:cNvSpPr>
      </xdr:nvSpPr>
      <xdr:spPr bwMode="auto">
        <a:xfrm>
          <a:off x="1371600" y="70193230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35261</xdr:row>
      <xdr:rowOff>137160</xdr:rowOff>
    </xdr:from>
    <xdr:to>
      <xdr:col>6</xdr:col>
      <xdr:colOff>320040</xdr:colOff>
      <xdr:row>35261</xdr:row>
      <xdr:rowOff>137160</xdr:rowOff>
    </xdr:to>
    <xdr:sp macro="" textlink="">
      <xdr:nvSpPr>
        <xdr:cNvPr id="812" name="Line 129">
          <a:extLst>
            <a:ext uri="{FF2B5EF4-FFF2-40B4-BE49-F238E27FC236}">
              <a16:creationId xmlns:a16="http://schemas.microsoft.com/office/drawing/2014/main" id="{957BF099-0A8B-4E48-8983-3C0086F5A4C8}"/>
            </a:ext>
          </a:extLst>
        </xdr:cNvPr>
        <xdr:cNvSpPr>
          <a:spLocks noChangeShapeType="1"/>
        </xdr:cNvSpPr>
      </xdr:nvSpPr>
      <xdr:spPr bwMode="auto">
        <a:xfrm>
          <a:off x="1371600" y="70195287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35262</xdr:row>
      <xdr:rowOff>152400</xdr:rowOff>
    </xdr:from>
    <xdr:to>
      <xdr:col>6</xdr:col>
      <xdr:colOff>320040</xdr:colOff>
      <xdr:row>35262</xdr:row>
      <xdr:rowOff>152400</xdr:rowOff>
    </xdr:to>
    <xdr:sp macro="" textlink="">
      <xdr:nvSpPr>
        <xdr:cNvPr id="813" name="Line 128">
          <a:extLst>
            <a:ext uri="{FF2B5EF4-FFF2-40B4-BE49-F238E27FC236}">
              <a16:creationId xmlns:a16="http://schemas.microsoft.com/office/drawing/2014/main" id="{19EA76C9-9B34-4745-B8DF-660B0116A497}"/>
            </a:ext>
          </a:extLst>
        </xdr:cNvPr>
        <xdr:cNvSpPr>
          <a:spLocks noChangeShapeType="1"/>
        </xdr:cNvSpPr>
      </xdr:nvSpPr>
      <xdr:spPr bwMode="auto">
        <a:xfrm>
          <a:off x="1371600" y="70197421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35264</xdr:row>
      <xdr:rowOff>137160</xdr:rowOff>
    </xdr:from>
    <xdr:to>
      <xdr:col>6</xdr:col>
      <xdr:colOff>320040</xdr:colOff>
      <xdr:row>35264</xdr:row>
      <xdr:rowOff>137160</xdr:rowOff>
    </xdr:to>
    <xdr:sp macro="" textlink="">
      <xdr:nvSpPr>
        <xdr:cNvPr id="814" name="Line 127">
          <a:extLst>
            <a:ext uri="{FF2B5EF4-FFF2-40B4-BE49-F238E27FC236}">
              <a16:creationId xmlns:a16="http://schemas.microsoft.com/office/drawing/2014/main" id="{D71D7223-54D2-4C02-89F2-371FC8DFDC6A}"/>
            </a:ext>
          </a:extLst>
        </xdr:cNvPr>
        <xdr:cNvSpPr>
          <a:spLocks noChangeShapeType="1"/>
        </xdr:cNvSpPr>
      </xdr:nvSpPr>
      <xdr:spPr bwMode="auto">
        <a:xfrm>
          <a:off x="1371600" y="70201231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35265</xdr:row>
      <xdr:rowOff>144780</xdr:rowOff>
    </xdr:from>
    <xdr:to>
      <xdr:col>6</xdr:col>
      <xdr:colOff>320040</xdr:colOff>
      <xdr:row>35265</xdr:row>
      <xdr:rowOff>144780</xdr:rowOff>
    </xdr:to>
    <xdr:sp macro="" textlink="">
      <xdr:nvSpPr>
        <xdr:cNvPr id="815" name="Line 126">
          <a:extLst>
            <a:ext uri="{FF2B5EF4-FFF2-40B4-BE49-F238E27FC236}">
              <a16:creationId xmlns:a16="http://schemas.microsoft.com/office/drawing/2014/main" id="{F3F68326-5752-4EC5-BDE7-667FEF0127D3}"/>
            </a:ext>
          </a:extLst>
        </xdr:cNvPr>
        <xdr:cNvSpPr>
          <a:spLocks noChangeShapeType="1"/>
        </xdr:cNvSpPr>
      </xdr:nvSpPr>
      <xdr:spPr bwMode="auto">
        <a:xfrm>
          <a:off x="1371600" y="70203288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35266</xdr:row>
      <xdr:rowOff>160020</xdr:rowOff>
    </xdr:from>
    <xdr:to>
      <xdr:col>6</xdr:col>
      <xdr:colOff>320040</xdr:colOff>
      <xdr:row>35266</xdr:row>
      <xdr:rowOff>160020</xdr:rowOff>
    </xdr:to>
    <xdr:sp macro="" textlink="">
      <xdr:nvSpPr>
        <xdr:cNvPr id="816" name="Line 125">
          <a:extLst>
            <a:ext uri="{FF2B5EF4-FFF2-40B4-BE49-F238E27FC236}">
              <a16:creationId xmlns:a16="http://schemas.microsoft.com/office/drawing/2014/main" id="{2D967A73-3E7D-4DB9-B16D-02BE3094DE26}"/>
            </a:ext>
          </a:extLst>
        </xdr:cNvPr>
        <xdr:cNvSpPr>
          <a:spLocks noChangeShapeType="1"/>
        </xdr:cNvSpPr>
      </xdr:nvSpPr>
      <xdr:spPr bwMode="auto">
        <a:xfrm>
          <a:off x="1371600" y="70205422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35267</xdr:row>
      <xdr:rowOff>167640</xdr:rowOff>
    </xdr:from>
    <xdr:to>
      <xdr:col>6</xdr:col>
      <xdr:colOff>320040</xdr:colOff>
      <xdr:row>35267</xdr:row>
      <xdr:rowOff>167640</xdr:rowOff>
    </xdr:to>
    <xdr:sp macro="" textlink="">
      <xdr:nvSpPr>
        <xdr:cNvPr id="817" name="Line 124">
          <a:extLst>
            <a:ext uri="{FF2B5EF4-FFF2-40B4-BE49-F238E27FC236}">
              <a16:creationId xmlns:a16="http://schemas.microsoft.com/office/drawing/2014/main" id="{D547658A-C5BC-45ED-A2C3-F7DA203B0FA9}"/>
            </a:ext>
          </a:extLst>
        </xdr:cNvPr>
        <xdr:cNvSpPr>
          <a:spLocks noChangeShapeType="1"/>
        </xdr:cNvSpPr>
      </xdr:nvSpPr>
      <xdr:spPr bwMode="auto">
        <a:xfrm>
          <a:off x="1371600" y="70207479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35268</xdr:row>
      <xdr:rowOff>175260</xdr:rowOff>
    </xdr:from>
    <xdr:to>
      <xdr:col>6</xdr:col>
      <xdr:colOff>320040</xdr:colOff>
      <xdr:row>35268</xdr:row>
      <xdr:rowOff>175260</xdr:rowOff>
    </xdr:to>
    <xdr:sp macro="" textlink="">
      <xdr:nvSpPr>
        <xdr:cNvPr id="818" name="Line 123">
          <a:extLst>
            <a:ext uri="{FF2B5EF4-FFF2-40B4-BE49-F238E27FC236}">
              <a16:creationId xmlns:a16="http://schemas.microsoft.com/office/drawing/2014/main" id="{3B29A819-EFE4-4FF0-A7C0-B5BFBEC57814}"/>
            </a:ext>
          </a:extLst>
        </xdr:cNvPr>
        <xdr:cNvSpPr>
          <a:spLocks noChangeShapeType="1"/>
        </xdr:cNvSpPr>
      </xdr:nvSpPr>
      <xdr:spPr bwMode="auto">
        <a:xfrm>
          <a:off x="1371600" y="70209537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35269</xdr:row>
      <xdr:rowOff>182880</xdr:rowOff>
    </xdr:from>
    <xdr:to>
      <xdr:col>6</xdr:col>
      <xdr:colOff>320040</xdr:colOff>
      <xdr:row>35269</xdr:row>
      <xdr:rowOff>182880</xdr:rowOff>
    </xdr:to>
    <xdr:sp macro="" textlink="">
      <xdr:nvSpPr>
        <xdr:cNvPr id="819" name="Line 122">
          <a:extLst>
            <a:ext uri="{FF2B5EF4-FFF2-40B4-BE49-F238E27FC236}">
              <a16:creationId xmlns:a16="http://schemas.microsoft.com/office/drawing/2014/main" id="{E94AB650-C7CD-48EB-89C2-B312CAF32C16}"/>
            </a:ext>
          </a:extLst>
        </xdr:cNvPr>
        <xdr:cNvSpPr>
          <a:spLocks noChangeShapeType="1"/>
        </xdr:cNvSpPr>
      </xdr:nvSpPr>
      <xdr:spPr bwMode="auto">
        <a:xfrm>
          <a:off x="1371600" y="70211594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35270</xdr:row>
      <xdr:rowOff>190500</xdr:rowOff>
    </xdr:from>
    <xdr:to>
      <xdr:col>6</xdr:col>
      <xdr:colOff>320040</xdr:colOff>
      <xdr:row>35270</xdr:row>
      <xdr:rowOff>190500</xdr:rowOff>
    </xdr:to>
    <xdr:sp macro="" textlink="">
      <xdr:nvSpPr>
        <xdr:cNvPr id="820" name="Line 121">
          <a:extLst>
            <a:ext uri="{FF2B5EF4-FFF2-40B4-BE49-F238E27FC236}">
              <a16:creationId xmlns:a16="http://schemas.microsoft.com/office/drawing/2014/main" id="{23919E4E-6A41-4C8B-BF7E-888D3B447582}"/>
            </a:ext>
          </a:extLst>
        </xdr:cNvPr>
        <xdr:cNvSpPr>
          <a:spLocks noChangeShapeType="1"/>
        </xdr:cNvSpPr>
      </xdr:nvSpPr>
      <xdr:spPr bwMode="auto">
        <a:xfrm>
          <a:off x="1371600" y="70213651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35272</xdr:row>
      <xdr:rowOff>182880</xdr:rowOff>
    </xdr:from>
    <xdr:to>
      <xdr:col>6</xdr:col>
      <xdr:colOff>320040</xdr:colOff>
      <xdr:row>35272</xdr:row>
      <xdr:rowOff>182880</xdr:rowOff>
    </xdr:to>
    <xdr:sp macro="" textlink="">
      <xdr:nvSpPr>
        <xdr:cNvPr id="821" name="Line 120">
          <a:extLst>
            <a:ext uri="{FF2B5EF4-FFF2-40B4-BE49-F238E27FC236}">
              <a16:creationId xmlns:a16="http://schemas.microsoft.com/office/drawing/2014/main" id="{7A77BA51-231F-4FC4-8CFC-F1DE0AD1C80B}"/>
            </a:ext>
          </a:extLst>
        </xdr:cNvPr>
        <xdr:cNvSpPr>
          <a:spLocks noChangeShapeType="1"/>
        </xdr:cNvSpPr>
      </xdr:nvSpPr>
      <xdr:spPr bwMode="auto">
        <a:xfrm>
          <a:off x="1371600" y="70217538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35273</xdr:row>
      <xdr:rowOff>190500</xdr:rowOff>
    </xdr:from>
    <xdr:to>
      <xdr:col>6</xdr:col>
      <xdr:colOff>320040</xdr:colOff>
      <xdr:row>35273</xdr:row>
      <xdr:rowOff>190500</xdr:rowOff>
    </xdr:to>
    <xdr:sp macro="" textlink="">
      <xdr:nvSpPr>
        <xdr:cNvPr id="822" name="Line 119">
          <a:extLst>
            <a:ext uri="{FF2B5EF4-FFF2-40B4-BE49-F238E27FC236}">
              <a16:creationId xmlns:a16="http://schemas.microsoft.com/office/drawing/2014/main" id="{E4391F43-3606-421B-916F-FA9B90547345}"/>
            </a:ext>
          </a:extLst>
        </xdr:cNvPr>
        <xdr:cNvSpPr>
          <a:spLocks noChangeShapeType="1"/>
        </xdr:cNvSpPr>
      </xdr:nvSpPr>
      <xdr:spPr bwMode="auto">
        <a:xfrm>
          <a:off x="1371600" y="70219595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35275</xdr:row>
      <xdr:rowOff>137160</xdr:rowOff>
    </xdr:from>
    <xdr:to>
      <xdr:col>6</xdr:col>
      <xdr:colOff>320040</xdr:colOff>
      <xdr:row>35275</xdr:row>
      <xdr:rowOff>137160</xdr:rowOff>
    </xdr:to>
    <xdr:sp macro="" textlink="">
      <xdr:nvSpPr>
        <xdr:cNvPr id="823" name="Line 118">
          <a:extLst>
            <a:ext uri="{FF2B5EF4-FFF2-40B4-BE49-F238E27FC236}">
              <a16:creationId xmlns:a16="http://schemas.microsoft.com/office/drawing/2014/main" id="{2B5D6BA6-C555-44CD-8B39-C999E210CD62}"/>
            </a:ext>
          </a:extLst>
        </xdr:cNvPr>
        <xdr:cNvSpPr>
          <a:spLocks noChangeShapeType="1"/>
        </xdr:cNvSpPr>
      </xdr:nvSpPr>
      <xdr:spPr bwMode="auto">
        <a:xfrm>
          <a:off x="1371600" y="70223024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35276</xdr:row>
      <xdr:rowOff>152400</xdr:rowOff>
    </xdr:from>
    <xdr:to>
      <xdr:col>6</xdr:col>
      <xdr:colOff>320040</xdr:colOff>
      <xdr:row>35276</xdr:row>
      <xdr:rowOff>152400</xdr:rowOff>
    </xdr:to>
    <xdr:sp macro="" textlink="">
      <xdr:nvSpPr>
        <xdr:cNvPr id="824" name="Line 117">
          <a:extLst>
            <a:ext uri="{FF2B5EF4-FFF2-40B4-BE49-F238E27FC236}">
              <a16:creationId xmlns:a16="http://schemas.microsoft.com/office/drawing/2014/main" id="{FE4D78F4-FEEA-4E58-B418-A643EA76F23D}"/>
            </a:ext>
          </a:extLst>
        </xdr:cNvPr>
        <xdr:cNvSpPr>
          <a:spLocks noChangeShapeType="1"/>
        </xdr:cNvSpPr>
      </xdr:nvSpPr>
      <xdr:spPr bwMode="auto">
        <a:xfrm>
          <a:off x="1371600" y="70225158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35277</xdr:row>
      <xdr:rowOff>160020</xdr:rowOff>
    </xdr:from>
    <xdr:to>
      <xdr:col>6</xdr:col>
      <xdr:colOff>320040</xdr:colOff>
      <xdr:row>35277</xdr:row>
      <xdr:rowOff>160020</xdr:rowOff>
    </xdr:to>
    <xdr:sp macro="" textlink="">
      <xdr:nvSpPr>
        <xdr:cNvPr id="825" name="Line 116">
          <a:extLst>
            <a:ext uri="{FF2B5EF4-FFF2-40B4-BE49-F238E27FC236}">
              <a16:creationId xmlns:a16="http://schemas.microsoft.com/office/drawing/2014/main" id="{46829192-D3FF-48FD-BCD0-284E6FF0EE3F}"/>
            </a:ext>
          </a:extLst>
        </xdr:cNvPr>
        <xdr:cNvSpPr>
          <a:spLocks noChangeShapeType="1"/>
        </xdr:cNvSpPr>
      </xdr:nvSpPr>
      <xdr:spPr bwMode="auto">
        <a:xfrm>
          <a:off x="1371600" y="70227215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35278</xdr:row>
      <xdr:rowOff>167640</xdr:rowOff>
    </xdr:from>
    <xdr:to>
      <xdr:col>6</xdr:col>
      <xdr:colOff>320040</xdr:colOff>
      <xdr:row>35278</xdr:row>
      <xdr:rowOff>167640</xdr:rowOff>
    </xdr:to>
    <xdr:sp macro="" textlink="">
      <xdr:nvSpPr>
        <xdr:cNvPr id="826" name="Line 115">
          <a:extLst>
            <a:ext uri="{FF2B5EF4-FFF2-40B4-BE49-F238E27FC236}">
              <a16:creationId xmlns:a16="http://schemas.microsoft.com/office/drawing/2014/main" id="{81D94EA7-D295-41C0-91AE-85384E775BC0}"/>
            </a:ext>
          </a:extLst>
        </xdr:cNvPr>
        <xdr:cNvSpPr>
          <a:spLocks noChangeShapeType="1"/>
        </xdr:cNvSpPr>
      </xdr:nvSpPr>
      <xdr:spPr bwMode="auto">
        <a:xfrm>
          <a:off x="1371600" y="70229272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35279</xdr:row>
      <xdr:rowOff>175260</xdr:rowOff>
    </xdr:from>
    <xdr:to>
      <xdr:col>6</xdr:col>
      <xdr:colOff>320040</xdr:colOff>
      <xdr:row>35279</xdr:row>
      <xdr:rowOff>175260</xdr:rowOff>
    </xdr:to>
    <xdr:sp macro="" textlink="">
      <xdr:nvSpPr>
        <xdr:cNvPr id="827" name="Line 114">
          <a:extLst>
            <a:ext uri="{FF2B5EF4-FFF2-40B4-BE49-F238E27FC236}">
              <a16:creationId xmlns:a16="http://schemas.microsoft.com/office/drawing/2014/main" id="{98EC85F8-AE9E-4A16-903F-41F119DA582E}"/>
            </a:ext>
          </a:extLst>
        </xdr:cNvPr>
        <xdr:cNvSpPr>
          <a:spLocks noChangeShapeType="1"/>
        </xdr:cNvSpPr>
      </xdr:nvSpPr>
      <xdr:spPr bwMode="auto">
        <a:xfrm>
          <a:off x="1371600" y="70231330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35280</xdr:row>
      <xdr:rowOff>182880</xdr:rowOff>
    </xdr:from>
    <xdr:to>
      <xdr:col>6</xdr:col>
      <xdr:colOff>320040</xdr:colOff>
      <xdr:row>35280</xdr:row>
      <xdr:rowOff>182880</xdr:rowOff>
    </xdr:to>
    <xdr:sp macro="" textlink="">
      <xdr:nvSpPr>
        <xdr:cNvPr id="828" name="Line 113">
          <a:extLst>
            <a:ext uri="{FF2B5EF4-FFF2-40B4-BE49-F238E27FC236}">
              <a16:creationId xmlns:a16="http://schemas.microsoft.com/office/drawing/2014/main" id="{B643DB68-E43D-49DB-8576-4167B87CC459}"/>
            </a:ext>
          </a:extLst>
        </xdr:cNvPr>
        <xdr:cNvSpPr>
          <a:spLocks noChangeShapeType="1"/>
        </xdr:cNvSpPr>
      </xdr:nvSpPr>
      <xdr:spPr bwMode="auto">
        <a:xfrm>
          <a:off x="1371600" y="70233387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35281</xdr:row>
      <xdr:rowOff>190500</xdr:rowOff>
    </xdr:from>
    <xdr:to>
      <xdr:col>6</xdr:col>
      <xdr:colOff>320040</xdr:colOff>
      <xdr:row>35281</xdr:row>
      <xdr:rowOff>190500</xdr:rowOff>
    </xdr:to>
    <xdr:sp macro="" textlink="">
      <xdr:nvSpPr>
        <xdr:cNvPr id="829" name="Line 112">
          <a:extLst>
            <a:ext uri="{FF2B5EF4-FFF2-40B4-BE49-F238E27FC236}">
              <a16:creationId xmlns:a16="http://schemas.microsoft.com/office/drawing/2014/main" id="{A271A73A-00AF-4FDD-9F35-0DB4B3702016}"/>
            </a:ext>
          </a:extLst>
        </xdr:cNvPr>
        <xdr:cNvSpPr>
          <a:spLocks noChangeShapeType="1"/>
        </xdr:cNvSpPr>
      </xdr:nvSpPr>
      <xdr:spPr bwMode="auto">
        <a:xfrm>
          <a:off x="1371600" y="70235445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35283</xdr:row>
      <xdr:rowOff>0</xdr:rowOff>
    </xdr:from>
    <xdr:to>
      <xdr:col>6</xdr:col>
      <xdr:colOff>320040</xdr:colOff>
      <xdr:row>35283</xdr:row>
      <xdr:rowOff>0</xdr:rowOff>
    </xdr:to>
    <xdr:sp macro="" textlink="">
      <xdr:nvSpPr>
        <xdr:cNvPr id="830" name="Line 111">
          <a:extLst>
            <a:ext uri="{FF2B5EF4-FFF2-40B4-BE49-F238E27FC236}">
              <a16:creationId xmlns:a16="http://schemas.microsoft.com/office/drawing/2014/main" id="{43A8F990-DF2B-4CAA-A82E-458DD449FD42}"/>
            </a:ext>
          </a:extLst>
        </xdr:cNvPr>
        <xdr:cNvSpPr>
          <a:spLocks noChangeShapeType="1"/>
        </xdr:cNvSpPr>
      </xdr:nvSpPr>
      <xdr:spPr bwMode="auto">
        <a:xfrm>
          <a:off x="1371600" y="70237502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35284</xdr:row>
      <xdr:rowOff>190500</xdr:rowOff>
    </xdr:from>
    <xdr:to>
      <xdr:col>6</xdr:col>
      <xdr:colOff>320040</xdr:colOff>
      <xdr:row>35284</xdr:row>
      <xdr:rowOff>190500</xdr:rowOff>
    </xdr:to>
    <xdr:sp macro="" textlink="">
      <xdr:nvSpPr>
        <xdr:cNvPr id="831" name="Line 110">
          <a:extLst>
            <a:ext uri="{FF2B5EF4-FFF2-40B4-BE49-F238E27FC236}">
              <a16:creationId xmlns:a16="http://schemas.microsoft.com/office/drawing/2014/main" id="{A87360B9-5132-4095-AAA5-8AAD50395442}"/>
            </a:ext>
          </a:extLst>
        </xdr:cNvPr>
        <xdr:cNvSpPr>
          <a:spLocks noChangeShapeType="1"/>
        </xdr:cNvSpPr>
      </xdr:nvSpPr>
      <xdr:spPr bwMode="auto">
        <a:xfrm>
          <a:off x="1371600" y="70241388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35286</xdr:row>
      <xdr:rowOff>182880</xdr:rowOff>
    </xdr:from>
    <xdr:to>
      <xdr:col>6</xdr:col>
      <xdr:colOff>320040</xdr:colOff>
      <xdr:row>35286</xdr:row>
      <xdr:rowOff>182880</xdr:rowOff>
    </xdr:to>
    <xdr:sp macro="" textlink="">
      <xdr:nvSpPr>
        <xdr:cNvPr id="832" name="Line 109">
          <a:extLst>
            <a:ext uri="{FF2B5EF4-FFF2-40B4-BE49-F238E27FC236}">
              <a16:creationId xmlns:a16="http://schemas.microsoft.com/office/drawing/2014/main" id="{064EEB90-7E63-4A28-90DE-369E62377711}"/>
            </a:ext>
          </a:extLst>
        </xdr:cNvPr>
        <xdr:cNvSpPr>
          <a:spLocks noChangeShapeType="1"/>
        </xdr:cNvSpPr>
      </xdr:nvSpPr>
      <xdr:spPr bwMode="auto">
        <a:xfrm>
          <a:off x="1371600" y="70245274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35287</xdr:row>
      <xdr:rowOff>190500</xdr:rowOff>
    </xdr:from>
    <xdr:to>
      <xdr:col>6</xdr:col>
      <xdr:colOff>320040</xdr:colOff>
      <xdr:row>35287</xdr:row>
      <xdr:rowOff>190500</xdr:rowOff>
    </xdr:to>
    <xdr:sp macro="" textlink="">
      <xdr:nvSpPr>
        <xdr:cNvPr id="833" name="Line 108">
          <a:extLst>
            <a:ext uri="{FF2B5EF4-FFF2-40B4-BE49-F238E27FC236}">
              <a16:creationId xmlns:a16="http://schemas.microsoft.com/office/drawing/2014/main" id="{2253155C-06AF-45B6-B9BA-2A804C0A56F3}"/>
            </a:ext>
          </a:extLst>
        </xdr:cNvPr>
        <xdr:cNvSpPr>
          <a:spLocks noChangeShapeType="1"/>
        </xdr:cNvSpPr>
      </xdr:nvSpPr>
      <xdr:spPr bwMode="auto">
        <a:xfrm>
          <a:off x="1371600" y="70247332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35290</xdr:row>
      <xdr:rowOff>160020</xdr:rowOff>
    </xdr:from>
    <xdr:to>
      <xdr:col>6</xdr:col>
      <xdr:colOff>320040</xdr:colOff>
      <xdr:row>35290</xdr:row>
      <xdr:rowOff>160020</xdr:rowOff>
    </xdr:to>
    <xdr:sp macro="" textlink="">
      <xdr:nvSpPr>
        <xdr:cNvPr id="834" name="Line 107">
          <a:extLst>
            <a:ext uri="{FF2B5EF4-FFF2-40B4-BE49-F238E27FC236}">
              <a16:creationId xmlns:a16="http://schemas.microsoft.com/office/drawing/2014/main" id="{791AA950-C86B-48D4-8653-C61BCB320401}"/>
            </a:ext>
          </a:extLst>
        </xdr:cNvPr>
        <xdr:cNvSpPr>
          <a:spLocks noChangeShapeType="1"/>
        </xdr:cNvSpPr>
      </xdr:nvSpPr>
      <xdr:spPr bwMode="auto">
        <a:xfrm>
          <a:off x="1371600" y="70252971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35291</xdr:row>
      <xdr:rowOff>175260</xdr:rowOff>
    </xdr:from>
    <xdr:to>
      <xdr:col>6</xdr:col>
      <xdr:colOff>320040</xdr:colOff>
      <xdr:row>35291</xdr:row>
      <xdr:rowOff>175260</xdr:rowOff>
    </xdr:to>
    <xdr:sp macro="" textlink="">
      <xdr:nvSpPr>
        <xdr:cNvPr id="835" name="Line 106">
          <a:extLst>
            <a:ext uri="{FF2B5EF4-FFF2-40B4-BE49-F238E27FC236}">
              <a16:creationId xmlns:a16="http://schemas.microsoft.com/office/drawing/2014/main" id="{E221D75E-5306-47F0-8034-77DE8B42A320}"/>
            </a:ext>
          </a:extLst>
        </xdr:cNvPr>
        <xdr:cNvSpPr>
          <a:spLocks noChangeShapeType="1"/>
        </xdr:cNvSpPr>
      </xdr:nvSpPr>
      <xdr:spPr bwMode="auto">
        <a:xfrm>
          <a:off x="1371600" y="70255104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35292</xdr:row>
      <xdr:rowOff>182880</xdr:rowOff>
    </xdr:from>
    <xdr:to>
      <xdr:col>6</xdr:col>
      <xdr:colOff>320040</xdr:colOff>
      <xdr:row>35292</xdr:row>
      <xdr:rowOff>182880</xdr:rowOff>
    </xdr:to>
    <xdr:sp macro="" textlink="">
      <xdr:nvSpPr>
        <xdr:cNvPr id="836" name="Line 105">
          <a:extLst>
            <a:ext uri="{FF2B5EF4-FFF2-40B4-BE49-F238E27FC236}">
              <a16:creationId xmlns:a16="http://schemas.microsoft.com/office/drawing/2014/main" id="{F35B490C-19D0-4C74-B6B4-9FE3C8AD4DCE}"/>
            </a:ext>
          </a:extLst>
        </xdr:cNvPr>
        <xdr:cNvSpPr>
          <a:spLocks noChangeShapeType="1"/>
        </xdr:cNvSpPr>
      </xdr:nvSpPr>
      <xdr:spPr bwMode="auto">
        <a:xfrm>
          <a:off x="1371600" y="70257162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35293</xdr:row>
      <xdr:rowOff>190500</xdr:rowOff>
    </xdr:from>
    <xdr:to>
      <xdr:col>6</xdr:col>
      <xdr:colOff>320040</xdr:colOff>
      <xdr:row>35293</xdr:row>
      <xdr:rowOff>190500</xdr:rowOff>
    </xdr:to>
    <xdr:sp macro="" textlink="">
      <xdr:nvSpPr>
        <xdr:cNvPr id="837" name="Line 104">
          <a:extLst>
            <a:ext uri="{FF2B5EF4-FFF2-40B4-BE49-F238E27FC236}">
              <a16:creationId xmlns:a16="http://schemas.microsoft.com/office/drawing/2014/main" id="{DDDB019A-F719-43AE-A1EC-2B688C13A23D}"/>
            </a:ext>
          </a:extLst>
        </xdr:cNvPr>
        <xdr:cNvSpPr>
          <a:spLocks noChangeShapeType="1"/>
        </xdr:cNvSpPr>
      </xdr:nvSpPr>
      <xdr:spPr bwMode="auto">
        <a:xfrm>
          <a:off x="1371600" y="70259219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35295</xdr:row>
      <xdr:rowOff>0</xdr:rowOff>
    </xdr:from>
    <xdr:to>
      <xdr:col>6</xdr:col>
      <xdr:colOff>320040</xdr:colOff>
      <xdr:row>35295</xdr:row>
      <xdr:rowOff>0</xdr:rowOff>
    </xdr:to>
    <xdr:sp macro="" textlink="">
      <xdr:nvSpPr>
        <xdr:cNvPr id="838" name="Line 103">
          <a:extLst>
            <a:ext uri="{FF2B5EF4-FFF2-40B4-BE49-F238E27FC236}">
              <a16:creationId xmlns:a16="http://schemas.microsoft.com/office/drawing/2014/main" id="{BCD6806A-94A3-4BC3-8AF7-13277FE565B0}"/>
            </a:ext>
          </a:extLst>
        </xdr:cNvPr>
        <xdr:cNvSpPr>
          <a:spLocks noChangeShapeType="1"/>
        </xdr:cNvSpPr>
      </xdr:nvSpPr>
      <xdr:spPr bwMode="auto">
        <a:xfrm>
          <a:off x="1371600" y="70261276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35296</xdr:row>
      <xdr:rowOff>7620</xdr:rowOff>
    </xdr:from>
    <xdr:to>
      <xdr:col>6</xdr:col>
      <xdr:colOff>320040</xdr:colOff>
      <xdr:row>35296</xdr:row>
      <xdr:rowOff>7620</xdr:rowOff>
    </xdr:to>
    <xdr:sp macro="" textlink="">
      <xdr:nvSpPr>
        <xdr:cNvPr id="839" name="Line 102">
          <a:extLst>
            <a:ext uri="{FF2B5EF4-FFF2-40B4-BE49-F238E27FC236}">
              <a16:creationId xmlns:a16="http://schemas.microsoft.com/office/drawing/2014/main" id="{1C344F4C-390D-4B94-849D-BC087E6A5973}"/>
            </a:ext>
          </a:extLst>
        </xdr:cNvPr>
        <xdr:cNvSpPr>
          <a:spLocks noChangeShapeType="1"/>
        </xdr:cNvSpPr>
      </xdr:nvSpPr>
      <xdr:spPr bwMode="auto">
        <a:xfrm>
          <a:off x="1371600" y="70263334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35297</xdr:row>
      <xdr:rowOff>15240</xdr:rowOff>
    </xdr:from>
    <xdr:to>
      <xdr:col>6</xdr:col>
      <xdr:colOff>320040</xdr:colOff>
      <xdr:row>35297</xdr:row>
      <xdr:rowOff>15240</xdr:rowOff>
    </xdr:to>
    <xdr:sp macro="" textlink="">
      <xdr:nvSpPr>
        <xdr:cNvPr id="840" name="Line 101">
          <a:extLst>
            <a:ext uri="{FF2B5EF4-FFF2-40B4-BE49-F238E27FC236}">
              <a16:creationId xmlns:a16="http://schemas.microsoft.com/office/drawing/2014/main" id="{749B9AEA-9764-4182-AE1B-3E9078299C5C}"/>
            </a:ext>
          </a:extLst>
        </xdr:cNvPr>
        <xdr:cNvSpPr>
          <a:spLocks noChangeShapeType="1"/>
        </xdr:cNvSpPr>
      </xdr:nvSpPr>
      <xdr:spPr bwMode="auto">
        <a:xfrm>
          <a:off x="1371600" y="70265391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35298</xdr:row>
      <xdr:rowOff>22860</xdr:rowOff>
    </xdr:from>
    <xdr:to>
      <xdr:col>6</xdr:col>
      <xdr:colOff>320040</xdr:colOff>
      <xdr:row>35298</xdr:row>
      <xdr:rowOff>22860</xdr:rowOff>
    </xdr:to>
    <xdr:sp macro="" textlink="">
      <xdr:nvSpPr>
        <xdr:cNvPr id="841" name="Line 100">
          <a:extLst>
            <a:ext uri="{FF2B5EF4-FFF2-40B4-BE49-F238E27FC236}">
              <a16:creationId xmlns:a16="http://schemas.microsoft.com/office/drawing/2014/main" id="{FF759D56-563E-4112-B547-D550D81C8EF5}"/>
            </a:ext>
          </a:extLst>
        </xdr:cNvPr>
        <xdr:cNvSpPr>
          <a:spLocks noChangeShapeType="1"/>
        </xdr:cNvSpPr>
      </xdr:nvSpPr>
      <xdr:spPr bwMode="auto">
        <a:xfrm>
          <a:off x="1371600" y="70267449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35256</xdr:row>
      <xdr:rowOff>121920</xdr:rowOff>
    </xdr:from>
    <xdr:to>
      <xdr:col>2</xdr:col>
      <xdr:colOff>30480</xdr:colOff>
      <xdr:row>35300</xdr:row>
      <xdr:rowOff>15240</xdr:rowOff>
    </xdr:to>
    <xdr:sp macro="" textlink="">
      <xdr:nvSpPr>
        <xdr:cNvPr id="842" name="Line 99">
          <a:extLst>
            <a:ext uri="{FF2B5EF4-FFF2-40B4-BE49-F238E27FC236}">
              <a16:creationId xmlns:a16="http://schemas.microsoft.com/office/drawing/2014/main" id="{668AD417-98F1-4A61-B613-F6EF1D9E7333}"/>
            </a:ext>
          </a:extLst>
        </xdr:cNvPr>
        <xdr:cNvSpPr>
          <a:spLocks noChangeShapeType="1"/>
        </xdr:cNvSpPr>
      </xdr:nvSpPr>
      <xdr:spPr bwMode="auto">
        <a:xfrm>
          <a:off x="1371600" y="7018522920"/>
          <a:ext cx="0" cy="861060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35256</xdr:row>
      <xdr:rowOff>121920</xdr:rowOff>
    </xdr:from>
    <xdr:to>
      <xdr:col>2</xdr:col>
      <xdr:colOff>906780</xdr:colOff>
      <xdr:row>35300</xdr:row>
      <xdr:rowOff>15240</xdr:rowOff>
    </xdr:to>
    <xdr:sp macro="" textlink="">
      <xdr:nvSpPr>
        <xdr:cNvPr id="843" name="Line 98">
          <a:extLst>
            <a:ext uri="{FF2B5EF4-FFF2-40B4-BE49-F238E27FC236}">
              <a16:creationId xmlns:a16="http://schemas.microsoft.com/office/drawing/2014/main" id="{B2532258-F023-4347-8A3E-DC376F529DB6}"/>
            </a:ext>
          </a:extLst>
        </xdr:cNvPr>
        <xdr:cNvSpPr>
          <a:spLocks noChangeShapeType="1"/>
        </xdr:cNvSpPr>
      </xdr:nvSpPr>
      <xdr:spPr bwMode="auto">
        <a:xfrm>
          <a:off x="2247900" y="7018522920"/>
          <a:ext cx="0" cy="861060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35256</xdr:row>
      <xdr:rowOff>121920</xdr:rowOff>
    </xdr:from>
    <xdr:to>
      <xdr:col>2</xdr:col>
      <xdr:colOff>1706880</xdr:colOff>
      <xdr:row>35300</xdr:row>
      <xdr:rowOff>15240</xdr:rowOff>
    </xdr:to>
    <xdr:sp macro="" textlink="">
      <xdr:nvSpPr>
        <xdr:cNvPr id="844" name="Line 97">
          <a:extLst>
            <a:ext uri="{FF2B5EF4-FFF2-40B4-BE49-F238E27FC236}">
              <a16:creationId xmlns:a16="http://schemas.microsoft.com/office/drawing/2014/main" id="{93DC6237-1FC5-45FB-BF20-2053E1F0FF1B}"/>
            </a:ext>
          </a:extLst>
        </xdr:cNvPr>
        <xdr:cNvSpPr>
          <a:spLocks noChangeShapeType="1"/>
        </xdr:cNvSpPr>
      </xdr:nvSpPr>
      <xdr:spPr bwMode="auto">
        <a:xfrm>
          <a:off x="3048000" y="7018522920"/>
          <a:ext cx="0" cy="861060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35256</xdr:row>
      <xdr:rowOff>121920</xdr:rowOff>
    </xdr:from>
    <xdr:to>
      <xdr:col>5</xdr:col>
      <xdr:colOff>350520</xdr:colOff>
      <xdr:row>35300</xdr:row>
      <xdr:rowOff>15240</xdr:rowOff>
    </xdr:to>
    <xdr:sp macro="" textlink="">
      <xdr:nvSpPr>
        <xdr:cNvPr id="845" name="Line 96">
          <a:extLst>
            <a:ext uri="{FF2B5EF4-FFF2-40B4-BE49-F238E27FC236}">
              <a16:creationId xmlns:a16="http://schemas.microsoft.com/office/drawing/2014/main" id="{0DA9536E-97B7-495E-B63F-9733D5DAB2BD}"/>
            </a:ext>
          </a:extLst>
        </xdr:cNvPr>
        <xdr:cNvSpPr>
          <a:spLocks noChangeShapeType="1"/>
        </xdr:cNvSpPr>
      </xdr:nvSpPr>
      <xdr:spPr bwMode="auto">
        <a:xfrm>
          <a:off x="6248400" y="7018522920"/>
          <a:ext cx="0" cy="861060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35256</xdr:row>
      <xdr:rowOff>121920</xdr:rowOff>
    </xdr:from>
    <xdr:to>
      <xdr:col>6</xdr:col>
      <xdr:colOff>320040</xdr:colOff>
      <xdr:row>35300</xdr:row>
      <xdr:rowOff>15240</xdr:rowOff>
    </xdr:to>
    <xdr:sp macro="" textlink="">
      <xdr:nvSpPr>
        <xdr:cNvPr id="846" name="Line 95">
          <a:extLst>
            <a:ext uri="{FF2B5EF4-FFF2-40B4-BE49-F238E27FC236}">
              <a16:creationId xmlns:a16="http://schemas.microsoft.com/office/drawing/2014/main" id="{EE67AB49-A50A-4B4A-AF6E-5AE8BAA59598}"/>
            </a:ext>
          </a:extLst>
        </xdr:cNvPr>
        <xdr:cNvSpPr>
          <a:spLocks noChangeShapeType="1"/>
        </xdr:cNvSpPr>
      </xdr:nvSpPr>
      <xdr:spPr bwMode="auto">
        <a:xfrm>
          <a:off x="6888480" y="7018522920"/>
          <a:ext cx="0" cy="861060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35320</xdr:row>
      <xdr:rowOff>45720</xdr:rowOff>
    </xdr:from>
    <xdr:to>
      <xdr:col>5</xdr:col>
      <xdr:colOff>76200</xdr:colOff>
      <xdr:row>35320</xdr:row>
      <xdr:rowOff>45720</xdr:rowOff>
    </xdr:to>
    <xdr:sp macro="" textlink="">
      <xdr:nvSpPr>
        <xdr:cNvPr id="847" name="Line 94">
          <a:extLst>
            <a:ext uri="{FF2B5EF4-FFF2-40B4-BE49-F238E27FC236}">
              <a16:creationId xmlns:a16="http://schemas.microsoft.com/office/drawing/2014/main" id="{93BE5FB6-3A0C-4CAE-8103-EB5117ED1898}"/>
            </a:ext>
          </a:extLst>
        </xdr:cNvPr>
        <xdr:cNvSpPr>
          <a:spLocks noChangeShapeType="1"/>
        </xdr:cNvSpPr>
      </xdr:nvSpPr>
      <xdr:spPr bwMode="auto">
        <a:xfrm>
          <a:off x="457200" y="70311264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35414</xdr:row>
      <xdr:rowOff>121920</xdr:rowOff>
    </xdr:from>
    <xdr:to>
      <xdr:col>6</xdr:col>
      <xdr:colOff>320040</xdr:colOff>
      <xdr:row>35414</xdr:row>
      <xdr:rowOff>121920</xdr:rowOff>
    </xdr:to>
    <xdr:sp macro="" textlink="">
      <xdr:nvSpPr>
        <xdr:cNvPr id="848" name="Line 93">
          <a:extLst>
            <a:ext uri="{FF2B5EF4-FFF2-40B4-BE49-F238E27FC236}">
              <a16:creationId xmlns:a16="http://schemas.microsoft.com/office/drawing/2014/main" id="{8880417D-508E-4AEF-9CAD-60E75CB0909B}"/>
            </a:ext>
          </a:extLst>
        </xdr:cNvPr>
        <xdr:cNvSpPr>
          <a:spLocks noChangeShapeType="1"/>
        </xdr:cNvSpPr>
      </xdr:nvSpPr>
      <xdr:spPr bwMode="auto">
        <a:xfrm>
          <a:off x="1371600" y="7049825880"/>
          <a:ext cx="55168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35417</xdr:row>
      <xdr:rowOff>99060</xdr:rowOff>
    </xdr:from>
    <xdr:to>
      <xdr:col>6</xdr:col>
      <xdr:colOff>320040</xdr:colOff>
      <xdr:row>35417</xdr:row>
      <xdr:rowOff>99060</xdr:rowOff>
    </xdr:to>
    <xdr:sp macro="" textlink="">
      <xdr:nvSpPr>
        <xdr:cNvPr id="849" name="Line 92">
          <a:extLst>
            <a:ext uri="{FF2B5EF4-FFF2-40B4-BE49-F238E27FC236}">
              <a16:creationId xmlns:a16="http://schemas.microsoft.com/office/drawing/2014/main" id="{22879391-D2F3-4F82-BAC1-B2A290DA1418}"/>
            </a:ext>
          </a:extLst>
        </xdr:cNvPr>
        <xdr:cNvSpPr>
          <a:spLocks noChangeShapeType="1"/>
        </xdr:cNvSpPr>
      </xdr:nvSpPr>
      <xdr:spPr bwMode="auto">
        <a:xfrm>
          <a:off x="1371600" y="70503973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35418</xdr:row>
      <xdr:rowOff>106680</xdr:rowOff>
    </xdr:from>
    <xdr:to>
      <xdr:col>6</xdr:col>
      <xdr:colOff>320040</xdr:colOff>
      <xdr:row>35418</xdr:row>
      <xdr:rowOff>106680</xdr:rowOff>
    </xdr:to>
    <xdr:sp macro="" textlink="">
      <xdr:nvSpPr>
        <xdr:cNvPr id="850" name="Line 91">
          <a:extLst>
            <a:ext uri="{FF2B5EF4-FFF2-40B4-BE49-F238E27FC236}">
              <a16:creationId xmlns:a16="http://schemas.microsoft.com/office/drawing/2014/main" id="{F9B75444-C771-46D3-BBA2-158AD5AE5CD9}"/>
            </a:ext>
          </a:extLst>
        </xdr:cNvPr>
        <xdr:cNvSpPr>
          <a:spLocks noChangeShapeType="1"/>
        </xdr:cNvSpPr>
      </xdr:nvSpPr>
      <xdr:spPr bwMode="auto">
        <a:xfrm>
          <a:off x="1371600" y="70506031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35420</xdr:row>
      <xdr:rowOff>60960</xdr:rowOff>
    </xdr:from>
    <xdr:to>
      <xdr:col>6</xdr:col>
      <xdr:colOff>320040</xdr:colOff>
      <xdr:row>35420</xdr:row>
      <xdr:rowOff>60960</xdr:rowOff>
    </xdr:to>
    <xdr:sp macro="" textlink="">
      <xdr:nvSpPr>
        <xdr:cNvPr id="851" name="Line 90">
          <a:extLst>
            <a:ext uri="{FF2B5EF4-FFF2-40B4-BE49-F238E27FC236}">
              <a16:creationId xmlns:a16="http://schemas.microsoft.com/office/drawing/2014/main" id="{BA725392-041F-45C9-8D4A-908FAAD7130F}"/>
            </a:ext>
          </a:extLst>
        </xdr:cNvPr>
        <xdr:cNvSpPr>
          <a:spLocks noChangeShapeType="1"/>
        </xdr:cNvSpPr>
      </xdr:nvSpPr>
      <xdr:spPr bwMode="auto">
        <a:xfrm>
          <a:off x="1371600" y="70509536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35421</xdr:row>
      <xdr:rowOff>68580</xdr:rowOff>
    </xdr:from>
    <xdr:to>
      <xdr:col>6</xdr:col>
      <xdr:colOff>320040</xdr:colOff>
      <xdr:row>35421</xdr:row>
      <xdr:rowOff>68580</xdr:rowOff>
    </xdr:to>
    <xdr:sp macro="" textlink="">
      <xdr:nvSpPr>
        <xdr:cNvPr id="852" name="Line 89">
          <a:extLst>
            <a:ext uri="{FF2B5EF4-FFF2-40B4-BE49-F238E27FC236}">
              <a16:creationId xmlns:a16="http://schemas.microsoft.com/office/drawing/2014/main" id="{8E9E4413-FC36-433C-A741-0A13AFB597FB}"/>
            </a:ext>
          </a:extLst>
        </xdr:cNvPr>
        <xdr:cNvSpPr>
          <a:spLocks noChangeShapeType="1"/>
        </xdr:cNvSpPr>
      </xdr:nvSpPr>
      <xdr:spPr bwMode="auto">
        <a:xfrm>
          <a:off x="1371600" y="70511593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35422</xdr:row>
      <xdr:rowOff>76200</xdr:rowOff>
    </xdr:from>
    <xdr:to>
      <xdr:col>6</xdr:col>
      <xdr:colOff>320040</xdr:colOff>
      <xdr:row>35422</xdr:row>
      <xdr:rowOff>76200</xdr:rowOff>
    </xdr:to>
    <xdr:sp macro="" textlink="">
      <xdr:nvSpPr>
        <xdr:cNvPr id="853" name="Line 88">
          <a:extLst>
            <a:ext uri="{FF2B5EF4-FFF2-40B4-BE49-F238E27FC236}">
              <a16:creationId xmlns:a16="http://schemas.microsoft.com/office/drawing/2014/main" id="{29D582C0-2DBE-4498-A21C-726304688FBE}"/>
            </a:ext>
          </a:extLst>
        </xdr:cNvPr>
        <xdr:cNvSpPr>
          <a:spLocks noChangeShapeType="1"/>
        </xdr:cNvSpPr>
      </xdr:nvSpPr>
      <xdr:spPr bwMode="auto">
        <a:xfrm>
          <a:off x="1371600" y="70513651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35423</xdr:row>
      <xdr:rowOff>83820</xdr:rowOff>
    </xdr:from>
    <xdr:to>
      <xdr:col>6</xdr:col>
      <xdr:colOff>320040</xdr:colOff>
      <xdr:row>35423</xdr:row>
      <xdr:rowOff>83820</xdr:rowOff>
    </xdr:to>
    <xdr:sp macro="" textlink="">
      <xdr:nvSpPr>
        <xdr:cNvPr id="854" name="Line 87">
          <a:extLst>
            <a:ext uri="{FF2B5EF4-FFF2-40B4-BE49-F238E27FC236}">
              <a16:creationId xmlns:a16="http://schemas.microsoft.com/office/drawing/2014/main" id="{2A931B1D-AC38-4CCF-AAA3-7E2BF435A768}"/>
            </a:ext>
          </a:extLst>
        </xdr:cNvPr>
        <xdr:cNvSpPr>
          <a:spLocks noChangeShapeType="1"/>
        </xdr:cNvSpPr>
      </xdr:nvSpPr>
      <xdr:spPr bwMode="auto">
        <a:xfrm>
          <a:off x="1371600" y="70515708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35424</xdr:row>
      <xdr:rowOff>91440</xdr:rowOff>
    </xdr:from>
    <xdr:to>
      <xdr:col>6</xdr:col>
      <xdr:colOff>320040</xdr:colOff>
      <xdr:row>35424</xdr:row>
      <xdr:rowOff>91440</xdr:rowOff>
    </xdr:to>
    <xdr:sp macro="" textlink="">
      <xdr:nvSpPr>
        <xdr:cNvPr id="855" name="Line 86">
          <a:extLst>
            <a:ext uri="{FF2B5EF4-FFF2-40B4-BE49-F238E27FC236}">
              <a16:creationId xmlns:a16="http://schemas.microsoft.com/office/drawing/2014/main" id="{4B9CF917-FB9A-48B4-8E67-66141AFCE9D7}"/>
            </a:ext>
          </a:extLst>
        </xdr:cNvPr>
        <xdr:cNvSpPr>
          <a:spLocks noChangeShapeType="1"/>
        </xdr:cNvSpPr>
      </xdr:nvSpPr>
      <xdr:spPr bwMode="auto">
        <a:xfrm>
          <a:off x="1371600" y="70517766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35425</xdr:row>
      <xdr:rowOff>99060</xdr:rowOff>
    </xdr:from>
    <xdr:to>
      <xdr:col>6</xdr:col>
      <xdr:colOff>320040</xdr:colOff>
      <xdr:row>35425</xdr:row>
      <xdr:rowOff>99060</xdr:rowOff>
    </xdr:to>
    <xdr:sp macro="" textlink="">
      <xdr:nvSpPr>
        <xdr:cNvPr id="856" name="Line 85">
          <a:extLst>
            <a:ext uri="{FF2B5EF4-FFF2-40B4-BE49-F238E27FC236}">
              <a16:creationId xmlns:a16="http://schemas.microsoft.com/office/drawing/2014/main" id="{43F03208-9C6A-4636-8DF1-91A9682280E8}"/>
            </a:ext>
          </a:extLst>
        </xdr:cNvPr>
        <xdr:cNvSpPr>
          <a:spLocks noChangeShapeType="1"/>
        </xdr:cNvSpPr>
      </xdr:nvSpPr>
      <xdr:spPr bwMode="auto">
        <a:xfrm>
          <a:off x="1371600" y="70519823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35426</xdr:row>
      <xdr:rowOff>106680</xdr:rowOff>
    </xdr:from>
    <xdr:to>
      <xdr:col>6</xdr:col>
      <xdr:colOff>320040</xdr:colOff>
      <xdr:row>35426</xdr:row>
      <xdr:rowOff>106680</xdr:rowOff>
    </xdr:to>
    <xdr:sp macro="" textlink="">
      <xdr:nvSpPr>
        <xdr:cNvPr id="857" name="Line 84">
          <a:extLst>
            <a:ext uri="{FF2B5EF4-FFF2-40B4-BE49-F238E27FC236}">
              <a16:creationId xmlns:a16="http://schemas.microsoft.com/office/drawing/2014/main" id="{9157D98D-4F2E-4A25-8EAA-6E797CB9D499}"/>
            </a:ext>
          </a:extLst>
        </xdr:cNvPr>
        <xdr:cNvSpPr>
          <a:spLocks noChangeShapeType="1"/>
        </xdr:cNvSpPr>
      </xdr:nvSpPr>
      <xdr:spPr bwMode="auto">
        <a:xfrm>
          <a:off x="1371600" y="70521880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35427</xdr:row>
      <xdr:rowOff>114300</xdr:rowOff>
    </xdr:from>
    <xdr:to>
      <xdr:col>6</xdr:col>
      <xdr:colOff>320040</xdr:colOff>
      <xdr:row>35427</xdr:row>
      <xdr:rowOff>114300</xdr:rowOff>
    </xdr:to>
    <xdr:sp macro="" textlink="">
      <xdr:nvSpPr>
        <xdr:cNvPr id="858" name="Line 83">
          <a:extLst>
            <a:ext uri="{FF2B5EF4-FFF2-40B4-BE49-F238E27FC236}">
              <a16:creationId xmlns:a16="http://schemas.microsoft.com/office/drawing/2014/main" id="{E5FB6637-30FE-42A7-A401-BEE7DE41C640}"/>
            </a:ext>
          </a:extLst>
        </xdr:cNvPr>
        <xdr:cNvSpPr>
          <a:spLocks noChangeShapeType="1"/>
        </xdr:cNvSpPr>
      </xdr:nvSpPr>
      <xdr:spPr bwMode="auto">
        <a:xfrm>
          <a:off x="1371600" y="70523938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35428</xdr:row>
      <xdr:rowOff>121920</xdr:rowOff>
    </xdr:from>
    <xdr:to>
      <xdr:col>6</xdr:col>
      <xdr:colOff>320040</xdr:colOff>
      <xdr:row>35428</xdr:row>
      <xdr:rowOff>121920</xdr:rowOff>
    </xdr:to>
    <xdr:sp macro="" textlink="">
      <xdr:nvSpPr>
        <xdr:cNvPr id="859" name="Line 82">
          <a:extLst>
            <a:ext uri="{FF2B5EF4-FFF2-40B4-BE49-F238E27FC236}">
              <a16:creationId xmlns:a16="http://schemas.microsoft.com/office/drawing/2014/main" id="{8F314C84-7570-42A5-B215-B59540671D8C}"/>
            </a:ext>
          </a:extLst>
        </xdr:cNvPr>
        <xdr:cNvSpPr>
          <a:spLocks noChangeShapeType="1"/>
        </xdr:cNvSpPr>
      </xdr:nvSpPr>
      <xdr:spPr bwMode="auto">
        <a:xfrm>
          <a:off x="1371600" y="70525995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35429</xdr:row>
      <xdr:rowOff>129540</xdr:rowOff>
    </xdr:from>
    <xdr:to>
      <xdr:col>6</xdr:col>
      <xdr:colOff>320040</xdr:colOff>
      <xdr:row>35429</xdr:row>
      <xdr:rowOff>129540</xdr:rowOff>
    </xdr:to>
    <xdr:sp macro="" textlink="">
      <xdr:nvSpPr>
        <xdr:cNvPr id="860" name="Line 81">
          <a:extLst>
            <a:ext uri="{FF2B5EF4-FFF2-40B4-BE49-F238E27FC236}">
              <a16:creationId xmlns:a16="http://schemas.microsoft.com/office/drawing/2014/main" id="{803B67A8-AAD3-476F-B9C6-29537ED33C19}"/>
            </a:ext>
          </a:extLst>
        </xdr:cNvPr>
        <xdr:cNvSpPr>
          <a:spLocks noChangeShapeType="1"/>
        </xdr:cNvSpPr>
      </xdr:nvSpPr>
      <xdr:spPr bwMode="auto">
        <a:xfrm>
          <a:off x="1371600" y="70528053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35430</xdr:row>
      <xdr:rowOff>137160</xdr:rowOff>
    </xdr:from>
    <xdr:to>
      <xdr:col>6</xdr:col>
      <xdr:colOff>320040</xdr:colOff>
      <xdr:row>35430</xdr:row>
      <xdr:rowOff>137160</xdr:rowOff>
    </xdr:to>
    <xdr:sp macro="" textlink="">
      <xdr:nvSpPr>
        <xdr:cNvPr id="861" name="Line 80">
          <a:extLst>
            <a:ext uri="{FF2B5EF4-FFF2-40B4-BE49-F238E27FC236}">
              <a16:creationId xmlns:a16="http://schemas.microsoft.com/office/drawing/2014/main" id="{7DB4BE54-A656-4AF7-8D50-6A4E3938C300}"/>
            </a:ext>
          </a:extLst>
        </xdr:cNvPr>
        <xdr:cNvSpPr>
          <a:spLocks noChangeShapeType="1"/>
        </xdr:cNvSpPr>
      </xdr:nvSpPr>
      <xdr:spPr bwMode="auto">
        <a:xfrm>
          <a:off x="1371600" y="705301104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35431</xdr:row>
      <xdr:rowOff>144780</xdr:rowOff>
    </xdr:from>
    <xdr:to>
      <xdr:col>6</xdr:col>
      <xdr:colOff>320040</xdr:colOff>
      <xdr:row>35431</xdr:row>
      <xdr:rowOff>144780</xdr:rowOff>
    </xdr:to>
    <xdr:sp macro="" textlink="">
      <xdr:nvSpPr>
        <xdr:cNvPr id="862" name="Line 79">
          <a:extLst>
            <a:ext uri="{FF2B5EF4-FFF2-40B4-BE49-F238E27FC236}">
              <a16:creationId xmlns:a16="http://schemas.microsoft.com/office/drawing/2014/main" id="{33A74328-C4E9-4A75-AB08-4F2E805E8BD8}"/>
            </a:ext>
          </a:extLst>
        </xdr:cNvPr>
        <xdr:cNvSpPr>
          <a:spLocks noChangeShapeType="1"/>
        </xdr:cNvSpPr>
      </xdr:nvSpPr>
      <xdr:spPr bwMode="auto">
        <a:xfrm>
          <a:off x="1371600" y="70532167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35433</xdr:row>
      <xdr:rowOff>137160</xdr:rowOff>
    </xdr:from>
    <xdr:to>
      <xdr:col>6</xdr:col>
      <xdr:colOff>320040</xdr:colOff>
      <xdr:row>35433</xdr:row>
      <xdr:rowOff>137160</xdr:rowOff>
    </xdr:to>
    <xdr:sp macro="" textlink="">
      <xdr:nvSpPr>
        <xdr:cNvPr id="863" name="Line 78">
          <a:extLst>
            <a:ext uri="{FF2B5EF4-FFF2-40B4-BE49-F238E27FC236}">
              <a16:creationId xmlns:a16="http://schemas.microsoft.com/office/drawing/2014/main" id="{E3765560-9F43-4DF7-8069-8324D181025E}"/>
            </a:ext>
          </a:extLst>
        </xdr:cNvPr>
        <xdr:cNvSpPr>
          <a:spLocks noChangeShapeType="1"/>
        </xdr:cNvSpPr>
      </xdr:nvSpPr>
      <xdr:spPr bwMode="auto">
        <a:xfrm>
          <a:off x="1371600" y="70536054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35434</xdr:row>
      <xdr:rowOff>152400</xdr:rowOff>
    </xdr:from>
    <xdr:to>
      <xdr:col>6</xdr:col>
      <xdr:colOff>320040</xdr:colOff>
      <xdr:row>35434</xdr:row>
      <xdr:rowOff>152400</xdr:rowOff>
    </xdr:to>
    <xdr:sp macro="" textlink="">
      <xdr:nvSpPr>
        <xdr:cNvPr id="864" name="Line 77">
          <a:extLst>
            <a:ext uri="{FF2B5EF4-FFF2-40B4-BE49-F238E27FC236}">
              <a16:creationId xmlns:a16="http://schemas.microsoft.com/office/drawing/2014/main" id="{D958D535-B5B5-4998-82A6-AB46F49BC486}"/>
            </a:ext>
          </a:extLst>
        </xdr:cNvPr>
        <xdr:cNvSpPr>
          <a:spLocks noChangeShapeType="1"/>
        </xdr:cNvSpPr>
      </xdr:nvSpPr>
      <xdr:spPr bwMode="auto">
        <a:xfrm>
          <a:off x="1371600" y="70538187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35436</xdr:row>
      <xdr:rowOff>137160</xdr:rowOff>
    </xdr:from>
    <xdr:to>
      <xdr:col>6</xdr:col>
      <xdr:colOff>320040</xdr:colOff>
      <xdr:row>35436</xdr:row>
      <xdr:rowOff>137160</xdr:rowOff>
    </xdr:to>
    <xdr:sp macro="" textlink="">
      <xdr:nvSpPr>
        <xdr:cNvPr id="865" name="Line 76">
          <a:extLst>
            <a:ext uri="{FF2B5EF4-FFF2-40B4-BE49-F238E27FC236}">
              <a16:creationId xmlns:a16="http://schemas.microsoft.com/office/drawing/2014/main" id="{5283F077-66D3-4AF4-85E7-29B8A610C0F3}"/>
            </a:ext>
          </a:extLst>
        </xdr:cNvPr>
        <xdr:cNvSpPr>
          <a:spLocks noChangeShapeType="1"/>
        </xdr:cNvSpPr>
      </xdr:nvSpPr>
      <xdr:spPr bwMode="auto">
        <a:xfrm>
          <a:off x="1371600" y="70541997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35437</xdr:row>
      <xdr:rowOff>152400</xdr:rowOff>
    </xdr:from>
    <xdr:to>
      <xdr:col>6</xdr:col>
      <xdr:colOff>320040</xdr:colOff>
      <xdr:row>35437</xdr:row>
      <xdr:rowOff>152400</xdr:rowOff>
    </xdr:to>
    <xdr:sp macro="" textlink="">
      <xdr:nvSpPr>
        <xdr:cNvPr id="866" name="Line 75">
          <a:extLst>
            <a:ext uri="{FF2B5EF4-FFF2-40B4-BE49-F238E27FC236}">
              <a16:creationId xmlns:a16="http://schemas.microsoft.com/office/drawing/2014/main" id="{6DF324B9-F4E3-4A3E-915D-7C458558F8BF}"/>
            </a:ext>
          </a:extLst>
        </xdr:cNvPr>
        <xdr:cNvSpPr>
          <a:spLocks noChangeShapeType="1"/>
        </xdr:cNvSpPr>
      </xdr:nvSpPr>
      <xdr:spPr bwMode="auto">
        <a:xfrm>
          <a:off x="1371600" y="70544131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35438</xdr:row>
      <xdr:rowOff>160020</xdr:rowOff>
    </xdr:from>
    <xdr:to>
      <xdr:col>6</xdr:col>
      <xdr:colOff>320040</xdr:colOff>
      <xdr:row>35438</xdr:row>
      <xdr:rowOff>160020</xdr:rowOff>
    </xdr:to>
    <xdr:sp macro="" textlink="">
      <xdr:nvSpPr>
        <xdr:cNvPr id="867" name="Line 74">
          <a:extLst>
            <a:ext uri="{FF2B5EF4-FFF2-40B4-BE49-F238E27FC236}">
              <a16:creationId xmlns:a16="http://schemas.microsoft.com/office/drawing/2014/main" id="{08AA55FB-E225-4DEB-909F-EFCAB4F46EC0}"/>
            </a:ext>
          </a:extLst>
        </xdr:cNvPr>
        <xdr:cNvSpPr>
          <a:spLocks noChangeShapeType="1"/>
        </xdr:cNvSpPr>
      </xdr:nvSpPr>
      <xdr:spPr bwMode="auto">
        <a:xfrm>
          <a:off x="1371600" y="70546188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35439</xdr:row>
      <xdr:rowOff>167640</xdr:rowOff>
    </xdr:from>
    <xdr:to>
      <xdr:col>6</xdr:col>
      <xdr:colOff>320040</xdr:colOff>
      <xdr:row>35439</xdr:row>
      <xdr:rowOff>167640</xdr:rowOff>
    </xdr:to>
    <xdr:sp macro="" textlink="">
      <xdr:nvSpPr>
        <xdr:cNvPr id="868" name="Line 73">
          <a:extLst>
            <a:ext uri="{FF2B5EF4-FFF2-40B4-BE49-F238E27FC236}">
              <a16:creationId xmlns:a16="http://schemas.microsoft.com/office/drawing/2014/main" id="{B2C3055F-1C3F-4801-A8D6-1EBD9F43B90B}"/>
            </a:ext>
          </a:extLst>
        </xdr:cNvPr>
        <xdr:cNvSpPr>
          <a:spLocks noChangeShapeType="1"/>
        </xdr:cNvSpPr>
      </xdr:nvSpPr>
      <xdr:spPr bwMode="auto">
        <a:xfrm>
          <a:off x="1371600" y="70548246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35442</xdr:row>
      <xdr:rowOff>137160</xdr:rowOff>
    </xdr:from>
    <xdr:to>
      <xdr:col>6</xdr:col>
      <xdr:colOff>320040</xdr:colOff>
      <xdr:row>35442</xdr:row>
      <xdr:rowOff>137160</xdr:rowOff>
    </xdr:to>
    <xdr:sp macro="" textlink="">
      <xdr:nvSpPr>
        <xdr:cNvPr id="869" name="Line 72">
          <a:extLst>
            <a:ext uri="{FF2B5EF4-FFF2-40B4-BE49-F238E27FC236}">
              <a16:creationId xmlns:a16="http://schemas.microsoft.com/office/drawing/2014/main" id="{22838E37-7597-40AA-A6FA-3C6DAB237F74}"/>
            </a:ext>
          </a:extLst>
        </xdr:cNvPr>
        <xdr:cNvSpPr>
          <a:spLocks noChangeShapeType="1"/>
        </xdr:cNvSpPr>
      </xdr:nvSpPr>
      <xdr:spPr bwMode="auto">
        <a:xfrm>
          <a:off x="1371600" y="70553884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35444</xdr:row>
      <xdr:rowOff>129540</xdr:rowOff>
    </xdr:from>
    <xdr:to>
      <xdr:col>6</xdr:col>
      <xdr:colOff>320040</xdr:colOff>
      <xdr:row>35444</xdr:row>
      <xdr:rowOff>129540</xdr:rowOff>
    </xdr:to>
    <xdr:sp macro="" textlink="">
      <xdr:nvSpPr>
        <xdr:cNvPr id="870" name="Line 71">
          <a:extLst>
            <a:ext uri="{FF2B5EF4-FFF2-40B4-BE49-F238E27FC236}">
              <a16:creationId xmlns:a16="http://schemas.microsoft.com/office/drawing/2014/main" id="{5CA718C4-C99D-4B20-B3C0-36DD7AAC63B2}"/>
            </a:ext>
          </a:extLst>
        </xdr:cNvPr>
        <xdr:cNvSpPr>
          <a:spLocks noChangeShapeType="1"/>
        </xdr:cNvSpPr>
      </xdr:nvSpPr>
      <xdr:spPr bwMode="auto">
        <a:xfrm>
          <a:off x="1371600" y="70557771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35445</xdr:row>
      <xdr:rowOff>137160</xdr:rowOff>
    </xdr:from>
    <xdr:to>
      <xdr:col>6</xdr:col>
      <xdr:colOff>320040</xdr:colOff>
      <xdr:row>35445</xdr:row>
      <xdr:rowOff>137160</xdr:rowOff>
    </xdr:to>
    <xdr:sp macro="" textlink="">
      <xdr:nvSpPr>
        <xdr:cNvPr id="871" name="Line 70">
          <a:extLst>
            <a:ext uri="{FF2B5EF4-FFF2-40B4-BE49-F238E27FC236}">
              <a16:creationId xmlns:a16="http://schemas.microsoft.com/office/drawing/2014/main" id="{CEFA4B3B-8D1F-41DC-8378-9B8B9E4E9C85}"/>
            </a:ext>
          </a:extLst>
        </xdr:cNvPr>
        <xdr:cNvSpPr>
          <a:spLocks noChangeShapeType="1"/>
        </xdr:cNvSpPr>
      </xdr:nvSpPr>
      <xdr:spPr bwMode="auto">
        <a:xfrm>
          <a:off x="1371600" y="70559828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35446</xdr:row>
      <xdr:rowOff>144780</xdr:rowOff>
    </xdr:from>
    <xdr:to>
      <xdr:col>6</xdr:col>
      <xdr:colOff>320040</xdr:colOff>
      <xdr:row>35446</xdr:row>
      <xdr:rowOff>144780</xdr:rowOff>
    </xdr:to>
    <xdr:sp macro="" textlink="">
      <xdr:nvSpPr>
        <xdr:cNvPr id="872" name="Line 69">
          <a:extLst>
            <a:ext uri="{FF2B5EF4-FFF2-40B4-BE49-F238E27FC236}">
              <a16:creationId xmlns:a16="http://schemas.microsoft.com/office/drawing/2014/main" id="{86926F82-EB6E-4AA7-812A-A94D1E808352}"/>
            </a:ext>
          </a:extLst>
        </xdr:cNvPr>
        <xdr:cNvSpPr>
          <a:spLocks noChangeShapeType="1"/>
        </xdr:cNvSpPr>
      </xdr:nvSpPr>
      <xdr:spPr bwMode="auto">
        <a:xfrm>
          <a:off x="1371600" y="70561885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35447</xdr:row>
      <xdr:rowOff>152400</xdr:rowOff>
    </xdr:from>
    <xdr:to>
      <xdr:col>6</xdr:col>
      <xdr:colOff>320040</xdr:colOff>
      <xdr:row>35447</xdr:row>
      <xdr:rowOff>152400</xdr:rowOff>
    </xdr:to>
    <xdr:sp macro="" textlink="">
      <xdr:nvSpPr>
        <xdr:cNvPr id="873" name="Line 68">
          <a:extLst>
            <a:ext uri="{FF2B5EF4-FFF2-40B4-BE49-F238E27FC236}">
              <a16:creationId xmlns:a16="http://schemas.microsoft.com/office/drawing/2014/main" id="{ACDB859A-5BB8-47DD-8AE6-361B31F13749}"/>
            </a:ext>
          </a:extLst>
        </xdr:cNvPr>
        <xdr:cNvSpPr>
          <a:spLocks noChangeShapeType="1"/>
        </xdr:cNvSpPr>
      </xdr:nvSpPr>
      <xdr:spPr bwMode="auto">
        <a:xfrm>
          <a:off x="1371600" y="70563943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35448</xdr:row>
      <xdr:rowOff>160020</xdr:rowOff>
    </xdr:from>
    <xdr:to>
      <xdr:col>6</xdr:col>
      <xdr:colOff>320040</xdr:colOff>
      <xdr:row>35448</xdr:row>
      <xdr:rowOff>160020</xdr:rowOff>
    </xdr:to>
    <xdr:sp macro="" textlink="">
      <xdr:nvSpPr>
        <xdr:cNvPr id="874" name="Line 67">
          <a:extLst>
            <a:ext uri="{FF2B5EF4-FFF2-40B4-BE49-F238E27FC236}">
              <a16:creationId xmlns:a16="http://schemas.microsoft.com/office/drawing/2014/main" id="{94547291-B16A-4FE7-969C-73078136B3DB}"/>
            </a:ext>
          </a:extLst>
        </xdr:cNvPr>
        <xdr:cNvSpPr>
          <a:spLocks noChangeShapeType="1"/>
        </xdr:cNvSpPr>
      </xdr:nvSpPr>
      <xdr:spPr bwMode="auto">
        <a:xfrm>
          <a:off x="1371600" y="705660006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35449</xdr:row>
      <xdr:rowOff>175260</xdr:rowOff>
    </xdr:from>
    <xdr:to>
      <xdr:col>6</xdr:col>
      <xdr:colOff>320040</xdr:colOff>
      <xdr:row>35449</xdr:row>
      <xdr:rowOff>175260</xdr:rowOff>
    </xdr:to>
    <xdr:sp macro="" textlink="">
      <xdr:nvSpPr>
        <xdr:cNvPr id="875" name="Line 66">
          <a:extLst>
            <a:ext uri="{FF2B5EF4-FFF2-40B4-BE49-F238E27FC236}">
              <a16:creationId xmlns:a16="http://schemas.microsoft.com/office/drawing/2014/main" id="{4F4229DA-48C0-47E6-BE5D-9F5FCBD2D4EC}"/>
            </a:ext>
          </a:extLst>
        </xdr:cNvPr>
        <xdr:cNvSpPr>
          <a:spLocks noChangeShapeType="1"/>
        </xdr:cNvSpPr>
      </xdr:nvSpPr>
      <xdr:spPr bwMode="auto">
        <a:xfrm>
          <a:off x="1371600" y="705681342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35450</xdr:row>
      <xdr:rowOff>182880</xdr:rowOff>
    </xdr:from>
    <xdr:to>
      <xdr:col>6</xdr:col>
      <xdr:colOff>320040</xdr:colOff>
      <xdr:row>35450</xdr:row>
      <xdr:rowOff>182880</xdr:rowOff>
    </xdr:to>
    <xdr:sp macro="" textlink="">
      <xdr:nvSpPr>
        <xdr:cNvPr id="876" name="Line 65">
          <a:extLst>
            <a:ext uri="{FF2B5EF4-FFF2-40B4-BE49-F238E27FC236}">
              <a16:creationId xmlns:a16="http://schemas.microsoft.com/office/drawing/2014/main" id="{DC5EB5EB-5222-4082-9CC4-3DE9FCEDC084}"/>
            </a:ext>
          </a:extLst>
        </xdr:cNvPr>
        <xdr:cNvSpPr>
          <a:spLocks noChangeShapeType="1"/>
        </xdr:cNvSpPr>
      </xdr:nvSpPr>
      <xdr:spPr bwMode="auto">
        <a:xfrm>
          <a:off x="1371600" y="70570191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35451</xdr:row>
      <xdr:rowOff>190500</xdr:rowOff>
    </xdr:from>
    <xdr:to>
      <xdr:col>6</xdr:col>
      <xdr:colOff>320040</xdr:colOff>
      <xdr:row>35451</xdr:row>
      <xdr:rowOff>190500</xdr:rowOff>
    </xdr:to>
    <xdr:sp macro="" textlink="">
      <xdr:nvSpPr>
        <xdr:cNvPr id="877" name="Line 64">
          <a:extLst>
            <a:ext uri="{FF2B5EF4-FFF2-40B4-BE49-F238E27FC236}">
              <a16:creationId xmlns:a16="http://schemas.microsoft.com/office/drawing/2014/main" id="{5720488F-26BC-41EA-A98E-768F3B7A77E9}"/>
            </a:ext>
          </a:extLst>
        </xdr:cNvPr>
        <xdr:cNvSpPr>
          <a:spLocks noChangeShapeType="1"/>
        </xdr:cNvSpPr>
      </xdr:nvSpPr>
      <xdr:spPr bwMode="auto">
        <a:xfrm>
          <a:off x="1371600" y="705722490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35453</xdr:row>
      <xdr:rowOff>0</xdr:rowOff>
    </xdr:from>
    <xdr:to>
      <xdr:col>6</xdr:col>
      <xdr:colOff>320040</xdr:colOff>
      <xdr:row>35453</xdr:row>
      <xdr:rowOff>0</xdr:rowOff>
    </xdr:to>
    <xdr:sp macro="" textlink="">
      <xdr:nvSpPr>
        <xdr:cNvPr id="878" name="Line 63">
          <a:extLst>
            <a:ext uri="{FF2B5EF4-FFF2-40B4-BE49-F238E27FC236}">
              <a16:creationId xmlns:a16="http://schemas.microsoft.com/office/drawing/2014/main" id="{BD1663FB-18D5-45BA-BB83-E24A3960E4EA}"/>
            </a:ext>
          </a:extLst>
        </xdr:cNvPr>
        <xdr:cNvSpPr>
          <a:spLocks noChangeShapeType="1"/>
        </xdr:cNvSpPr>
      </xdr:nvSpPr>
      <xdr:spPr bwMode="auto">
        <a:xfrm>
          <a:off x="1371600" y="705743064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35454</xdr:row>
      <xdr:rowOff>7620</xdr:rowOff>
    </xdr:from>
    <xdr:to>
      <xdr:col>6</xdr:col>
      <xdr:colOff>320040</xdr:colOff>
      <xdr:row>35454</xdr:row>
      <xdr:rowOff>7620</xdr:rowOff>
    </xdr:to>
    <xdr:sp macro="" textlink="">
      <xdr:nvSpPr>
        <xdr:cNvPr id="879" name="Line 62">
          <a:extLst>
            <a:ext uri="{FF2B5EF4-FFF2-40B4-BE49-F238E27FC236}">
              <a16:creationId xmlns:a16="http://schemas.microsoft.com/office/drawing/2014/main" id="{5A164E9B-10AC-4307-97EC-10B55E362D0C}"/>
            </a:ext>
          </a:extLst>
        </xdr:cNvPr>
        <xdr:cNvSpPr>
          <a:spLocks noChangeShapeType="1"/>
        </xdr:cNvSpPr>
      </xdr:nvSpPr>
      <xdr:spPr bwMode="auto">
        <a:xfrm>
          <a:off x="1371600" y="705763638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35455</xdr:row>
      <xdr:rowOff>15240</xdr:rowOff>
    </xdr:from>
    <xdr:to>
      <xdr:col>6</xdr:col>
      <xdr:colOff>320040</xdr:colOff>
      <xdr:row>35455</xdr:row>
      <xdr:rowOff>15240</xdr:rowOff>
    </xdr:to>
    <xdr:sp macro="" textlink="">
      <xdr:nvSpPr>
        <xdr:cNvPr id="880" name="Line 61">
          <a:extLst>
            <a:ext uri="{FF2B5EF4-FFF2-40B4-BE49-F238E27FC236}">
              <a16:creationId xmlns:a16="http://schemas.microsoft.com/office/drawing/2014/main" id="{453DBCDD-8904-4E30-93EC-9947138779C6}"/>
            </a:ext>
          </a:extLst>
        </xdr:cNvPr>
        <xdr:cNvSpPr>
          <a:spLocks noChangeShapeType="1"/>
        </xdr:cNvSpPr>
      </xdr:nvSpPr>
      <xdr:spPr bwMode="auto">
        <a:xfrm>
          <a:off x="1371600" y="705784212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35456</xdr:row>
      <xdr:rowOff>22860</xdr:rowOff>
    </xdr:from>
    <xdr:to>
      <xdr:col>6</xdr:col>
      <xdr:colOff>320040</xdr:colOff>
      <xdr:row>35456</xdr:row>
      <xdr:rowOff>22860</xdr:rowOff>
    </xdr:to>
    <xdr:sp macro="" textlink="">
      <xdr:nvSpPr>
        <xdr:cNvPr id="881" name="Line 60">
          <a:extLst>
            <a:ext uri="{FF2B5EF4-FFF2-40B4-BE49-F238E27FC236}">
              <a16:creationId xmlns:a16="http://schemas.microsoft.com/office/drawing/2014/main" id="{F7B334A8-8CBD-4C30-B901-B9E93050A391}"/>
            </a:ext>
          </a:extLst>
        </xdr:cNvPr>
        <xdr:cNvSpPr>
          <a:spLocks noChangeShapeType="1"/>
        </xdr:cNvSpPr>
      </xdr:nvSpPr>
      <xdr:spPr bwMode="auto">
        <a:xfrm>
          <a:off x="1371600" y="7058047860"/>
          <a:ext cx="551688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35457</xdr:row>
      <xdr:rowOff>30480</xdr:rowOff>
    </xdr:from>
    <xdr:to>
      <xdr:col>6</xdr:col>
      <xdr:colOff>320040</xdr:colOff>
      <xdr:row>35457</xdr:row>
      <xdr:rowOff>30480</xdr:rowOff>
    </xdr:to>
    <xdr:sp macro="" textlink="">
      <xdr:nvSpPr>
        <xdr:cNvPr id="882" name="Line 59">
          <a:extLst>
            <a:ext uri="{FF2B5EF4-FFF2-40B4-BE49-F238E27FC236}">
              <a16:creationId xmlns:a16="http://schemas.microsoft.com/office/drawing/2014/main" id="{EE9671FA-9924-40EF-B7A9-6F521AA6AF56}"/>
            </a:ext>
          </a:extLst>
        </xdr:cNvPr>
        <xdr:cNvSpPr>
          <a:spLocks noChangeShapeType="1"/>
        </xdr:cNvSpPr>
      </xdr:nvSpPr>
      <xdr:spPr bwMode="auto">
        <a:xfrm>
          <a:off x="1371600" y="705825360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35414</xdr:row>
      <xdr:rowOff>121920</xdr:rowOff>
    </xdr:from>
    <xdr:to>
      <xdr:col>2</xdr:col>
      <xdr:colOff>30480</xdr:colOff>
      <xdr:row>35458</xdr:row>
      <xdr:rowOff>45720</xdr:rowOff>
    </xdr:to>
    <xdr:sp macro="" textlink="">
      <xdr:nvSpPr>
        <xdr:cNvPr id="883" name="Line 58">
          <a:extLst>
            <a:ext uri="{FF2B5EF4-FFF2-40B4-BE49-F238E27FC236}">
              <a16:creationId xmlns:a16="http://schemas.microsoft.com/office/drawing/2014/main" id="{279C8F36-B64E-4299-8F25-E555F4DF49E2}"/>
            </a:ext>
          </a:extLst>
        </xdr:cNvPr>
        <xdr:cNvSpPr>
          <a:spLocks noChangeShapeType="1"/>
        </xdr:cNvSpPr>
      </xdr:nvSpPr>
      <xdr:spPr bwMode="auto">
        <a:xfrm>
          <a:off x="1371600" y="7049825880"/>
          <a:ext cx="0" cy="86410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906780</xdr:colOff>
      <xdr:row>35414</xdr:row>
      <xdr:rowOff>121920</xdr:rowOff>
    </xdr:from>
    <xdr:to>
      <xdr:col>2</xdr:col>
      <xdr:colOff>906780</xdr:colOff>
      <xdr:row>35458</xdr:row>
      <xdr:rowOff>45720</xdr:rowOff>
    </xdr:to>
    <xdr:sp macro="" textlink="">
      <xdr:nvSpPr>
        <xdr:cNvPr id="884" name="Line 57">
          <a:extLst>
            <a:ext uri="{FF2B5EF4-FFF2-40B4-BE49-F238E27FC236}">
              <a16:creationId xmlns:a16="http://schemas.microsoft.com/office/drawing/2014/main" id="{1CE7885F-1468-451C-89F8-834185EDBD80}"/>
            </a:ext>
          </a:extLst>
        </xdr:cNvPr>
        <xdr:cNvSpPr>
          <a:spLocks noChangeShapeType="1"/>
        </xdr:cNvSpPr>
      </xdr:nvSpPr>
      <xdr:spPr bwMode="auto">
        <a:xfrm>
          <a:off x="2247900" y="7049825880"/>
          <a:ext cx="0" cy="86410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1706880</xdr:colOff>
      <xdr:row>35414</xdr:row>
      <xdr:rowOff>121920</xdr:rowOff>
    </xdr:from>
    <xdr:to>
      <xdr:col>2</xdr:col>
      <xdr:colOff>1706880</xdr:colOff>
      <xdr:row>35458</xdr:row>
      <xdr:rowOff>45720</xdr:rowOff>
    </xdr:to>
    <xdr:sp macro="" textlink="">
      <xdr:nvSpPr>
        <xdr:cNvPr id="885" name="Line 56">
          <a:extLst>
            <a:ext uri="{FF2B5EF4-FFF2-40B4-BE49-F238E27FC236}">
              <a16:creationId xmlns:a16="http://schemas.microsoft.com/office/drawing/2014/main" id="{97C6B6E1-08F6-4805-9ACD-8D57DCF6F500}"/>
            </a:ext>
          </a:extLst>
        </xdr:cNvPr>
        <xdr:cNvSpPr>
          <a:spLocks noChangeShapeType="1"/>
        </xdr:cNvSpPr>
      </xdr:nvSpPr>
      <xdr:spPr bwMode="auto">
        <a:xfrm>
          <a:off x="3048000" y="7049825880"/>
          <a:ext cx="0" cy="864108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350520</xdr:colOff>
      <xdr:row>35414</xdr:row>
      <xdr:rowOff>121920</xdr:rowOff>
    </xdr:from>
    <xdr:to>
      <xdr:col>5</xdr:col>
      <xdr:colOff>350520</xdr:colOff>
      <xdr:row>35458</xdr:row>
      <xdr:rowOff>45720</xdr:rowOff>
    </xdr:to>
    <xdr:sp macro="" textlink="">
      <xdr:nvSpPr>
        <xdr:cNvPr id="886" name="Line 55">
          <a:extLst>
            <a:ext uri="{FF2B5EF4-FFF2-40B4-BE49-F238E27FC236}">
              <a16:creationId xmlns:a16="http://schemas.microsoft.com/office/drawing/2014/main" id="{E0A22BB2-7997-448D-B1A6-385C51D00603}"/>
            </a:ext>
          </a:extLst>
        </xdr:cNvPr>
        <xdr:cNvSpPr>
          <a:spLocks noChangeShapeType="1"/>
        </xdr:cNvSpPr>
      </xdr:nvSpPr>
      <xdr:spPr bwMode="auto">
        <a:xfrm>
          <a:off x="6248400" y="7049825880"/>
          <a:ext cx="0" cy="86410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320040</xdr:colOff>
      <xdr:row>35414</xdr:row>
      <xdr:rowOff>121920</xdr:rowOff>
    </xdr:from>
    <xdr:to>
      <xdr:col>6</xdr:col>
      <xdr:colOff>320040</xdr:colOff>
      <xdr:row>35458</xdr:row>
      <xdr:rowOff>45720</xdr:rowOff>
    </xdr:to>
    <xdr:sp macro="" textlink="">
      <xdr:nvSpPr>
        <xdr:cNvPr id="887" name="Line 54">
          <a:extLst>
            <a:ext uri="{FF2B5EF4-FFF2-40B4-BE49-F238E27FC236}">
              <a16:creationId xmlns:a16="http://schemas.microsoft.com/office/drawing/2014/main" id="{4A131C59-96CD-4B52-8ED6-94A1E8FBE767}"/>
            </a:ext>
          </a:extLst>
        </xdr:cNvPr>
        <xdr:cNvSpPr>
          <a:spLocks noChangeShapeType="1"/>
        </xdr:cNvSpPr>
      </xdr:nvSpPr>
      <xdr:spPr bwMode="auto">
        <a:xfrm>
          <a:off x="6888480" y="7049825880"/>
          <a:ext cx="0" cy="864108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35480</xdr:row>
      <xdr:rowOff>38100</xdr:rowOff>
    </xdr:from>
    <xdr:to>
      <xdr:col>5</xdr:col>
      <xdr:colOff>76200</xdr:colOff>
      <xdr:row>35480</xdr:row>
      <xdr:rowOff>38100</xdr:rowOff>
    </xdr:to>
    <xdr:sp macro="" textlink="">
      <xdr:nvSpPr>
        <xdr:cNvPr id="888" name="Line 53">
          <a:extLst>
            <a:ext uri="{FF2B5EF4-FFF2-40B4-BE49-F238E27FC236}">
              <a16:creationId xmlns:a16="http://schemas.microsoft.com/office/drawing/2014/main" id="{9FBD4682-93E6-479D-9C13-1C170AFD7199}"/>
            </a:ext>
          </a:extLst>
        </xdr:cNvPr>
        <xdr:cNvSpPr>
          <a:spLocks noChangeShapeType="1"/>
        </xdr:cNvSpPr>
      </xdr:nvSpPr>
      <xdr:spPr bwMode="auto">
        <a:xfrm>
          <a:off x="457200" y="7062817980"/>
          <a:ext cx="55168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35620</xdr:row>
      <xdr:rowOff>83820</xdr:rowOff>
    </xdr:from>
    <xdr:to>
      <xdr:col>1</xdr:col>
      <xdr:colOff>655320</xdr:colOff>
      <xdr:row>35620</xdr:row>
      <xdr:rowOff>83820</xdr:rowOff>
    </xdr:to>
    <xdr:sp macro="" textlink="">
      <xdr:nvSpPr>
        <xdr:cNvPr id="889" name="Line 52">
          <a:extLst>
            <a:ext uri="{FF2B5EF4-FFF2-40B4-BE49-F238E27FC236}">
              <a16:creationId xmlns:a16="http://schemas.microsoft.com/office/drawing/2014/main" id="{0267BBE7-85A6-4A85-A9C0-F7EA49084D85}"/>
            </a:ext>
          </a:extLst>
        </xdr:cNvPr>
        <xdr:cNvSpPr>
          <a:spLocks noChangeShapeType="1"/>
        </xdr:cNvSpPr>
      </xdr:nvSpPr>
      <xdr:spPr bwMode="auto">
        <a:xfrm>
          <a:off x="464820" y="709060050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35620</xdr:row>
      <xdr:rowOff>83820</xdr:rowOff>
    </xdr:from>
    <xdr:to>
      <xdr:col>2</xdr:col>
      <xdr:colOff>784860</xdr:colOff>
      <xdr:row>35620</xdr:row>
      <xdr:rowOff>83820</xdr:rowOff>
    </xdr:to>
    <xdr:sp macro="" textlink="">
      <xdr:nvSpPr>
        <xdr:cNvPr id="890" name="Line 51">
          <a:extLst>
            <a:ext uri="{FF2B5EF4-FFF2-40B4-BE49-F238E27FC236}">
              <a16:creationId xmlns:a16="http://schemas.microsoft.com/office/drawing/2014/main" id="{DA076E48-A558-46C5-9785-DF58F4E86A22}"/>
            </a:ext>
          </a:extLst>
        </xdr:cNvPr>
        <xdr:cNvSpPr>
          <a:spLocks noChangeShapeType="1"/>
        </xdr:cNvSpPr>
      </xdr:nvSpPr>
      <xdr:spPr bwMode="auto">
        <a:xfrm>
          <a:off x="1333500" y="709060050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35620</xdr:row>
      <xdr:rowOff>83820</xdr:rowOff>
    </xdr:from>
    <xdr:to>
      <xdr:col>4</xdr:col>
      <xdr:colOff>99060</xdr:colOff>
      <xdr:row>35620</xdr:row>
      <xdr:rowOff>83820</xdr:rowOff>
    </xdr:to>
    <xdr:sp macro="" textlink="">
      <xdr:nvSpPr>
        <xdr:cNvPr id="891" name="Line 50">
          <a:extLst>
            <a:ext uri="{FF2B5EF4-FFF2-40B4-BE49-F238E27FC236}">
              <a16:creationId xmlns:a16="http://schemas.microsoft.com/office/drawing/2014/main" id="{ACC837A0-76EF-4A63-ACCF-A07EEDF1AF5C}"/>
            </a:ext>
          </a:extLst>
        </xdr:cNvPr>
        <xdr:cNvSpPr>
          <a:spLocks noChangeShapeType="1"/>
        </xdr:cNvSpPr>
      </xdr:nvSpPr>
      <xdr:spPr bwMode="auto">
        <a:xfrm>
          <a:off x="2133600" y="709060050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35620</xdr:row>
      <xdr:rowOff>83820</xdr:rowOff>
    </xdr:from>
    <xdr:to>
      <xdr:col>5</xdr:col>
      <xdr:colOff>76200</xdr:colOff>
      <xdr:row>35620</xdr:row>
      <xdr:rowOff>83820</xdr:rowOff>
    </xdr:to>
    <xdr:sp macro="" textlink="">
      <xdr:nvSpPr>
        <xdr:cNvPr id="892" name="Line 49">
          <a:extLst>
            <a:ext uri="{FF2B5EF4-FFF2-40B4-BE49-F238E27FC236}">
              <a16:creationId xmlns:a16="http://schemas.microsoft.com/office/drawing/2014/main" id="{42D5E580-7AEB-41EF-81D8-4829CFE2DE3F}"/>
            </a:ext>
          </a:extLst>
        </xdr:cNvPr>
        <xdr:cNvSpPr>
          <a:spLocks noChangeShapeType="1"/>
        </xdr:cNvSpPr>
      </xdr:nvSpPr>
      <xdr:spPr bwMode="auto">
        <a:xfrm>
          <a:off x="5334000" y="709060050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464820</xdr:colOff>
      <xdr:row>35623</xdr:row>
      <xdr:rowOff>53340</xdr:rowOff>
    </xdr:from>
    <xdr:to>
      <xdr:col>1</xdr:col>
      <xdr:colOff>655320</xdr:colOff>
      <xdr:row>35623</xdr:row>
      <xdr:rowOff>53340</xdr:rowOff>
    </xdr:to>
    <xdr:sp macro="" textlink="">
      <xdr:nvSpPr>
        <xdr:cNvPr id="893" name="Line 48">
          <a:extLst>
            <a:ext uri="{FF2B5EF4-FFF2-40B4-BE49-F238E27FC236}">
              <a16:creationId xmlns:a16="http://schemas.microsoft.com/office/drawing/2014/main" id="{27BF90DB-20DA-405B-82C5-1A54935E9BB4}"/>
            </a:ext>
          </a:extLst>
        </xdr:cNvPr>
        <xdr:cNvSpPr>
          <a:spLocks noChangeShapeType="1"/>
        </xdr:cNvSpPr>
      </xdr:nvSpPr>
      <xdr:spPr bwMode="auto">
        <a:xfrm>
          <a:off x="464820" y="7091164380"/>
          <a:ext cx="86106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662940</xdr:colOff>
      <xdr:row>35623</xdr:row>
      <xdr:rowOff>53340</xdr:rowOff>
    </xdr:from>
    <xdr:to>
      <xdr:col>2</xdr:col>
      <xdr:colOff>784860</xdr:colOff>
      <xdr:row>35623</xdr:row>
      <xdr:rowOff>53340</xdr:rowOff>
    </xdr:to>
    <xdr:sp macro="" textlink="">
      <xdr:nvSpPr>
        <xdr:cNvPr id="894" name="Line 47">
          <a:extLst>
            <a:ext uri="{FF2B5EF4-FFF2-40B4-BE49-F238E27FC236}">
              <a16:creationId xmlns:a16="http://schemas.microsoft.com/office/drawing/2014/main" id="{CEDC5B03-98DA-4EC0-AFFA-FF020D327CA8}"/>
            </a:ext>
          </a:extLst>
        </xdr:cNvPr>
        <xdr:cNvSpPr>
          <a:spLocks noChangeShapeType="1"/>
        </xdr:cNvSpPr>
      </xdr:nvSpPr>
      <xdr:spPr bwMode="auto">
        <a:xfrm>
          <a:off x="1333500" y="7091164380"/>
          <a:ext cx="7924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792480</xdr:colOff>
      <xdr:row>35623</xdr:row>
      <xdr:rowOff>53340</xdr:rowOff>
    </xdr:from>
    <xdr:to>
      <xdr:col>4</xdr:col>
      <xdr:colOff>99060</xdr:colOff>
      <xdr:row>35623</xdr:row>
      <xdr:rowOff>53340</xdr:rowOff>
    </xdr:to>
    <xdr:sp macro="" textlink="">
      <xdr:nvSpPr>
        <xdr:cNvPr id="895" name="Line 46">
          <a:extLst>
            <a:ext uri="{FF2B5EF4-FFF2-40B4-BE49-F238E27FC236}">
              <a16:creationId xmlns:a16="http://schemas.microsoft.com/office/drawing/2014/main" id="{1FF57CED-3A04-41BE-9F74-1913EBD35E23}"/>
            </a:ext>
          </a:extLst>
        </xdr:cNvPr>
        <xdr:cNvSpPr>
          <a:spLocks noChangeShapeType="1"/>
        </xdr:cNvSpPr>
      </xdr:nvSpPr>
      <xdr:spPr bwMode="auto">
        <a:xfrm>
          <a:off x="2133600" y="7091164380"/>
          <a:ext cx="31927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35623</xdr:row>
      <xdr:rowOff>53340</xdr:rowOff>
    </xdr:from>
    <xdr:to>
      <xdr:col>5</xdr:col>
      <xdr:colOff>76200</xdr:colOff>
      <xdr:row>35623</xdr:row>
      <xdr:rowOff>53340</xdr:rowOff>
    </xdr:to>
    <xdr:sp macro="" textlink="">
      <xdr:nvSpPr>
        <xdr:cNvPr id="896" name="Line 45">
          <a:extLst>
            <a:ext uri="{FF2B5EF4-FFF2-40B4-BE49-F238E27FC236}">
              <a16:creationId xmlns:a16="http://schemas.microsoft.com/office/drawing/2014/main" id="{3610A33B-751F-43C0-8630-0029739B3451}"/>
            </a:ext>
          </a:extLst>
        </xdr:cNvPr>
        <xdr:cNvSpPr>
          <a:spLocks noChangeShapeType="1"/>
        </xdr:cNvSpPr>
      </xdr:nvSpPr>
      <xdr:spPr bwMode="auto">
        <a:xfrm>
          <a:off x="5334000" y="709116438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106680</xdr:colOff>
      <xdr:row>35625</xdr:row>
      <xdr:rowOff>83820</xdr:rowOff>
    </xdr:from>
    <xdr:to>
      <xdr:col>5</xdr:col>
      <xdr:colOff>76200</xdr:colOff>
      <xdr:row>35625</xdr:row>
      <xdr:rowOff>83820</xdr:rowOff>
    </xdr:to>
    <xdr:sp macro="" textlink="">
      <xdr:nvSpPr>
        <xdr:cNvPr id="897" name="Line 44">
          <a:extLst>
            <a:ext uri="{FF2B5EF4-FFF2-40B4-BE49-F238E27FC236}">
              <a16:creationId xmlns:a16="http://schemas.microsoft.com/office/drawing/2014/main" id="{257CAE47-0B51-4D9C-84E5-0875D5BE425C}"/>
            </a:ext>
          </a:extLst>
        </xdr:cNvPr>
        <xdr:cNvSpPr>
          <a:spLocks noChangeShapeType="1"/>
        </xdr:cNvSpPr>
      </xdr:nvSpPr>
      <xdr:spPr bwMode="auto">
        <a:xfrm>
          <a:off x="5334000" y="7091591100"/>
          <a:ext cx="640080" cy="0"/>
        </a:xfrm>
        <a:prstGeom prst="line">
          <a:avLst/>
        </a:prstGeom>
        <a:noFill/>
        <a:ln w="9144">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586740</xdr:colOff>
      <xdr:row>39327</xdr:row>
      <xdr:rowOff>121920</xdr:rowOff>
    </xdr:from>
    <xdr:to>
      <xdr:col>5</xdr:col>
      <xdr:colOff>617220</xdr:colOff>
      <xdr:row>39327</xdr:row>
      <xdr:rowOff>121920</xdr:rowOff>
    </xdr:to>
    <xdr:sp macro="" textlink="">
      <xdr:nvSpPr>
        <xdr:cNvPr id="898" name="Line 43">
          <a:extLst>
            <a:ext uri="{FF2B5EF4-FFF2-40B4-BE49-F238E27FC236}">
              <a16:creationId xmlns:a16="http://schemas.microsoft.com/office/drawing/2014/main" id="{41795A34-C90E-4BB3-A25A-1930A091AE9E}"/>
            </a:ext>
          </a:extLst>
        </xdr:cNvPr>
        <xdr:cNvSpPr>
          <a:spLocks noChangeShapeType="1"/>
        </xdr:cNvSpPr>
      </xdr:nvSpPr>
      <xdr:spPr bwMode="auto">
        <a:xfrm>
          <a:off x="1257300" y="7825069440"/>
          <a:ext cx="525780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586740</xdr:colOff>
      <xdr:row>39327</xdr:row>
      <xdr:rowOff>121920</xdr:rowOff>
    </xdr:from>
    <xdr:to>
      <xdr:col>1</xdr:col>
      <xdr:colOff>586740</xdr:colOff>
      <xdr:row>39371</xdr:row>
      <xdr:rowOff>137160</xdr:rowOff>
    </xdr:to>
    <xdr:sp macro="" textlink="">
      <xdr:nvSpPr>
        <xdr:cNvPr id="899" name="Line 42">
          <a:extLst>
            <a:ext uri="{FF2B5EF4-FFF2-40B4-BE49-F238E27FC236}">
              <a16:creationId xmlns:a16="http://schemas.microsoft.com/office/drawing/2014/main" id="{E7E62CB8-63C9-4F91-A15E-7A10D012B14A}"/>
            </a:ext>
          </a:extLst>
        </xdr:cNvPr>
        <xdr:cNvSpPr>
          <a:spLocks noChangeShapeType="1"/>
        </xdr:cNvSpPr>
      </xdr:nvSpPr>
      <xdr:spPr bwMode="auto">
        <a:xfrm>
          <a:off x="1257300" y="7825069440"/>
          <a:ext cx="0" cy="873252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777240</xdr:colOff>
      <xdr:row>39327</xdr:row>
      <xdr:rowOff>121920</xdr:rowOff>
    </xdr:from>
    <xdr:to>
      <xdr:col>2</xdr:col>
      <xdr:colOff>777240</xdr:colOff>
      <xdr:row>39371</xdr:row>
      <xdr:rowOff>137160</xdr:rowOff>
    </xdr:to>
    <xdr:sp macro="" textlink="">
      <xdr:nvSpPr>
        <xdr:cNvPr id="900" name="Line 41">
          <a:extLst>
            <a:ext uri="{FF2B5EF4-FFF2-40B4-BE49-F238E27FC236}">
              <a16:creationId xmlns:a16="http://schemas.microsoft.com/office/drawing/2014/main" id="{13122F92-C128-4C13-A2DB-5C3AA405D24E}"/>
            </a:ext>
          </a:extLst>
        </xdr:cNvPr>
        <xdr:cNvSpPr>
          <a:spLocks noChangeShapeType="1"/>
        </xdr:cNvSpPr>
      </xdr:nvSpPr>
      <xdr:spPr bwMode="auto">
        <a:xfrm>
          <a:off x="2118360" y="7825069440"/>
          <a:ext cx="0" cy="873252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68580</xdr:colOff>
      <xdr:row>39327</xdr:row>
      <xdr:rowOff>121920</xdr:rowOff>
    </xdr:from>
    <xdr:to>
      <xdr:col>5</xdr:col>
      <xdr:colOff>68580</xdr:colOff>
      <xdr:row>39371</xdr:row>
      <xdr:rowOff>137160</xdr:rowOff>
    </xdr:to>
    <xdr:sp macro="" textlink="">
      <xdr:nvSpPr>
        <xdr:cNvPr id="901" name="Line 40">
          <a:extLst>
            <a:ext uri="{FF2B5EF4-FFF2-40B4-BE49-F238E27FC236}">
              <a16:creationId xmlns:a16="http://schemas.microsoft.com/office/drawing/2014/main" id="{075D2690-03BD-4E9D-B7D7-79E231E0AD11}"/>
            </a:ext>
          </a:extLst>
        </xdr:cNvPr>
        <xdr:cNvSpPr>
          <a:spLocks noChangeShapeType="1"/>
        </xdr:cNvSpPr>
      </xdr:nvSpPr>
      <xdr:spPr bwMode="auto">
        <a:xfrm>
          <a:off x="5966460" y="7825069440"/>
          <a:ext cx="0" cy="873252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609600</xdr:colOff>
      <xdr:row>39327</xdr:row>
      <xdr:rowOff>121920</xdr:rowOff>
    </xdr:from>
    <xdr:to>
      <xdr:col>5</xdr:col>
      <xdr:colOff>609600</xdr:colOff>
      <xdr:row>39371</xdr:row>
      <xdr:rowOff>137160</xdr:rowOff>
    </xdr:to>
    <xdr:sp macro="" textlink="">
      <xdr:nvSpPr>
        <xdr:cNvPr id="902" name="Line 39">
          <a:extLst>
            <a:ext uri="{FF2B5EF4-FFF2-40B4-BE49-F238E27FC236}">
              <a16:creationId xmlns:a16="http://schemas.microsoft.com/office/drawing/2014/main" id="{BA683B46-8EEA-443E-8E61-FB5AB0173F26}"/>
            </a:ext>
          </a:extLst>
        </xdr:cNvPr>
        <xdr:cNvSpPr>
          <a:spLocks noChangeShapeType="1"/>
        </xdr:cNvSpPr>
      </xdr:nvSpPr>
      <xdr:spPr bwMode="auto">
        <a:xfrm>
          <a:off x="6507480" y="7825069440"/>
          <a:ext cx="0" cy="873252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342900</xdr:colOff>
      <xdr:row>39376</xdr:row>
      <xdr:rowOff>7620</xdr:rowOff>
    </xdr:from>
    <xdr:to>
      <xdr:col>4</xdr:col>
      <xdr:colOff>373380</xdr:colOff>
      <xdr:row>39376</xdr:row>
      <xdr:rowOff>7620</xdr:rowOff>
    </xdr:to>
    <xdr:sp macro="" textlink="">
      <xdr:nvSpPr>
        <xdr:cNvPr id="903" name="Line 38">
          <a:extLst>
            <a:ext uri="{FF2B5EF4-FFF2-40B4-BE49-F238E27FC236}">
              <a16:creationId xmlns:a16="http://schemas.microsoft.com/office/drawing/2014/main" id="{CE91EF02-D72A-4894-82A6-9D404DEE0CA3}"/>
            </a:ext>
          </a:extLst>
        </xdr:cNvPr>
        <xdr:cNvSpPr>
          <a:spLocks noChangeShapeType="1"/>
        </xdr:cNvSpPr>
      </xdr:nvSpPr>
      <xdr:spPr bwMode="auto">
        <a:xfrm>
          <a:off x="342900" y="7834663020"/>
          <a:ext cx="525780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586740</xdr:colOff>
      <xdr:row>39385</xdr:row>
      <xdr:rowOff>121920</xdr:rowOff>
    </xdr:from>
    <xdr:to>
      <xdr:col>5</xdr:col>
      <xdr:colOff>617220</xdr:colOff>
      <xdr:row>39385</xdr:row>
      <xdr:rowOff>121920</xdr:rowOff>
    </xdr:to>
    <xdr:sp macro="" textlink="">
      <xdr:nvSpPr>
        <xdr:cNvPr id="904" name="Line 37">
          <a:extLst>
            <a:ext uri="{FF2B5EF4-FFF2-40B4-BE49-F238E27FC236}">
              <a16:creationId xmlns:a16="http://schemas.microsoft.com/office/drawing/2014/main" id="{1B63B90D-4B69-4CD2-8AE1-B7A9896B7027}"/>
            </a:ext>
          </a:extLst>
        </xdr:cNvPr>
        <xdr:cNvSpPr>
          <a:spLocks noChangeShapeType="1"/>
        </xdr:cNvSpPr>
      </xdr:nvSpPr>
      <xdr:spPr bwMode="auto">
        <a:xfrm>
          <a:off x="1257300" y="7836560400"/>
          <a:ext cx="525780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586740</xdr:colOff>
      <xdr:row>39420</xdr:row>
      <xdr:rowOff>121920</xdr:rowOff>
    </xdr:from>
    <xdr:to>
      <xdr:col>5</xdr:col>
      <xdr:colOff>617220</xdr:colOff>
      <xdr:row>39420</xdr:row>
      <xdr:rowOff>121920</xdr:rowOff>
    </xdr:to>
    <xdr:sp macro="" textlink="">
      <xdr:nvSpPr>
        <xdr:cNvPr id="905" name="Line 36">
          <a:extLst>
            <a:ext uri="{FF2B5EF4-FFF2-40B4-BE49-F238E27FC236}">
              <a16:creationId xmlns:a16="http://schemas.microsoft.com/office/drawing/2014/main" id="{34C43235-2C9F-4F44-B51F-05A2C23884BC}"/>
            </a:ext>
          </a:extLst>
        </xdr:cNvPr>
        <xdr:cNvSpPr>
          <a:spLocks noChangeShapeType="1"/>
        </xdr:cNvSpPr>
      </xdr:nvSpPr>
      <xdr:spPr bwMode="auto">
        <a:xfrm>
          <a:off x="1257300" y="7843494600"/>
          <a:ext cx="525780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586740</xdr:colOff>
      <xdr:row>39385</xdr:row>
      <xdr:rowOff>121920</xdr:rowOff>
    </xdr:from>
    <xdr:to>
      <xdr:col>1</xdr:col>
      <xdr:colOff>586740</xdr:colOff>
      <xdr:row>39429</xdr:row>
      <xdr:rowOff>114300</xdr:rowOff>
    </xdr:to>
    <xdr:sp macro="" textlink="">
      <xdr:nvSpPr>
        <xdr:cNvPr id="906" name="Line 35">
          <a:extLst>
            <a:ext uri="{FF2B5EF4-FFF2-40B4-BE49-F238E27FC236}">
              <a16:creationId xmlns:a16="http://schemas.microsoft.com/office/drawing/2014/main" id="{259D0DB0-C3BE-4558-A4B9-FF748AB93B7E}"/>
            </a:ext>
          </a:extLst>
        </xdr:cNvPr>
        <xdr:cNvSpPr>
          <a:spLocks noChangeShapeType="1"/>
        </xdr:cNvSpPr>
      </xdr:nvSpPr>
      <xdr:spPr bwMode="auto">
        <a:xfrm>
          <a:off x="1257300" y="7836560400"/>
          <a:ext cx="0" cy="87096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777240</xdr:colOff>
      <xdr:row>39385</xdr:row>
      <xdr:rowOff>121920</xdr:rowOff>
    </xdr:from>
    <xdr:to>
      <xdr:col>2</xdr:col>
      <xdr:colOff>777240</xdr:colOff>
      <xdr:row>39429</xdr:row>
      <xdr:rowOff>114300</xdr:rowOff>
    </xdr:to>
    <xdr:sp macro="" textlink="">
      <xdr:nvSpPr>
        <xdr:cNvPr id="907" name="Line 34">
          <a:extLst>
            <a:ext uri="{FF2B5EF4-FFF2-40B4-BE49-F238E27FC236}">
              <a16:creationId xmlns:a16="http://schemas.microsoft.com/office/drawing/2014/main" id="{91AEBF1B-9B8E-4476-8C91-94705669B75A}"/>
            </a:ext>
          </a:extLst>
        </xdr:cNvPr>
        <xdr:cNvSpPr>
          <a:spLocks noChangeShapeType="1"/>
        </xdr:cNvSpPr>
      </xdr:nvSpPr>
      <xdr:spPr bwMode="auto">
        <a:xfrm>
          <a:off x="2118360" y="7836560400"/>
          <a:ext cx="0" cy="87096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68580</xdr:colOff>
      <xdr:row>39385</xdr:row>
      <xdr:rowOff>121920</xdr:rowOff>
    </xdr:from>
    <xdr:to>
      <xdr:col>5</xdr:col>
      <xdr:colOff>68580</xdr:colOff>
      <xdr:row>39429</xdr:row>
      <xdr:rowOff>114300</xdr:rowOff>
    </xdr:to>
    <xdr:sp macro="" textlink="">
      <xdr:nvSpPr>
        <xdr:cNvPr id="908" name="Line 33">
          <a:extLst>
            <a:ext uri="{FF2B5EF4-FFF2-40B4-BE49-F238E27FC236}">
              <a16:creationId xmlns:a16="http://schemas.microsoft.com/office/drawing/2014/main" id="{DDC15457-F515-47CF-8ECE-62E3A04D7297}"/>
            </a:ext>
          </a:extLst>
        </xdr:cNvPr>
        <xdr:cNvSpPr>
          <a:spLocks noChangeShapeType="1"/>
        </xdr:cNvSpPr>
      </xdr:nvSpPr>
      <xdr:spPr bwMode="auto">
        <a:xfrm>
          <a:off x="5966460" y="7836560400"/>
          <a:ext cx="0" cy="870966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609600</xdr:colOff>
      <xdr:row>39385</xdr:row>
      <xdr:rowOff>121920</xdr:rowOff>
    </xdr:from>
    <xdr:to>
      <xdr:col>5</xdr:col>
      <xdr:colOff>609600</xdr:colOff>
      <xdr:row>39429</xdr:row>
      <xdr:rowOff>114300</xdr:rowOff>
    </xdr:to>
    <xdr:sp macro="" textlink="">
      <xdr:nvSpPr>
        <xdr:cNvPr id="909" name="Line 32">
          <a:extLst>
            <a:ext uri="{FF2B5EF4-FFF2-40B4-BE49-F238E27FC236}">
              <a16:creationId xmlns:a16="http://schemas.microsoft.com/office/drawing/2014/main" id="{19950FDF-F7B3-496B-8161-FECC62AB32BB}"/>
            </a:ext>
          </a:extLst>
        </xdr:cNvPr>
        <xdr:cNvSpPr>
          <a:spLocks noChangeShapeType="1"/>
        </xdr:cNvSpPr>
      </xdr:nvSpPr>
      <xdr:spPr bwMode="auto">
        <a:xfrm>
          <a:off x="6507480" y="7836560400"/>
          <a:ext cx="0" cy="87096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342900</xdr:colOff>
      <xdr:row>39432</xdr:row>
      <xdr:rowOff>7620</xdr:rowOff>
    </xdr:from>
    <xdr:to>
      <xdr:col>4</xdr:col>
      <xdr:colOff>373380</xdr:colOff>
      <xdr:row>39432</xdr:row>
      <xdr:rowOff>7620</xdr:rowOff>
    </xdr:to>
    <xdr:sp macro="" textlink="">
      <xdr:nvSpPr>
        <xdr:cNvPr id="910" name="Line 31">
          <a:extLst>
            <a:ext uri="{FF2B5EF4-FFF2-40B4-BE49-F238E27FC236}">
              <a16:creationId xmlns:a16="http://schemas.microsoft.com/office/drawing/2014/main" id="{70ACD1EC-15C6-40F7-8000-BF923F97E267}"/>
            </a:ext>
          </a:extLst>
        </xdr:cNvPr>
        <xdr:cNvSpPr>
          <a:spLocks noChangeShapeType="1"/>
        </xdr:cNvSpPr>
      </xdr:nvSpPr>
      <xdr:spPr bwMode="auto">
        <a:xfrm>
          <a:off x="342900" y="7845757740"/>
          <a:ext cx="525780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39550</xdr:row>
      <xdr:rowOff>121920</xdr:rowOff>
    </xdr:from>
    <xdr:to>
      <xdr:col>6</xdr:col>
      <xdr:colOff>152400</xdr:colOff>
      <xdr:row>39550</xdr:row>
      <xdr:rowOff>121920</xdr:rowOff>
    </xdr:to>
    <xdr:sp macro="" textlink="">
      <xdr:nvSpPr>
        <xdr:cNvPr id="911" name="Line 30">
          <a:extLst>
            <a:ext uri="{FF2B5EF4-FFF2-40B4-BE49-F238E27FC236}">
              <a16:creationId xmlns:a16="http://schemas.microsoft.com/office/drawing/2014/main" id="{9C5D1E94-E028-43DB-A944-1F97D213A9AF}"/>
            </a:ext>
          </a:extLst>
        </xdr:cNvPr>
        <xdr:cNvSpPr>
          <a:spLocks noChangeShapeType="1"/>
        </xdr:cNvSpPr>
      </xdr:nvSpPr>
      <xdr:spPr bwMode="auto">
        <a:xfrm>
          <a:off x="1371600" y="7869250200"/>
          <a:ext cx="534924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39550</xdr:row>
      <xdr:rowOff>121920</xdr:rowOff>
    </xdr:from>
    <xdr:to>
      <xdr:col>2</xdr:col>
      <xdr:colOff>30480</xdr:colOff>
      <xdr:row>39595</xdr:row>
      <xdr:rowOff>68580</xdr:rowOff>
    </xdr:to>
    <xdr:sp macro="" textlink="">
      <xdr:nvSpPr>
        <xdr:cNvPr id="912" name="Line 29">
          <a:extLst>
            <a:ext uri="{FF2B5EF4-FFF2-40B4-BE49-F238E27FC236}">
              <a16:creationId xmlns:a16="http://schemas.microsoft.com/office/drawing/2014/main" id="{50EA7E30-AEAD-4EC5-B55C-BC5A130B6AF6}"/>
            </a:ext>
          </a:extLst>
        </xdr:cNvPr>
        <xdr:cNvSpPr>
          <a:spLocks noChangeShapeType="1"/>
        </xdr:cNvSpPr>
      </xdr:nvSpPr>
      <xdr:spPr bwMode="auto">
        <a:xfrm>
          <a:off x="1371600" y="7869250200"/>
          <a:ext cx="0" cy="88620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777240</xdr:colOff>
      <xdr:row>39550</xdr:row>
      <xdr:rowOff>121920</xdr:rowOff>
    </xdr:from>
    <xdr:to>
      <xdr:col>2</xdr:col>
      <xdr:colOff>777240</xdr:colOff>
      <xdr:row>39595</xdr:row>
      <xdr:rowOff>68580</xdr:rowOff>
    </xdr:to>
    <xdr:sp macro="" textlink="">
      <xdr:nvSpPr>
        <xdr:cNvPr id="913" name="Line 28">
          <a:extLst>
            <a:ext uri="{FF2B5EF4-FFF2-40B4-BE49-F238E27FC236}">
              <a16:creationId xmlns:a16="http://schemas.microsoft.com/office/drawing/2014/main" id="{19154D96-8E62-4641-B1B5-FB092DD63C12}"/>
            </a:ext>
          </a:extLst>
        </xdr:cNvPr>
        <xdr:cNvSpPr>
          <a:spLocks noChangeShapeType="1"/>
        </xdr:cNvSpPr>
      </xdr:nvSpPr>
      <xdr:spPr bwMode="auto">
        <a:xfrm>
          <a:off x="2118360" y="7869250200"/>
          <a:ext cx="0" cy="88620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243840</xdr:colOff>
      <xdr:row>39550</xdr:row>
      <xdr:rowOff>121920</xdr:rowOff>
    </xdr:from>
    <xdr:to>
      <xdr:col>5</xdr:col>
      <xdr:colOff>243840</xdr:colOff>
      <xdr:row>39595</xdr:row>
      <xdr:rowOff>68580</xdr:rowOff>
    </xdr:to>
    <xdr:sp macro="" textlink="">
      <xdr:nvSpPr>
        <xdr:cNvPr id="914" name="Line 27">
          <a:extLst>
            <a:ext uri="{FF2B5EF4-FFF2-40B4-BE49-F238E27FC236}">
              <a16:creationId xmlns:a16="http://schemas.microsoft.com/office/drawing/2014/main" id="{81C70EFD-4636-4F1C-A0B7-85485D1FB967}"/>
            </a:ext>
          </a:extLst>
        </xdr:cNvPr>
        <xdr:cNvSpPr>
          <a:spLocks noChangeShapeType="1"/>
        </xdr:cNvSpPr>
      </xdr:nvSpPr>
      <xdr:spPr bwMode="auto">
        <a:xfrm>
          <a:off x="6141720" y="7869250200"/>
          <a:ext cx="0" cy="88620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144780</xdr:colOff>
      <xdr:row>39550</xdr:row>
      <xdr:rowOff>121920</xdr:rowOff>
    </xdr:from>
    <xdr:to>
      <xdr:col>6</xdr:col>
      <xdr:colOff>144780</xdr:colOff>
      <xdr:row>39595</xdr:row>
      <xdr:rowOff>68580</xdr:rowOff>
    </xdr:to>
    <xdr:sp macro="" textlink="">
      <xdr:nvSpPr>
        <xdr:cNvPr id="915" name="Line 26">
          <a:extLst>
            <a:ext uri="{FF2B5EF4-FFF2-40B4-BE49-F238E27FC236}">
              <a16:creationId xmlns:a16="http://schemas.microsoft.com/office/drawing/2014/main" id="{6222FBE6-D7EB-4D09-9339-4B35E2ACFF50}"/>
            </a:ext>
          </a:extLst>
        </xdr:cNvPr>
        <xdr:cNvSpPr>
          <a:spLocks noChangeShapeType="1"/>
        </xdr:cNvSpPr>
      </xdr:nvSpPr>
      <xdr:spPr bwMode="auto">
        <a:xfrm>
          <a:off x="6713220" y="7869250200"/>
          <a:ext cx="0" cy="886206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39596</xdr:row>
      <xdr:rowOff>7620</xdr:rowOff>
    </xdr:from>
    <xdr:to>
      <xdr:col>4</xdr:col>
      <xdr:colOff>579120</xdr:colOff>
      <xdr:row>39596</xdr:row>
      <xdr:rowOff>7620</xdr:rowOff>
    </xdr:to>
    <xdr:sp macro="" textlink="">
      <xdr:nvSpPr>
        <xdr:cNvPr id="916" name="Line 25">
          <a:extLst>
            <a:ext uri="{FF2B5EF4-FFF2-40B4-BE49-F238E27FC236}">
              <a16:creationId xmlns:a16="http://schemas.microsoft.com/office/drawing/2014/main" id="{F8038604-D011-454B-A6C3-82C1E59CC71D}"/>
            </a:ext>
          </a:extLst>
        </xdr:cNvPr>
        <xdr:cNvSpPr>
          <a:spLocks noChangeShapeType="1"/>
        </xdr:cNvSpPr>
      </xdr:nvSpPr>
      <xdr:spPr bwMode="auto">
        <a:xfrm>
          <a:off x="457200" y="7878249420"/>
          <a:ext cx="534924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39773</xdr:row>
      <xdr:rowOff>121920</xdr:rowOff>
    </xdr:from>
    <xdr:to>
      <xdr:col>6</xdr:col>
      <xdr:colOff>243840</xdr:colOff>
      <xdr:row>39773</xdr:row>
      <xdr:rowOff>121920</xdr:rowOff>
    </xdr:to>
    <xdr:sp macro="" textlink="">
      <xdr:nvSpPr>
        <xdr:cNvPr id="917" name="Line 24">
          <a:extLst>
            <a:ext uri="{FF2B5EF4-FFF2-40B4-BE49-F238E27FC236}">
              <a16:creationId xmlns:a16="http://schemas.microsoft.com/office/drawing/2014/main" id="{C5927E66-F9EC-438A-A716-4DADD5354B25}"/>
            </a:ext>
          </a:extLst>
        </xdr:cNvPr>
        <xdr:cNvSpPr>
          <a:spLocks noChangeShapeType="1"/>
        </xdr:cNvSpPr>
      </xdr:nvSpPr>
      <xdr:spPr bwMode="auto">
        <a:xfrm>
          <a:off x="1371600" y="7913430960"/>
          <a:ext cx="544068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30480</xdr:colOff>
      <xdr:row>39773</xdr:row>
      <xdr:rowOff>121920</xdr:rowOff>
    </xdr:from>
    <xdr:to>
      <xdr:col>2</xdr:col>
      <xdr:colOff>30480</xdr:colOff>
      <xdr:row>39795</xdr:row>
      <xdr:rowOff>114300</xdr:rowOff>
    </xdr:to>
    <xdr:sp macro="" textlink="">
      <xdr:nvSpPr>
        <xdr:cNvPr id="918" name="Line 23">
          <a:extLst>
            <a:ext uri="{FF2B5EF4-FFF2-40B4-BE49-F238E27FC236}">
              <a16:creationId xmlns:a16="http://schemas.microsoft.com/office/drawing/2014/main" id="{AA064940-A9A9-4536-9579-ACE143446C11}"/>
            </a:ext>
          </a:extLst>
        </xdr:cNvPr>
        <xdr:cNvSpPr>
          <a:spLocks noChangeShapeType="1"/>
        </xdr:cNvSpPr>
      </xdr:nvSpPr>
      <xdr:spPr bwMode="auto">
        <a:xfrm>
          <a:off x="1371600" y="7913430960"/>
          <a:ext cx="0" cy="435102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777240</xdr:colOff>
      <xdr:row>39773</xdr:row>
      <xdr:rowOff>121920</xdr:rowOff>
    </xdr:from>
    <xdr:to>
      <xdr:col>2</xdr:col>
      <xdr:colOff>777240</xdr:colOff>
      <xdr:row>39795</xdr:row>
      <xdr:rowOff>114300</xdr:rowOff>
    </xdr:to>
    <xdr:sp macro="" textlink="">
      <xdr:nvSpPr>
        <xdr:cNvPr id="919" name="Line 22">
          <a:extLst>
            <a:ext uri="{FF2B5EF4-FFF2-40B4-BE49-F238E27FC236}">
              <a16:creationId xmlns:a16="http://schemas.microsoft.com/office/drawing/2014/main" id="{E14F5286-A042-4225-BC73-C609A244A158}"/>
            </a:ext>
          </a:extLst>
        </xdr:cNvPr>
        <xdr:cNvSpPr>
          <a:spLocks noChangeShapeType="1"/>
        </xdr:cNvSpPr>
      </xdr:nvSpPr>
      <xdr:spPr bwMode="auto">
        <a:xfrm>
          <a:off x="2118360" y="7913430960"/>
          <a:ext cx="0" cy="435102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335280</xdr:colOff>
      <xdr:row>39773</xdr:row>
      <xdr:rowOff>121920</xdr:rowOff>
    </xdr:from>
    <xdr:to>
      <xdr:col>5</xdr:col>
      <xdr:colOff>335280</xdr:colOff>
      <xdr:row>39795</xdr:row>
      <xdr:rowOff>114300</xdr:rowOff>
    </xdr:to>
    <xdr:sp macro="" textlink="">
      <xdr:nvSpPr>
        <xdr:cNvPr id="920" name="Line 21">
          <a:extLst>
            <a:ext uri="{FF2B5EF4-FFF2-40B4-BE49-F238E27FC236}">
              <a16:creationId xmlns:a16="http://schemas.microsoft.com/office/drawing/2014/main" id="{B213B866-C15D-4FFC-B722-FC4B0DDA0060}"/>
            </a:ext>
          </a:extLst>
        </xdr:cNvPr>
        <xdr:cNvSpPr>
          <a:spLocks noChangeShapeType="1"/>
        </xdr:cNvSpPr>
      </xdr:nvSpPr>
      <xdr:spPr bwMode="auto">
        <a:xfrm>
          <a:off x="6233160" y="7913430960"/>
          <a:ext cx="0" cy="435102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236220</xdr:colOff>
      <xdr:row>39773</xdr:row>
      <xdr:rowOff>121920</xdr:rowOff>
    </xdr:from>
    <xdr:to>
      <xdr:col>6</xdr:col>
      <xdr:colOff>236220</xdr:colOff>
      <xdr:row>39795</xdr:row>
      <xdr:rowOff>114300</xdr:rowOff>
    </xdr:to>
    <xdr:sp macro="" textlink="">
      <xdr:nvSpPr>
        <xdr:cNvPr id="921" name="Line 20">
          <a:extLst>
            <a:ext uri="{FF2B5EF4-FFF2-40B4-BE49-F238E27FC236}">
              <a16:creationId xmlns:a16="http://schemas.microsoft.com/office/drawing/2014/main" id="{5B280C81-9B76-45C1-9325-8F6E65DB5C22}"/>
            </a:ext>
          </a:extLst>
        </xdr:cNvPr>
        <xdr:cNvSpPr>
          <a:spLocks noChangeShapeType="1"/>
        </xdr:cNvSpPr>
      </xdr:nvSpPr>
      <xdr:spPr bwMode="auto">
        <a:xfrm>
          <a:off x="6804660" y="7913430960"/>
          <a:ext cx="0" cy="435102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39782</xdr:row>
      <xdr:rowOff>7620</xdr:rowOff>
    </xdr:from>
    <xdr:to>
      <xdr:col>5</xdr:col>
      <xdr:colOff>0</xdr:colOff>
      <xdr:row>39782</xdr:row>
      <xdr:rowOff>7620</xdr:rowOff>
    </xdr:to>
    <xdr:sp macro="" textlink="">
      <xdr:nvSpPr>
        <xdr:cNvPr id="922" name="Line 19">
          <a:extLst>
            <a:ext uri="{FF2B5EF4-FFF2-40B4-BE49-F238E27FC236}">
              <a16:creationId xmlns:a16="http://schemas.microsoft.com/office/drawing/2014/main" id="{E7DC9E62-6CC8-4E71-BB3E-0DB3691A9F92}"/>
            </a:ext>
          </a:extLst>
        </xdr:cNvPr>
        <xdr:cNvSpPr>
          <a:spLocks noChangeShapeType="1"/>
        </xdr:cNvSpPr>
      </xdr:nvSpPr>
      <xdr:spPr bwMode="auto">
        <a:xfrm>
          <a:off x="457200" y="7915099740"/>
          <a:ext cx="544068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39789</xdr:row>
      <xdr:rowOff>129540</xdr:rowOff>
    </xdr:from>
    <xdr:to>
      <xdr:col>5</xdr:col>
      <xdr:colOff>53340</xdr:colOff>
      <xdr:row>39789</xdr:row>
      <xdr:rowOff>129540</xdr:rowOff>
    </xdr:to>
    <xdr:sp macro="" textlink="">
      <xdr:nvSpPr>
        <xdr:cNvPr id="923" name="Line 18">
          <a:extLst>
            <a:ext uri="{FF2B5EF4-FFF2-40B4-BE49-F238E27FC236}">
              <a16:creationId xmlns:a16="http://schemas.microsoft.com/office/drawing/2014/main" id="{FEF802C9-9E7D-4A93-A6FE-9A03279E7EBB}"/>
            </a:ext>
          </a:extLst>
        </xdr:cNvPr>
        <xdr:cNvSpPr>
          <a:spLocks noChangeShapeType="1"/>
        </xdr:cNvSpPr>
      </xdr:nvSpPr>
      <xdr:spPr bwMode="auto">
        <a:xfrm>
          <a:off x="457200" y="7916608500"/>
          <a:ext cx="549402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39789</xdr:row>
      <xdr:rowOff>129540</xdr:rowOff>
    </xdr:from>
    <xdr:to>
      <xdr:col>0</xdr:col>
      <xdr:colOff>457200</xdr:colOff>
      <xdr:row>39806</xdr:row>
      <xdr:rowOff>160020</xdr:rowOff>
    </xdr:to>
    <xdr:sp macro="" textlink="">
      <xdr:nvSpPr>
        <xdr:cNvPr id="924" name="Line 17">
          <a:extLst>
            <a:ext uri="{FF2B5EF4-FFF2-40B4-BE49-F238E27FC236}">
              <a16:creationId xmlns:a16="http://schemas.microsoft.com/office/drawing/2014/main" id="{8CE3B057-AB2F-45F9-8B63-0FCB0FEDE0F3}"/>
            </a:ext>
          </a:extLst>
        </xdr:cNvPr>
        <xdr:cNvSpPr>
          <a:spLocks noChangeShapeType="1"/>
        </xdr:cNvSpPr>
      </xdr:nvSpPr>
      <xdr:spPr bwMode="auto">
        <a:xfrm>
          <a:off x="457200" y="7916608500"/>
          <a:ext cx="0" cy="339852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533400</xdr:colOff>
      <xdr:row>39789</xdr:row>
      <xdr:rowOff>129540</xdr:rowOff>
    </xdr:from>
    <xdr:to>
      <xdr:col>1</xdr:col>
      <xdr:colOff>533400</xdr:colOff>
      <xdr:row>39806</xdr:row>
      <xdr:rowOff>160020</xdr:rowOff>
    </xdr:to>
    <xdr:sp macro="" textlink="">
      <xdr:nvSpPr>
        <xdr:cNvPr id="925" name="Line 16">
          <a:extLst>
            <a:ext uri="{FF2B5EF4-FFF2-40B4-BE49-F238E27FC236}">
              <a16:creationId xmlns:a16="http://schemas.microsoft.com/office/drawing/2014/main" id="{99760F94-6036-4DC2-A3C8-2E754CBBBCBC}"/>
            </a:ext>
          </a:extLst>
        </xdr:cNvPr>
        <xdr:cNvSpPr>
          <a:spLocks noChangeShapeType="1"/>
        </xdr:cNvSpPr>
      </xdr:nvSpPr>
      <xdr:spPr bwMode="auto">
        <a:xfrm>
          <a:off x="1203960" y="7916608500"/>
          <a:ext cx="0" cy="339852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91440</xdr:colOff>
      <xdr:row>39789</xdr:row>
      <xdr:rowOff>129540</xdr:rowOff>
    </xdr:from>
    <xdr:to>
      <xdr:col>4</xdr:col>
      <xdr:colOff>91440</xdr:colOff>
      <xdr:row>39806</xdr:row>
      <xdr:rowOff>160020</xdr:rowOff>
    </xdr:to>
    <xdr:sp macro="" textlink="">
      <xdr:nvSpPr>
        <xdr:cNvPr id="926" name="Line 15">
          <a:extLst>
            <a:ext uri="{FF2B5EF4-FFF2-40B4-BE49-F238E27FC236}">
              <a16:creationId xmlns:a16="http://schemas.microsoft.com/office/drawing/2014/main" id="{2061E6B2-E2AF-4EA1-A15F-34A24E5B8E3C}"/>
            </a:ext>
          </a:extLst>
        </xdr:cNvPr>
        <xdr:cNvSpPr>
          <a:spLocks noChangeShapeType="1"/>
        </xdr:cNvSpPr>
      </xdr:nvSpPr>
      <xdr:spPr bwMode="auto">
        <a:xfrm>
          <a:off x="5318760" y="7916608500"/>
          <a:ext cx="0" cy="339852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53340</xdr:colOff>
      <xdr:row>39789</xdr:row>
      <xdr:rowOff>129540</xdr:rowOff>
    </xdr:from>
    <xdr:to>
      <xdr:col>5</xdr:col>
      <xdr:colOff>53340</xdr:colOff>
      <xdr:row>39806</xdr:row>
      <xdr:rowOff>160020</xdr:rowOff>
    </xdr:to>
    <xdr:sp macro="" textlink="">
      <xdr:nvSpPr>
        <xdr:cNvPr id="927" name="Line 14">
          <a:extLst>
            <a:ext uri="{FF2B5EF4-FFF2-40B4-BE49-F238E27FC236}">
              <a16:creationId xmlns:a16="http://schemas.microsoft.com/office/drawing/2014/main" id="{7847E025-514A-4B0B-A202-950E8D8107E6}"/>
            </a:ext>
          </a:extLst>
        </xdr:cNvPr>
        <xdr:cNvSpPr>
          <a:spLocks noChangeShapeType="1"/>
        </xdr:cNvSpPr>
      </xdr:nvSpPr>
      <xdr:spPr bwMode="auto">
        <a:xfrm>
          <a:off x="5951220" y="7916608500"/>
          <a:ext cx="0" cy="339852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457200</xdr:colOff>
      <xdr:row>39802</xdr:row>
      <xdr:rowOff>7620</xdr:rowOff>
    </xdr:from>
    <xdr:to>
      <xdr:col>5</xdr:col>
      <xdr:colOff>53340</xdr:colOff>
      <xdr:row>39802</xdr:row>
      <xdr:rowOff>7620</xdr:rowOff>
    </xdr:to>
    <xdr:sp macro="" textlink="">
      <xdr:nvSpPr>
        <xdr:cNvPr id="928" name="Line 13">
          <a:extLst>
            <a:ext uri="{FF2B5EF4-FFF2-40B4-BE49-F238E27FC236}">
              <a16:creationId xmlns:a16="http://schemas.microsoft.com/office/drawing/2014/main" id="{697EB643-EA1D-4CD1-A94E-6D2791739BFB}"/>
            </a:ext>
          </a:extLst>
        </xdr:cNvPr>
        <xdr:cNvSpPr>
          <a:spLocks noChangeShapeType="1"/>
        </xdr:cNvSpPr>
      </xdr:nvSpPr>
      <xdr:spPr bwMode="auto">
        <a:xfrm>
          <a:off x="457200" y="7919062140"/>
          <a:ext cx="5494020" cy="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586740</xdr:colOff>
      <xdr:row>39989</xdr:row>
      <xdr:rowOff>121920</xdr:rowOff>
    </xdr:from>
    <xdr:to>
      <xdr:col>6</xdr:col>
      <xdr:colOff>297180</xdr:colOff>
      <xdr:row>39989</xdr:row>
      <xdr:rowOff>121920</xdr:rowOff>
    </xdr:to>
    <xdr:sp macro="" textlink="">
      <xdr:nvSpPr>
        <xdr:cNvPr id="929" name="Line 12">
          <a:extLst>
            <a:ext uri="{FF2B5EF4-FFF2-40B4-BE49-F238E27FC236}">
              <a16:creationId xmlns:a16="http://schemas.microsoft.com/office/drawing/2014/main" id="{00C1C5F8-28BA-462A-85A5-392907A1CA05}"/>
            </a:ext>
          </a:extLst>
        </xdr:cNvPr>
        <xdr:cNvSpPr>
          <a:spLocks noChangeShapeType="1"/>
        </xdr:cNvSpPr>
      </xdr:nvSpPr>
      <xdr:spPr bwMode="auto">
        <a:xfrm>
          <a:off x="1257300" y="7956224880"/>
          <a:ext cx="560832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586740</xdr:colOff>
      <xdr:row>39989</xdr:row>
      <xdr:rowOff>121920</xdr:rowOff>
    </xdr:from>
    <xdr:to>
      <xdr:col>1</xdr:col>
      <xdr:colOff>586740</xdr:colOff>
      <xdr:row>40033</xdr:row>
      <xdr:rowOff>152400</xdr:rowOff>
    </xdr:to>
    <xdr:sp macro="" textlink="">
      <xdr:nvSpPr>
        <xdr:cNvPr id="930" name="Line 11">
          <a:extLst>
            <a:ext uri="{FF2B5EF4-FFF2-40B4-BE49-F238E27FC236}">
              <a16:creationId xmlns:a16="http://schemas.microsoft.com/office/drawing/2014/main" id="{B93A4EB4-CEC3-48AC-919F-5DE6D68A2FF7}"/>
            </a:ext>
          </a:extLst>
        </xdr:cNvPr>
        <xdr:cNvSpPr>
          <a:spLocks noChangeShapeType="1"/>
        </xdr:cNvSpPr>
      </xdr:nvSpPr>
      <xdr:spPr bwMode="auto">
        <a:xfrm>
          <a:off x="1257300" y="7956224880"/>
          <a:ext cx="0" cy="87477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777240</xdr:colOff>
      <xdr:row>39989</xdr:row>
      <xdr:rowOff>121920</xdr:rowOff>
    </xdr:from>
    <xdr:to>
      <xdr:col>2</xdr:col>
      <xdr:colOff>777240</xdr:colOff>
      <xdr:row>40033</xdr:row>
      <xdr:rowOff>152400</xdr:rowOff>
    </xdr:to>
    <xdr:sp macro="" textlink="">
      <xdr:nvSpPr>
        <xdr:cNvPr id="931" name="Line 10">
          <a:extLst>
            <a:ext uri="{FF2B5EF4-FFF2-40B4-BE49-F238E27FC236}">
              <a16:creationId xmlns:a16="http://schemas.microsoft.com/office/drawing/2014/main" id="{68913BFA-E9EA-40F1-A412-422B473C0454}"/>
            </a:ext>
          </a:extLst>
        </xdr:cNvPr>
        <xdr:cNvSpPr>
          <a:spLocks noChangeShapeType="1"/>
        </xdr:cNvSpPr>
      </xdr:nvSpPr>
      <xdr:spPr bwMode="auto">
        <a:xfrm>
          <a:off x="2118360" y="7956224880"/>
          <a:ext cx="0" cy="87477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335280</xdr:colOff>
      <xdr:row>39989</xdr:row>
      <xdr:rowOff>121920</xdr:rowOff>
    </xdr:from>
    <xdr:to>
      <xdr:col>5</xdr:col>
      <xdr:colOff>335280</xdr:colOff>
      <xdr:row>40033</xdr:row>
      <xdr:rowOff>152400</xdr:rowOff>
    </xdr:to>
    <xdr:sp macro="" textlink="">
      <xdr:nvSpPr>
        <xdr:cNvPr id="932" name="Line 9">
          <a:extLst>
            <a:ext uri="{FF2B5EF4-FFF2-40B4-BE49-F238E27FC236}">
              <a16:creationId xmlns:a16="http://schemas.microsoft.com/office/drawing/2014/main" id="{9DC7100D-5378-4D45-BD80-902DD1B5AB5F}"/>
            </a:ext>
          </a:extLst>
        </xdr:cNvPr>
        <xdr:cNvSpPr>
          <a:spLocks noChangeShapeType="1"/>
        </xdr:cNvSpPr>
      </xdr:nvSpPr>
      <xdr:spPr bwMode="auto">
        <a:xfrm>
          <a:off x="6233160" y="7956224880"/>
          <a:ext cx="0" cy="87477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297180</xdr:colOff>
      <xdr:row>39989</xdr:row>
      <xdr:rowOff>121920</xdr:rowOff>
    </xdr:from>
    <xdr:to>
      <xdr:col>6</xdr:col>
      <xdr:colOff>297180</xdr:colOff>
      <xdr:row>40033</xdr:row>
      <xdr:rowOff>152400</xdr:rowOff>
    </xdr:to>
    <xdr:sp macro="" textlink="">
      <xdr:nvSpPr>
        <xdr:cNvPr id="933" name="Line 8">
          <a:extLst>
            <a:ext uri="{FF2B5EF4-FFF2-40B4-BE49-F238E27FC236}">
              <a16:creationId xmlns:a16="http://schemas.microsoft.com/office/drawing/2014/main" id="{EA0A86AD-B111-45A4-8A73-85E47AF50825}"/>
            </a:ext>
          </a:extLst>
        </xdr:cNvPr>
        <xdr:cNvSpPr>
          <a:spLocks noChangeShapeType="1"/>
        </xdr:cNvSpPr>
      </xdr:nvSpPr>
      <xdr:spPr bwMode="auto">
        <a:xfrm>
          <a:off x="6865620" y="7956224880"/>
          <a:ext cx="0" cy="874776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342900</xdr:colOff>
      <xdr:row>40043</xdr:row>
      <xdr:rowOff>7620</xdr:rowOff>
    </xdr:from>
    <xdr:to>
      <xdr:col>5</xdr:col>
      <xdr:colOff>53340</xdr:colOff>
      <xdr:row>40043</xdr:row>
      <xdr:rowOff>7620</xdr:rowOff>
    </xdr:to>
    <xdr:sp macro="" textlink="">
      <xdr:nvSpPr>
        <xdr:cNvPr id="934" name="Line 7">
          <a:extLst>
            <a:ext uri="{FF2B5EF4-FFF2-40B4-BE49-F238E27FC236}">
              <a16:creationId xmlns:a16="http://schemas.microsoft.com/office/drawing/2014/main" id="{764CBA53-ABC7-4AEA-9ACA-B1936976D743}"/>
            </a:ext>
          </a:extLst>
        </xdr:cNvPr>
        <xdr:cNvSpPr>
          <a:spLocks noChangeShapeType="1"/>
        </xdr:cNvSpPr>
      </xdr:nvSpPr>
      <xdr:spPr bwMode="auto">
        <a:xfrm>
          <a:off x="342900" y="7966809060"/>
          <a:ext cx="560832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586740</xdr:colOff>
      <xdr:row>40052</xdr:row>
      <xdr:rowOff>121920</xdr:rowOff>
    </xdr:from>
    <xdr:to>
      <xdr:col>6</xdr:col>
      <xdr:colOff>297180</xdr:colOff>
      <xdr:row>40052</xdr:row>
      <xdr:rowOff>121920</xdr:rowOff>
    </xdr:to>
    <xdr:sp macro="" textlink="">
      <xdr:nvSpPr>
        <xdr:cNvPr id="935" name="Line 6">
          <a:extLst>
            <a:ext uri="{FF2B5EF4-FFF2-40B4-BE49-F238E27FC236}">
              <a16:creationId xmlns:a16="http://schemas.microsoft.com/office/drawing/2014/main" id="{81522699-179E-4A53-B22F-4B42425E48F6}"/>
            </a:ext>
          </a:extLst>
        </xdr:cNvPr>
        <xdr:cNvSpPr>
          <a:spLocks noChangeShapeType="1"/>
        </xdr:cNvSpPr>
      </xdr:nvSpPr>
      <xdr:spPr bwMode="auto">
        <a:xfrm>
          <a:off x="1257300" y="7968706440"/>
          <a:ext cx="5608320" cy="0"/>
        </a:xfrm>
        <a:prstGeom prst="line">
          <a:avLst/>
        </a:prstGeom>
        <a:noFill/>
        <a:ln w="6401">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586740</xdr:colOff>
      <xdr:row>40052</xdr:row>
      <xdr:rowOff>121920</xdr:rowOff>
    </xdr:from>
    <xdr:to>
      <xdr:col>1</xdr:col>
      <xdr:colOff>586740</xdr:colOff>
      <xdr:row>40095</xdr:row>
      <xdr:rowOff>160020</xdr:rowOff>
    </xdr:to>
    <xdr:sp macro="" textlink="">
      <xdr:nvSpPr>
        <xdr:cNvPr id="936" name="Line 5">
          <a:extLst>
            <a:ext uri="{FF2B5EF4-FFF2-40B4-BE49-F238E27FC236}">
              <a16:creationId xmlns:a16="http://schemas.microsoft.com/office/drawing/2014/main" id="{6392955E-9632-46E3-953C-7D8BF5D580E9}"/>
            </a:ext>
          </a:extLst>
        </xdr:cNvPr>
        <xdr:cNvSpPr>
          <a:spLocks noChangeShapeType="1"/>
        </xdr:cNvSpPr>
      </xdr:nvSpPr>
      <xdr:spPr bwMode="auto">
        <a:xfrm>
          <a:off x="1257300" y="7968706440"/>
          <a:ext cx="0" cy="85572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777240</xdr:colOff>
      <xdr:row>40052</xdr:row>
      <xdr:rowOff>121920</xdr:rowOff>
    </xdr:from>
    <xdr:to>
      <xdr:col>2</xdr:col>
      <xdr:colOff>777240</xdr:colOff>
      <xdr:row>40095</xdr:row>
      <xdr:rowOff>160020</xdr:rowOff>
    </xdr:to>
    <xdr:sp macro="" textlink="">
      <xdr:nvSpPr>
        <xdr:cNvPr id="937" name="Line 4">
          <a:extLst>
            <a:ext uri="{FF2B5EF4-FFF2-40B4-BE49-F238E27FC236}">
              <a16:creationId xmlns:a16="http://schemas.microsoft.com/office/drawing/2014/main" id="{CCE2FFC6-4124-43C1-B999-729DEE495BB7}"/>
            </a:ext>
          </a:extLst>
        </xdr:cNvPr>
        <xdr:cNvSpPr>
          <a:spLocks noChangeShapeType="1"/>
        </xdr:cNvSpPr>
      </xdr:nvSpPr>
      <xdr:spPr bwMode="auto">
        <a:xfrm>
          <a:off x="2118360" y="7968706440"/>
          <a:ext cx="0" cy="85572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335280</xdr:colOff>
      <xdr:row>40052</xdr:row>
      <xdr:rowOff>121920</xdr:rowOff>
    </xdr:from>
    <xdr:to>
      <xdr:col>5</xdr:col>
      <xdr:colOff>335280</xdr:colOff>
      <xdr:row>40095</xdr:row>
      <xdr:rowOff>160020</xdr:rowOff>
    </xdr:to>
    <xdr:sp macro="" textlink="">
      <xdr:nvSpPr>
        <xdr:cNvPr id="938" name="Line 3">
          <a:extLst>
            <a:ext uri="{FF2B5EF4-FFF2-40B4-BE49-F238E27FC236}">
              <a16:creationId xmlns:a16="http://schemas.microsoft.com/office/drawing/2014/main" id="{DAC7BD46-052D-490E-8723-1DB2020ACE3A}"/>
            </a:ext>
          </a:extLst>
        </xdr:cNvPr>
        <xdr:cNvSpPr>
          <a:spLocks noChangeShapeType="1"/>
        </xdr:cNvSpPr>
      </xdr:nvSpPr>
      <xdr:spPr bwMode="auto">
        <a:xfrm>
          <a:off x="6233160" y="7968706440"/>
          <a:ext cx="0" cy="8557260"/>
        </a:xfrm>
        <a:prstGeom prst="line">
          <a:avLst/>
        </a:prstGeom>
        <a:noFill/>
        <a:ln w="6096">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297180</xdr:colOff>
      <xdr:row>40052</xdr:row>
      <xdr:rowOff>121920</xdr:rowOff>
    </xdr:from>
    <xdr:to>
      <xdr:col>6</xdr:col>
      <xdr:colOff>297180</xdr:colOff>
      <xdr:row>40095</xdr:row>
      <xdr:rowOff>160020</xdr:rowOff>
    </xdr:to>
    <xdr:sp macro="" textlink="">
      <xdr:nvSpPr>
        <xdr:cNvPr id="939" name="Line 2">
          <a:extLst>
            <a:ext uri="{FF2B5EF4-FFF2-40B4-BE49-F238E27FC236}">
              <a16:creationId xmlns:a16="http://schemas.microsoft.com/office/drawing/2014/main" id="{ABDFC2F5-E86E-49A0-944B-A7A73060D9DE}"/>
            </a:ext>
          </a:extLst>
        </xdr:cNvPr>
        <xdr:cNvSpPr>
          <a:spLocks noChangeShapeType="1"/>
        </xdr:cNvSpPr>
      </xdr:nvSpPr>
      <xdr:spPr bwMode="auto">
        <a:xfrm>
          <a:off x="6865620" y="7968706440"/>
          <a:ext cx="0" cy="855726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342900</xdr:colOff>
      <xdr:row>40107</xdr:row>
      <xdr:rowOff>0</xdr:rowOff>
    </xdr:from>
    <xdr:to>
      <xdr:col>5</xdr:col>
      <xdr:colOff>53340</xdr:colOff>
      <xdr:row>40107</xdr:row>
      <xdr:rowOff>0</xdr:rowOff>
    </xdr:to>
    <xdr:sp macro="" textlink="">
      <xdr:nvSpPr>
        <xdr:cNvPr id="940" name="Line 1">
          <a:extLst>
            <a:ext uri="{FF2B5EF4-FFF2-40B4-BE49-F238E27FC236}">
              <a16:creationId xmlns:a16="http://schemas.microsoft.com/office/drawing/2014/main" id="{AEA2CE66-0BAC-4715-B02D-D1391AF7A864}"/>
            </a:ext>
          </a:extLst>
        </xdr:cNvPr>
        <xdr:cNvSpPr>
          <a:spLocks noChangeShapeType="1"/>
        </xdr:cNvSpPr>
      </xdr:nvSpPr>
      <xdr:spPr bwMode="auto">
        <a:xfrm>
          <a:off x="342900" y="7979481120"/>
          <a:ext cx="5608320" cy="0"/>
        </a:xfrm>
        <a:prstGeom prst="line">
          <a:avLst/>
        </a:prstGeom>
        <a:noFill/>
        <a:ln w="609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381000</xdr:colOff>
      <xdr:row>12</xdr:row>
      <xdr:rowOff>104775</xdr:rowOff>
    </xdr:from>
    <xdr:to>
      <xdr:col>9</xdr:col>
      <xdr:colOff>510540</xdr:colOff>
      <xdr:row>20</xdr:row>
      <xdr:rowOff>45719</xdr:rowOff>
    </xdr:to>
    <xdr:pic>
      <xdr:nvPicPr>
        <xdr:cNvPr id="2" name="Picture 1">
          <a:extLst>
            <a:ext uri="{FF2B5EF4-FFF2-40B4-BE49-F238E27FC236}">
              <a16:creationId xmlns:a16="http://schemas.microsoft.com/office/drawing/2014/main" id="{CFB6DA28-7A4E-4E9A-9B2B-B58E3B0C74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62275" y="2274570"/>
          <a:ext cx="2567940" cy="1403985"/>
        </a:xfrm>
        <a:prstGeom prst="rect">
          <a:avLst/>
        </a:prstGeom>
      </xdr:spPr>
    </xdr:pic>
    <xdr:clientData/>
  </xdr:twoCellAnchor>
  <xdr:twoCellAnchor editAs="oneCell">
    <xdr:from>
      <xdr:col>11</xdr:col>
      <xdr:colOff>0</xdr:colOff>
      <xdr:row>13</xdr:row>
      <xdr:rowOff>0</xdr:rowOff>
    </xdr:from>
    <xdr:to>
      <xdr:col>15</xdr:col>
      <xdr:colOff>599591</xdr:colOff>
      <xdr:row>19</xdr:row>
      <xdr:rowOff>160099</xdr:rowOff>
    </xdr:to>
    <xdr:pic>
      <xdr:nvPicPr>
        <xdr:cNvPr id="3" name="Picture 2">
          <a:extLst>
            <a:ext uri="{FF2B5EF4-FFF2-40B4-BE49-F238E27FC236}">
              <a16:creationId xmlns:a16="http://schemas.microsoft.com/office/drawing/2014/main" id="{952364AF-7829-41E0-B6D1-8415820A8986}"/>
            </a:ext>
          </a:extLst>
        </xdr:cNvPr>
        <xdr:cNvPicPr>
          <a:picLocks noChangeAspect="1"/>
        </xdr:cNvPicPr>
      </xdr:nvPicPr>
      <xdr:blipFill>
        <a:blip xmlns:r="http://schemas.openxmlformats.org/officeDocument/2006/relationships" r:embed="rId2"/>
        <a:stretch>
          <a:fillRect/>
        </a:stretch>
      </xdr:blipFill>
      <xdr:spPr>
        <a:xfrm>
          <a:off x="6238875" y="2352675"/>
          <a:ext cx="3139591" cy="1257378"/>
        </a:xfrm>
        <a:prstGeom prst="rect">
          <a:avLst/>
        </a:prstGeom>
      </xdr:spPr>
    </xdr:pic>
    <xdr:clientData/>
  </xdr:twoCellAnchor>
  <xdr:twoCellAnchor editAs="oneCell">
    <xdr:from>
      <xdr:col>7</xdr:col>
      <xdr:colOff>396240</xdr:colOff>
      <xdr:row>25</xdr:row>
      <xdr:rowOff>74294</xdr:rowOff>
    </xdr:from>
    <xdr:to>
      <xdr:col>13</xdr:col>
      <xdr:colOff>411939</xdr:colOff>
      <xdr:row>33</xdr:row>
      <xdr:rowOff>3635</xdr:rowOff>
    </xdr:to>
    <xdr:pic>
      <xdr:nvPicPr>
        <xdr:cNvPr id="4" name="Picture 3">
          <a:extLst>
            <a:ext uri="{FF2B5EF4-FFF2-40B4-BE49-F238E27FC236}">
              <a16:creationId xmlns:a16="http://schemas.microsoft.com/office/drawing/2014/main" id="{5A687BE2-C855-4A0E-A487-5D0CE27433E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00525" y="4598669"/>
          <a:ext cx="3773085" cy="13923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74733</xdr:colOff>
      <xdr:row>106</xdr:row>
      <xdr:rowOff>98716</xdr:rowOff>
    </xdr:from>
    <xdr:to>
      <xdr:col>4</xdr:col>
      <xdr:colOff>621833</xdr:colOff>
      <xdr:row>127</xdr:row>
      <xdr:rowOff>79008</xdr:rowOff>
    </xdr:to>
    <xdr:pic>
      <xdr:nvPicPr>
        <xdr:cNvPr id="13" name="Picture 2">
          <a:extLst>
            <a:ext uri="{FF2B5EF4-FFF2-40B4-BE49-F238E27FC236}">
              <a16:creationId xmlns:a16="http://schemas.microsoft.com/office/drawing/2014/main" id="{3CC630E3-B0CB-27ED-1B7E-0367C8251434}"/>
            </a:ext>
          </a:extLst>
        </xdr:cNvPr>
        <xdr:cNvPicPr>
          <a:picLocks noChangeAspect="1"/>
        </xdr:cNvPicPr>
      </xdr:nvPicPr>
      <xdr:blipFill>
        <a:blip xmlns:r="http://schemas.openxmlformats.org/officeDocument/2006/relationships" r:embed="rId1"/>
        <a:stretch>
          <a:fillRect/>
        </a:stretch>
      </xdr:blipFill>
      <xdr:spPr>
        <a:xfrm>
          <a:off x="741483" y="19120141"/>
          <a:ext cx="4509500" cy="3580742"/>
        </a:xfrm>
        <a:prstGeom prst="rect">
          <a:avLst/>
        </a:prstGeom>
      </xdr:spPr>
    </xdr:pic>
    <xdr:clientData/>
  </xdr:twoCellAnchor>
  <xdr:twoCellAnchor editAs="oneCell">
    <xdr:from>
      <xdr:col>1</xdr:col>
      <xdr:colOff>50080</xdr:colOff>
      <xdr:row>127</xdr:row>
      <xdr:rowOff>109896</xdr:rowOff>
    </xdr:from>
    <xdr:to>
      <xdr:col>4</xdr:col>
      <xdr:colOff>609600</xdr:colOff>
      <xdr:row>150</xdr:row>
      <xdr:rowOff>15316</xdr:rowOff>
    </xdr:to>
    <xdr:pic>
      <xdr:nvPicPr>
        <xdr:cNvPr id="15" name="Picture 4">
          <a:extLst>
            <a:ext uri="{FF2B5EF4-FFF2-40B4-BE49-F238E27FC236}">
              <a16:creationId xmlns:a16="http://schemas.microsoft.com/office/drawing/2014/main" id="{CA87854B-4061-9343-2903-7D5880D8E8ED}"/>
            </a:ext>
          </a:extLst>
        </xdr:cNvPr>
        <xdr:cNvPicPr>
          <a:picLocks noChangeAspect="1"/>
        </xdr:cNvPicPr>
      </xdr:nvPicPr>
      <xdr:blipFill>
        <a:blip xmlns:r="http://schemas.openxmlformats.org/officeDocument/2006/relationships" r:embed="rId2"/>
        <a:stretch>
          <a:fillRect/>
        </a:stretch>
      </xdr:blipFill>
      <xdr:spPr>
        <a:xfrm>
          <a:off x="716830" y="22731771"/>
          <a:ext cx="4521920" cy="3848770"/>
        </a:xfrm>
        <a:prstGeom prst="rect">
          <a:avLst/>
        </a:prstGeom>
      </xdr:spPr>
    </xdr:pic>
    <xdr:clientData/>
  </xdr:twoCellAnchor>
  <xdr:twoCellAnchor editAs="oneCell">
    <xdr:from>
      <xdr:col>1</xdr:col>
      <xdr:colOff>68512</xdr:colOff>
      <xdr:row>150</xdr:row>
      <xdr:rowOff>69797</xdr:rowOff>
    </xdr:from>
    <xdr:to>
      <xdr:col>4</xdr:col>
      <xdr:colOff>628650</xdr:colOff>
      <xdr:row>158</xdr:row>
      <xdr:rowOff>92853</xdr:rowOff>
    </xdr:to>
    <xdr:pic>
      <xdr:nvPicPr>
        <xdr:cNvPr id="18" name="Picture 6">
          <a:extLst>
            <a:ext uri="{FF2B5EF4-FFF2-40B4-BE49-F238E27FC236}">
              <a16:creationId xmlns:a16="http://schemas.microsoft.com/office/drawing/2014/main" id="{69FA9B66-A81F-528D-397E-B023F1719B53}"/>
            </a:ext>
          </a:extLst>
        </xdr:cNvPr>
        <xdr:cNvPicPr>
          <a:picLocks noChangeAspect="1"/>
        </xdr:cNvPicPr>
      </xdr:nvPicPr>
      <xdr:blipFill>
        <a:blip xmlns:r="http://schemas.openxmlformats.org/officeDocument/2006/relationships" r:embed="rId3"/>
        <a:stretch>
          <a:fillRect/>
        </a:stretch>
      </xdr:blipFill>
      <xdr:spPr>
        <a:xfrm>
          <a:off x="735262" y="26635022"/>
          <a:ext cx="4522538" cy="1394656"/>
        </a:xfrm>
        <a:prstGeom prst="rect">
          <a:avLst/>
        </a:prstGeom>
      </xdr:spPr>
    </xdr:pic>
    <xdr:clientData/>
  </xdr:twoCellAnchor>
  <xdr:twoCellAnchor editAs="oneCell">
    <xdr:from>
      <xdr:col>1</xdr:col>
      <xdr:colOff>61971</xdr:colOff>
      <xdr:row>158</xdr:row>
      <xdr:rowOff>128357</xdr:rowOff>
    </xdr:from>
    <xdr:to>
      <xdr:col>4</xdr:col>
      <xdr:colOff>619125</xdr:colOff>
      <xdr:row>168</xdr:row>
      <xdr:rowOff>90031</xdr:rowOff>
    </xdr:to>
    <xdr:pic>
      <xdr:nvPicPr>
        <xdr:cNvPr id="23" name="Picture 8">
          <a:extLst>
            <a:ext uri="{FF2B5EF4-FFF2-40B4-BE49-F238E27FC236}">
              <a16:creationId xmlns:a16="http://schemas.microsoft.com/office/drawing/2014/main" id="{6E0DAC78-1CCA-5B74-9EB7-BE8E1D7D323C}"/>
            </a:ext>
          </a:extLst>
        </xdr:cNvPr>
        <xdr:cNvPicPr>
          <a:picLocks noChangeAspect="1"/>
        </xdr:cNvPicPr>
      </xdr:nvPicPr>
      <xdr:blipFill>
        <a:blip xmlns:r="http://schemas.openxmlformats.org/officeDocument/2006/relationships" r:embed="rId4"/>
        <a:stretch>
          <a:fillRect/>
        </a:stretch>
      </xdr:blipFill>
      <xdr:spPr>
        <a:xfrm>
          <a:off x="728721" y="28065182"/>
          <a:ext cx="4519554" cy="1676174"/>
        </a:xfrm>
        <a:prstGeom prst="rect">
          <a:avLst/>
        </a:prstGeom>
      </xdr:spPr>
    </xdr:pic>
    <xdr:clientData/>
  </xdr:twoCellAnchor>
  <xdr:twoCellAnchor editAs="oneCell">
    <xdr:from>
      <xdr:col>1</xdr:col>
      <xdr:colOff>60286</xdr:colOff>
      <xdr:row>168</xdr:row>
      <xdr:rowOff>164831</xdr:rowOff>
    </xdr:from>
    <xdr:to>
      <xdr:col>4</xdr:col>
      <xdr:colOff>695325</xdr:colOff>
      <xdr:row>180</xdr:row>
      <xdr:rowOff>127105</xdr:rowOff>
    </xdr:to>
    <xdr:pic>
      <xdr:nvPicPr>
        <xdr:cNvPr id="27" name="Picture 10">
          <a:extLst>
            <a:ext uri="{FF2B5EF4-FFF2-40B4-BE49-F238E27FC236}">
              <a16:creationId xmlns:a16="http://schemas.microsoft.com/office/drawing/2014/main" id="{C3AF2C68-B169-6947-9B3B-6CA8FA5939EE}"/>
            </a:ext>
          </a:extLst>
        </xdr:cNvPr>
        <xdr:cNvPicPr>
          <a:picLocks noChangeAspect="1"/>
        </xdr:cNvPicPr>
      </xdr:nvPicPr>
      <xdr:blipFill>
        <a:blip xmlns:r="http://schemas.openxmlformats.org/officeDocument/2006/relationships" r:embed="rId5"/>
        <a:stretch>
          <a:fillRect/>
        </a:stretch>
      </xdr:blipFill>
      <xdr:spPr>
        <a:xfrm>
          <a:off x="727036" y="29816156"/>
          <a:ext cx="4597439" cy="2019674"/>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viation spirit" id="{925B88D1-337E-42CB-996C-08C6A05418B0}">
    <nsvFilter filterId="{00000000-0001-0000-0000-000000000000}" ref="A3:N3489" tableId="0">
      <columnFilter colId="4">
        <filter colId="4">
          <x:filters>
            <x:filter val="27101220"/>
          </x:filters>
        </filter>
      </columnFilter>
      <columnFilter colId="12">
        <filter colId="12">
          <x:filters>
            <x:filter val="Imports"/>
          </x:filters>
        </filter>
      </columnFilter>
    </nsvFilter>
  </namedSheetView>
  <namedSheetView name="Coal" id="{110504E9-7B54-496D-9883-F35E4B36BBCB}">
    <nsvFilter filterId="{00000000-0001-0000-0000-000000000000}" ref="A3:N3489" tableId="0">
      <columnFilter colId="5">
        <filter colId="5">
          <x:filters>
            <x:filter val="Coal and Coke"/>
          </x:filters>
        </filter>
      </columnFilter>
      <columnFilter colId="12">
        <filter colId="12">
          <x:filters>
            <x:filter val="Imports"/>
          </x:filters>
        </filter>
      </columnFilter>
    </nsvFilter>
  </namedSheetView>
  <namedSheetView name="Jet Fuel" id="{AADE55FF-4EB0-4D2C-9BB4-D5DEBF23E3B0}">
    <nsvFilter filterId="{00000000-0001-0000-0000-000000000000}" ref="A3:N3489" tableId="0">
      <columnFilter colId="4">
        <filter colId="4">
          <x:filters>
            <x:filter val="27101230"/>
          </x:filters>
        </filter>
      </columnFilter>
      <columnFilter colId="12">
        <filter colId="12">
          <x:filters>
            <x:filter val="Imports"/>
          </x:filters>
        </filter>
      </columnFilter>
    </nsvFilter>
  </namedSheetView>
  <namedSheetView name="View1" id="{AA4717B0-20D5-4FF4-8ADC-045F693FA398}">
    <nsvFilter filterId="{00000000-0001-0000-0000-000000000000}" ref="A3:N3489" tableId="0"/>
  </namedSheetView>
  <namedSheetView name="View2" id="{27632127-C97D-41CE-B585-79143DC6C0AF}">
    <nsvFilter filterId="{00000000-0001-0000-0000-000000000000}" ref="A3:N3489" tableId="0">
      <columnFilter colId="12">
        <filter colId="12">
          <x:filters>
            <x:filter val="Domestic Exports"/>
          </x:filters>
        </filter>
      </columnFilter>
    </nsvFilter>
  </namedSheetView>
  <namedSheetView name="White spirits" id="{8ED8DF32-8E04-4B83-B0F8-D442D7BC85A7}">
    <nsvFilter filterId="{00000000-0001-0000-0000-000000000000}" ref="A3:N3489" tableId="0">
      <columnFilter colId="5">
        <filter colId="5">
          <x:filters>
            <x:filter val="White spirit and special boiling point industrial spirits"/>
          </x:filters>
        </filter>
      </columnFilter>
      <columnFilter colId="12">
        <filter colId="12">
          <x:filters>
            <x:filter val="Imports"/>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Valmak Mathebula" id="{6A58F267-ECE8-4786-873F-33EA83C9E1C6}" userId="7f36ebe5e1e669b0" providerId="Windows Live"/>
  <person displayName="Christian Griffiths" id="{8430EC5D-379D-44EF-8920-B8017F0D6673}" userId="e615035ae71262a2"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6" dT="2025-06-02T12:26:05.46" personId="{6A58F267-ECE8-4786-873F-33EA83C9E1C6}" id="{B6918E92-C2B2-4979-93B7-C093F41B2433}">
    <text xml:space="preserve">Or 0.0455TJ
Depending on energy content
</text>
  </threadedComment>
</ThreadedComments>
</file>

<file path=xl/threadedComments/threadedComment2.xml><?xml version="1.0" encoding="utf-8"?>
<ThreadedComments xmlns="http://schemas.microsoft.com/office/spreadsheetml/2018/threadedcomments" xmlns:x="http://schemas.openxmlformats.org/spreadsheetml/2006/main">
  <threadedComment ref="B4" dT="2025-06-05T06:56:22.35" personId="{8430EC5D-379D-44EF-8920-B8017F0D6673}" id="{C8291E67-BCE8-477A-B41E-6598C290F241}">
    <text>Duplicate for Use Table</text>
  </threadedComment>
  <threadedComment ref="V4" dT="2025-06-05T07:04:11.68" personId="{8430EC5D-379D-44EF-8920-B8017F0D6673}" id="{012B7845-91E6-48CC-A542-88FFD2A7EBA8}">
    <text>Check sum formula</text>
  </threadedComment>
  <threadedComment ref="P5" dT="2025-06-05T06:53:14.45" personId="{8430EC5D-379D-44EF-8920-B8017F0D6673}" id="{63F4385A-0067-4E9E-9AAC-4C963412D621}">
    <text>Follow “Total Industry”</text>
  </threadedComment>
  <threadedComment ref="R5" dT="2025-06-05T06:53:49.78" personId="{8430EC5D-379D-44EF-8920-B8017F0D6673}" id="{7D39965F-1AF3-4D37-80C8-ED987489DFE7}">
    <text>After “Households”</text>
  </threadedComment>
  <threadedComment ref="S5" dT="2025-06-05T06:43:51.62" personId="{8430EC5D-379D-44EF-8920-B8017F0D6673}" id="{CB6D8493-CDA3-4F50-95E0-7AA03475C3F3}">
    <text>Move to between O and P</text>
  </threadedComment>
  <threadedComment ref="B6" dT="2025-06-05T06:57:39.60" personId="{8430EC5D-379D-44EF-8920-B8017F0D6673}" id="{8655D169-E51C-4DA9-9804-110C439C5C67}">
    <text>Sub-headings and sub-totals from official Supply Table</text>
  </threadedComment>
  <threadedComment ref="S8" dT="2025-06-06T11:17:30.17" personId="{6A58F267-ECE8-4786-873F-33EA83C9E1C6}" id="{289EB4F7-57BF-48AC-BB17-E9C5BD4B476E}">
    <text>Differs from Kenya power IAR</text>
  </threadedComment>
  <threadedComment ref="T8" dT="2025-06-06T11:40:55.02" personId="{6A58F267-ECE8-4786-873F-33EA83C9E1C6}" id="{C6970C93-46E9-4BDA-BFB7-95A4EFA91E79}">
    <text xml:space="preserve">What subsidies exist?
</text>
  </threadedComment>
  <threadedComment ref="V12" dT="2025-06-04T04:35:08.52" personId="{6A58F267-ECE8-4786-873F-33EA83C9E1C6}" id="{8ED7B598-0D30-40BC-90A7-6D35A10FC17B}">
    <text>This could be double counting</text>
  </threadedComment>
  <threadedComment ref="W13" dT="2025-06-04T12:30:57.20" personId="{8430EC5D-379D-44EF-8920-B8017F0D6673}" id="{787C1DD4-C083-4244-90BD-6F761B4BFFA9}">
    <text>Sitting in “Other” in Use Residuals</text>
  </threadedComment>
  <threadedComment ref="U16" dT="2025-06-06T13:52:08.18" personId="{6A58F267-ECE8-4786-873F-33EA83C9E1C6}" id="{BC30984E-52AD-46CD-9D7D-61E0A1BCAD20}">
    <text>Amended formula to account for statistical difference between Physical S&amp;U Tables</text>
  </threadedComment>
  <threadedComment ref="B23" dT="2025-06-06T04:59:24.65" personId="{6A58F267-ECE8-4786-873F-33EA83C9E1C6}" id="{5F592625-1693-4E7C-8D24-F480DBE436B6}">
    <text>Used petroleum fuels, this could be refined</text>
  </threadedComment>
  <threadedComment ref="R23" dT="2025-06-06T08:15:52.06" personId="{6A58F267-ECE8-4786-873F-33EA83C9E1C6}" id="{0D61470E-CF14-47FA-80B0-B7A51529214C}">
    <text>Used part of light diesel oils</text>
  </threadedComment>
  <threadedComment ref="R25" dT="2025-06-03T17:48:02.44" personId="{6A58F267-ECE8-4786-873F-33EA83C9E1C6}" id="{C76FF202-61F3-4D13-9E96-DEA7A23FA4B0}">
    <text>Related to price of Lubricating oils</text>
  </threadedComment>
  <threadedComment ref="R26" dT="2025-06-06T07:47:17.78" personId="{6A58F267-ECE8-4786-873F-33EA83C9E1C6}" id="{8C8957BC-3F04-4453-B0C0-902F63340E26}">
    <text>Used retail price</text>
  </threadedComment>
  <threadedComment ref="U28" dT="2025-06-06T13:52:08.18" personId="{6A58F267-ECE8-4786-873F-33EA83C9E1C6}" id="{304BA654-B486-4DF2-BCD6-402533E0EE57}">
    <text>Amended formula to account for statistical difference between Physical S&amp;U Tables</text>
  </threadedComment>
  <threadedComment ref="B29" dT="2025-06-06T07:32:37.26" personId="{6A58F267-ECE8-4786-873F-33EA83C9E1C6}" id="{742FD6F6-7031-445B-8D53-5FA4C783C566}">
    <text>Using same price as for light, no HS code</text>
  </threadedComment>
  <threadedComment ref="R30" dT="2025-06-06T12:50:14.65" personId="{6A58F267-ECE8-4786-873F-33EA83C9E1C6}" id="{B9793156-A610-4C24-B888-D6CDC3872BFB}">
    <text>Verify Import price</text>
  </threadedComment>
  <threadedComment ref="V30" dT="2025-06-04T04:14:14.49" personId="{6A58F267-ECE8-4786-873F-33EA83C9E1C6}" id="{5EE3FD98-A21A-484C-A504-B1F2B6DB737B}">
    <text>Is this double counting, they have electricity in supply, and nothing in use</text>
  </threadedComment>
  <threadedComment ref="G36" dT="2025-06-05T07:02:43.25" personId="{8430EC5D-379D-44EF-8920-B8017F0D6673}" id="{6787F40B-B820-4DE8-A9F0-5CA5FD7BB451}">
    <text>To discuss: Industry disaggregation</text>
  </threadedComment>
  <threadedComment ref="D40" dT="2025-06-06T11:50:53.33" personId="{6A58F267-ECE8-4786-873F-33EA83C9E1C6}" id="{BD9D0322-A3F3-4EE1-BF2B-B9BA444BBE8B}">
    <text>Used price from literature</text>
  </threadedComment>
  <threadedComment ref="P40" dT="2025-06-06T11:51:07.29" personId="{6A58F267-ECE8-4786-873F-33EA83C9E1C6}" id="{CE066628-C977-4E60-B680-A00CA966A155}">
    <text>Used price from literature</text>
  </threadedComment>
  <threadedComment ref="B43" dT="2025-06-04T07:14:07.21" personId="{6A58F267-ECE8-4786-873F-33EA83C9E1C6}" id="{86BD796B-9B3B-478F-B546-22F27E73D9C2}">
    <text xml:space="preserve"> (in use: its extraction)</text>
  </threadedComment>
  <threadedComment ref="P43" dT="2025-06-03T17:33:53.64" personId="{6A58F267-ECE8-4786-873F-33EA83C9E1C6}" id="{6BE9D04B-AD1A-4972-B3EA-EDAB7A29BE38}">
    <text>For residuals: to determine what price to use</text>
  </threadedComment>
  <threadedComment ref="B65" dT="2025-06-03T14:43:51.62" personId="{8430EC5D-379D-44EF-8920-B8017F0D6673}" id="{33C23D9C-180F-4A19-8416-DF8C62F5AA0E}">
    <text>Used same price as light diesel oil</text>
  </threadedComment>
  <threadedComment ref="B71" dT="2025-06-05T08:38:30.46" personId="{6A58F267-ECE8-4786-873F-33EA83C9E1C6}" id="{A85F5919-3D62-4443-AD67-3C3916A0C2EE}">
    <text>Need the price for this , but later, for now I used light diesel</text>
  </threadedComment>
  <threadedComment ref="B74" dT="2025-06-03T14:56:58.27" personId="{8430EC5D-379D-44EF-8920-B8017F0D6673}" id="{06159053-AB60-4504-9F85-C90195BD765F}">
    <text>Use table doesn’t specify from where electricity came from, only presents customer categories</text>
  </threadedComment>
  <threadedComment ref="B86" dT="2025-06-06T03:05:02.03" personId="{6A58F267-ECE8-4786-873F-33EA83C9E1C6}" id="{518C1E18-8505-4C37-8285-D5F6ADC8E896}">
    <text>Average price of electricity</text>
  </threadedComment>
  <threadedComment ref="S86" dT="2025-06-06T14:13:58.37" personId="{6A58F267-ECE8-4786-873F-33EA83C9E1C6}" id="{7D52CC9E-C41C-489F-9A5E-AA0CA6175A9F}">
    <text>Determine price to use for this and other residuals</text>
  </threadedComment>
  <threadedComment ref="B87" dT="2025-06-06T03:05:16.86" personId="{6A58F267-ECE8-4786-873F-33EA83C9E1C6}" id="{BFAF5796-1C84-4A1B-9A43-426779A8824F}">
    <text>Average price of electricity</text>
  </threadedComment>
  <threadedComment ref="B88" dT="2025-06-06T03:05:25.83" personId="{6A58F267-ECE8-4786-873F-33EA83C9E1C6}" id="{4DF119F8-7C5B-4776-897E-FF7CCB51966F}">
    <text>Average price of electricity</text>
  </threadedComment>
  <threadedComment ref="B89" dT="2025-06-06T03:05:34.12" personId="{6A58F267-ECE8-4786-873F-33EA83C9E1C6}" id="{B202A67D-F610-4D2C-B55D-EEA4F70EEB86}">
    <text>Average price of electricity</text>
  </threadedComment>
</ThreadedComments>
</file>

<file path=xl/threadedComments/threadedComment3.xml><?xml version="1.0" encoding="utf-8"?>
<ThreadedComments xmlns="http://schemas.microsoft.com/office/spreadsheetml/2018/threadedcomments" xmlns:x="http://schemas.openxmlformats.org/spreadsheetml/2006/main">
  <threadedComment ref="G17" dT="2025-06-06T13:11:42.28" personId="{6A58F267-ECE8-4786-873F-33EA83C9E1C6}" id="{6C84FCF7-232B-4FAC-8A51-2C9F9EDA0648}">
    <text>Get Firewood supply prices</text>
  </threadedComment>
  <threadedComment ref="H18" dT="2025-06-06T11:32:01.56" personId="{6A58F267-ECE8-4786-873F-33EA83C9E1C6}" id="{6708353F-CADA-4614-B578-ABD1401CBD17}">
    <text>Needs audit</text>
  </threadedComment>
  <threadedComment ref="G27" dT="2025-06-06T13:11:42.28" personId="{6A58F267-ECE8-4786-873F-33EA83C9E1C6}" id="{97AA07B7-97E1-43E1-80B0-E7DEFD1634B0}">
    <text>Get Charcoal supply prices</text>
  </threadedComment>
  <threadedComment ref="C28" dT="2025-06-05T09:04:06.30" personId="{8430EC5D-379D-44EF-8920-B8017F0D6673}" id="{8B666563-9186-4E14-B7B7-176533E3BBD4}">
    <text>Motor gasoline</text>
  </threadedComment>
  <threadedComment ref="H28" dT="2025-06-06T09:55:18.83" personId="{6A58F267-ECE8-4786-873F-33EA83C9E1C6}" id="{28D01F8E-B72A-4F8F-9BA7-0C325AEDB002}">
    <text>https://www.epra.go.ke/sites/default/files/2024-11/EPRA%20PRESS%20RELEASE-%20NOVEMBER%202024_1.pdf</text>
    <extLst>
      <x:ext xmlns:xltc2="http://schemas.microsoft.com/office/spreadsheetml/2020/threadedcomments2" uri="{F7C98A9C-CBB3-438F-8F68-D28B6AF4A901}">
        <xltc2:checksum>3467200471</xltc2:checksum>
        <xltc2:hyperlink startIndex="0" length="98" url="https://www.epra.go.ke/sites/default/files/2024-11/EPRA%20PRESS%20RELEASE-%20NOVEMBER%202024_1.pdf"/>
      </x:ext>
    </extLst>
  </threadedComment>
  <threadedComment ref="H36" dT="2025-06-06T10:00:19.72" personId="{6A58F267-ECE8-4786-873F-33EA83C9E1C6}" id="{65F9DCC3-633B-408E-B6EC-371CD2E85B7E}">
    <text>https://www.epra.go.ke/sites/default/files/2024-11/EPRA%20PRESS%20RELEASE-%20NOVEMBER%202024_1.pdf</text>
    <extLst>
      <x:ext xmlns:xltc2="http://schemas.microsoft.com/office/spreadsheetml/2020/threadedcomments2" uri="{F7C98A9C-CBB3-438F-8F68-D28B6AF4A901}">
        <xltc2:checksum>3467200471</xltc2:checksum>
        <xltc2:hyperlink startIndex="0" length="98" url="https://www.epra.go.ke/sites/default/files/2024-11/EPRA%20PRESS%20RELEASE-%20NOVEMBER%202024_1.pdf"/>
      </x:ext>
    </extLst>
  </threadedComment>
</ThreadedComments>
</file>

<file path=xl/threadedComments/threadedComment4.xml><?xml version="1.0" encoding="utf-8"?>
<ThreadedComments xmlns="http://schemas.microsoft.com/office/spreadsheetml/2018/threadedcomments" xmlns:x="http://schemas.openxmlformats.org/spreadsheetml/2006/main">
  <threadedComment ref="B190" dT="2025-06-06T11:44:44.69" personId="{6A58F267-ECE8-4786-873F-33EA83C9E1C6}" id="{81067CDA-8AD0-4F3E-9C02-0305DFECA0AB}">
    <text>Insert source reference for each table below</text>
  </threadedComment>
  <threadedComment ref="B212" dT="2025-06-04T10:18:02.95" personId="{8430EC5D-379D-44EF-8920-B8017F0D6673}" id="{7D0BD472-43EA-46BB-84BF-FA954B9619D9}">
    <text>Assumed same as REREC solar plant</text>
  </threadedComment>
</ThreadedComments>
</file>

<file path=xl/threadedComments/threadedComment5.xml><?xml version="1.0" encoding="utf-8"?>
<ThreadedComments xmlns="http://schemas.microsoft.com/office/spreadsheetml/2018/threadedcomments" xmlns:x="http://schemas.openxmlformats.org/spreadsheetml/2006/main">
  <threadedComment ref="H2" dT="2025-06-05T07:39:17.71" personId="{8430EC5D-379D-44EF-8920-B8017F0D6673}" id="{025F005A-0E90-4D5D-A94C-AB2D08CB794E}">
    <text>Use table, difference goes to residuals</text>
  </threadedComment>
</ThreadedComments>
</file>

<file path=xl/threadedComments/threadedComment6.xml><?xml version="1.0" encoding="utf-8"?>
<ThreadedComments xmlns="http://schemas.microsoft.com/office/spreadsheetml/2018/threadedcomments" xmlns:x="http://schemas.openxmlformats.org/spreadsheetml/2006/main">
  <threadedComment ref="Q41" dT="2025-06-04T11:10:31.30" personId="{8430EC5D-379D-44EF-8920-B8017F0D6673}" id="{20E61ADD-7D8D-46F8-8527-B9EF0EB56F33}">
    <text>154 from “Other electricity” and 230.32 from wood</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www.pigiame.co.ke/listings/dry-firewood-6045399" TargetMode="External"/><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B4EF2-D05C-479F-8F51-4E27B3A8B68E}">
  <dimension ref="A1:O40177"/>
  <sheetViews>
    <sheetView topLeftCell="A6088" zoomScale="80" zoomScaleNormal="80" workbookViewId="0">
      <selection activeCell="C6102" sqref="C6102"/>
    </sheetView>
  </sheetViews>
  <sheetFormatPr defaultRowHeight="15.5"/>
  <cols>
    <col min="3" max="3" width="42.1640625" bestFit="1" customWidth="1"/>
    <col min="12" max="12" width="8.9140625" bestFit="1" customWidth="1"/>
    <col min="13" max="13" width="10.6640625" bestFit="1" customWidth="1"/>
    <col min="14" max="14" width="22.1640625" customWidth="1"/>
    <col min="15" max="15" width="62.4140625" customWidth="1"/>
  </cols>
  <sheetData>
    <row r="1" spans="1:15">
      <c r="A1" t="s">
        <v>0</v>
      </c>
      <c r="D1" t="s">
        <v>1</v>
      </c>
      <c r="E1" t="s">
        <v>2</v>
      </c>
      <c r="F1" t="s">
        <v>3</v>
      </c>
    </row>
    <row r="2" spans="1:15">
      <c r="A2" t="s">
        <v>4</v>
      </c>
      <c r="B2" t="s">
        <v>5</v>
      </c>
      <c r="K2" t="s">
        <v>6</v>
      </c>
    </row>
    <row r="3" spans="1:15">
      <c r="A3" t="s">
        <v>7</v>
      </c>
      <c r="B3" t="s">
        <v>8</v>
      </c>
      <c r="L3" s="385" t="s">
        <v>9</v>
      </c>
      <c r="M3" s="385" t="s">
        <v>10</v>
      </c>
      <c r="N3" s="385" t="s">
        <v>11</v>
      </c>
      <c r="O3" s="385"/>
    </row>
    <row r="4" spans="1:15" ht="46.5">
      <c r="A4" t="s">
        <v>12</v>
      </c>
      <c r="L4" s="385">
        <v>27149000</v>
      </c>
      <c r="M4" s="386" t="s">
        <v>13</v>
      </c>
      <c r="N4" s="385" t="s">
        <v>14</v>
      </c>
      <c r="O4" s="385" t="s">
        <v>15</v>
      </c>
    </row>
    <row r="5" spans="1:15" ht="46.5">
      <c r="A5">
        <v>-1</v>
      </c>
      <c r="B5">
        <v>-2</v>
      </c>
      <c r="D5">
        <v>-3</v>
      </c>
      <c r="E5">
        <v>-4</v>
      </c>
      <c r="L5" s="385" t="s">
        <v>16</v>
      </c>
      <c r="M5" s="386" t="s">
        <v>13</v>
      </c>
      <c r="N5" s="385" t="s">
        <v>14</v>
      </c>
      <c r="O5" s="385" t="s">
        <v>17</v>
      </c>
    </row>
    <row r="6" spans="1:15" ht="46.5">
      <c r="A6">
        <v>101</v>
      </c>
      <c r="C6" t="s">
        <v>18</v>
      </c>
      <c r="L6" s="385" t="s">
        <v>19</v>
      </c>
      <c r="M6" s="386" t="s">
        <v>13</v>
      </c>
      <c r="N6" s="385" t="s">
        <v>14</v>
      </c>
      <c r="O6" s="385" t="s">
        <v>20</v>
      </c>
    </row>
    <row r="7" spans="1:15" ht="46.5">
      <c r="C7" t="s">
        <v>21</v>
      </c>
      <c r="L7" s="385" t="s">
        <v>22</v>
      </c>
      <c r="M7" s="386" t="s">
        <v>13</v>
      </c>
      <c r="N7" s="385" t="s">
        <v>14</v>
      </c>
      <c r="O7" s="385" t="s">
        <v>23</v>
      </c>
    </row>
    <row r="8" spans="1:15" ht="46.5">
      <c r="A8">
        <v>1012100</v>
      </c>
      <c r="C8" t="s">
        <v>24</v>
      </c>
      <c r="E8">
        <v>3</v>
      </c>
      <c r="L8" s="385" t="s">
        <v>25</v>
      </c>
      <c r="M8" s="386" t="s">
        <v>13</v>
      </c>
      <c r="N8" s="385" t="s">
        <v>14</v>
      </c>
      <c r="O8" s="385" t="s">
        <v>26</v>
      </c>
    </row>
    <row r="9" spans="1:15" ht="46.5">
      <c r="A9">
        <v>10129</v>
      </c>
      <c r="C9" t="s">
        <v>27</v>
      </c>
      <c r="E9">
        <v>3</v>
      </c>
      <c r="L9" s="385" t="s">
        <v>28</v>
      </c>
      <c r="M9" s="386" t="s">
        <v>13</v>
      </c>
      <c r="N9" s="385" t="s">
        <v>29</v>
      </c>
      <c r="O9" s="385" t="s">
        <v>29</v>
      </c>
    </row>
    <row r="10" spans="1:15" ht="77.5">
      <c r="A10">
        <v>1013</v>
      </c>
      <c r="C10" t="s">
        <v>30</v>
      </c>
      <c r="E10">
        <v>3</v>
      </c>
      <c r="L10" s="385" t="s">
        <v>31</v>
      </c>
      <c r="M10" s="386" t="s">
        <v>13</v>
      </c>
      <c r="N10" s="385" t="s">
        <v>32</v>
      </c>
      <c r="O10" s="385" t="s">
        <v>32</v>
      </c>
    </row>
    <row r="11" spans="1:15" ht="108.5">
      <c r="A11">
        <v>1019</v>
      </c>
      <c r="C11" t="s">
        <v>33</v>
      </c>
      <c r="E11">
        <v>3</v>
      </c>
      <c r="L11" s="385" t="s">
        <v>34</v>
      </c>
      <c r="M11" s="386" t="s">
        <v>13</v>
      </c>
      <c r="N11" s="385" t="s">
        <v>35</v>
      </c>
      <c r="O11" s="385" t="s">
        <v>35</v>
      </c>
    </row>
    <row r="12" spans="1:15" ht="124">
      <c r="A12">
        <v>102</v>
      </c>
      <c r="C12" t="s">
        <v>36</v>
      </c>
      <c r="L12" s="385" t="s">
        <v>37</v>
      </c>
      <c r="M12" s="385" t="s">
        <v>38</v>
      </c>
      <c r="N12" s="385" t="s">
        <v>39</v>
      </c>
      <c r="O12" s="385" t="s">
        <v>40</v>
      </c>
    </row>
    <row r="13" spans="1:15" ht="124">
      <c r="C13" t="s">
        <v>41</v>
      </c>
      <c r="L13" s="385" t="s">
        <v>42</v>
      </c>
      <c r="M13" s="385" t="s">
        <v>38</v>
      </c>
      <c r="N13" s="385" t="s">
        <v>39</v>
      </c>
      <c r="O13" s="385" t="s">
        <v>43</v>
      </c>
    </row>
    <row r="14" spans="1:15" ht="124">
      <c r="C14" t="s">
        <v>44</v>
      </c>
      <c r="L14" s="385" t="s">
        <v>45</v>
      </c>
      <c r="M14" s="385" t="s">
        <v>38</v>
      </c>
      <c r="N14" s="385" t="s">
        <v>39</v>
      </c>
      <c r="O14" s="385" t="s">
        <v>46</v>
      </c>
    </row>
    <row r="15" spans="1:15" ht="124">
      <c r="A15">
        <v>1022110</v>
      </c>
      <c r="C15" t="s">
        <v>47</v>
      </c>
      <c r="E15">
        <v>3</v>
      </c>
      <c r="L15" s="385" t="s">
        <v>48</v>
      </c>
      <c r="M15" s="385" t="s">
        <v>38</v>
      </c>
      <c r="N15" s="385" t="s">
        <v>39</v>
      </c>
      <c r="O15" s="385" t="s">
        <v>49</v>
      </c>
    </row>
    <row r="16" spans="1:15" ht="124">
      <c r="A16">
        <v>102212</v>
      </c>
      <c r="C16" t="s">
        <v>50</v>
      </c>
      <c r="E16">
        <v>3</v>
      </c>
      <c r="L16" s="385" t="s">
        <v>51</v>
      </c>
      <c r="M16" s="385" t="s">
        <v>38</v>
      </c>
      <c r="N16" s="385" t="s">
        <v>39</v>
      </c>
      <c r="O16" s="385" t="s">
        <v>52</v>
      </c>
    </row>
    <row r="17" spans="1:15" ht="124">
      <c r="A17">
        <v>102213</v>
      </c>
      <c r="C17" t="s">
        <v>53</v>
      </c>
      <c r="E17">
        <v>3</v>
      </c>
      <c r="L17" s="385" t="s">
        <v>54</v>
      </c>
      <c r="M17" s="385" t="s">
        <v>38</v>
      </c>
      <c r="N17" s="385" t="s">
        <v>39</v>
      </c>
      <c r="O17" s="385" t="s">
        <v>55</v>
      </c>
    </row>
    <row r="18" spans="1:15" ht="46.5">
      <c r="A18">
        <v>102219</v>
      </c>
      <c r="C18" t="s">
        <v>56</v>
      </c>
      <c r="E18">
        <v>3</v>
      </c>
      <c r="L18" s="385" t="s">
        <v>57</v>
      </c>
      <c r="M18" s="385" t="s">
        <v>38</v>
      </c>
      <c r="N18" s="385" t="s">
        <v>58</v>
      </c>
      <c r="O18" s="385" t="s">
        <v>59</v>
      </c>
    </row>
    <row r="19" spans="1:15" ht="62">
      <c r="C19" t="s">
        <v>60</v>
      </c>
      <c r="D19" t="s">
        <v>61</v>
      </c>
      <c r="L19" s="385" t="s">
        <v>62</v>
      </c>
      <c r="M19" s="385" t="s">
        <v>63</v>
      </c>
      <c r="N19" s="385" t="s">
        <v>64</v>
      </c>
      <c r="O19" s="385" t="s">
        <v>64</v>
      </c>
    </row>
    <row r="20" spans="1:15" ht="217">
      <c r="A20">
        <v>102291</v>
      </c>
      <c r="C20" t="s">
        <v>47</v>
      </c>
      <c r="E20">
        <v>3</v>
      </c>
      <c r="L20" s="385" t="s">
        <v>65</v>
      </c>
      <c r="M20" s="385" t="s">
        <v>63</v>
      </c>
      <c r="N20" s="385" t="s">
        <v>66</v>
      </c>
      <c r="O20" s="385" t="s">
        <v>67</v>
      </c>
    </row>
    <row r="21" spans="1:15">
      <c r="A21">
        <v>102292</v>
      </c>
      <c r="C21" t="s">
        <v>50</v>
      </c>
      <c r="E21">
        <v>3</v>
      </c>
      <c r="L21" s="385" t="s">
        <v>68</v>
      </c>
      <c r="M21" s="385" t="s">
        <v>63</v>
      </c>
      <c r="N21" s="387" t="s">
        <v>66</v>
      </c>
      <c r="O21" s="385" t="s">
        <v>69</v>
      </c>
    </row>
    <row r="22" spans="1:15">
      <c r="A22">
        <v>102293</v>
      </c>
      <c r="C22" t="s">
        <v>53</v>
      </c>
      <c r="E22">
        <v>3</v>
      </c>
      <c r="L22" s="385" t="s">
        <v>70</v>
      </c>
      <c r="M22" s="385" t="s">
        <v>63</v>
      </c>
      <c r="N22" s="387" t="s">
        <v>66</v>
      </c>
      <c r="O22" s="385" t="s">
        <v>71</v>
      </c>
    </row>
    <row r="23" spans="1:15" ht="93">
      <c r="A23">
        <v>102299</v>
      </c>
      <c r="C23" t="s">
        <v>56</v>
      </c>
      <c r="E23">
        <v>3</v>
      </c>
      <c r="L23" s="385" t="s">
        <v>72</v>
      </c>
      <c r="M23" s="385" t="s">
        <v>73</v>
      </c>
      <c r="N23" s="387" t="s">
        <v>66</v>
      </c>
      <c r="O23" s="385" t="s">
        <v>74</v>
      </c>
    </row>
    <row r="24" spans="1:15">
      <c r="C24" t="s">
        <v>75</v>
      </c>
      <c r="L24" s="385" t="s">
        <v>76</v>
      </c>
      <c r="M24" s="385" t="s">
        <v>63</v>
      </c>
      <c r="N24" s="387" t="s">
        <v>66</v>
      </c>
      <c r="O24" s="385" t="s">
        <v>77</v>
      </c>
    </row>
    <row r="25" spans="1:15">
      <c r="A25">
        <v>1023100</v>
      </c>
      <c r="C25" t="s">
        <v>24</v>
      </c>
      <c r="E25">
        <v>3</v>
      </c>
      <c r="L25" s="385" t="s">
        <v>78</v>
      </c>
      <c r="M25" s="385" t="s">
        <v>63</v>
      </c>
      <c r="N25" s="387" t="s">
        <v>66</v>
      </c>
      <c r="O25" s="385" t="s">
        <v>79</v>
      </c>
    </row>
    <row r="26" spans="1:15" ht="31">
      <c r="A26">
        <v>10239</v>
      </c>
      <c r="C26" t="s">
        <v>27</v>
      </c>
      <c r="E26">
        <v>3</v>
      </c>
      <c r="L26" s="385" t="s">
        <v>80</v>
      </c>
      <c r="M26" s="385" t="s">
        <v>63</v>
      </c>
      <c r="N26" s="385" t="s">
        <v>81</v>
      </c>
      <c r="O26" s="385" t="s">
        <v>82</v>
      </c>
    </row>
    <row r="27" spans="1:15" ht="31">
      <c r="L27" s="385" t="s">
        <v>83</v>
      </c>
      <c r="M27" s="385" t="s">
        <v>63</v>
      </c>
      <c r="N27" s="385" t="s">
        <v>81</v>
      </c>
      <c r="O27" s="385" t="s">
        <v>84</v>
      </c>
    </row>
    <row r="28" spans="1:15" ht="31">
      <c r="A28" t="s">
        <v>0</v>
      </c>
      <c r="D28" t="s">
        <v>1</v>
      </c>
      <c r="E28" t="s">
        <v>2</v>
      </c>
      <c r="L28" s="385" t="s">
        <v>85</v>
      </c>
      <c r="M28" s="385" t="s">
        <v>63</v>
      </c>
      <c r="N28" s="385" t="s">
        <v>81</v>
      </c>
      <c r="O28" s="385"/>
    </row>
    <row r="29" spans="1:15" ht="31">
      <c r="A29" t="s">
        <v>4</v>
      </c>
      <c r="B29" t="s">
        <v>5</v>
      </c>
      <c r="L29" s="385" t="s">
        <v>86</v>
      </c>
      <c r="M29" s="385" t="s">
        <v>63</v>
      </c>
      <c r="N29" s="385" t="s">
        <v>81</v>
      </c>
      <c r="O29" s="385"/>
    </row>
    <row r="30" spans="1:15" ht="31">
      <c r="A30" t="s">
        <v>7</v>
      </c>
      <c r="B30" t="s">
        <v>8</v>
      </c>
      <c r="L30" s="385" t="s">
        <v>87</v>
      </c>
      <c r="M30" s="385" t="s">
        <v>63</v>
      </c>
      <c r="N30" s="385" t="s">
        <v>81</v>
      </c>
      <c r="O30" s="385"/>
    </row>
    <row r="31" spans="1:15" ht="31">
      <c r="A31" t="s">
        <v>12</v>
      </c>
      <c r="L31" s="385" t="s">
        <v>88</v>
      </c>
      <c r="M31" s="385" t="s">
        <v>63</v>
      </c>
      <c r="N31" s="385" t="s">
        <v>81</v>
      </c>
      <c r="O31" s="385"/>
    </row>
    <row r="32" spans="1:15" ht="31">
      <c r="A32">
        <v>-1</v>
      </c>
      <c r="B32">
        <v>-2</v>
      </c>
      <c r="D32">
        <v>-3</v>
      </c>
      <c r="E32">
        <v>-4</v>
      </c>
      <c r="L32" s="385" t="s">
        <v>89</v>
      </c>
      <c r="M32" s="385" t="s">
        <v>63</v>
      </c>
      <c r="N32" s="385" t="s">
        <v>81</v>
      </c>
      <c r="O32" s="385"/>
    </row>
    <row r="33" spans="1:15" ht="31">
      <c r="A33">
        <v>1029</v>
      </c>
      <c r="C33" t="s">
        <v>33</v>
      </c>
      <c r="E33">
        <v>3</v>
      </c>
      <c r="L33" s="385" t="s">
        <v>90</v>
      </c>
      <c r="M33" s="385" t="s">
        <v>63</v>
      </c>
      <c r="N33" s="385" t="s">
        <v>81</v>
      </c>
      <c r="O33" s="385"/>
    </row>
    <row r="34" spans="1:15" ht="31">
      <c r="A34">
        <v>103</v>
      </c>
      <c r="C34" t="s">
        <v>91</v>
      </c>
      <c r="L34" s="385" t="s">
        <v>92</v>
      </c>
      <c r="M34" s="385" t="s">
        <v>63</v>
      </c>
      <c r="N34" s="385" t="s">
        <v>81</v>
      </c>
      <c r="O34" s="385"/>
    </row>
    <row r="35" spans="1:15" ht="31">
      <c r="A35">
        <v>1031</v>
      </c>
      <c r="C35" t="s">
        <v>93</v>
      </c>
      <c r="E35">
        <v>20</v>
      </c>
      <c r="L35" s="385" t="s">
        <v>94</v>
      </c>
      <c r="M35" s="385" t="s">
        <v>63</v>
      </c>
      <c r="N35" s="385" t="s">
        <v>81</v>
      </c>
      <c r="O35" s="385"/>
    </row>
    <row r="36" spans="1:15" ht="31">
      <c r="C36" t="s">
        <v>95</v>
      </c>
      <c r="L36" s="385" t="s">
        <v>96</v>
      </c>
      <c r="M36" s="385" t="s">
        <v>63</v>
      </c>
      <c r="N36" s="385" t="s">
        <v>81</v>
      </c>
      <c r="O36" s="385"/>
    </row>
    <row r="37" spans="1:15" ht="31">
      <c r="A37">
        <v>1039100</v>
      </c>
      <c r="C37" t="s">
        <v>97</v>
      </c>
      <c r="E37" t="s">
        <v>98</v>
      </c>
      <c r="L37" s="385" t="s">
        <v>99</v>
      </c>
      <c r="M37" s="385" t="s">
        <v>63</v>
      </c>
      <c r="N37" s="385" t="s">
        <v>81</v>
      </c>
      <c r="O37" s="385"/>
    </row>
    <row r="38" spans="1:15" ht="31">
      <c r="A38">
        <v>10392</v>
      </c>
      <c r="C38" t="s">
        <v>100</v>
      </c>
      <c r="E38" t="s">
        <v>98</v>
      </c>
      <c r="L38" s="385" t="s">
        <v>101</v>
      </c>
      <c r="M38" s="385" t="s">
        <v>63</v>
      </c>
      <c r="N38" s="385" t="s">
        <v>81</v>
      </c>
      <c r="O38" s="385"/>
    </row>
    <row r="39" spans="1:15" ht="31">
      <c r="A39">
        <v>104</v>
      </c>
      <c r="C39" t="s">
        <v>102</v>
      </c>
      <c r="L39" s="385" t="s">
        <v>103</v>
      </c>
      <c r="M39" s="385" t="s">
        <v>63</v>
      </c>
      <c r="N39" s="385" t="s">
        <v>81</v>
      </c>
      <c r="O39" s="385"/>
    </row>
    <row r="40" spans="1:15" ht="31">
      <c r="A40">
        <v>1041</v>
      </c>
      <c r="C40" t="s">
        <v>104</v>
      </c>
      <c r="E40">
        <v>3</v>
      </c>
      <c r="L40" s="385" t="s">
        <v>105</v>
      </c>
      <c r="M40" s="385" t="s">
        <v>63</v>
      </c>
      <c r="N40" s="385" t="s">
        <v>81</v>
      </c>
      <c r="O40" s="385"/>
    </row>
    <row r="41" spans="1:15" ht="31">
      <c r="A41">
        <v>1042</v>
      </c>
      <c r="C41" t="s">
        <v>106</v>
      </c>
      <c r="E41">
        <v>3</v>
      </c>
      <c r="L41" s="385" t="s">
        <v>107</v>
      </c>
      <c r="M41" s="385" t="s">
        <v>63</v>
      </c>
      <c r="N41" s="385" t="s">
        <v>81</v>
      </c>
      <c r="O41" s="385"/>
    </row>
    <row r="42" spans="1:15" ht="31">
      <c r="A42">
        <v>105</v>
      </c>
      <c r="C42" t="s">
        <v>108</v>
      </c>
      <c r="L42" s="385" t="s">
        <v>109</v>
      </c>
      <c r="M42" s="385" t="s">
        <v>63</v>
      </c>
      <c r="N42" s="385" t="s">
        <v>81</v>
      </c>
      <c r="O42" s="385"/>
    </row>
    <row r="43" spans="1:15" ht="31">
      <c r="C43" t="s">
        <v>110</v>
      </c>
      <c r="L43" s="385" t="s">
        <v>111</v>
      </c>
      <c r="M43" s="385" t="s">
        <v>63</v>
      </c>
      <c r="N43" s="385" t="s">
        <v>81</v>
      </c>
      <c r="O43" s="385"/>
    </row>
    <row r="44" spans="1:15" ht="31">
      <c r="C44" t="s">
        <v>112</v>
      </c>
      <c r="L44" s="385" t="s">
        <v>113</v>
      </c>
      <c r="M44" s="385" t="s">
        <v>63</v>
      </c>
      <c r="N44" s="385" t="s">
        <v>81</v>
      </c>
      <c r="O44" s="385"/>
    </row>
    <row r="45" spans="1:15" ht="248">
      <c r="C45" t="s">
        <v>114</v>
      </c>
      <c r="L45" s="385" t="s">
        <v>115</v>
      </c>
      <c r="M45" s="385" t="s">
        <v>63</v>
      </c>
      <c r="N45" s="385" t="s">
        <v>116</v>
      </c>
      <c r="O45" s="385"/>
    </row>
    <row r="46" spans="1:15" ht="108.5">
      <c r="A46">
        <v>1051100</v>
      </c>
      <c r="C46" t="s">
        <v>117</v>
      </c>
      <c r="E46">
        <v>3</v>
      </c>
      <c r="L46" s="385" t="s">
        <v>118</v>
      </c>
      <c r="M46" s="385" t="s">
        <v>63</v>
      </c>
      <c r="N46" s="385" t="s">
        <v>119</v>
      </c>
      <c r="O46" s="385"/>
    </row>
    <row r="47" spans="1:15">
      <c r="C47" t="s">
        <v>120</v>
      </c>
      <c r="L47" s="385" t="s">
        <v>121</v>
      </c>
      <c r="M47" s="385" t="s">
        <v>63</v>
      </c>
      <c r="N47" s="385" t="s">
        <v>79</v>
      </c>
      <c r="O47" s="385"/>
    </row>
    <row r="48" spans="1:15">
      <c r="A48">
        <v>10512</v>
      </c>
      <c r="C48" t="s">
        <v>122</v>
      </c>
      <c r="E48">
        <v>3</v>
      </c>
      <c r="L48" s="385" t="s">
        <v>123</v>
      </c>
      <c r="M48" s="385" t="s">
        <v>124</v>
      </c>
      <c r="N48" s="385" t="s">
        <v>125</v>
      </c>
      <c r="O48" s="385" t="s">
        <v>125</v>
      </c>
    </row>
    <row r="49" spans="1:15">
      <c r="A49">
        <v>10513</v>
      </c>
      <c r="C49" t="s">
        <v>126</v>
      </c>
      <c r="E49">
        <v>3</v>
      </c>
      <c r="L49" s="385" t="s">
        <v>127</v>
      </c>
      <c r="M49" s="385"/>
      <c r="N49" s="385" t="s">
        <v>128</v>
      </c>
      <c r="O49" s="385" t="s">
        <v>128</v>
      </c>
    </row>
    <row r="50" spans="1:15">
      <c r="A50">
        <v>10514</v>
      </c>
      <c r="C50" t="s">
        <v>129</v>
      </c>
      <c r="E50">
        <v>3</v>
      </c>
      <c r="L50" s="385" t="s">
        <v>130</v>
      </c>
      <c r="M50" s="385"/>
      <c r="N50" s="385" t="s">
        <v>131</v>
      </c>
      <c r="O50" s="385" t="s">
        <v>131</v>
      </c>
    </row>
    <row r="51" spans="1:15" ht="31">
      <c r="A51">
        <v>10515</v>
      </c>
      <c r="C51" t="s">
        <v>132</v>
      </c>
      <c r="E51">
        <v>3</v>
      </c>
      <c r="L51" s="385" t="s">
        <v>133</v>
      </c>
      <c r="M51" s="385"/>
      <c r="N51" s="385" t="s">
        <v>134</v>
      </c>
      <c r="O51" s="385" t="s">
        <v>134</v>
      </c>
    </row>
    <row r="52" spans="1:15">
      <c r="C52" t="s">
        <v>95</v>
      </c>
      <c r="L52" s="385" t="s">
        <v>135</v>
      </c>
      <c r="M52" s="385"/>
      <c r="N52" s="385" t="s">
        <v>136</v>
      </c>
      <c r="O52" s="385" t="s">
        <v>136</v>
      </c>
    </row>
    <row r="53" spans="1:15" ht="31">
      <c r="A53">
        <v>1059400</v>
      </c>
      <c r="C53" t="s">
        <v>137</v>
      </c>
      <c r="E53">
        <v>3</v>
      </c>
      <c r="L53" s="385" t="s">
        <v>138</v>
      </c>
      <c r="M53" s="385"/>
      <c r="N53" s="385" t="s">
        <v>139</v>
      </c>
      <c r="O53" s="385" t="s">
        <v>140</v>
      </c>
    </row>
    <row r="54" spans="1:15">
      <c r="C54" t="s">
        <v>120</v>
      </c>
      <c r="L54" s="385" t="s">
        <v>141</v>
      </c>
      <c r="M54" s="385"/>
      <c r="N54" s="385" t="s">
        <v>79</v>
      </c>
      <c r="O54" s="385" t="s">
        <v>79</v>
      </c>
    </row>
    <row r="55" spans="1:15">
      <c r="A55">
        <v>10599</v>
      </c>
      <c r="C55" t="s">
        <v>60</v>
      </c>
      <c r="D55" t="s">
        <v>79</v>
      </c>
      <c r="E55">
        <v>3</v>
      </c>
      <c r="L55" s="385" t="s">
        <v>142</v>
      </c>
      <c r="M55" s="385"/>
      <c r="N55" s="385" t="s">
        <v>143</v>
      </c>
      <c r="O55" s="385" t="s">
        <v>143</v>
      </c>
    </row>
    <row r="56" spans="1:15" ht="46.5">
      <c r="A56">
        <v>106</v>
      </c>
      <c r="C56" t="s">
        <v>144</v>
      </c>
      <c r="L56" s="385" t="s">
        <v>145</v>
      </c>
      <c r="M56" s="385"/>
      <c r="N56" s="385" t="s">
        <v>146</v>
      </c>
      <c r="O56" s="385" t="s">
        <v>146</v>
      </c>
    </row>
    <row r="57" spans="1:15">
      <c r="C57" t="s">
        <v>147</v>
      </c>
      <c r="L57" s="385" t="s">
        <v>148</v>
      </c>
      <c r="M57" s="385"/>
      <c r="N57" s="385" t="s">
        <v>149</v>
      </c>
      <c r="O57" s="385" t="s">
        <v>149</v>
      </c>
    </row>
    <row r="58" spans="1:15" ht="93">
      <c r="A58">
        <v>1061100</v>
      </c>
      <c r="C58" t="s">
        <v>150</v>
      </c>
      <c r="E58">
        <v>3</v>
      </c>
      <c r="L58" s="385" t="s">
        <v>151</v>
      </c>
      <c r="M58" s="385"/>
      <c r="N58" s="385" t="s">
        <v>152</v>
      </c>
      <c r="O58" s="385" t="s">
        <v>153</v>
      </c>
    </row>
    <row r="59" spans="1:15" ht="93">
      <c r="A59">
        <v>10612</v>
      </c>
      <c r="C59" t="s">
        <v>154</v>
      </c>
      <c r="E59" t="s">
        <v>155</v>
      </c>
      <c r="L59" s="385" t="s">
        <v>156</v>
      </c>
      <c r="M59" s="385"/>
      <c r="N59" s="385" t="s">
        <v>152</v>
      </c>
      <c r="O59" s="385" t="s">
        <v>157</v>
      </c>
    </row>
    <row r="60" spans="1:15" ht="93">
      <c r="C60" t="s">
        <v>158</v>
      </c>
      <c r="L60" s="385" t="s">
        <v>159</v>
      </c>
      <c r="M60" s="385"/>
      <c r="N60" s="385" t="s">
        <v>152</v>
      </c>
      <c r="O60" s="385" t="s">
        <v>160</v>
      </c>
    </row>
    <row r="61" spans="1:15" ht="93">
      <c r="C61" t="s">
        <v>161</v>
      </c>
      <c r="L61" s="385" t="s">
        <v>162</v>
      </c>
      <c r="M61" s="385"/>
      <c r="N61" s="385" t="s">
        <v>152</v>
      </c>
      <c r="O61" s="385" t="s">
        <v>163</v>
      </c>
    </row>
    <row r="62" spans="1:15" ht="77.5">
      <c r="C62" t="s">
        <v>164</v>
      </c>
      <c r="L62" s="385" t="s">
        <v>165</v>
      </c>
      <c r="M62" s="385"/>
      <c r="N62" s="385" t="s">
        <v>166</v>
      </c>
      <c r="O62" s="385" t="s">
        <v>167</v>
      </c>
    </row>
    <row r="63" spans="1:15" ht="77.5">
      <c r="C63" t="s">
        <v>168</v>
      </c>
      <c r="L63" s="385" t="s">
        <v>169</v>
      </c>
      <c r="M63" s="385"/>
      <c r="N63" s="385" t="s">
        <v>166</v>
      </c>
      <c r="O63" s="385" t="s">
        <v>79</v>
      </c>
    </row>
    <row r="64" spans="1:15" ht="124">
      <c r="A64">
        <v>10613</v>
      </c>
      <c r="C64" t="s">
        <v>170</v>
      </c>
      <c r="E64" t="s">
        <v>155</v>
      </c>
      <c r="L64" s="385" t="s">
        <v>171</v>
      </c>
      <c r="M64" s="385"/>
      <c r="N64" s="385" t="s">
        <v>172</v>
      </c>
      <c r="O64" s="385"/>
    </row>
    <row r="65" spans="1:15" ht="31">
      <c r="A65">
        <v>10614</v>
      </c>
      <c r="C65" t="s">
        <v>173</v>
      </c>
      <c r="E65" t="s">
        <v>155</v>
      </c>
      <c r="L65" s="385" t="s">
        <v>174</v>
      </c>
      <c r="M65" s="385"/>
      <c r="N65" s="385" t="s">
        <v>175</v>
      </c>
      <c r="O65" s="385" t="s">
        <v>175</v>
      </c>
    </row>
    <row r="66" spans="1:15">
      <c r="A66">
        <v>10619</v>
      </c>
      <c r="C66" t="s">
        <v>27</v>
      </c>
      <c r="E66">
        <v>3</v>
      </c>
    </row>
    <row r="67" spans="1:15">
      <c r="A67">
        <v>1062</v>
      </c>
      <c r="C67" t="s">
        <v>176</v>
      </c>
      <c r="E67" t="s">
        <v>155</v>
      </c>
    </row>
    <row r="68" spans="1:15">
      <c r="C68" t="s">
        <v>177</v>
      </c>
    </row>
    <row r="69" spans="1:15">
      <c r="C69" t="s">
        <v>178</v>
      </c>
    </row>
    <row r="70" spans="1:15">
      <c r="A70">
        <v>1063110</v>
      </c>
      <c r="C70" t="s">
        <v>179</v>
      </c>
      <c r="E70">
        <v>3</v>
      </c>
    </row>
    <row r="71" spans="1:15">
      <c r="A71">
        <v>106319</v>
      </c>
      <c r="C71" t="s">
        <v>56</v>
      </c>
      <c r="E71">
        <v>3</v>
      </c>
    </row>
    <row r="72" spans="1:15">
      <c r="A72">
        <v>10632</v>
      </c>
      <c r="C72" t="s">
        <v>180</v>
      </c>
      <c r="E72" t="s">
        <v>155</v>
      </c>
    </row>
    <row r="73" spans="1:15">
      <c r="C73" t="s">
        <v>181</v>
      </c>
    </row>
    <row r="74" spans="1:15">
      <c r="A74">
        <v>10633</v>
      </c>
      <c r="C74" t="s">
        <v>182</v>
      </c>
      <c r="E74" t="s">
        <v>155</v>
      </c>
    </row>
    <row r="75" spans="1:15">
      <c r="A75">
        <v>10639</v>
      </c>
      <c r="C75" t="s">
        <v>27</v>
      </c>
      <c r="E75">
        <v>3</v>
      </c>
    </row>
    <row r="76" spans="1:15">
      <c r="C76" t="s">
        <v>183</v>
      </c>
    </row>
    <row r="77" spans="1:15">
      <c r="A77">
        <v>1064100</v>
      </c>
      <c r="C77" t="s">
        <v>184</v>
      </c>
      <c r="E77">
        <v>3</v>
      </c>
    </row>
    <row r="78" spans="1:15">
      <c r="A78">
        <v>10649</v>
      </c>
      <c r="C78" t="s">
        <v>27</v>
      </c>
      <c r="E78">
        <v>3</v>
      </c>
    </row>
    <row r="79" spans="1:15">
      <c r="A79">
        <v>1069</v>
      </c>
      <c r="C79" t="s">
        <v>33</v>
      </c>
      <c r="E79">
        <v>3</v>
      </c>
    </row>
    <row r="82" spans="1:4">
      <c r="A82">
        <v>201</v>
      </c>
      <c r="C82" t="s">
        <v>185</v>
      </c>
    </row>
    <row r="84" spans="1:4">
      <c r="A84">
        <v>2011</v>
      </c>
      <c r="C84" t="s">
        <v>186</v>
      </c>
      <c r="D84" t="s">
        <v>155</v>
      </c>
    </row>
    <row r="86" spans="1:4">
      <c r="A86">
        <v>2012</v>
      </c>
      <c r="C86" t="s">
        <v>187</v>
      </c>
      <c r="D86">
        <v>3</v>
      </c>
    </row>
    <row r="88" spans="1:4">
      <c r="A88">
        <v>2013</v>
      </c>
      <c r="C88" t="s">
        <v>188</v>
      </c>
      <c r="D88">
        <v>3</v>
      </c>
    </row>
    <row r="90" spans="1:4">
      <c r="A90">
        <v>202</v>
      </c>
      <c r="C90" t="s">
        <v>189</v>
      </c>
    </row>
    <row r="92" spans="1:4">
      <c r="A92">
        <v>2021</v>
      </c>
      <c r="C92" t="s">
        <v>186</v>
      </c>
      <c r="D92" t="s">
        <v>155</v>
      </c>
    </row>
    <row r="94" spans="1:4">
      <c r="A94">
        <v>2022</v>
      </c>
      <c r="C94" t="s">
        <v>187</v>
      </c>
      <c r="D94">
        <v>3</v>
      </c>
    </row>
    <row r="96" spans="1:4">
      <c r="A96">
        <v>2023</v>
      </c>
      <c r="C96" t="s">
        <v>188</v>
      </c>
      <c r="D96">
        <v>3</v>
      </c>
    </row>
    <row r="98" spans="1:4">
      <c r="A98">
        <v>203</v>
      </c>
      <c r="C98" t="s">
        <v>190</v>
      </c>
    </row>
    <row r="100" spans="1:4">
      <c r="C100" t="s">
        <v>191</v>
      </c>
    </row>
    <row r="102" spans="1:4">
      <c r="A102">
        <v>2031100</v>
      </c>
      <c r="C102" t="s">
        <v>192</v>
      </c>
      <c r="D102" t="s">
        <v>98</v>
      </c>
    </row>
    <row r="104" spans="1:4">
      <c r="A104">
        <v>20312</v>
      </c>
      <c r="C104" t="s">
        <v>193</v>
      </c>
      <c r="D104" t="s">
        <v>98</v>
      </c>
    </row>
    <row r="105" spans="1:4">
      <c r="C105" t="s">
        <v>194</v>
      </c>
    </row>
    <row r="106" spans="1:4">
      <c r="A106">
        <v>20319</v>
      </c>
      <c r="C106" t="s">
        <v>27</v>
      </c>
      <c r="D106">
        <v>20</v>
      </c>
    </row>
    <row r="108" spans="1:4">
      <c r="C108" t="s">
        <v>195</v>
      </c>
    </row>
    <row r="110" spans="1:4">
      <c r="A110">
        <v>2032100</v>
      </c>
      <c r="C110" t="s">
        <v>192</v>
      </c>
      <c r="D110" t="s">
        <v>98</v>
      </c>
    </row>
    <row r="112" spans="1:4">
      <c r="A112">
        <v>20322</v>
      </c>
      <c r="C112" t="s">
        <v>193</v>
      </c>
      <c r="D112" t="s">
        <v>98</v>
      </c>
    </row>
    <row r="113" spans="1:4">
      <c r="C113" t="s">
        <v>194</v>
      </c>
    </row>
    <row r="114" spans="1:4">
      <c r="A114">
        <v>20329</v>
      </c>
      <c r="C114" t="s">
        <v>27</v>
      </c>
      <c r="D114">
        <v>20</v>
      </c>
    </row>
    <row r="116" spans="1:4">
      <c r="A116">
        <v>204</v>
      </c>
      <c r="C116" t="s">
        <v>196</v>
      </c>
    </row>
    <row r="117" spans="1:4">
      <c r="C117" t="s">
        <v>197</v>
      </c>
    </row>
    <row r="119" spans="1:4">
      <c r="A119">
        <v>2041</v>
      </c>
      <c r="C119" t="s">
        <v>198</v>
      </c>
      <c r="D119" t="s">
        <v>155</v>
      </c>
    </row>
    <row r="120" spans="1:4">
      <c r="C120" t="s">
        <v>199</v>
      </c>
    </row>
    <row r="122" spans="1:4">
      <c r="C122" t="s">
        <v>200</v>
      </c>
    </row>
    <row r="124" spans="1:4">
      <c r="A124">
        <v>2042100</v>
      </c>
      <c r="C124" t="s">
        <v>192</v>
      </c>
      <c r="D124" t="s">
        <v>155</v>
      </c>
    </row>
    <row r="126" spans="1:4">
      <c r="A126">
        <v>20422</v>
      </c>
      <c r="C126" t="s">
        <v>201</v>
      </c>
      <c r="D126">
        <v>3</v>
      </c>
    </row>
    <row r="128" spans="1:4">
      <c r="A128">
        <v>20423</v>
      </c>
      <c r="C128" t="s">
        <v>202</v>
      </c>
      <c r="D128">
        <v>3</v>
      </c>
    </row>
    <row r="130" spans="1:4">
      <c r="A130">
        <v>2043</v>
      </c>
      <c r="C130" t="s">
        <v>203</v>
      </c>
      <c r="D130" t="s">
        <v>155</v>
      </c>
    </row>
    <row r="132" spans="1:4">
      <c r="C132" t="s">
        <v>204</v>
      </c>
    </row>
    <row r="134" spans="1:4">
      <c r="A134">
        <v>2044100</v>
      </c>
      <c r="C134" t="s">
        <v>192</v>
      </c>
      <c r="D134" t="s">
        <v>155</v>
      </c>
    </row>
    <row r="136" spans="1:4">
      <c r="A136">
        <v>20442</v>
      </c>
      <c r="C136" t="s">
        <v>201</v>
      </c>
      <c r="D136">
        <v>3</v>
      </c>
    </row>
    <row r="138" spans="1:4">
      <c r="A138">
        <v>20443</v>
      </c>
      <c r="C138" t="s">
        <v>202</v>
      </c>
      <c r="D138">
        <v>3</v>
      </c>
    </row>
    <row r="140" spans="1:4">
      <c r="A140">
        <v>2045</v>
      </c>
      <c r="C140" t="s">
        <v>205</v>
      </c>
      <c r="D140">
        <v>3</v>
      </c>
    </row>
    <row r="142" spans="1:4">
      <c r="A142">
        <v>205</v>
      </c>
      <c r="C142" t="s">
        <v>206</v>
      </c>
      <c r="D142">
        <v>20</v>
      </c>
    </row>
    <row r="143" spans="1:4">
      <c r="C143" t="s">
        <v>207</v>
      </c>
    </row>
    <row r="145" spans="1:4">
      <c r="A145">
        <v>206</v>
      </c>
      <c r="C145" t="s">
        <v>208</v>
      </c>
    </row>
    <row r="146" spans="1:4">
      <c r="C146" t="s">
        <v>209</v>
      </c>
    </row>
    <row r="147" spans="1:4">
      <c r="C147" t="s">
        <v>210</v>
      </c>
    </row>
    <row r="149" spans="1:4">
      <c r="A149">
        <v>2061</v>
      </c>
      <c r="C149" t="s">
        <v>211</v>
      </c>
      <c r="D149" t="s">
        <v>155</v>
      </c>
    </row>
    <row r="151" spans="1:4">
      <c r="C151" t="s">
        <v>212</v>
      </c>
    </row>
    <row r="153" spans="1:4">
      <c r="A153">
        <v>2062100</v>
      </c>
      <c r="C153" t="s">
        <v>213</v>
      </c>
      <c r="D153">
        <v>3</v>
      </c>
    </row>
    <row r="155" spans="1:4">
      <c r="A155">
        <v>20622</v>
      </c>
      <c r="C155" t="s">
        <v>214</v>
      </c>
      <c r="D155">
        <v>3</v>
      </c>
    </row>
    <row r="157" spans="1:4">
      <c r="A157">
        <v>20629</v>
      </c>
      <c r="C157" t="s">
        <v>27</v>
      </c>
      <c r="D157">
        <v>3</v>
      </c>
    </row>
    <row r="159" spans="1:4">
      <c r="A159">
        <v>2063</v>
      </c>
      <c r="C159" t="s">
        <v>215</v>
      </c>
      <c r="D159" t="s">
        <v>98</v>
      </c>
    </row>
    <row r="161" spans="1:4">
      <c r="C161" t="s">
        <v>216</v>
      </c>
    </row>
    <row r="163" spans="1:4">
      <c r="A163">
        <v>2064100</v>
      </c>
      <c r="C163" t="s">
        <v>214</v>
      </c>
      <c r="D163">
        <v>20</v>
      </c>
    </row>
    <row r="165" spans="1:4">
      <c r="A165">
        <v>20649</v>
      </c>
      <c r="C165" t="s">
        <v>27</v>
      </c>
      <c r="D165">
        <v>20</v>
      </c>
    </row>
    <row r="167" spans="1:4">
      <c r="A167">
        <v>2068</v>
      </c>
      <c r="C167" t="s">
        <v>217</v>
      </c>
      <c r="D167" t="s">
        <v>155</v>
      </c>
    </row>
    <row r="169" spans="1:4">
      <c r="A169">
        <v>2069</v>
      </c>
      <c r="C169" t="s">
        <v>218</v>
      </c>
      <c r="D169">
        <v>3</v>
      </c>
    </row>
    <row r="171" spans="1:4">
      <c r="A171">
        <v>207</v>
      </c>
      <c r="C171" t="s">
        <v>219</v>
      </c>
    </row>
    <row r="172" spans="1:4">
      <c r="C172" t="s">
        <v>220</v>
      </c>
    </row>
    <row r="174" spans="1:4">
      <c r="C174" t="s">
        <v>221</v>
      </c>
    </row>
    <row r="176" spans="1:4">
      <c r="A176">
        <v>2071100</v>
      </c>
      <c r="C176" t="s">
        <v>222</v>
      </c>
      <c r="D176" t="s">
        <v>98</v>
      </c>
    </row>
    <row r="178" spans="1:4">
      <c r="A178">
        <v>20712</v>
      </c>
      <c r="C178" t="s">
        <v>223</v>
      </c>
      <c r="D178" t="s">
        <v>98</v>
      </c>
    </row>
    <row r="180" spans="1:4">
      <c r="A180">
        <v>20713</v>
      </c>
      <c r="C180" t="s">
        <v>224</v>
      </c>
      <c r="D180" t="s">
        <v>98</v>
      </c>
    </row>
    <row r="182" spans="1:4">
      <c r="A182">
        <v>20714</v>
      </c>
      <c r="C182" t="s">
        <v>225</v>
      </c>
      <c r="D182" t="s">
        <v>98</v>
      </c>
    </row>
    <row r="184" spans="1:4">
      <c r="C184" t="s">
        <v>226</v>
      </c>
    </row>
    <row r="186" spans="1:4">
      <c r="A186">
        <v>2072400</v>
      </c>
      <c r="C186" t="s">
        <v>222</v>
      </c>
      <c r="D186" t="s">
        <v>98</v>
      </c>
    </row>
    <row r="188" spans="1:4">
      <c r="A188">
        <v>20725</v>
      </c>
      <c r="C188" t="s">
        <v>223</v>
      </c>
      <c r="D188" t="s">
        <v>98</v>
      </c>
    </row>
    <row r="190" spans="1:4">
      <c r="A190">
        <v>20726</v>
      </c>
      <c r="C190" t="s">
        <v>224</v>
      </c>
      <c r="D190" t="s">
        <v>98</v>
      </c>
    </row>
    <row r="192" spans="1:4">
      <c r="A192">
        <v>20727</v>
      </c>
      <c r="C192" t="s">
        <v>227</v>
      </c>
      <c r="D192" t="s">
        <v>98</v>
      </c>
    </row>
    <row r="194" spans="1:4">
      <c r="C194" t="s">
        <v>228</v>
      </c>
    </row>
    <row r="196" spans="1:4">
      <c r="A196">
        <v>2074100</v>
      </c>
      <c r="C196" t="s">
        <v>229</v>
      </c>
      <c r="D196" t="s">
        <v>98</v>
      </c>
    </row>
    <row r="198" spans="1:4">
      <c r="A198">
        <v>20742</v>
      </c>
      <c r="C198" t="s">
        <v>223</v>
      </c>
      <c r="D198" t="s">
        <v>98</v>
      </c>
    </row>
    <row r="200" spans="1:4">
      <c r="A200">
        <v>20743</v>
      </c>
      <c r="C200" t="s">
        <v>230</v>
      </c>
      <c r="D200" t="s">
        <v>98</v>
      </c>
    </row>
    <row r="202" spans="1:4">
      <c r="A202">
        <v>20744</v>
      </c>
      <c r="C202" t="s">
        <v>231</v>
      </c>
      <c r="D202" t="s">
        <v>98</v>
      </c>
    </row>
    <row r="204" spans="1:4">
      <c r="A204">
        <v>20745</v>
      </c>
      <c r="C204" t="s">
        <v>232</v>
      </c>
      <c r="D204">
        <v>20</v>
      </c>
    </row>
    <row r="206" spans="1:4">
      <c r="C206" t="s">
        <v>233</v>
      </c>
    </row>
    <row r="208" spans="1:4">
      <c r="A208">
        <v>2075100</v>
      </c>
      <c r="C208" t="s">
        <v>229</v>
      </c>
      <c r="D208" t="s">
        <v>98</v>
      </c>
    </row>
    <row r="210" spans="1:4">
      <c r="A210" t="s">
        <v>0</v>
      </c>
      <c r="C210" t="s">
        <v>1</v>
      </c>
      <c r="D210" t="s">
        <v>2</v>
      </c>
    </row>
    <row r="213" spans="1:4">
      <c r="A213">
        <v>20752</v>
      </c>
      <c r="C213" t="s">
        <v>223</v>
      </c>
      <c r="D213" t="s">
        <v>98</v>
      </c>
    </row>
    <row r="215" spans="1:4">
      <c r="A215">
        <v>20753</v>
      </c>
      <c r="C215" t="s">
        <v>230</v>
      </c>
      <c r="D215" t="s">
        <v>98</v>
      </c>
    </row>
    <row r="217" spans="1:4">
      <c r="A217">
        <v>20754</v>
      </c>
      <c r="C217" t="s">
        <v>231</v>
      </c>
      <c r="D217" t="s">
        <v>98</v>
      </c>
    </row>
    <row r="219" spans="1:4">
      <c r="A219">
        <v>20755</v>
      </c>
      <c r="C219" t="s">
        <v>232</v>
      </c>
      <c r="D219">
        <v>20</v>
      </c>
    </row>
    <row r="221" spans="1:4">
      <c r="A221">
        <v>2076</v>
      </c>
      <c r="C221" t="s">
        <v>234</v>
      </c>
      <c r="D221">
        <v>20</v>
      </c>
    </row>
    <row r="223" spans="1:4">
      <c r="A223">
        <v>208</v>
      </c>
      <c r="C223" t="s">
        <v>235</v>
      </c>
    </row>
    <row r="224" spans="1:4">
      <c r="C224" t="s">
        <v>210</v>
      </c>
    </row>
    <row r="226" spans="1:4">
      <c r="A226">
        <v>2081</v>
      </c>
      <c r="C226" t="s">
        <v>236</v>
      </c>
      <c r="D226" t="s">
        <v>98</v>
      </c>
    </row>
    <row r="228" spans="1:4">
      <c r="A228">
        <v>2083</v>
      </c>
      <c r="C228" t="s">
        <v>237</v>
      </c>
      <c r="D228">
        <v>20</v>
      </c>
    </row>
    <row r="230" spans="1:4">
      <c r="A230">
        <v>2084</v>
      </c>
      <c r="C230" t="s">
        <v>238</v>
      </c>
      <c r="D230" t="s">
        <v>98</v>
      </c>
    </row>
    <row r="231" spans="1:4">
      <c r="C231" t="s">
        <v>239</v>
      </c>
    </row>
    <row r="232" spans="1:4">
      <c r="C232" t="s">
        <v>240</v>
      </c>
    </row>
    <row r="233" spans="1:4">
      <c r="C233" t="s">
        <v>241</v>
      </c>
    </row>
    <row r="234" spans="1:4">
      <c r="C234" t="s">
        <v>168</v>
      </c>
    </row>
    <row r="236" spans="1:4">
      <c r="A236">
        <v>2085</v>
      </c>
      <c r="C236" t="s">
        <v>242</v>
      </c>
      <c r="D236" t="s">
        <v>98</v>
      </c>
    </row>
    <row r="238" spans="1:4">
      <c r="A238">
        <v>2086</v>
      </c>
      <c r="C238" t="s">
        <v>243</v>
      </c>
      <c r="D238" t="s">
        <v>98</v>
      </c>
    </row>
    <row r="240" spans="1:4">
      <c r="A240">
        <v>2089</v>
      </c>
      <c r="C240" t="s">
        <v>33</v>
      </c>
      <c r="D240">
        <v>20</v>
      </c>
    </row>
    <row r="242" spans="1:4">
      <c r="A242">
        <v>209</v>
      </c>
      <c r="C242" t="s">
        <v>244</v>
      </c>
    </row>
    <row r="243" spans="1:4">
      <c r="C243" t="s">
        <v>245</v>
      </c>
    </row>
    <row r="244" spans="1:4">
      <c r="C244" t="s">
        <v>246</v>
      </c>
    </row>
    <row r="245" spans="1:4">
      <c r="C245" t="s">
        <v>247</v>
      </c>
    </row>
    <row r="246" spans="1:4">
      <c r="A246">
        <v>2091</v>
      </c>
      <c r="C246" t="s">
        <v>248</v>
      </c>
      <c r="D246">
        <v>20</v>
      </c>
    </row>
    <row r="248" spans="1:4">
      <c r="A248">
        <v>2099</v>
      </c>
      <c r="C248" t="s">
        <v>33</v>
      </c>
      <c r="D248">
        <v>20</v>
      </c>
    </row>
    <row r="250" spans="1:4">
      <c r="A250">
        <v>21</v>
      </c>
      <c r="C250" t="s">
        <v>249</v>
      </c>
    </row>
    <row r="251" spans="1:4">
      <c r="C251" t="s">
        <v>250</v>
      </c>
    </row>
    <row r="252" spans="1:4">
      <c r="C252" t="s">
        <v>251</v>
      </c>
    </row>
    <row r="254" spans="1:4">
      <c r="C254" t="s">
        <v>252</v>
      </c>
    </row>
    <row r="256" spans="1:4">
      <c r="A256">
        <v>2101100</v>
      </c>
      <c r="C256" t="s">
        <v>193</v>
      </c>
      <c r="D256" t="s">
        <v>98</v>
      </c>
    </row>
    <row r="257" spans="1:4">
      <c r="C257" t="s">
        <v>194</v>
      </c>
    </row>
    <row r="258" spans="1:4">
      <c r="A258">
        <v>21012</v>
      </c>
      <c r="C258" t="s">
        <v>253</v>
      </c>
      <c r="D258" t="s">
        <v>98</v>
      </c>
    </row>
    <row r="260" spans="1:4">
      <c r="A260">
        <v>21019</v>
      </c>
      <c r="C260" t="s">
        <v>27</v>
      </c>
      <c r="D260">
        <v>20</v>
      </c>
    </row>
    <row r="262" spans="1:4">
      <c r="A262">
        <v>2102</v>
      </c>
      <c r="C262" t="s">
        <v>254</v>
      </c>
      <c r="D262">
        <v>20</v>
      </c>
    </row>
    <row r="264" spans="1:4">
      <c r="C264" t="s">
        <v>255</v>
      </c>
    </row>
    <row r="265" spans="1:4">
      <c r="C265" t="s">
        <v>256</v>
      </c>
    </row>
    <row r="267" spans="1:4">
      <c r="A267">
        <v>21091</v>
      </c>
      <c r="C267" t="s">
        <v>257</v>
      </c>
      <c r="D267">
        <v>20</v>
      </c>
    </row>
    <row r="269" spans="1:4">
      <c r="A269">
        <v>21092</v>
      </c>
      <c r="C269" t="s">
        <v>258</v>
      </c>
      <c r="D269" t="s">
        <v>98</v>
      </c>
    </row>
    <row r="270" spans="1:4">
      <c r="C270" t="s">
        <v>239</v>
      </c>
    </row>
    <row r="271" spans="1:4">
      <c r="C271" t="s">
        <v>240</v>
      </c>
    </row>
    <row r="272" spans="1:4">
      <c r="C272" t="s">
        <v>241</v>
      </c>
    </row>
    <row r="273" spans="1:5">
      <c r="C273" t="s">
        <v>168</v>
      </c>
    </row>
    <row r="275" spans="1:5">
      <c r="A275">
        <v>21093</v>
      </c>
      <c r="C275" t="s">
        <v>259</v>
      </c>
      <c r="D275" t="s">
        <v>98</v>
      </c>
    </row>
    <row r="277" spans="1:5">
      <c r="A277">
        <v>21099</v>
      </c>
      <c r="C277" t="s">
        <v>27</v>
      </c>
      <c r="D277">
        <v>20</v>
      </c>
    </row>
    <row r="279" spans="1:5">
      <c r="A279" t="s">
        <v>0</v>
      </c>
      <c r="D279" t="s">
        <v>1</v>
      </c>
      <c r="E279" t="s">
        <v>2</v>
      </c>
    </row>
    <row r="280" spans="1:5">
      <c r="A280" t="s">
        <v>4</v>
      </c>
      <c r="B280" t="s">
        <v>5</v>
      </c>
    </row>
    <row r="281" spans="1:5">
      <c r="A281" t="s">
        <v>7</v>
      </c>
      <c r="B281" t="s">
        <v>8</v>
      </c>
    </row>
    <row r="282" spans="1:5">
      <c r="A282" t="s">
        <v>12</v>
      </c>
    </row>
    <row r="283" spans="1:5">
      <c r="A283">
        <v>-1</v>
      </c>
      <c r="B283">
        <v>-2</v>
      </c>
      <c r="D283">
        <v>-3</v>
      </c>
      <c r="E283">
        <v>-4</v>
      </c>
    </row>
    <row r="284" spans="1:5">
      <c r="A284">
        <v>301</v>
      </c>
      <c r="C284" t="s">
        <v>260</v>
      </c>
    </row>
    <row r="286" spans="1:5">
      <c r="C286" t="s">
        <v>261</v>
      </c>
    </row>
    <row r="288" spans="1:5">
      <c r="A288">
        <v>3011100</v>
      </c>
      <c r="C288" t="s">
        <v>262</v>
      </c>
      <c r="E288">
        <v>11</v>
      </c>
    </row>
    <row r="290" spans="1:5">
      <c r="A290">
        <v>30119</v>
      </c>
      <c r="C290" t="s">
        <v>27</v>
      </c>
      <c r="E290">
        <v>11</v>
      </c>
    </row>
    <row r="292" spans="1:5">
      <c r="C292" t="s">
        <v>263</v>
      </c>
    </row>
    <row r="294" spans="1:5">
      <c r="A294">
        <v>3019100</v>
      </c>
      <c r="C294" t="s">
        <v>264</v>
      </c>
      <c r="E294" t="s">
        <v>265</v>
      </c>
    </row>
    <row r="295" spans="1:5">
      <c r="C295" t="s">
        <v>266</v>
      </c>
    </row>
    <row r="296" spans="1:5">
      <c r="C296" t="s">
        <v>267</v>
      </c>
    </row>
    <row r="297" spans="1:5">
      <c r="C297" t="s">
        <v>268</v>
      </c>
    </row>
    <row r="299" spans="1:5">
      <c r="A299">
        <v>30192</v>
      </c>
      <c r="C299" t="s">
        <v>269</v>
      </c>
      <c r="E299">
        <v>11</v>
      </c>
    </row>
    <row r="301" spans="1:5">
      <c r="A301">
        <v>30193</v>
      </c>
      <c r="C301" t="s">
        <v>270</v>
      </c>
      <c r="E301" t="s">
        <v>265</v>
      </c>
    </row>
    <row r="302" spans="1:5">
      <c r="C302" t="s">
        <v>271</v>
      </c>
    </row>
    <row r="303" spans="1:5">
      <c r="C303" t="s">
        <v>272</v>
      </c>
    </row>
    <row r="304" spans="1:5">
      <c r="C304" t="s">
        <v>273</v>
      </c>
    </row>
    <row r="305" spans="1:5">
      <c r="C305" t="s">
        <v>274</v>
      </c>
    </row>
    <row r="307" spans="1:5">
      <c r="A307">
        <v>30194</v>
      </c>
      <c r="C307" t="s">
        <v>275</v>
      </c>
      <c r="E307" t="s">
        <v>265</v>
      </c>
    </row>
    <row r="308" spans="1:5">
      <c r="C308" t="s">
        <v>276</v>
      </c>
    </row>
    <row r="310" spans="1:5">
      <c r="A310">
        <v>30195</v>
      </c>
      <c r="C310" t="s">
        <v>60</v>
      </c>
      <c r="D310" t="s">
        <v>277</v>
      </c>
      <c r="E310">
        <v>11</v>
      </c>
    </row>
    <row r="312" spans="1:5">
      <c r="A312">
        <v>30199</v>
      </c>
      <c r="C312" t="s">
        <v>27</v>
      </c>
      <c r="E312">
        <v>11</v>
      </c>
    </row>
    <row r="314" spans="1:5">
      <c r="A314">
        <v>302</v>
      </c>
      <c r="C314" t="s">
        <v>278</v>
      </c>
    </row>
    <row r="315" spans="1:5">
      <c r="C315" t="s">
        <v>279</v>
      </c>
    </row>
    <row r="316" spans="1:5">
      <c r="C316" t="s">
        <v>280</v>
      </c>
    </row>
    <row r="317" spans="1:5">
      <c r="C317" t="s">
        <v>281</v>
      </c>
    </row>
    <row r="319" spans="1:5">
      <c r="A319">
        <v>30211</v>
      </c>
      <c r="C319" t="s">
        <v>264</v>
      </c>
      <c r="D319" t="s">
        <v>265</v>
      </c>
    </row>
    <row r="320" spans="1:5">
      <c r="C320" t="s">
        <v>282</v>
      </c>
    </row>
    <row r="321" spans="1:4">
      <c r="C321" t="s">
        <v>267</v>
      </c>
    </row>
    <row r="322" spans="1:4">
      <c r="C322" t="s">
        <v>268</v>
      </c>
    </row>
    <row r="324" spans="1:4">
      <c r="A324">
        <v>30213</v>
      </c>
      <c r="C324" t="s">
        <v>283</v>
      </c>
      <c r="D324" t="s">
        <v>265</v>
      </c>
    </row>
    <row r="325" spans="1:4">
      <c r="C325" t="s">
        <v>284</v>
      </c>
    </row>
    <row r="326" spans="1:4">
      <c r="C326" t="s">
        <v>285</v>
      </c>
    </row>
    <row r="327" spans="1:4">
      <c r="C327" t="s">
        <v>286</v>
      </c>
    </row>
    <row r="328" spans="1:4">
      <c r="C328" t="s">
        <v>287</v>
      </c>
    </row>
    <row r="330" spans="1:4">
      <c r="A330">
        <v>30214</v>
      </c>
      <c r="C330" t="s">
        <v>288</v>
      </c>
      <c r="D330" t="s">
        <v>265</v>
      </c>
    </row>
    <row r="331" spans="1:4">
      <c r="C331" t="s">
        <v>289</v>
      </c>
    </row>
    <row r="333" spans="1:4">
      <c r="A333">
        <v>30219</v>
      </c>
      <c r="C333" t="s">
        <v>27</v>
      </c>
      <c r="D333">
        <v>11</v>
      </c>
    </row>
    <row r="335" spans="1:4">
      <c r="C335" t="s">
        <v>290</v>
      </c>
    </row>
    <row r="336" spans="1:4">
      <c r="C336" t="s">
        <v>291</v>
      </c>
    </row>
    <row r="337" spans="1:4">
      <c r="C337" t="s">
        <v>292</v>
      </c>
    </row>
    <row r="338" spans="1:4">
      <c r="C338" t="s">
        <v>281</v>
      </c>
    </row>
    <row r="340" spans="1:4">
      <c r="A340">
        <v>30221</v>
      </c>
      <c r="C340" t="s">
        <v>293</v>
      </c>
      <c r="D340" t="s">
        <v>265</v>
      </c>
    </row>
    <row r="341" spans="1:4">
      <c r="C341" t="s">
        <v>294</v>
      </c>
    </row>
    <row r="342" spans="1:4">
      <c r="C342" t="s">
        <v>295</v>
      </c>
    </row>
    <row r="344" spans="1:4">
      <c r="A344">
        <v>30222</v>
      </c>
      <c r="C344" t="s">
        <v>296</v>
      </c>
      <c r="D344">
        <v>11</v>
      </c>
    </row>
    <row r="346" spans="1:4">
      <c r="A346">
        <v>30223</v>
      </c>
      <c r="C346" t="s">
        <v>297</v>
      </c>
      <c r="D346">
        <v>11</v>
      </c>
    </row>
    <row r="348" spans="1:4">
      <c r="A348">
        <v>30224</v>
      </c>
      <c r="C348" t="s">
        <v>298</v>
      </c>
      <c r="D348">
        <v>11</v>
      </c>
    </row>
    <row r="350" spans="1:4">
      <c r="A350">
        <v>30229</v>
      </c>
      <c r="C350" t="s">
        <v>27</v>
      </c>
      <c r="D350">
        <v>11</v>
      </c>
    </row>
    <row r="352" spans="1:4">
      <c r="C352" t="s">
        <v>299</v>
      </c>
    </row>
    <row r="353" spans="1:4">
      <c r="C353" t="s">
        <v>300</v>
      </c>
    </row>
    <row r="354" spans="1:4">
      <c r="C354" t="s">
        <v>301</v>
      </c>
    </row>
    <row r="355" spans="1:4">
      <c r="C355" t="s">
        <v>281</v>
      </c>
    </row>
    <row r="357" spans="1:4">
      <c r="A357">
        <v>30231</v>
      </c>
      <c r="C357" t="s">
        <v>302</v>
      </c>
      <c r="D357" t="s">
        <v>265</v>
      </c>
    </row>
    <row r="358" spans="1:4">
      <c r="C358" t="s">
        <v>303</v>
      </c>
    </row>
    <row r="359" spans="1:4">
      <c r="A359">
        <v>30232</v>
      </c>
      <c r="C359" t="s">
        <v>304</v>
      </c>
      <c r="D359">
        <v>11</v>
      </c>
    </row>
    <row r="361" spans="1:4">
      <c r="A361">
        <v>30233</v>
      </c>
      <c r="C361" t="s">
        <v>305</v>
      </c>
      <c r="D361" t="s">
        <v>265</v>
      </c>
    </row>
    <row r="363" spans="1:4">
      <c r="A363">
        <v>30234</v>
      </c>
      <c r="C363" t="s">
        <v>306</v>
      </c>
      <c r="D363">
        <v>11</v>
      </c>
    </row>
    <row r="365" spans="1:4">
      <c r="A365">
        <v>30235</v>
      </c>
      <c r="C365" t="s">
        <v>275</v>
      </c>
      <c r="D365" t="s">
        <v>265</v>
      </c>
    </row>
    <row r="366" spans="1:4">
      <c r="C366" t="s">
        <v>276</v>
      </c>
    </row>
    <row r="368" spans="1:4">
      <c r="A368">
        <v>30236</v>
      </c>
      <c r="C368" t="s">
        <v>307</v>
      </c>
      <c r="D368">
        <v>11</v>
      </c>
    </row>
    <row r="370" spans="1:4">
      <c r="A370">
        <v>30239</v>
      </c>
      <c r="C370" t="s">
        <v>27</v>
      </c>
      <c r="D370">
        <v>11</v>
      </c>
    </row>
    <row r="371" spans="1:4">
      <c r="C371" t="s">
        <v>308</v>
      </c>
    </row>
    <row r="372" spans="1:4">
      <c r="C372" t="s">
        <v>309</v>
      </c>
    </row>
    <row r="373" spans="1:4">
      <c r="C373" t="s">
        <v>310</v>
      </c>
    </row>
    <row r="374" spans="1:4">
      <c r="C374" t="s">
        <v>311</v>
      </c>
    </row>
    <row r="375" spans="1:4">
      <c r="C375" t="s">
        <v>312</v>
      </c>
    </row>
    <row r="376" spans="1:4">
      <c r="C376" t="s">
        <v>313</v>
      </c>
    </row>
    <row r="377" spans="1:4">
      <c r="C377" t="s">
        <v>314</v>
      </c>
    </row>
    <row r="378" spans="1:4">
      <c r="C378" t="s">
        <v>315</v>
      </c>
    </row>
    <row r="379" spans="1:4">
      <c r="C379" t="s">
        <v>316</v>
      </c>
    </row>
    <row r="380" spans="1:4">
      <c r="C380" t="s">
        <v>317</v>
      </c>
      <c r="D380" t="s">
        <v>318</v>
      </c>
    </row>
    <row r="381" spans="1:4">
      <c r="C381" t="s">
        <v>319</v>
      </c>
    </row>
    <row r="382" spans="1:4">
      <c r="C382" t="s">
        <v>320</v>
      </c>
    </row>
    <row r="383" spans="1:4">
      <c r="C383" t="s">
        <v>321</v>
      </c>
    </row>
    <row r="384" spans="1:4">
      <c r="C384" t="s">
        <v>322</v>
      </c>
    </row>
    <row r="385" spans="1:5">
      <c r="C385" t="s">
        <v>323</v>
      </c>
    </row>
    <row r="386" spans="1:5">
      <c r="C386" t="s">
        <v>324</v>
      </c>
    </row>
    <row r="387" spans="1:5">
      <c r="C387" t="s">
        <v>325</v>
      </c>
    </row>
    <row r="389" spans="1:5">
      <c r="A389">
        <v>30241</v>
      </c>
      <c r="C389" t="s">
        <v>326</v>
      </c>
      <c r="E389">
        <v>11</v>
      </c>
    </row>
    <row r="391" spans="1:5">
      <c r="A391">
        <v>30242</v>
      </c>
      <c r="C391" t="s">
        <v>327</v>
      </c>
      <c r="E391">
        <v>11</v>
      </c>
    </row>
    <row r="393" spans="1:5">
      <c r="A393">
        <v>30243</v>
      </c>
      <c r="C393" t="s">
        <v>328</v>
      </c>
      <c r="E393" t="s">
        <v>265</v>
      </c>
    </row>
    <row r="394" spans="1:5">
      <c r="C394" t="s">
        <v>329</v>
      </c>
    </row>
    <row r="395" spans="1:5">
      <c r="C395" t="s">
        <v>330</v>
      </c>
    </row>
    <row r="397" spans="1:5">
      <c r="A397">
        <v>30244</v>
      </c>
      <c r="C397" t="s">
        <v>331</v>
      </c>
      <c r="E397" t="s">
        <v>265</v>
      </c>
    </row>
    <row r="398" spans="1:5">
      <c r="C398" t="s">
        <v>332</v>
      </c>
    </row>
    <row r="400" spans="1:5">
      <c r="A400">
        <v>30245</v>
      </c>
      <c r="C400" t="s">
        <v>333</v>
      </c>
      <c r="E400" t="s">
        <v>265</v>
      </c>
    </row>
    <row r="402" spans="1:5">
      <c r="A402">
        <v>30246</v>
      </c>
      <c r="C402" t="s">
        <v>334</v>
      </c>
      <c r="E402">
        <v>11</v>
      </c>
    </row>
    <row r="404" spans="1:5">
      <c r="A404">
        <v>30247</v>
      </c>
      <c r="C404" t="s">
        <v>335</v>
      </c>
      <c r="E404">
        <v>11</v>
      </c>
    </row>
    <row r="406" spans="1:5">
      <c r="A406">
        <v>30249</v>
      </c>
      <c r="C406" t="s">
        <v>27</v>
      </c>
      <c r="E406">
        <v>11</v>
      </c>
    </row>
    <row r="408" spans="1:5">
      <c r="C408" t="s">
        <v>336</v>
      </c>
    </row>
    <row r="409" spans="1:5">
      <c r="C409" t="s">
        <v>337</v>
      </c>
    </row>
    <row r="410" spans="1:5">
      <c r="C410" t="s">
        <v>338</v>
      </c>
    </row>
    <row r="411" spans="1:5">
      <c r="C411" t="s">
        <v>339</v>
      </c>
    </row>
    <row r="412" spans="1:5">
      <c r="C412" t="s">
        <v>325</v>
      </c>
    </row>
    <row r="414" spans="1:5">
      <c r="A414">
        <v>30251</v>
      </c>
      <c r="C414" t="s">
        <v>340</v>
      </c>
      <c r="E414" t="s">
        <v>265</v>
      </c>
    </row>
    <row r="415" spans="1:5">
      <c r="C415" t="s">
        <v>341</v>
      </c>
    </row>
    <row r="417" spans="1:5">
      <c r="A417">
        <v>30252</v>
      </c>
      <c r="C417" t="s">
        <v>342</v>
      </c>
      <c r="E417">
        <v>11</v>
      </c>
    </row>
    <row r="419" spans="1:5">
      <c r="A419">
        <v>30253</v>
      </c>
      <c r="C419" t="s">
        <v>343</v>
      </c>
      <c r="E419">
        <v>11</v>
      </c>
    </row>
    <row r="421" spans="1:5">
      <c r="A421">
        <v>30254</v>
      </c>
      <c r="C421" t="s">
        <v>344</v>
      </c>
      <c r="E421">
        <v>11</v>
      </c>
    </row>
    <row r="423" spans="1:5">
      <c r="A423">
        <v>30255</v>
      </c>
      <c r="C423" t="s">
        <v>345</v>
      </c>
      <c r="E423">
        <v>11</v>
      </c>
    </row>
    <row r="425" spans="1:5">
      <c r="A425">
        <v>30256</v>
      </c>
      <c r="C425" t="s">
        <v>346</v>
      </c>
      <c r="E425" t="s">
        <v>265</v>
      </c>
    </row>
    <row r="426" spans="1:5">
      <c r="C426" t="s">
        <v>347</v>
      </c>
    </row>
    <row r="428" spans="1:5">
      <c r="A428">
        <v>30259</v>
      </c>
      <c r="C428" t="s">
        <v>27</v>
      </c>
      <c r="E428">
        <v>11</v>
      </c>
    </row>
    <row r="430" spans="1:5">
      <c r="C430" t="s">
        <v>348</v>
      </c>
    </row>
    <row r="431" spans="1:5">
      <c r="C431" t="s">
        <v>349</v>
      </c>
    </row>
    <row r="432" spans="1:5">
      <c r="C432" t="s">
        <v>350</v>
      </c>
    </row>
    <row r="433" spans="1:5">
      <c r="C433" t="s">
        <v>271</v>
      </c>
    </row>
    <row r="434" spans="1:5">
      <c r="C434" t="s">
        <v>351</v>
      </c>
    </row>
    <row r="435" spans="1:5">
      <c r="C435" t="s">
        <v>273</v>
      </c>
    </row>
    <row r="436" spans="1:5">
      <c r="C436" t="s">
        <v>352</v>
      </c>
    </row>
    <row r="437" spans="1:5">
      <c r="C437" t="s">
        <v>353</v>
      </c>
    </row>
    <row r="438" spans="1:5">
      <c r="C438" t="s">
        <v>354</v>
      </c>
    </row>
    <row r="439" spans="1:5">
      <c r="C439" t="s">
        <v>355</v>
      </c>
    </row>
    <row r="441" spans="1:5">
      <c r="A441">
        <v>30271</v>
      </c>
      <c r="C441" t="s">
        <v>356</v>
      </c>
      <c r="E441">
        <v>11</v>
      </c>
    </row>
    <row r="443" spans="1:5">
      <c r="A443">
        <v>30272</v>
      </c>
      <c r="C443" t="s">
        <v>357</v>
      </c>
      <c r="E443" t="s">
        <v>265</v>
      </c>
    </row>
    <row r="444" spans="1:5">
      <c r="C444" t="s">
        <v>358</v>
      </c>
    </row>
    <row r="446" spans="1:5">
      <c r="A446">
        <v>30273</v>
      </c>
      <c r="C446" t="s">
        <v>359</v>
      </c>
      <c r="E446" t="s">
        <v>265</v>
      </c>
    </row>
    <row r="447" spans="1:5">
      <c r="C447" t="s">
        <v>271</v>
      </c>
    </row>
    <row r="448" spans="1:5">
      <c r="C448" t="s">
        <v>351</v>
      </c>
    </row>
    <row r="449" spans="1:5">
      <c r="C449" t="s">
        <v>273</v>
      </c>
    </row>
    <row r="450" spans="1:5">
      <c r="C450" t="s">
        <v>274</v>
      </c>
    </row>
    <row r="452" spans="1:5">
      <c r="A452">
        <v>30274</v>
      </c>
      <c r="C452" t="s">
        <v>269</v>
      </c>
      <c r="E452">
        <v>11</v>
      </c>
    </row>
    <row r="454" spans="1:5">
      <c r="A454">
        <v>30279</v>
      </c>
      <c r="C454" t="s">
        <v>27</v>
      </c>
      <c r="E454">
        <v>11</v>
      </c>
    </row>
    <row r="456" spans="1:5">
      <c r="C456" t="s">
        <v>360</v>
      </c>
      <c r="D456" t="s">
        <v>361</v>
      </c>
    </row>
    <row r="457" spans="1:5">
      <c r="C457" t="s">
        <v>325</v>
      </c>
    </row>
    <row r="459" spans="1:5">
      <c r="A459">
        <v>30281</v>
      </c>
      <c r="C459" t="s">
        <v>362</v>
      </c>
      <c r="E459" t="s">
        <v>265</v>
      </c>
    </row>
    <row r="461" spans="1:5">
      <c r="A461">
        <v>30282</v>
      </c>
      <c r="C461" t="s">
        <v>363</v>
      </c>
      <c r="E461" t="s">
        <v>265</v>
      </c>
    </row>
    <row r="463" spans="1:5">
      <c r="A463">
        <v>30283</v>
      </c>
      <c r="C463" t="s">
        <v>364</v>
      </c>
      <c r="E463">
        <v>11</v>
      </c>
    </row>
    <row r="465" spans="1:5">
      <c r="A465">
        <v>30284</v>
      </c>
      <c r="C465" t="s">
        <v>365</v>
      </c>
      <c r="E465">
        <v>11</v>
      </c>
    </row>
    <row r="467" spans="1:5">
      <c r="A467">
        <v>30285</v>
      </c>
      <c r="C467" t="s">
        <v>366</v>
      </c>
      <c r="E467">
        <v>11</v>
      </c>
    </row>
    <row r="469" spans="1:5">
      <c r="A469">
        <v>30289</v>
      </c>
      <c r="C469" t="s">
        <v>27</v>
      </c>
      <c r="E469">
        <v>11</v>
      </c>
    </row>
    <row r="471" spans="1:5">
      <c r="C471" t="s">
        <v>367</v>
      </c>
    </row>
    <row r="472" spans="1:5">
      <c r="C472" t="s">
        <v>368</v>
      </c>
    </row>
    <row r="474" spans="1:5">
      <c r="A474">
        <v>30291</v>
      </c>
      <c r="C474" t="s">
        <v>369</v>
      </c>
      <c r="E474" t="s">
        <v>265</v>
      </c>
    </row>
    <row r="476" spans="1:5">
      <c r="A476">
        <v>30292</v>
      </c>
      <c r="C476" t="s">
        <v>370</v>
      </c>
      <c r="E476">
        <v>11</v>
      </c>
    </row>
    <row r="478" spans="1:5">
      <c r="A478">
        <v>30299</v>
      </c>
      <c r="C478" t="s">
        <v>27</v>
      </c>
      <c r="E478">
        <v>11</v>
      </c>
    </row>
    <row r="480" spans="1:5">
      <c r="A480">
        <v>303</v>
      </c>
      <c r="C480" t="s">
        <v>371</v>
      </c>
    </row>
    <row r="481" spans="1:5">
      <c r="C481" t="s">
        <v>372</v>
      </c>
    </row>
    <row r="483" spans="1:5">
      <c r="C483" t="s">
        <v>280</v>
      </c>
    </row>
    <row r="484" spans="1:5">
      <c r="C484" t="s">
        <v>373</v>
      </c>
    </row>
    <row r="486" spans="1:5">
      <c r="A486">
        <v>30311</v>
      </c>
      <c r="C486" t="s">
        <v>374</v>
      </c>
      <c r="E486" t="s">
        <v>98</v>
      </c>
    </row>
    <row r="487" spans="1:5">
      <c r="C487" t="s">
        <v>375</v>
      </c>
    </row>
    <row r="489" spans="1:5">
      <c r="A489">
        <v>30312</v>
      </c>
      <c r="C489" t="s">
        <v>376</v>
      </c>
      <c r="E489" t="s">
        <v>98</v>
      </c>
    </row>
    <row r="490" spans="1:5">
      <c r="C490" t="s">
        <v>377</v>
      </c>
    </row>
    <row r="491" spans="1:5">
      <c r="C491" t="s">
        <v>378</v>
      </c>
    </row>
    <row r="492" spans="1:5">
      <c r="C492" t="s">
        <v>379</v>
      </c>
    </row>
    <row r="493" spans="1:5">
      <c r="C493" t="s">
        <v>380</v>
      </c>
    </row>
    <row r="494" spans="1:5">
      <c r="C494" t="s">
        <v>381</v>
      </c>
    </row>
    <row r="495" spans="1:5">
      <c r="A495">
        <v>30313</v>
      </c>
      <c r="C495" t="s">
        <v>288</v>
      </c>
      <c r="E495" t="s">
        <v>98</v>
      </c>
    </row>
    <row r="496" spans="1:5">
      <c r="C496" t="s">
        <v>382</v>
      </c>
    </row>
    <row r="498" spans="1:5">
      <c r="A498">
        <v>30314</v>
      </c>
      <c r="C498" t="s">
        <v>383</v>
      </c>
      <c r="E498" t="s">
        <v>98</v>
      </c>
    </row>
    <row r="499" spans="1:5">
      <c r="C499" t="s">
        <v>384</v>
      </c>
    </row>
    <row r="500" spans="1:5">
      <c r="C500" t="s">
        <v>385</v>
      </c>
    </row>
    <row r="501" spans="1:5">
      <c r="C501" t="s">
        <v>386</v>
      </c>
    </row>
    <row r="503" spans="1:5">
      <c r="A503">
        <v>30319</v>
      </c>
      <c r="C503" t="s">
        <v>27</v>
      </c>
      <c r="E503">
        <v>20</v>
      </c>
    </row>
    <row r="505" spans="1:5">
      <c r="C505" t="s">
        <v>360</v>
      </c>
      <c r="D505" t="s">
        <v>387</v>
      </c>
    </row>
    <row r="506" spans="1:5">
      <c r="C506" t="s">
        <v>349</v>
      </c>
    </row>
    <row r="507" spans="1:5">
      <c r="C507" t="s">
        <v>388</v>
      </c>
    </row>
    <row r="508" spans="1:5">
      <c r="C508" t="s">
        <v>271</v>
      </c>
    </row>
    <row r="509" spans="1:5">
      <c r="C509" t="s">
        <v>351</v>
      </c>
    </row>
    <row r="510" spans="1:5">
      <c r="C510" t="s">
        <v>273</v>
      </c>
    </row>
    <row r="511" spans="1:5">
      <c r="C511" t="s">
        <v>352</v>
      </c>
    </row>
    <row r="512" spans="1:5">
      <c r="C512" t="s">
        <v>353</v>
      </c>
    </row>
    <row r="513" spans="1:5">
      <c r="C513" t="s">
        <v>354</v>
      </c>
    </row>
    <row r="514" spans="1:5">
      <c r="C514" t="s">
        <v>389</v>
      </c>
    </row>
    <row r="516" spans="1:5">
      <c r="A516">
        <v>30323</v>
      </c>
      <c r="C516" t="s">
        <v>360</v>
      </c>
      <c r="D516" t="s">
        <v>390</v>
      </c>
      <c r="E516">
        <v>20</v>
      </c>
    </row>
    <row r="518" spans="1:5">
      <c r="A518">
        <v>30324</v>
      </c>
      <c r="C518" t="s">
        <v>357</v>
      </c>
      <c r="E518" t="s">
        <v>98</v>
      </c>
    </row>
    <row r="519" spans="1:5">
      <c r="C519" t="s">
        <v>358</v>
      </c>
    </row>
    <row r="521" spans="1:5">
      <c r="A521">
        <v>30325</v>
      </c>
      <c r="C521" t="s">
        <v>359</v>
      </c>
      <c r="E521" t="s">
        <v>98</v>
      </c>
    </row>
    <row r="522" spans="1:5">
      <c r="C522" t="s">
        <v>271</v>
      </c>
    </row>
    <row r="523" spans="1:5">
      <c r="C523" t="s">
        <v>351</v>
      </c>
    </row>
    <row r="524" spans="1:5">
      <c r="C524" t="s">
        <v>273</v>
      </c>
    </row>
    <row r="525" spans="1:5">
      <c r="C525" t="s">
        <v>274</v>
      </c>
    </row>
    <row r="527" spans="1:5">
      <c r="A527">
        <v>30326</v>
      </c>
      <c r="C527" t="s">
        <v>269</v>
      </c>
      <c r="E527">
        <v>20</v>
      </c>
    </row>
    <row r="529" spans="1:5">
      <c r="A529">
        <v>30329</v>
      </c>
      <c r="C529" t="s">
        <v>27</v>
      </c>
      <c r="E529">
        <v>20</v>
      </c>
    </row>
    <row r="531" spans="1:5">
      <c r="C531" t="s">
        <v>290</v>
      </c>
    </row>
    <row r="532" spans="1:5">
      <c r="C532" t="s">
        <v>291</v>
      </c>
    </row>
    <row r="533" spans="1:5">
      <c r="C533" t="s">
        <v>292</v>
      </c>
    </row>
    <row r="534" spans="1:5">
      <c r="C534" t="s">
        <v>373</v>
      </c>
    </row>
    <row r="536" spans="1:5">
      <c r="A536">
        <v>30331</v>
      </c>
      <c r="C536" t="s">
        <v>293</v>
      </c>
      <c r="E536" t="s">
        <v>98</v>
      </c>
    </row>
    <row r="537" spans="1:5">
      <c r="C537" t="s">
        <v>294</v>
      </c>
    </row>
    <row r="538" spans="1:5">
      <c r="C538" t="s">
        <v>295</v>
      </c>
    </row>
    <row r="540" spans="1:5">
      <c r="A540">
        <v>30332</v>
      </c>
      <c r="C540" t="s">
        <v>296</v>
      </c>
      <c r="E540">
        <v>20</v>
      </c>
    </row>
    <row r="542" spans="1:5">
      <c r="A542">
        <v>30333</v>
      </c>
      <c r="C542" t="s">
        <v>297</v>
      </c>
      <c r="E542">
        <v>20</v>
      </c>
    </row>
    <row r="544" spans="1:5">
      <c r="A544">
        <v>30334</v>
      </c>
      <c r="C544" t="s">
        <v>298</v>
      </c>
      <c r="E544">
        <v>20</v>
      </c>
    </row>
    <row r="546" spans="1:5">
      <c r="A546">
        <v>30339</v>
      </c>
      <c r="C546" t="s">
        <v>27</v>
      </c>
      <c r="E546">
        <v>20</v>
      </c>
    </row>
    <row r="549" spans="1:5">
      <c r="C549" t="s">
        <v>299</v>
      </c>
    </row>
    <row r="550" spans="1:5">
      <c r="C550" t="s">
        <v>300</v>
      </c>
    </row>
    <row r="551" spans="1:5">
      <c r="C551" t="s">
        <v>391</v>
      </c>
    </row>
    <row r="552" spans="1:5">
      <c r="C552" t="s">
        <v>373</v>
      </c>
    </row>
    <row r="554" spans="1:5">
      <c r="A554">
        <v>30341</v>
      </c>
      <c r="C554" t="s">
        <v>302</v>
      </c>
      <c r="E554" t="s">
        <v>98</v>
      </c>
    </row>
    <row r="555" spans="1:5">
      <c r="C555" t="s">
        <v>303</v>
      </c>
    </row>
    <row r="556" spans="1:5">
      <c r="A556">
        <v>30342</v>
      </c>
      <c r="C556" t="s">
        <v>392</v>
      </c>
      <c r="E556">
        <v>20</v>
      </c>
    </row>
    <row r="558" spans="1:5">
      <c r="A558">
        <v>30343</v>
      </c>
      <c r="C558" t="s">
        <v>305</v>
      </c>
      <c r="E558" t="s">
        <v>98</v>
      </c>
    </row>
    <row r="560" spans="1:5">
      <c r="A560">
        <v>30344</v>
      </c>
      <c r="C560" t="s">
        <v>393</v>
      </c>
      <c r="E560">
        <v>20</v>
      </c>
    </row>
    <row r="562" spans="1:5">
      <c r="A562">
        <v>30345</v>
      </c>
      <c r="C562" t="s">
        <v>394</v>
      </c>
      <c r="E562" t="s">
        <v>98</v>
      </c>
    </row>
    <row r="563" spans="1:5">
      <c r="C563" t="s">
        <v>276</v>
      </c>
    </row>
    <row r="565" spans="1:5">
      <c r="A565">
        <v>30346</v>
      </c>
      <c r="C565" t="s">
        <v>307</v>
      </c>
      <c r="E565">
        <v>20</v>
      </c>
    </row>
    <row r="567" spans="1:5">
      <c r="A567">
        <v>30349</v>
      </c>
      <c r="C567" t="s">
        <v>27</v>
      </c>
      <c r="E567">
        <v>20</v>
      </c>
    </row>
    <row r="569" spans="1:5">
      <c r="C569" t="s">
        <v>308</v>
      </c>
    </row>
    <row r="570" spans="1:5">
      <c r="C570" t="s">
        <v>309</v>
      </c>
    </row>
    <row r="571" spans="1:5">
      <c r="C571" t="s">
        <v>310</v>
      </c>
    </row>
    <row r="572" spans="1:5">
      <c r="C572" t="s">
        <v>311</v>
      </c>
    </row>
    <row r="573" spans="1:5">
      <c r="C573" t="s">
        <v>312</v>
      </c>
    </row>
    <row r="574" spans="1:5">
      <c r="C574" t="s">
        <v>313</v>
      </c>
    </row>
    <row r="575" spans="1:5">
      <c r="C575" t="s">
        <v>314</v>
      </c>
    </row>
    <row r="576" spans="1:5">
      <c r="C576" t="s">
        <v>315</v>
      </c>
    </row>
    <row r="577" spans="1:5">
      <c r="C577" t="s">
        <v>316</v>
      </c>
    </row>
    <row r="578" spans="1:5">
      <c r="C578" t="s">
        <v>317</v>
      </c>
      <c r="D578" t="s">
        <v>318</v>
      </c>
    </row>
    <row r="579" spans="1:5">
      <c r="C579" t="s">
        <v>319</v>
      </c>
    </row>
    <row r="580" spans="1:5">
      <c r="C580" t="s">
        <v>320</v>
      </c>
    </row>
    <row r="581" spans="1:5">
      <c r="C581" t="s">
        <v>321</v>
      </c>
    </row>
    <row r="582" spans="1:5">
      <c r="C582" t="s">
        <v>322</v>
      </c>
    </row>
    <row r="583" spans="1:5">
      <c r="C583" t="s">
        <v>323</v>
      </c>
    </row>
    <row r="584" spans="1:5">
      <c r="C584" t="s">
        <v>324</v>
      </c>
    </row>
    <row r="585" spans="1:5">
      <c r="C585" t="s">
        <v>373</v>
      </c>
    </row>
    <row r="587" spans="1:5">
      <c r="A587">
        <v>30351</v>
      </c>
      <c r="C587" t="s">
        <v>326</v>
      </c>
      <c r="E587">
        <v>20</v>
      </c>
    </row>
    <row r="589" spans="1:5">
      <c r="A589">
        <v>30353</v>
      </c>
      <c r="C589" t="s">
        <v>328</v>
      </c>
      <c r="E589" t="s">
        <v>98</v>
      </c>
    </row>
    <row r="590" spans="1:5">
      <c r="C590" t="s">
        <v>395</v>
      </c>
    </row>
    <row r="591" spans="1:5">
      <c r="C591" t="s">
        <v>396</v>
      </c>
    </row>
    <row r="593" spans="1:5">
      <c r="A593">
        <v>30354</v>
      </c>
      <c r="C593" t="s">
        <v>397</v>
      </c>
      <c r="E593" t="s">
        <v>98</v>
      </c>
    </row>
    <row r="594" spans="1:5">
      <c r="C594" t="s">
        <v>332</v>
      </c>
    </row>
    <row r="596" spans="1:5">
      <c r="A596">
        <v>30355</v>
      </c>
      <c r="C596" t="s">
        <v>333</v>
      </c>
      <c r="E596" t="s">
        <v>98</v>
      </c>
    </row>
    <row r="598" spans="1:5">
      <c r="A598">
        <v>30356</v>
      </c>
      <c r="C598" t="s">
        <v>334</v>
      </c>
      <c r="E598">
        <v>20</v>
      </c>
    </row>
    <row r="600" spans="1:5">
      <c r="A600">
        <v>30357</v>
      </c>
      <c r="C600" t="s">
        <v>335</v>
      </c>
      <c r="E600">
        <v>20</v>
      </c>
    </row>
    <row r="602" spans="1:5">
      <c r="A602">
        <v>30359</v>
      </c>
      <c r="C602" t="s">
        <v>27</v>
      </c>
      <c r="E602">
        <v>20</v>
      </c>
    </row>
    <row r="604" spans="1:5">
      <c r="C604" t="s">
        <v>336</v>
      </c>
    </row>
    <row r="605" spans="1:5">
      <c r="C605" t="s">
        <v>337</v>
      </c>
    </row>
    <row r="606" spans="1:5">
      <c r="C606" t="s">
        <v>338</v>
      </c>
    </row>
    <row r="607" spans="1:5">
      <c r="C607" t="s">
        <v>339</v>
      </c>
    </row>
    <row r="608" spans="1:5">
      <c r="C608" t="s">
        <v>373</v>
      </c>
    </row>
    <row r="610" spans="1:5">
      <c r="A610">
        <v>30363</v>
      </c>
      <c r="C610" t="s">
        <v>340</v>
      </c>
      <c r="E610" t="s">
        <v>98</v>
      </c>
    </row>
    <row r="611" spans="1:5">
      <c r="C611" t="s">
        <v>341</v>
      </c>
    </row>
    <row r="613" spans="1:5">
      <c r="A613">
        <v>30364</v>
      </c>
      <c r="C613" t="s">
        <v>342</v>
      </c>
      <c r="E613">
        <v>20</v>
      </c>
    </row>
    <row r="615" spans="1:5">
      <c r="A615">
        <v>30365</v>
      </c>
      <c r="C615" t="s">
        <v>343</v>
      </c>
      <c r="E615">
        <v>20</v>
      </c>
    </row>
    <row r="617" spans="1:5">
      <c r="A617">
        <v>30366</v>
      </c>
      <c r="C617" t="s">
        <v>344</v>
      </c>
      <c r="E617">
        <v>20</v>
      </c>
    </row>
    <row r="619" spans="1:5">
      <c r="A619">
        <v>30367</v>
      </c>
      <c r="C619" t="s">
        <v>345</v>
      </c>
      <c r="E619">
        <v>20</v>
      </c>
    </row>
    <row r="621" spans="1:5">
      <c r="A621">
        <v>30368</v>
      </c>
      <c r="C621" t="s">
        <v>346</v>
      </c>
      <c r="E621" t="s">
        <v>98</v>
      </c>
    </row>
    <row r="622" spans="1:5">
      <c r="C622" t="s">
        <v>347</v>
      </c>
    </row>
    <row r="624" spans="1:5">
      <c r="A624">
        <v>30369</v>
      </c>
      <c r="C624" t="s">
        <v>27</v>
      </c>
      <c r="E624">
        <v>20</v>
      </c>
    </row>
    <row r="626" spans="1:5">
      <c r="C626" t="s">
        <v>398</v>
      </c>
    </row>
    <row r="627" spans="1:5">
      <c r="C627" t="s">
        <v>373</v>
      </c>
    </row>
    <row r="629" spans="1:5">
      <c r="A629">
        <v>30381</v>
      </c>
      <c r="C629" t="s">
        <v>362</v>
      </c>
      <c r="E629" t="s">
        <v>98</v>
      </c>
    </row>
    <row r="631" spans="1:5">
      <c r="A631">
        <v>30382</v>
      </c>
      <c r="C631" t="s">
        <v>363</v>
      </c>
      <c r="E631" t="s">
        <v>98</v>
      </c>
    </row>
    <row r="633" spans="1:5">
      <c r="A633">
        <v>30383</v>
      </c>
      <c r="C633" t="s">
        <v>60</v>
      </c>
      <c r="D633" t="s">
        <v>399</v>
      </c>
      <c r="E633">
        <v>20</v>
      </c>
    </row>
    <row r="635" spans="1:5">
      <c r="A635">
        <v>30384</v>
      </c>
      <c r="C635" t="s">
        <v>400</v>
      </c>
      <c r="E635" t="s">
        <v>98</v>
      </c>
    </row>
    <row r="636" spans="1:5">
      <c r="C636" t="s">
        <v>401</v>
      </c>
    </row>
    <row r="638" spans="1:5">
      <c r="A638">
        <v>30389</v>
      </c>
      <c r="C638" t="s">
        <v>27</v>
      </c>
      <c r="E638">
        <v>20</v>
      </c>
    </row>
    <row r="640" spans="1:5">
      <c r="C640" t="s">
        <v>367</v>
      </c>
    </row>
    <row r="641" spans="1:5">
      <c r="C641" t="s">
        <v>368</v>
      </c>
    </row>
    <row r="643" spans="1:5">
      <c r="A643">
        <v>30391</v>
      </c>
      <c r="C643" t="s">
        <v>369</v>
      </c>
      <c r="E643" t="s">
        <v>98</v>
      </c>
    </row>
    <row r="645" spans="1:5">
      <c r="A645">
        <v>30392</v>
      </c>
      <c r="C645" t="s">
        <v>370</v>
      </c>
      <c r="E645">
        <v>20</v>
      </c>
    </row>
    <row r="647" spans="1:5">
      <c r="A647">
        <v>30399</v>
      </c>
      <c r="C647" t="s">
        <v>27</v>
      </c>
      <c r="E647">
        <v>20</v>
      </c>
    </row>
    <row r="649" spans="1:5">
      <c r="A649">
        <v>304</v>
      </c>
      <c r="C649" t="s">
        <v>402</v>
      </c>
    </row>
    <row r="650" spans="1:5">
      <c r="C650" t="s">
        <v>403</v>
      </c>
    </row>
    <row r="652" spans="1:5">
      <c r="C652" t="s">
        <v>404</v>
      </c>
    </row>
    <row r="653" spans="1:5">
      <c r="C653" t="s">
        <v>405</v>
      </c>
    </row>
    <row r="654" spans="1:5">
      <c r="C654" t="s">
        <v>406</v>
      </c>
    </row>
    <row r="655" spans="1:5">
      <c r="C655" t="s">
        <v>407</v>
      </c>
    </row>
    <row r="656" spans="1:5">
      <c r="C656" t="s">
        <v>408</v>
      </c>
    </row>
    <row r="657" spans="1:5">
      <c r="C657" t="s">
        <v>409</v>
      </c>
    </row>
    <row r="658" spans="1:5">
      <c r="C658" t="s">
        <v>410</v>
      </c>
    </row>
    <row r="659" spans="1:5">
      <c r="C659" t="s">
        <v>411</v>
      </c>
    </row>
    <row r="660" spans="1:5">
      <c r="C660" t="s">
        <v>412</v>
      </c>
    </row>
    <row r="661" spans="1:5">
      <c r="C661" t="s">
        <v>413</v>
      </c>
    </row>
    <row r="663" spans="1:5">
      <c r="A663">
        <v>30431</v>
      </c>
      <c r="C663" t="s">
        <v>356</v>
      </c>
      <c r="E663">
        <v>11</v>
      </c>
    </row>
    <row r="665" spans="1:5">
      <c r="A665">
        <v>30432</v>
      </c>
      <c r="C665" t="s">
        <v>357</v>
      </c>
      <c r="E665" t="s">
        <v>265</v>
      </c>
    </row>
    <row r="666" spans="1:5">
      <c r="C666" t="s">
        <v>358</v>
      </c>
    </row>
    <row r="668" spans="1:5">
      <c r="A668">
        <v>30433</v>
      </c>
      <c r="C668" t="s">
        <v>414</v>
      </c>
      <c r="E668">
        <v>11</v>
      </c>
    </row>
    <row r="670" spans="1:5">
      <c r="A670">
        <v>30439</v>
      </c>
      <c r="C670" t="s">
        <v>27</v>
      </c>
      <c r="E670">
        <v>11</v>
      </c>
    </row>
    <row r="672" spans="1:5">
      <c r="C672" t="s">
        <v>415</v>
      </c>
    </row>
    <row r="675" spans="1:5">
      <c r="A675">
        <v>30441</v>
      </c>
      <c r="C675" t="s">
        <v>416</v>
      </c>
      <c r="E675" t="s">
        <v>265</v>
      </c>
    </row>
    <row r="676" spans="1:5">
      <c r="C676" t="s">
        <v>417</v>
      </c>
    </row>
    <row r="677" spans="1:5">
      <c r="C677" t="s">
        <v>418</v>
      </c>
    </row>
    <row r="678" spans="1:5">
      <c r="C678" t="s">
        <v>419</v>
      </c>
    </row>
    <row r="679" spans="1:5">
      <c r="C679" t="s">
        <v>420</v>
      </c>
    </row>
    <row r="680" spans="1:5">
      <c r="C680" t="s">
        <v>421</v>
      </c>
    </row>
    <row r="682" spans="1:5">
      <c r="A682">
        <v>30442</v>
      </c>
      <c r="C682" t="s">
        <v>264</v>
      </c>
      <c r="E682" t="s">
        <v>265</v>
      </c>
    </row>
    <row r="683" spans="1:5">
      <c r="C683" t="s">
        <v>266</v>
      </c>
    </row>
    <row r="684" spans="1:5">
      <c r="C684" t="s">
        <v>267</v>
      </c>
    </row>
    <row r="685" spans="1:5">
      <c r="C685" t="s">
        <v>268</v>
      </c>
    </row>
    <row r="687" spans="1:5">
      <c r="A687">
        <v>30443</v>
      </c>
      <c r="C687" t="s">
        <v>422</v>
      </c>
      <c r="E687" t="s">
        <v>265</v>
      </c>
    </row>
    <row r="688" spans="1:5">
      <c r="C688" t="s">
        <v>291</v>
      </c>
    </row>
    <row r="689" spans="1:5">
      <c r="C689" t="s">
        <v>423</v>
      </c>
    </row>
    <row r="691" spans="1:5">
      <c r="A691">
        <v>30444</v>
      </c>
      <c r="C691" t="s">
        <v>424</v>
      </c>
      <c r="E691" t="s">
        <v>265</v>
      </c>
    </row>
    <row r="692" spans="1:5">
      <c r="C692" t="s">
        <v>337</v>
      </c>
    </row>
    <row r="693" spans="1:5">
      <c r="C693" t="s">
        <v>425</v>
      </c>
    </row>
    <row r="695" spans="1:5">
      <c r="A695">
        <v>30445</v>
      </c>
      <c r="C695" t="s">
        <v>335</v>
      </c>
      <c r="E695">
        <v>11</v>
      </c>
    </row>
    <row r="697" spans="1:5">
      <c r="A697">
        <v>30446</v>
      </c>
      <c r="C697" t="s">
        <v>364</v>
      </c>
      <c r="E697">
        <v>11</v>
      </c>
    </row>
    <row r="699" spans="1:5">
      <c r="A699">
        <v>30447</v>
      </c>
      <c r="C699" t="s">
        <v>362</v>
      </c>
      <c r="E699" t="s">
        <v>265</v>
      </c>
    </row>
    <row r="701" spans="1:5">
      <c r="A701">
        <v>30448</v>
      </c>
      <c r="C701" t="s">
        <v>363</v>
      </c>
      <c r="E701" t="s">
        <v>265</v>
      </c>
    </row>
    <row r="703" spans="1:5">
      <c r="A703">
        <v>30449</v>
      </c>
      <c r="C703" t="s">
        <v>27</v>
      </c>
      <c r="E703">
        <v>11</v>
      </c>
    </row>
    <row r="705" spans="1:5">
      <c r="C705" t="s">
        <v>360</v>
      </c>
      <c r="D705" t="s">
        <v>426</v>
      </c>
    </row>
    <row r="707" spans="1:5">
      <c r="A707">
        <v>30451</v>
      </c>
      <c r="C707" t="s">
        <v>427</v>
      </c>
      <c r="E707">
        <v>11</v>
      </c>
    </row>
    <row r="708" spans="1:5">
      <c r="C708" t="s">
        <v>428</v>
      </c>
    </row>
    <row r="709" spans="1:5">
      <c r="C709" t="s">
        <v>429</v>
      </c>
    </row>
    <row r="710" spans="1:5">
      <c r="C710" t="s">
        <v>430</v>
      </c>
    </row>
    <row r="711" spans="1:5">
      <c r="C711" t="s">
        <v>431</v>
      </c>
    </row>
    <row r="712" spans="1:5">
      <c r="C712" t="s">
        <v>432</v>
      </c>
    </row>
    <row r="713" spans="1:5">
      <c r="C713" t="s">
        <v>410</v>
      </c>
    </row>
    <row r="714" spans="1:5">
      <c r="C714" t="s">
        <v>411</v>
      </c>
    </row>
    <row r="715" spans="1:5">
      <c r="C715" t="s">
        <v>412</v>
      </c>
    </row>
    <row r="716" spans="1:5">
      <c r="C716" t="s">
        <v>433</v>
      </c>
    </row>
    <row r="718" spans="1:5">
      <c r="A718">
        <v>30452</v>
      </c>
      <c r="C718" t="s">
        <v>434</v>
      </c>
      <c r="E718">
        <v>11</v>
      </c>
    </row>
    <row r="720" spans="1:5">
      <c r="A720">
        <v>30453</v>
      </c>
      <c r="C720" t="s">
        <v>424</v>
      </c>
      <c r="E720" t="s">
        <v>265</v>
      </c>
    </row>
    <row r="721" spans="1:5">
      <c r="C721" t="s">
        <v>337</v>
      </c>
    </row>
    <row r="722" spans="1:5">
      <c r="C722" t="s">
        <v>435</v>
      </c>
    </row>
    <row r="723" spans="1:5">
      <c r="C723" t="s">
        <v>436</v>
      </c>
    </row>
    <row r="724" spans="1:5">
      <c r="A724">
        <v>30454</v>
      </c>
      <c r="C724" t="s">
        <v>335</v>
      </c>
      <c r="E724">
        <v>11</v>
      </c>
    </row>
    <row r="726" spans="1:5">
      <c r="A726">
        <v>30455</v>
      </c>
      <c r="C726" t="s">
        <v>364</v>
      </c>
      <c r="E726">
        <v>11</v>
      </c>
    </row>
    <row r="728" spans="1:5">
      <c r="A728">
        <v>30456</v>
      </c>
      <c r="C728" t="s">
        <v>362</v>
      </c>
      <c r="E728" t="s">
        <v>265</v>
      </c>
    </row>
    <row r="730" spans="1:5">
      <c r="A730">
        <v>30457</v>
      </c>
      <c r="C730" t="s">
        <v>363</v>
      </c>
      <c r="E730" t="s">
        <v>265</v>
      </c>
    </row>
    <row r="732" spans="1:5">
      <c r="A732">
        <v>30459</v>
      </c>
      <c r="C732" t="s">
        <v>27</v>
      </c>
      <c r="E732">
        <v>11</v>
      </c>
    </row>
    <row r="735" spans="1:5">
      <c r="C735" t="s">
        <v>437</v>
      </c>
    </row>
    <row r="736" spans="1:5">
      <c r="C736" t="s">
        <v>438</v>
      </c>
    </row>
    <row r="737" spans="1:4">
      <c r="C737" t="s">
        <v>439</v>
      </c>
    </row>
    <row r="738" spans="1:4">
      <c r="C738" t="s">
        <v>407</v>
      </c>
    </row>
    <row r="739" spans="1:4">
      <c r="C739" t="s">
        <v>408</v>
      </c>
    </row>
    <row r="740" spans="1:4">
      <c r="C740" t="s">
        <v>440</v>
      </c>
    </row>
    <row r="741" spans="1:4">
      <c r="C741" t="s">
        <v>441</v>
      </c>
    </row>
    <row r="742" spans="1:4">
      <c r="C742" t="s">
        <v>411</v>
      </c>
    </row>
    <row r="743" spans="1:4">
      <c r="C743" t="s">
        <v>412</v>
      </c>
    </row>
    <row r="744" spans="1:4">
      <c r="C744" t="s">
        <v>413</v>
      </c>
    </row>
    <row r="746" spans="1:4">
      <c r="A746">
        <v>30461</v>
      </c>
      <c r="C746" t="s">
        <v>356</v>
      </c>
      <c r="D746">
        <v>11</v>
      </c>
    </row>
    <row r="748" spans="1:4">
      <c r="A748">
        <v>30462</v>
      </c>
      <c r="C748" t="s">
        <v>357</v>
      </c>
      <c r="D748" t="s">
        <v>265</v>
      </c>
    </row>
    <row r="749" spans="1:4">
      <c r="C749" t="s">
        <v>358</v>
      </c>
    </row>
    <row r="751" spans="1:4">
      <c r="A751">
        <v>30463</v>
      </c>
      <c r="C751" t="s">
        <v>414</v>
      </c>
      <c r="D751">
        <v>11</v>
      </c>
    </row>
    <row r="753" spans="1:4">
      <c r="A753">
        <v>30469</v>
      </c>
      <c r="C753" t="s">
        <v>27</v>
      </c>
      <c r="D753">
        <v>11</v>
      </c>
    </row>
    <row r="755" spans="1:4">
      <c r="C755" t="s">
        <v>442</v>
      </c>
    </row>
    <row r="756" spans="1:4">
      <c r="C756" t="s">
        <v>443</v>
      </c>
    </row>
    <row r="757" spans="1:4">
      <c r="C757" t="s">
        <v>444</v>
      </c>
    </row>
    <row r="758" spans="1:4">
      <c r="C758" t="s">
        <v>445</v>
      </c>
    </row>
    <row r="760" spans="1:4">
      <c r="A760">
        <v>30471</v>
      </c>
      <c r="C760" t="s">
        <v>340</v>
      </c>
      <c r="D760" t="s">
        <v>265</v>
      </c>
    </row>
    <row r="761" spans="1:4">
      <c r="C761" t="s">
        <v>341</v>
      </c>
    </row>
    <row r="763" spans="1:4">
      <c r="A763">
        <v>30472</v>
      </c>
      <c r="C763" t="s">
        <v>342</v>
      </c>
      <c r="D763">
        <v>11</v>
      </c>
    </row>
    <row r="765" spans="1:4">
      <c r="A765">
        <v>30473</v>
      </c>
      <c r="C765" t="s">
        <v>343</v>
      </c>
      <c r="D765">
        <v>11</v>
      </c>
    </row>
    <row r="767" spans="1:4">
      <c r="A767">
        <v>30474</v>
      </c>
      <c r="C767" t="s">
        <v>344</v>
      </c>
      <c r="D767">
        <v>11</v>
      </c>
    </row>
    <row r="769" spans="1:4">
      <c r="A769">
        <v>30475</v>
      </c>
      <c r="C769" t="s">
        <v>345</v>
      </c>
      <c r="D769">
        <v>11</v>
      </c>
    </row>
    <row r="771" spans="1:4">
      <c r="A771">
        <v>30479</v>
      </c>
      <c r="C771" t="s">
        <v>27</v>
      </c>
      <c r="D771">
        <v>11</v>
      </c>
    </row>
    <row r="773" spans="1:4">
      <c r="C773" t="s">
        <v>446</v>
      </c>
    </row>
    <row r="775" spans="1:4">
      <c r="A775">
        <v>3048100</v>
      </c>
      <c r="C775" t="s">
        <v>416</v>
      </c>
      <c r="D775" t="s">
        <v>265</v>
      </c>
    </row>
    <row r="776" spans="1:4">
      <c r="C776" t="s">
        <v>417</v>
      </c>
    </row>
    <row r="777" spans="1:4">
      <c r="C777" t="s">
        <v>418</v>
      </c>
    </row>
    <row r="778" spans="1:4">
      <c r="C778" t="s">
        <v>419</v>
      </c>
    </row>
    <row r="779" spans="1:4">
      <c r="C779" t="s">
        <v>420</v>
      </c>
    </row>
    <row r="780" spans="1:4">
      <c r="C780" t="s">
        <v>421</v>
      </c>
    </row>
    <row r="782" spans="1:4">
      <c r="A782">
        <v>30482</v>
      </c>
      <c r="C782" t="s">
        <v>264</v>
      </c>
      <c r="D782" t="s">
        <v>265</v>
      </c>
    </row>
    <row r="783" spans="1:4">
      <c r="C783" t="s">
        <v>266</v>
      </c>
    </row>
    <row r="784" spans="1:4">
      <c r="C784" t="s">
        <v>267</v>
      </c>
    </row>
    <row r="785" spans="1:5">
      <c r="C785" t="s">
        <v>268</v>
      </c>
    </row>
    <row r="787" spans="1:5">
      <c r="A787">
        <v>30483</v>
      </c>
      <c r="C787" t="s">
        <v>422</v>
      </c>
      <c r="D787" t="s">
        <v>265</v>
      </c>
    </row>
    <row r="788" spans="1:5">
      <c r="C788" t="s">
        <v>291</v>
      </c>
    </row>
    <row r="789" spans="1:5">
      <c r="C789" t="s">
        <v>423</v>
      </c>
    </row>
    <row r="791" spans="1:5">
      <c r="A791">
        <v>30484</v>
      </c>
      <c r="C791" t="s">
        <v>447</v>
      </c>
      <c r="D791">
        <v>11</v>
      </c>
    </row>
    <row r="793" spans="1:5">
      <c r="A793">
        <v>30485</v>
      </c>
      <c r="C793" t="s">
        <v>448</v>
      </c>
      <c r="D793">
        <v>11</v>
      </c>
    </row>
    <row r="795" spans="1:5">
      <c r="A795">
        <v>30486</v>
      </c>
      <c r="C795" t="s">
        <v>326</v>
      </c>
      <c r="D795">
        <v>11</v>
      </c>
    </row>
    <row r="798" spans="1:5">
      <c r="A798">
        <v>30487</v>
      </c>
      <c r="C798" t="s">
        <v>449</v>
      </c>
      <c r="E798" t="s">
        <v>265</v>
      </c>
    </row>
    <row r="799" spans="1:5">
      <c r="C799" t="s">
        <v>450</v>
      </c>
    </row>
    <row r="800" spans="1:5">
      <c r="C800" t="s">
        <v>451</v>
      </c>
    </row>
    <row r="801" spans="1:5">
      <c r="A801">
        <v>30488</v>
      </c>
      <c r="C801" t="s">
        <v>452</v>
      </c>
      <c r="E801" t="s">
        <v>265</v>
      </c>
    </row>
    <row r="802" spans="1:5">
      <c r="C802" t="s">
        <v>453</v>
      </c>
    </row>
    <row r="803" spans="1:5">
      <c r="A803">
        <v>30489</v>
      </c>
      <c r="C803" t="s">
        <v>454</v>
      </c>
      <c r="E803">
        <v>11</v>
      </c>
    </row>
    <row r="805" spans="1:5">
      <c r="C805" t="s">
        <v>455</v>
      </c>
    </row>
    <row r="807" spans="1:5">
      <c r="A807">
        <v>3049100</v>
      </c>
      <c r="C807" t="s">
        <v>60</v>
      </c>
      <c r="D807" t="s">
        <v>456</v>
      </c>
      <c r="E807">
        <v>11</v>
      </c>
    </row>
    <row r="809" spans="1:5">
      <c r="A809">
        <v>30492</v>
      </c>
      <c r="C809" t="s">
        <v>60</v>
      </c>
      <c r="D809" t="s">
        <v>399</v>
      </c>
      <c r="E809">
        <v>11</v>
      </c>
    </row>
    <row r="811" spans="1:5">
      <c r="A811">
        <v>30493</v>
      </c>
      <c r="C811" t="s">
        <v>427</v>
      </c>
      <c r="E811">
        <v>11</v>
      </c>
    </row>
    <row r="812" spans="1:5">
      <c r="C812" t="s">
        <v>428</v>
      </c>
    </row>
    <row r="813" spans="1:5">
      <c r="C813" t="s">
        <v>429</v>
      </c>
    </row>
    <row r="814" spans="1:5">
      <c r="C814" t="s">
        <v>430</v>
      </c>
    </row>
    <row r="815" spans="1:5">
      <c r="C815" t="s">
        <v>431</v>
      </c>
    </row>
    <row r="816" spans="1:5">
      <c r="C816" t="s">
        <v>432</v>
      </c>
    </row>
    <row r="817" spans="1:5">
      <c r="C817" t="s">
        <v>410</v>
      </c>
    </row>
    <row r="818" spans="1:5">
      <c r="C818" t="s">
        <v>411</v>
      </c>
    </row>
    <row r="819" spans="1:5">
      <c r="C819" t="s">
        <v>412</v>
      </c>
    </row>
    <row r="820" spans="1:5">
      <c r="C820" t="s">
        <v>433</v>
      </c>
    </row>
    <row r="822" spans="1:5">
      <c r="A822">
        <v>30494</v>
      </c>
      <c r="C822" t="s">
        <v>345</v>
      </c>
      <c r="E822">
        <v>11</v>
      </c>
    </row>
    <row r="824" spans="1:5">
      <c r="A824">
        <v>30495</v>
      </c>
      <c r="C824" t="s">
        <v>424</v>
      </c>
      <c r="E824" t="s">
        <v>265</v>
      </c>
    </row>
    <row r="825" spans="1:5">
      <c r="C825" t="s">
        <v>337</v>
      </c>
    </row>
    <row r="826" spans="1:5">
      <c r="C826" t="s">
        <v>457</v>
      </c>
    </row>
    <row r="827" spans="1:5">
      <c r="C827" t="s">
        <v>458</v>
      </c>
    </row>
    <row r="828" spans="1:5">
      <c r="C828" t="s">
        <v>459</v>
      </c>
    </row>
    <row r="830" spans="1:5">
      <c r="A830">
        <v>30496</v>
      </c>
      <c r="C830" t="s">
        <v>362</v>
      </c>
      <c r="E830" t="s">
        <v>265</v>
      </c>
    </row>
    <row r="832" spans="1:5">
      <c r="A832">
        <v>30497</v>
      </c>
      <c r="C832" t="s">
        <v>363</v>
      </c>
      <c r="E832" t="s">
        <v>265</v>
      </c>
    </row>
    <row r="834" spans="1:5">
      <c r="A834">
        <v>30499</v>
      </c>
      <c r="C834" t="s">
        <v>60</v>
      </c>
      <c r="D834" t="s">
        <v>79</v>
      </c>
      <c r="E834">
        <v>11</v>
      </c>
    </row>
    <row r="836" spans="1:5">
      <c r="A836">
        <v>305</v>
      </c>
      <c r="C836" t="s">
        <v>460</v>
      </c>
    </row>
    <row r="837" spans="1:5">
      <c r="C837" t="s">
        <v>461</v>
      </c>
    </row>
    <row r="838" spans="1:5">
      <c r="C838" t="s">
        <v>462</v>
      </c>
    </row>
    <row r="839" spans="1:5">
      <c r="C839" t="s">
        <v>463</v>
      </c>
    </row>
    <row r="841" spans="1:5">
      <c r="A841">
        <v>3051</v>
      </c>
      <c r="C841" t="s">
        <v>464</v>
      </c>
      <c r="E841" t="s">
        <v>265</v>
      </c>
    </row>
    <row r="842" spans="1:5">
      <c r="C842" t="s">
        <v>465</v>
      </c>
    </row>
    <row r="844" spans="1:5">
      <c r="A844">
        <v>3052</v>
      </c>
      <c r="C844" t="s">
        <v>466</v>
      </c>
      <c r="E844" t="s">
        <v>265</v>
      </c>
    </row>
    <row r="845" spans="1:5">
      <c r="C845" t="s">
        <v>467</v>
      </c>
    </row>
    <row r="847" spans="1:5">
      <c r="C847" t="s">
        <v>468</v>
      </c>
    </row>
    <row r="848" spans="1:5">
      <c r="C848" t="s">
        <v>469</v>
      </c>
    </row>
    <row r="852" spans="1:5">
      <c r="A852" s="378">
        <v>30531</v>
      </c>
      <c r="B852" s="378"/>
      <c r="C852" s="378" t="s">
        <v>427</v>
      </c>
      <c r="D852" s="378"/>
      <c r="E852" s="378">
        <v>11</v>
      </c>
    </row>
    <row r="853" spans="1:5">
      <c r="A853" s="378"/>
      <c r="B853" s="378"/>
      <c r="C853" s="378" t="s">
        <v>428</v>
      </c>
      <c r="D853" s="378"/>
      <c r="E853" s="378"/>
    </row>
    <row r="854" spans="1:5">
      <c r="A854" s="378"/>
      <c r="B854" s="378"/>
      <c r="C854" s="378" t="s">
        <v>429</v>
      </c>
      <c r="D854" s="378"/>
      <c r="E854" s="378"/>
    </row>
    <row r="855" spans="1:5">
      <c r="A855" s="378"/>
      <c r="B855" s="378"/>
      <c r="C855" s="378" t="s">
        <v>430</v>
      </c>
      <c r="D855" s="378"/>
      <c r="E855" s="378"/>
    </row>
    <row r="856" spans="1:5">
      <c r="A856" s="378"/>
      <c r="B856" s="378"/>
      <c r="C856" s="378" t="s">
        <v>431</v>
      </c>
      <c r="D856" s="378"/>
      <c r="E856" s="378"/>
    </row>
    <row r="857" spans="1:5">
      <c r="A857" s="378"/>
      <c r="B857" s="378"/>
      <c r="C857" s="378" t="s">
        <v>432</v>
      </c>
      <c r="D857" s="378"/>
      <c r="E857" s="378"/>
    </row>
    <row r="858" spans="1:5">
      <c r="A858" s="378"/>
      <c r="B858" s="378"/>
      <c r="C858" s="378" t="s">
        <v>410</v>
      </c>
      <c r="D858" s="378"/>
      <c r="E858" s="378"/>
    </row>
    <row r="859" spans="1:5">
      <c r="A859" s="378"/>
      <c r="B859" s="378"/>
      <c r="C859" s="378" t="s">
        <v>411</v>
      </c>
      <c r="D859" s="378"/>
      <c r="E859" s="378"/>
    </row>
    <row r="860" spans="1:5">
      <c r="A860" s="378"/>
      <c r="B860" s="378"/>
      <c r="C860" s="378" t="s">
        <v>412</v>
      </c>
      <c r="D860" s="378"/>
      <c r="E860" s="378"/>
    </row>
    <row r="861" spans="1:5">
      <c r="A861" s="378"/>
      <c r="B861" s="378"/>
      <c r="C861" s="378" t="s">
        <v>433</v>
      </c>
      <c r="D861" s="378"/>
      <c r="E861" s="378"/>
    </row>
    <row r="862" spans="1:5">
      <c r="A862" s="378"/>
      <c r="B862" s="378"/>
      <c r="C862" s="378"/>
      <c r="D862" s="378"/>
      <c r="E862" s="378"/>
    </row>
    <row r="863" spans="1:5">
      <c r="A863" s="378">
        <v>30532</v>
      </c>
      <c r="B863" s="378"/>
      <c r="C863" s="378" t="s">
        <v>424</v>
      </c>
      <c r="D863" s="378"/>
      <c r="E863" s="378" t="s">
        <v>265</v>
      </c>
    </row>
    <row r="864" spans="1:5">
      <c r="A864" s="378"/>
      <c r="B864" s="378"/>
      <c r="C864" s="378" t="s">
        <v>337</v>
      </c>
      <c r="D864" s="378"/>
      <c r="E864" s="378"/>
    </row>
    <row r="865" spans="1:5">
      <c r="A865" s="378"/>
      <c r="B865" s="378"/>
      <c r="C865" s="378" t="s">
        <v>457</v>
      </c>
      <c r="D865" s="378"/>
      <c r="E865" s="378"/>
    </row>
    <row r="866" spans="1:5">
      <c r="A866" s="378"/>
      <c r="B866" s="378"/>
      <c r="C866" s="378" t="s">
        <v>436</v>
      </c>
      <c r="D866" s="378"/>
      <c r="E866" s="378"/>
    </row>
    <row r="867" spans="1:5">
      <c r="A867" s="378"/>
      <c r="B867" s="378"/>
      <c r="C867" s="378"/>
      <c r="D867" s="378"/>
      <c r="E867" s="378"/>
    </row>
    <row r="868" spans="1:5">
      <c r="A868" s="378">
        <v>30539</v>
      </c>
      <c r="B868" s="378"/>
      <c r="C868" s="378" t="s">
        <v>60</v>
      </c>
      <c r="D868" s="378" t="s">
        <v>79</v>
      </c>
      <c r="E868" s="378">
        <v>11</v>
      </c>
    </row>
    <row r="869" spans="1:5">
      <c r="A869" s="378"/>
      <c r="B869" s="378"/>
      <c r="C869" s="378"/>
      <c r="D869" s="378"/>
      <c r="E869" s="378"/>
    </row>
    <row r="870" spans="1:5">
      <c r="A870" s="378"/>
      <c r="B870" s="378"/>
      <c r="C870" s="378" t="s">
        <v>470</v>
      </c>
      <c r="D870" s="378"/>
      <c r="E870" s="378"/>
    </row>
    <row r="871" spans="1:5">
      <c r="A871" s="378"/>
      <c r="B871" s="378"/>
      <c r="C871" s="378" t="s">
        <v>471</v>
      </c>
      <c r="D871" s="378"/>
      <c r="E871" s="378"/>
    </row>
    <row r="872" spans="1:5">
      <c r="A872" s="378"/>
      <c r="B872" s="378"/>
      <c r="C872" s="378"/>
      <c r="D872" s="378"/>
      <c r="E872" s="378"/>
    </row>
    <row r="873" spans="1:5">
      <c r="A873" s="378">
        <v>30541</v>
      </c>
      <c r="B873" s="378"/>
      <c r="C873" s="378" t="s">
        <v>283</v>
      </c>
      <c r="D873" s="378"/>
      <c r="E873" s="378" t="s">
        <v>265</v>
      </c>
    </row>
    <row r="874" spans="1:5">
      <c r="A874" s="378"/>
      <c r="B874" s="378"/>
      <c r="C874" s="378" t="s">
        <v>284</v>
      </c>
      <c r="D874" s="378"/>
      <c r="E874" s="378"/>
    </row>
    <row r="875" spans="1:5">
      <c r="A875" s="378"/>
      <c r="B875" s="378"/>
      <c r="C875" s="378" t="s">
        <v>285</v>
      </c>
      <c r="D875" s="378"/>
      <c r="E875" s="378"/>
    </row>
    <row r="876" spans="1:5">
      <c r="A876" s="378"/>
      <c r="B876" s="378"/>
      <c r="C876" s="378" t="s">
        <v>286</v>
      </c>
      <c r="D876" s="378"/>
      <c r="E876" s="378"/>
    </row>
    <row r="877" spans="1:5">
      <c r="A877" s="378"/>
      <c r="B877" s="378"/>
      <c r="C877" s="378" t="s">
        <v>472</v>
      </c>
      <c r="D877" s="378"/>
      <c r="E877" s="378"/>
    </row>
    <row r="878" spans="1:5">
      <c r="A878" s="378"/>
      <c r="B878" s="378"/>
      <c r="C878" s="378" t="s">
        <v>473</v>
      </c>
      <c r="D878" s="378"/>
      <c r="E878" s="378"/>
    </row>
    <row r="879" spans="1:5">
      <c r="A879" s="378"/>
      <c r="B879" s="378"/>
      <c r="C879" s="378" t="s">
        <v>474</v>
      </c>
      <c r="D879" s="378"/>
      <c r="E879" s="378"/>
    </row>
    <row r="880" spans="1:5">
      <c r="A880" s="378">
        <v>30542</v>
      </c>
      <c r="B880" s="378"/>
      <c r="C880" s="378" t="s">
        <v>326</v>
      </c>
      <c r="D880" s="378"/>
      <c r="E880" s="378">
        <v>11</v>
      </c>
    </row>
    <row r="881" spans="1:5">
      <c r="A881" s="378"/>
      <c r="B881" s="378"/>
      <c r="C881" s="378"/>
      <c r="D881" s="378"/>
      <c r="E881" s="378"/>
    </row>
    <row r="882" spans="1:5">
      <c r="A882" s="378">
        <v>30543</v>
      </c>
      <c r="B882" s="378"/>
      <c r="C882" s="378" t="s">
        <v>264</v>
      </c>
      <c r="D882" s="378"/>
      <c r="E882" s="378" t="s">
        <v>265</v>
      </c>
    </row>
    <row r="883" spans="1:5">
      <c r="A883" s="378"/>
      <c r="B883" s="378"/>
      <c r="C883" s="378" t="s">
        <v>266</v>
      </c>
      <c r="D883" s="378"/>
      <c r="E883" s="378"/>
    </row>
    <row r="884" spans="1:5">
      <c r="A884" s="378"/>
      <c r="B884" s="378"/>
      <c r="C884" s="378" t="s">
        <v>267</v>
      </c>
      <c r="D884" s="378"/>
      <c r="E884" s="378"/>
    </row>
    <row r="885" spans="1:5">
      <c r="A885" s="378"/>
      <c r="B885" s="378"/>
      <c r="C885" s="378" t="s">
        <v>268</v>
      </c>
      <c r="D885" s="378"/>
      <c r="E885" s="378"/>
    </row>
    <row r="886" spans="1:5">
      <c r="A886" s="378"/>
      <c r="B886" s="378"/>
      <c r="C886" s="378"/>
      <c r="D886" s="378"/>
      <c r="E886" s="378"/>
    </row>
    <row r="887" spans="1:5">
      <c r="A887" s="378">
        <v>30544</v>
      </c>
      <c r="B887" s="378"/>
      <c r="C887" s="378" t="s">
        <v>427</v>
      </c>
      <c r="D887" s="378"/>
      <c r="E887" s="378">
        <v>11</v>
      </c>
    </row>
    <row r="888" spans="1:5">
      <c r="A888" s="378"/>
      <c r="B888" s="378"/>
      <c r="C888" s="378" t="s">
        <v>428</v>
      </c>
      <c r="D888" s="378"/>
      <c r="E888" s="378"/>
    </row>
    <row r="889" spans="1:5">
      <c r="A889" s="378"/>
      <c r="B889" s="378"/>
      <c r="C889" s="378" t="s">
        <v>429</v>
      </c>
      <c r="D889" s="378"/>
      <c r="E889" s="378"/>
    </row>
    <row r="890" spans="1:5">
      <c r="A890" s="378"/>
      <c r="B890" s="378"/>
      <c r="C890" s="378" t="s">
        <v>475</v>
      </c>
      <c r="D890" s="378"/>
      <c r="E890" s="378"/>
    </row>
    <row r="891" spans="1:5">
      <c r="A891" s="378"/>
      <c r="B891" s="378"/>
      <c r="C891" s="378" t="s">
        <v>408</v>
      </c>
      <c r="D891" s="378"/>
      <c r="E891" s="378"/>
    </row>
    <row r="892" spans="1:5">
      <c r="A892" s="378"/>
      <c r="B892" s="378"/>
      <c r="C892" s="378" t="s">
        <v>432</v>
      </c>
      <c r="D892" s="378"/>
      <c r="E892" s="378"/>
    </row>
    <row r="893" spans="1:5">
      <c r="A893" s="378"/>
      <c r="B893" s="378"/>
      <c r="C893" s="378" t="s">
        <v>410</v>
      </c>
      <c r="D893" s="378"/>
      <c r="E893" s="378"/>
    </row>
    <row r="894" spans="1:5">
      <c r="A894" s="378"/>
      <c r="B894" s="378"/>
      <c r="C894" s="378" t="s">
        <v>476</v>
      </c>
      <c r="D894" s="378"/>
      <c r="E894" s="378"/>
    </row>
    <row r="895" spans="1:5">
      <c r="A895" s="378"/>
      <c r="B895" s="378"/>
      <c r="C895" s="378" t="s">
        <v>412</v>
      </c>
      <c r="D895" s="378"/>
      <c r="E895" s="378"/>
    </row>
    <row r="896" spans="1:5">
      <c r="A896" s="378"/>
      <c r="B896" s="378"/>
      <c r="C896" s="378" t="s">
        <v>433</v>
      </c>
      <c r="D896" s="378"/>
      <c r="E896" s="378"/>
    </row>
    <row r="897" spans="1:5">
      <c r="A897" s="378"/>
      <c r="B897" s="378"/>
      <c r="C897" s="378"/>
      <c r="D897" s="378"/>
      <c r="E897" s="378"/>
    </row>
    <row r="898" spans="1:5">
      <c r="A898" s="378">
        <v>30549</v>
      </c>
      <c r="B898" s="378"/>
      <c r="C898" s="378" t="s">
        <v>60</v>
      </c>
      <c r="D898" s="378" t="s">
        <v>79</v>
      </c>
      <c r="E898" s="378">
        <v>11</v>
      </c>
    </row>
    <row r="899" spans="1:5">
      <c r="A899" s="378"/>
      <c r="B899" s="378"/>
      <c r="C899" s="378"/>
      <c r="D899" s="378"/>
      <c r="E899" s="378"/>
    </row>
    <row r="900" spans="1:5">
      <c r="A900" s="378"/>
      <c r="B900" s="378"/>
      <c r="C900" s="378" t="s">
        <v>477</v>
      </c>
      <c r="D900" s="378"/>
      <c r="E900" s="378"/>
    </row>
    <row r="901" spans="1:5">
      <c r="A901" s="378"/>
      <c r="B901" s="378"/>
      <c r="C901" s="378" t="s">
        <v>478</v>
      </c>
      <c r="D901" s="378"/>
      <c r="E901" s="378"/>
    </row>
    <row r="902" spans="1:5">
      <c r="A902" s="378"/>
      <c r="B902" s="378"/>
      <c r="C902" s="378"/>
      <c r="D902" s="378"/>
      <c r="E902" s="378"/>
    </row>
    <row r="903" spans="1:5">
      <c r="A903" s="378">
        <v>30551</v>
      </c>
      <c r="B903" s="378"/>
      <c r="C903" s="378" t="s">
        <v>479</v>
      </c>
      <c r="D903" s="378"/>
      <c r="E903" s="378" t="s">
        <v>265</v>
      </c>
    </row>
    <row r="904" spans="1:5">
      <c r="A904" s="378"/>
      <c r="B904" s="378"/>
      <c r="C904" s="378" t="s">
        <v>341</v>
      </c>
      <c r="D904" s="378"/>
      <c r="E904" s="378"/>
    </row>
    <row r="905" spans="1:5">
      <c r="A905" s="378"/>
      <c r="B905" s="378"/>
      <c r="C905" s="378"/>
      <c r="D905" s="378"/>
      <c r="E905" s="378"/>
    </row>
    <row r="908" spans="1:5">
      <c r="A908" s="388">
        <v>30552</v>
      </c>
      <c r="B908" s="388"/>
      <c r="C908" s="388" t="s">
        <v>427</v>
      </c>
      <c r="D908" s="388">
        <v>11</v>
      </c>
    </row>
    <row r="909" spans="1:5">
      <c r="A909" s="388"/>
      <c r="B909" s="388"/>
      <c r="C909" s="388" t="s">
        <v>428</v>
      </c>
      <c r="D909" s="388"/>
    </row>
    <row r="910" spans="1:5">
      <c r="A910" s="388"/>
      <c r="B910" s="388"/>
      <c r="C910" s="388" t="s">
        <v>429</v>
      </c>
      <c r="D910" s="388"/>
    </row>
    <row r="911" spans="1:5">
      <c r="A911" s="388"/>
      <c r="B911" s="388"/>
      <c r="C911" s="388" t="s">
        <v>475</v>
      </c>
      <c r="D911" s="388"/>
    </row>
    <row r="912" spans="1:5">
      <c r="A912" s="388"/>
      <c r="B912" s="388"/>
      <c r="C912" s="388" t="s">
        <v>408</v>
      </c>
      <c r="D912" s="388"/>
    </row>
    <row r="913" spans="1:4">
      <c r="A913" s="388"/>
      <c r="B913" s="388"/>
      <c r="C913" s="388" t="s">
        <v>432</v>
      </c>
      <c r="D913" s="388"/>
    </row>
    <row r="914" spans="1:4">
      <c r="A914" s="388"/>
      <c r="B914" s="388"/>
      <c r="C914" s="388" t="s">
        <v>410</v>
      </c>
      <c r="D914" s="388"/>
    </row>
    <row r="915" spans="1:4">
      <c r="A915" s="388"/>
      <c r="B915" s="388"/>
      <c r="C915" s="388" t="s">
        <v>411</v>
      </c>
      <c r="D915" s="388"/>
    </row>
    <row r="916" spans="1:4">
      <c r="A916" s="388"/>
      <c r="B916" s="388"/>
      <c r="C916" s="388" t="s">
        <v>412</v>
      </c>
      <c r="D916" s="388"/>
    </row>
    <row r="917" spans="1:4">
      <c r="A917" s="388"/>
      <c r="B917" s="388"/>
      <c r="C917" s="388" t="s">
        <v>433</v>
      </c>
      <c r="D917" s="388"/>
    </row>
    <row r="918" spans="1:4">
      <c r="A918" s="388"/>
      <c r="B918" s="388"/>
      <c r="C918" s="388"/>
      <c r="D918" s="388"/>
    </row>
    <row r="919" spans="1:4">
      <c r="A919" s="388">
        <v>30553</v>
      </c>
      <c r="B919" s="388"/>
      <c r="C919" s="388" t="s">
        <v>424</v>
      </c>
      <c r="D919" s="388" t="s">
        <v>265</v>
      </c>
    </row>
    <row r="920" spans="1:4">
      <c r="A920" s="388"/>
      <c r="B920" s="388"/>
      <c r="C920" s="388" t="s">
        <v>337</v>
      </c>
      <c r="D920" s="388"/>
    </row>
    <row r="921" spans="1:4">
      <c r="A921" s="388"/>
      <c r="B921" s="388"/>
      <c r="C921" s="388" t="s">
        <v>338</v>
      </c>
      <c r="D921" s="388"/>
    </row>
    <row r="922" spans="1:4">
      <c r="A922" s="388"/>
      <c r="B922" s="388"/>
      <c r="C922" s="388" t="s">
        <v>480</v>
      </c>
      <c r="D922" s="388"/>
    </row>
    <row r="923" spans="1:4">
      <c r="A923" s="388"/>
      <c r="B923" s="388"/>
      <c r="C923" s="388" t="s">
        <v>481</v>
      </c>
      <c r="D923" s="388"/>
    </row>
    <row r="924" spans="1:4">
      <c r="A924" s="388"/>
      <c r="B924" s="388"/>
      <c r="C924" s="388"/>
      <c r="D924" s="388"/>
    </row>
    <row r="925" spans="1:4">
      <c r="A925" s="388">
        <v>30554</v>
      </c>
      <c r="B925" s="388"/>
      <c r="C925" s="388" t="s">
        <v>482</v>
      </c>
      <c r="D925" s="388" t="s">
        <v>265</v>
      </c>
    </row>
    <row r="926" spans="1:4">
      <c r="A926" s="388"/>
      <c r="B926" s="388"/>
      <c r="C926" s="388" t="s">
        <v>309</v>
      </c>
      <c r="D926" s="388"/>
    </row>
    <row r="927" spans="1:4">
      <c r="A927" s="388"/>
      <c r="B927" s="388"/>
      <c r="C927" s="388" t="s">
        <v>310</v>
      </c>
      <c r="D927" s="388"/>
    </row>
    <row r="928" spans="1:4">
      <c r="A928" s="388"/>
      <c r="B928" s="388"/>
      <c r="C928" s="388" t="s">
        <v>311</v>
      </c>
      <c r="D928" s="388"/>
    </row>
    <row r="929" spans="1:4">
      <c r="A929" s="388"/>
      <c r="B929" s="388"/>
      <c r="C929" s="388" t="s">
        <v>312</v>
      </c>
      <c r="D929" s="388"/>
    </row>
    <row r="930" spans="1:4">
      <c r="A930" s="388"/>
      <c r="B930" s="388"/>
      <c r="C930" s="388" t="s">
        <v>313</v>
      </c>
      <c r="D930" s="388"/>
    </row>
    <row r="931" spans="1:4">
      <c r="A931" s="388"/>
      <c r="B931" s="388"/>
      <c r="C931" s="388" t="s">
        <v>314</v>
      </c>
      <c r="D931" s="388"/>
    </row>
    <row r="932" spans="1:4">
      <c r="A932" s="388"/>
      <c r="B932" s="388"/>
      <c r="C932" s="388" t="s">
        <v>483</v>
      </c>
      <c r="D932" s="388"/>
    </row>
    <row r="933" spans="1:4">
      <c r="A933" s="388"/>
      <c r="B933" s="388"/>
      <c r="C933" s="388" t="s">
        <v>484</v>
      </c>
      <c r="D933" s="388"/>
    </row>
    <row r="934" spans="1:4">
      <c r="A934" s="388"/>
      <c r="B934" s="388"/>
      <c r="C934" s="388" t="s">
        <v>485</v>
      </c>
      <c r="D934" s="388"/>
    </row>
    <row r="935" spans="1:4">
      <c r="A935" s="388"/>
      <c r="B935" s="388"/>
      <c r="C935" s="388" t="s">
        <v>486</v>
      </c>
      <c r="D935" s="388"/>
    </row>
    <row r="936" spans="1:4">
      <c r="A936" s="388"/>
      <c r="B936" s="388"/>
      <c r="C936" s="388" t="s">
        <v>487</v>
      </c>
      <c r="D936" s="388"/>
    </row>
    <row r="937" spans="1:4">
      <c r="A937" s="388"/>
      <c r="B937" s="388"/>
      <c r="C937" s="388" t="s">
        <v>488</v>
      </c>
      <c r="D937" s="388"/>
    </row>
    <row r="938" spans="1:4">
      <c r="A938" s="388"/>
      <c r="B938" s="388"/>
      <c r="C938" s="388" t="s">
        <v>489</v>
      </c>
      <c r="D938" s="388"/>
    </row>
    <row r="939" spans="1:4">
      <c r="A939" s="388"/>
      <c r="B939" s="388"/>
      <c r="C939" s="388" t="s">
        <v>490</v>
      </c>
      <c r="D939" s="388"/>
    </row>
    <row r="940" spans="1:4">
      <c r="A940" s="388"/>
      <c r="B940" s="388"/>
      <c r="C940" s="388"/>
      <c r="D940" s="388"/>
    </row>
    <row r="941" spans="1:4">
      <c r="A941" s="388">
        <v>30559</v>
      </c>
      <c r="B941" s="388"/>
      <c r="C941" s="388" t="s">
        <v>27</v>
      </c>
      <c r="D941" s="388">
        <v>11</v>
      </c>
    </row>
    <row r="942" spans="1:4">
      <c r="A942" s="388"/>
      <c r="B942" s="388"/>
      <c r="C942" s="388"/>
      <c r="D942" s="388"/>
    </row>
    <row r="943" spans="1:4">
      <c r="A943" s="388"/>
      <c r="B943" s="388"/>
      <c r="C943" s="388" t="s">
        <v>491</v>
      </c>
      <c r="D943" s="388"/>
    </row>
    <row r="944" spans="1:4">
      <c r="A944" s="388"/>
      <c r="B944" s="388"/>
      <c r="C944" s="388" t="s">
        <v>492</v>
      </c>
      <c r="D944" s="388"/>
    </row>
    <row r="945" spans="1:4">
      <c r="A945" s="388"/>
      <c r="B945" s="388"/>
      <c r="C945" s="388"/>
      <c r="D945" s="388"/>
    </row>
    <row r="946" spans="1:4">
      <c r="A946" s="388">
        <v>30561</v>
      </c>
      <c r="B946" s="388"/>
      <c r="C946" s="388" t="s">
        <v>493</v>
      </c>
      <c r="D946" s="388">
        <v>11</v>
      </c>
    </row>
    <row r="947" spans="1:4">
      <c r="A947" s="388"/>
      <c r="B947" s="388"/>
      <c r="C947" s="388"/>
      <c r="D947" s="388"/>
    </row>
    <row r="948" spans="1:4">
      <c r="A948" s="388">
        <v>30562</v>
      </c>
      <c r="B948" s="388"/>
      <c r="C948" s="388" t="s">
        <v>340</v>
      </c>
      <c r="D948" s="388" t="s">
        <v>265</v>
      </c>
    </row>
    <row r="949" spans="1:4">
      <c r="A949" s="388"/>
      <c r="B949" s="388"/>
      <c r="C949" s="388" t="s">
        <v>341</v>
      </c>
      <c r="D949" s="388"/>
    </row>
    <row r="950" spans="1:4">
      <c r="A950" s="388"/>
      <c r="B950" s="388"/>
      <c r="C950" s="388"/>
      <c r="D950" s="388"/>
    </row>
    <row r="951" spans="1:4">
      <c r="A951" s="388">
        <v>30563</v>
      </c>
      <c r="B951" s="388"/>
      <c r="C951" s="388" t="s">
        <v>327</v>
      </c>
      <c r="D951" s="388">
        <v>11</v>
      </c>
    </row>
    <row r="952" spans="1:4">
      <c r="A952" s="388"/>
      <c r="B952" s="388"/>
      <c r="C952" s="388"/>
      <c r="D952" s="388"/>
    </row>
    <row r="955" spans="1:4">
      <c r="A955" s="389">
        <v>30564</v>
      </c>
      <c r="B955" s="389"/>
      <c r="C955" s="389" t="s">
        <v>427</v>
      </c>
      <c r="D955" s="389">
        <v>11</v>
      </c>
    </row>
    <row r="956" spans="1:4">
      <c r="A956" s="389"/>
      <c r="B956" s="389"/>
      <c r="C956" s="389" t="s">
        <v>428</v>
      </c>
      <c r="D956" s="389"/>
    </row>
    <row r="957" spans="1:4">
      <c r="A957" s="389"/>
      <c r="B957" s="389"/>
      <c r="C957" s="389" t="s">
        <v>429</v>
      </c>
      <c r="D957" s="389"/>
    </row>
    <row r="958" spans="1:4">
      <c r="A958" s="389"/>
      <c r="B958" s="389"/>
      <c r="C958" s="389" t="s">
        <v>475</v>
      </c>
      <c r="D958" s="389"/>
    </row>
    <row r="959" spans="1:4">
      <c r="A959" s="389"/>
      <c r="B959" s="389"/>
      <c r="C959" s="389" t="s">
        <v>408</v>
      </c>
      <c r="D959" s="389"/>
    </row>
    <row r="960" spans="1:4">
      <c r="A960" s="389"/>
      <c r="B960" s="389"/>
      <c r="C960" s="389" t="s">
        <v>432</v>
      </c>
      <c r="D960" s="389"/>
    </row>
    <row r="961" spans="1:4">
      <c r="A961" s="389"/>
      <c r="B961" s="389"/>
      <c r="C961" s="389" t="s">
        <v>410</v>
      </c>
      <c r="D961" s="389"/>
    </row>
    <row r="962" spans="1:4">
      <c r="A962" s="389"/>
      <c r="B962" s="389"/>
      <c r="C962" s="389" t="s">
        <v>476</v>
      </c>
      <c r="D962" s="389"/>
    </row>
    <row r="963" spans="1:4">
      <c r="A963" s="389"/>
      <c r="B963" s="389"/>
      <c r="C963" s="389" t="s">
        <v>412</v>
      </c>
      <c r="D963" s="389"/>
    </row>
    <row r="964" spans="1:4">
      <c r="A964" s="389"/>
      <c r="B964" s="389"/>
      <c r="C964" s="389" t="s">
        <v>433</v>
      </c>
      <c r="D964" s="389"/>
    </row>
    <row r="965" spans="1:4">
      <c r="A965" s="389"/>
      <c r="B965" s="389"/>
      <c r="C965" s="389"/>
      <c r="D965" s="389"/>
    </row>
    <row r="966" spans="1:4">
      <c r="A966" s="389">
        <v>30569</v>
      </c>
      <c r="B966" s="389"/>
      <c r="C966" s="389" t="s">
        <v>27</v>
      </c>
      <c r="D966" s="389">
        <v>11</v>
      </c>
    </row>
    <row r="967" spans="1:4">
      <c r="A967" s="389"/>
      <c r="B967" s="389"/>
      <c r="C967" s="389"/>
      <c r="D967" s="389"/>
    </row>
    <row r="968" spans="1:4">
      <c r="A968" s="389"/>
      <c r="B968" s="389"/>
      <c r="C968" s="389" t="s">
        <v>494</v>
      </c>
      <c r="D968" s="389"/>
    </row>
    <row r="969" spans="1:4">
      <c r="A969" s="389"/>
      <c r="B969" s="389"/>
      <c r="C969" s="389" t="s">
        <v>471</v>
      </c>
      <c r="D969" s="389"/>
    </row>
    <row r="970" spans="1:4">
      <c r="A970" s="389"/>
      <c r="B970" s="389"/>
      <c r="C970" s="389"/>
      <c r="D970" s="389"/>
    </row>
    <row r="971" spans="1:4">
      <c r="A971" s="389">
        <v>30571</v>
      </c>
      <c r="B971" s="389"/>
      <c r="C971" s="389" t="s">
        <v>370</v>
      </c>
      <c r="D971" s="389">
        <v>11</v>
      </c>
    </row>
    <row r="972" spans="1:4">
      <c r="A972" s="389"/>
      <c r="B972" s="389"/>
      <c r="C972" s="389"/>
      <c r="D972" s="389"/>
    </row>
    <row r="973" spans="1:4">
      <c r="A973" s="389">
        <v>30572</v>
      </c>
      <c r="B973" s="389"/>
      <c r="C973" s="389" t="s">
        <v>495</v>
      </c>
      <c r="D973" s="389" t="s">
        <v>265</v>
      </c>
    </row>
    <row r="974" spans="1:4">
      <c r="A974" s="389"/>
      <c r="B974" s="389"/>
      <c r="C974" s="389"/>
      <c r="D974" s="389"/>
    </row>
    <row r="975" spans="1:4">
      <c r="A975" s="389">
        <v>30579</v>
      </c>
      <c r="B975" s="389"/>
      <c r="C975" s="389" t="s">
        <v>27</v>
      </c>
      <c r="D975" s="389">
        <v>11</v>
      </c>
    </row>
    <row r="976" spans="1:4">
      <c r="A976" s="389"/>
      <c r="B976" s="389"/>
      <c r="C976" s="389"/>
      <c r="D976" s="389"/>
    </row>
    <row r="977" spans="1:4">
      <c r="A977" s="389">
        <v>306</v>
      </c>
      <c r="B977" s="389"/>
      <c r="C977" s="389" t="s">
        <v>496</v>
      </c>
      <c r="D977" s="389"/>
    </row>
    <row r="978" spans="1:4">
      <c r="A978" s="389"/>
      <c r="B978" s="389"/>
      <c r="C978" s="389" t="s">
        <v>497</v>
      </c>
      <c r="D978" s="389"/>
    </row>
    <row r="979" spans="1:4">
      <c r="A979" s="389"/>
      <c r="B979" s="389"/>
      <c r="C979" s="389" t="s">
        <v>498</v>
      </c>
      <c r="D979" s="389"/>
    </row>
    <row r="980" spans="1:4">
      <c r="A980" s="389"/>
      <c r="B980" s="389"/>
      <c r="C980" s="389" t="s">
        <v>461</v>
      </c>
      <c r="D980" s="389"/>
    </row>
    <row r="981" spans="1:4">
      <c r="A981" s="389"/>
      <c r="B981" s="389"/>
      <c r="C981" s="389" t="s">
        <v>499</v>
      </c>
      <c r="D981" s="389"/>
    </row>
    <row r="982" spans="1:4">
      <c r="A982" s="389"/>
      <c r="B982" s="389"/>
      <c r="C982" s="389" t="s">
        <v>500</v>
      </c>
      <c r="D982" s="389"/>
    </row>
    <row r="983" spans="1:4">
      <c r="A983" s="389"/>
      <c r="B983" s="389"/>
      <c r="C983" s="389" t="s">
        <v>501</v>
      </c>
      <c r="D983" s="389"/>
    </row>
    <row r="984" spans="1:4">
      <c r="A984" s="389"/>
      <c r="B984" s="389"/>
      <c r="C984" s="389" t="s">
        <v>502</v>
      </c>
      <c r="D984" s="389"/>
    </row>
    <row r="985" spans="1:4">
      <c r="A985" s="389"/>
      <c r="B985" s="389"/>
      <c r="C985" s="389" t="s">
        <v>503</v>
      </c>
      <c r="D985" s="389"/>
    </row>
    <row r="986" spans="1:4">
      <c r="A986" s="389"/>
      <c r="B986" s="389"/>
      <c r="C986" s="389"/>
      <c r="D986" s="389"/>
    </row>
    <row r="987" spans="1:4">
      <c r="A987" s="389"/>
      <c r="B987" s="389"/>
      <c r="C987" s="389" t="s">
        <v>195</v>
      </c>
      <c r="D987" s="389"/>
    </row>
    <row r="988" spans="1:4">
      <c r="A988" s="389"/>
      <c r="B988" s="389"/>
      <c r="C988" s="389"/>
      <c r="D988" s="389"/>
    </row>
    <row r="989" spans="1:4">
      <c r="A989" s="389">
        <v>3061100</v>
      </c>
      <c r="B989" s="389"/>
      <c r="C989" s="389" t="s">
        <v>504</v>
      </c>
      <c r="D989" s="389" t="s">
        <v>265</v>
      </c>
    </row>
    <row r="990" spans="1:4">
      <c r="A990" s="389"/>
      <c r="B990" s="389"/>
      <c r="C990" s="389" t="s">
        <v>505</v>
      </c>
      <c r="D990" s="389"/>
    </row>
    <row r="991" spans="1:4">
      <c r="A991" s="389"/>
      <c r="B991" s="389"/>
      <c r="C991" s="389"/>
      <c r="D991" s="389"/>
    </row>
    <row r="992" spans="1:4">
      <c r="A992" s="389">
        <v>30612</v>
      </c>
      <c r="B992" s="389"/>
      <c r="C992" s="389" t="s">
        <v>506</v>
      </c>
      <c r="D992" s="389">
        <v>11</v>
      </c>
    </row>
    <row r="993" spans="1:4">
      <c r="A993" s="389"/>
      <c r="B993" s="389"/>
      <c r="C993" s="389"/>
      <c r="D993" s="389"/>
    </row>
    <row r="994" spans="1:4">
      <c r="A994" s="389">
        <v>30614</v>
      </c>
      <c r="B994" s="389"/>
      <c r="C994" s="389" t="s">
        <v>507</v>
      </c>
      <c r="D994" s="389">
        <v>11</v>
      </c>
    </row>
    <row r="995" spans="1:4">
      <c r="A995" s="389"/>
      <c r="B995" s="389"/>
      <c r="C995" s="389"/>
      <c r="D995" s="389"/>
    </row>
    <row r="996" spans="1:4">
      <c r="A996" s="389">
        <v>30615</v>
      </c>
      <c r="B996" s="389"/>
      <c r="C996" s="389" t="s">
        <v>508</v>
      </c>
      <c r="D996" s="389">
        <v>11</v>
      </c>
    </row>
    <row r="997" spans="1:4">
      <c r="A997" s="389"/>
      <c r="B997" s="389"/>
      <c r="C997" s="389"/>
      <c r="D997" s="389"/>
    </row>
    <row r="998" spans="1:4">
      <c r="A998" s="389">
        <v>30616</v>
      </c>
      <c r="B998" s="389"/>
      <c r="C998" s="389" t="s">
        <v>509</v>
      </c>
      <c r="D998" s="389" t="s">
        <v>265</v>
      </c>
    </row>
    <row r="999" spans="1:4">
      <c r="A999" s="389"/>
      <c r="B999" s="389"/>
      <c r="C999" s="389" t="s">
        <v>510</v>
      </c>
      <c r="D999" s="389"/>
    </row>
    <row r="1000" spans="1:4">
      <c r="A1000" s="389"/>
      <c r="B1000" s="389"/>
      <c r="C1000" s="389"/>
      <c r="D1000" s="389"/>
    </row>
    <row r="1001" spans="1:4">
      <c r="A1001" s="389">
        <v>30617</v>
      </c>
      <c r="B1001" s="389"/>
      <c r="C1001" s="389" t="s">
        <v>511</v>
      </c>
      <c r="D1001" s="389" t="s">
        <v>265</v>
      </c>
    </row>
    <row r="1002" spans="1:4">
      <c r="A1002" s="389"/>
      <c r="B1002" s="389"/>
      <c r="C1002" s="389"/>
      <c r="D1002" s="389"/>
    </row>
    <row r="1003" spans="1:4">
      <c r="A1003" s="389">
        <v>30619</v>
      </c>
      <c r="B1003" s="389"/>
      <c r="C1003" s="389" t="s">
        <v>512</v>
      </c>
      <c r="D1003" s="389" t="s">
        <v>265</v>
      </c>
    </row>
    <row r="1004" spans="1:4">
      <c r="A1004" s="389"/>
      <c r="B1004" s="389"/>
      <c r="C1004" s="389" t="s">
        <v>513</v>
      </c>
      <c r="D1004" s="389"/>
    </row>
    <row r="1005" spans="1:4">
      <c r="A1005" s="389"/>
      <c r="B1005" s="389"/>
      <c r="C1005" s="389"/>
      <c r="D1005" s="389"/>
    </row>
    <row r="1006" spans="1:4">
      <c r="A1006" s="389"/>
      <c r="B1006" s="389"/>
      <c r="C1006" s="389" t="s">
        <v>514</v>
      </c>
      <c r="D1006" s="389"/>
    </row>
    <row r="1007" spans="1:4">
      <c r="A1007" s="389"/>
      <c r="B1007" s="389"/>
      <c r="C1007" s="389"/>
      <c r="D1007" s="389"/>
    </row>
    <row r="1008" spans="1:4">
      <c r="A1008" s="389">
        <v>3063100</v>
      </c>
      <c r="B1008" s="389"/>
      <c r="C1008" s="389" t="s">
        <v>504</v>
      </c>
      <c r="D1008" s="389" t="s">
        <v>265</v>
      </c>
    </row>
    <row r="1009" spans="1:5">
      <c r="A1009" s="389"/>
      <c r="B1009" s="389"/>
      <c r="C1009" s="389" t="s">
        <v>515</v>
      </c>
      <c r="D1009" s="389"/>
    </row>
    <row r="1010" spans="1:5">
      <c r="A1010" s="389"/>
      <c r="B1010" s="389"/>
      <c r="C1010" s="389"/>
      <c r="D1010" s="389"/>
    </row>
    <row r="1011" spans="1:5">
      <c r="A1011" s="389">
        <v>30632</v>
      </c>
      <c r="B1011" s="389"/>
      <c r="C1011" s="389" t="s">
        <v>506</v>
      </c>
      <c r="D1011" s="389">
        <v>11</v>
      </c>
    </row>
    <row r="1012" spans="1:5">
      <c r="A1012" s="389"/>
      <c r="B1012" s="389"/>
      <c r="C1012" s="389"/>
      <c r="D1012" s="389"/>
    </row>
    <row r="1013" spans="1:5">
      <c r="A1013" s="389">
        <v>30633</v>
      </c>
      <c r="B1013" s="389"/>
      <c r="C1013" s="389" t="s">
        <v>507</v>
      </c>
      <c r="D1013" s="389">
        <v>11</v>
      </c>
    </row>
    <row r="1014" spans="1:5">
      <c r="A1014" s="389"/>
      <c r="B1014" s="389"/>
      <c r="C1014" s="389"/>
      <c r="D1014" s="389"/>
    </row>
    <row r="1015" spans="1:5">
      <c r="A1015" s="389">
        <v>30634</v>
      </c>
      <c r="B1015" s="389"/>
      <c r="C1015" s="389" t="s">
        <v>508</v>
      </c>
      <c r="D1015" s="389">
        <v>11</v>
      </c>
    </row>
    <row r="1016" spans="1:5">
      <c r="A1016" s="389"/>
      <c r="B1016" s="389"/>
      <c r="C1016" s="389"/>
      <c r="D1016" s="389"/>
    </row>
    <row r="1017" spans="1:5">
      <c r="A1017" s="389">
        <v>30635</v>
      </c>
      <c r="B1017" s="389"/>
      <c r="C1017" s="389" t="s">
        <v>509</v>
      </c>
      <c r="D1017" s="389" t="s">
        <v>265</v>
      </c>
    </row>
    <row r="1018" spans="1:5">
      <c r="A1018" s="389"/>
      <c r="B1018" s="389"/>
      <c r="C1018" s="389" t="s">
        <v>510</v>
      </c>
      <c r="D1018" s="389"/>
    </row>
    <row r="1019" spans="1:5">
      <c r="A1019" s="389"/>
      <c r="B1019" s="389"/>
      <c r="C1019" s="389"/>
      <c r="D1019" s="389"/>
    </row>
    <row r="1022" spans="1:5">
      <c r="A1022" s="390">
        <v>30636</v>
      </c>
      <c r="B1022" s="390"/>
      <c r="C1022" s="390" t="s">
        <v>511</v>
      </c>
      <c r="D1022" s="390"/>
      <c r="E1022" s="390" t="s">
        <v>265</v>
      </c>
    </row>
    <row r="1023" spans="1:5">
      <c r="A1023" s="390"/>
      <c r="B1023" s="390"/>
      <c r="C1023" s="390"/>
      <c r="D1023" s="390"/>
      <c r="E1023" s="390"/>
    </row>
    <row r="1024" spans="1:5">
      <c r="A1024" s="390">
        <v>30639</v>
      </c>
      <c r="B1024" s="390"/>
      <c r="C1024" s="390" t="s">
        <v>516</v>
      </c>
      <c r="D1024" s="390"/>
      <c r="E1024" s="390" t="s">
        <v>265</v>
      </c>
    </row>
    <row r="1025" spans="1:5">
      <c r="A1025" s="390"/>
      <c r="B1025" s="390"/>
      <c r="C1025" s="390" t="s">
        <v>513</v>
      </c>
      <c r="D1025" s="390"/>
      <c r="E1025" s="390"/>
    </row>
    <row r="1026" spans="1:5">
      <c r="A1026" s="390"/>
      <c r="B1026" s="390"/>
      <c r="C1026" s="390"/>
      <c r="D1026" s="390"/>
      <c r="E1026" s="390"/>
    </row>
    <row r="1027" spans="1:5">
      <c r="A1027" s="390"/>
      <c r="B1027" s="390"/>
      <c r="C1027" s="390" t="s">
        <v>360</v>
      </c>
      <c r="D1027" s="390" t="s">
        <v>61</v>
      </c>
      <c r="E1027" s="390"/>
    </row>
    <row r="1028" spans="1:5">
      <c r="A1028" s="390"/>
      <c r="B1028" s="390"/>
      <c r="C1028" s="390"/>
      <c r="D1028" s="390"/>
      <c r="E1028" s="390"/>
    </row>
    <row r="1029" spans="1:5">
      <c r="A1029" s="390">
        <v>30691</v>
      </c>
      <c r="B1029" s="390"/>
      <c r="C1029" s="390" t="s">
        <v>504</v>
      </c>
      <c r="D1029" s="390"/>
      <c r="E1029" s="390" t="s">
        <v>265</v>
      </c>
    </row>
    <row r="1030" spans="1:5">
      <c r="A1030" s="390"/>
      <c r="B1030" s="390"/>
      <c r="C1030" s="390" t="s">
        <v>515</v>
      </c>
      <c r="D1030" s="390"/>
      <c r="E1030" s="390"/>
    </row>
    <row r="1031" spans="1:5">
      <c r="A1031" s="390"/>
      <c r="B1031" s="390"/>
      <c r="C1031" s="390"/>
      <c r="D1031" s="390"/>
      <c r="E1031" s="390"/>
    </row>
    <row r="1032" spans="1:5">
      <c r="A1032" s="390">
        <v>30692</v>
      </c>
      <c r="B1032" s="390"/>
      <c r="C1032" s="390" t="s">
        <v>506</v>
      </c>
      <c r="D1032" s="390"/>
      <c r="E1032" s="390">
        <v>11</v>
      </c>
    </row>
    <row r="1033" spans="1:5">
      <c r="A1033" s="390"/>
      <c r="B1033" s="390"/>
      <c r="C1033" s="390"/>
      <c r="D1033" s="390"/>
      <c r="E1033" s="390"/>
    </row>
    <row r="1034" spans="1:5">
      <c r="A1034" s="390">
        <v>30693</v>
      </c>
      <c r="B1034" s="390"/>
      <c r="C1034" s="390" t="s">
        <v>507</v>
      </c>
      <c r="D1034" s="390"/>
      <c r="E1034" s="390">
        <v>11</v>
      </c>
    </row>
    <row r="1035" spans="1:5">
      <c r="A1035" s="390"/>
      <c r="B1035" s="390"/>
      <c r="C1035" s="390"/>
      <c r="D1035" s="390"/>
      <c r="E1035" s="390"/>
    </row>
    <row r="1036" spans="1:5">
      <c r="A1036" s="390">
        <v>30694</v>
      </c>
      <c r="B1036" s="390"/>
      <c r="C1036" s="390" t="s">
        <v>508</v>
      </c>
      <c r="D1036" s="390"/>
      <c r="E1036" s="390">
        <v>11</v>
      </c>
    </row>
    <row r="1037" spans="1:5">
      <c r="A1037" s="390"/>
      <c r="B1037" s="390"/>
      <c r="C1037" s="390"/>
      <c r="D1037" s="390"/>
      <c r="E1037" s="390"/>
    </row>
    <row r="1038" spans="1:5">
      <c r="A1038" s="390">
        <v>30695</v>
      </c>
      <c r="B1038" s="390"/>
      <c r="C1038" s="390" t="s">
        <v>517</v>
      </c>
      <c r="D1038" s="390"/>
      <c r="E1038" s="390" t="s">
        <v>265</v>
      </c>
    </row>
    <row r="1039" spans="1:5">
      <c r="A1039" s="390"/>
      <c r="B1039" s="390"/>
      <c r="C1039" s="390"/>
      <c r="D1039" s="390"/>
      <c r="E1039" s="390"/>
    </row>
    <row r="1040" spans="1:5">
      <c r="A1040" s="390">
        <v>30699</v>
      </c>
      <c r="B1040" s="390"/>
      <c r="C1040" s="390" t="s">
        <v>516</v>
      </c>
      <c r="D1040" s="390"/>
      <c r="E1040" s="390" t="s">
        <v>265</v>
      </c>
    </row>
    <row r="1041" spans="1:5">
      <c r="A1041" s="390"/>
      <c r="B1041" s="390"/>
      <c r="C1041" s="390" t="s">
        <v>513</v>
      </c>
      <c r="D1041" s="390"/>
      <c r="E1041" s="390"/>
    </row>
    <row r="1042" spans="1:5">
      <c r="A1042" s="390"/>
      <c r="B1042" s="390"/>
      <c r="C1042" s="390"/>
      <c r="D1042" s="390"/>
      <c r="E1042" s="390"/>
    </row>
    <row r="1043" spans="1:5">
      <c r="A1043" s="390">
        <v>307</v>
      </c>
      <c r="B1043" s="390"/>
      <c r="C1043" s="390" t="s">
        <v>518</v>
      </c>
      <c r="D1043" s="390"/>
      <c r="E1043" s="390"/>
    </row>
    <row r="1044" spans="1:5">
      <c r="A1044" s="390"/>
      <c r="B1044" s="390"/>
      <c r="C1044" s="390" t="s">
        <v>519</v>
      </c>
      <c r="D1044" s="390"/>
      <c r="E1044" s="390"/>
    </row>
    <row r="1045" spans="1:5">
      <c r="A1045" s="390"/>
      <c r="B1045" s="390"/>
      <c r="C1045" s="390" t="s">
        <v>520</v>
      </c>
      <c r="D1045" s="390"/>
      <c r="E1045" s="390"/>
    </row>
    <row r="1046" spans="1:5">
      <c r="A1046" s="390"/>
      <c r="B1046" s="390"/>
      <c r="C1046" s="390" t="s">
        <v>461</v>
      </c>
      <c r="D1046" s="390"/>
      <c r="E1046" s="390"/>
    </row>
    <row r="1047" spans="1:5">
      <c r="A1047" s="390"/>
      <c r="B1047" s="390"/>
      <c r="C1047" s="390" t="s">
        <v>462</v>
      </c>
      <c r="D1047" s="390"/>
      <c r="E1047" s="390"/>
    </row>
    <row r="1048" spans="1:5">
      <c r="A1048" s="390"/>
      <c r="B1048" s="390"/>
      <c r="C1048" s="390" t="s">
        <v>521</v>
      </c>
      <c r="D1048" s="390"/>
      <c r="E1048" s="390"/>
    </row>
    <row r="1049" spans="1:5">
      <c r="A1049" s="390"/>
      <c r="B1049" s="390"/>
      <c r="C1049" s="390"/>
      <c r="D1049" s="390"/>
      <c r="E1049" s="390"/>
    </row>
    <row r="1050" spans="1:5">
      <c r="A1050" s="390"/>
      <c r="B1050" s="390"/>
      <c r="C1050" s="390" t="s">
        <v>360</v>
      </c>
      <c r="D1050" s="390" t="s">
        <v>522</v>
      </c>
      <c r="E1050" s="390"/>
    </row>
    <row r="1051" spans="1:5">
      <c r="A1051" s="390"/>
      <c r="B1051" s="390"/>
      <c r="C1051" s="390"/>
      <c r="D1051" s="390"/>
      <c r="E1051" s="390"/>
    </row>
    <row r="1052" spans="1:5">
      <c r="A1052" s="390">
        <v>30711</v>
      </c>
      <c r="B1052" s="390"/>
      <c r="C1052" s="390" t="s">
        <v>523</v>
      </c>
      <c r="D1052" s="390"/>
      <c r="E1052" s="390" t="s">
        <v>155</v>
      </c>
    </row>
    <row r="1053" spans="1:5">
      <c r="A1053" s="390"/>
      <c r="B1053" s="390"/>
      <c r="C1053" s="390"/>
      <c r="D1053" s="390"/>
      <c r="E1053" s="390"/>
    </row>
    <row r="1054" spans="1:5">
      <c r="A1054" s="390">
        <v>30712</v>
      </c>
      <c r="B1054" s="390"/>
      <c r="C1054" s="390" t="s">
        <v>524</v>
      </c>
      <c r="D1054" s="390"/>
      <c r="E1054" s="390">
        <v>3</v>
      </c>
    </row>
    <row r="1055" spans="1:5">
      <c r="A1055" s="390"/>
      <c r="B1055" s="390"/>
      <c r="C1055" s="390"/>
      <c r="D1055" s="390"/>
      <c r="E1055" s="390"/>
    </row>
    <row r="1056" spans="1:5">
      <c r="A1056" s="390">
        <v>30719</v>
      </c>
      <c r="B1056" s="390"/>
      <c r="C1056" s="390" t="s">
        <v>27</v>
      </c>
      <c r="D1056" s="390"/>
      <c r="E1056" s="390">
        <v>3</v>
      </c>
    </row>
    <row r="1057" spans="1:5">
      <c r="A1057" s="390"/>
      <c r="B1057" s="390"/>
      <c r="C1057" s="390"/>
      <c r="D1057" s="390"/>
      <c r="E1057" s="390"/>
    </row>
    <row r="1058" spans="1:5">
      <c r="A1058" s="390"/>
      <c r="B1058" s="390"/>
      <c r="C1058" s="390" t="s">
        <v>525</v>
      </c>
      <c r="D1058" s="390"/>
      <c r="E1058" s="390"/>
    </row>
    <row r="1059" spans="1:5">
      <c r="A1059" s="390"/>
      <c r="B1059" s="390"/>
      <c r="C1059" s="390" t="s">
        <v>526</v>
      </c>
      <c r="D1059" s="390"/>
      <c r="E1059" s="390"/>
    </row>
    <row r="1060" spans="1:5">
      <c r="A1060" s="390"/>
      <c r="B1060" s="390"/>
      <c r="C1060" s="390"/>
      <c r="D1060" s="390"/>
      <c r="E1060" s="390"/>
    </row>
    <row r="1061" spans="1:5">
      <c r="A1061" s="390">
        <v>30721</v>
      </c>
      <c r="B1061" s="390"/>
      <c r="C1061" s="390" t="s">
        <v>523</v>
      </c>
      <c r="D1061" s="390"/>
      <c r="E1061" s="390" t="s">
        <v>155</v>
      </c>
    </row>
    <row r="1062" spans="1:5">
      <c r="A1062" s="390"/>
      <c r="B1062" s="390"/>
      <c r="C1062" s="390"/>
      <c r="D1062" s="390"/>
      <c r="E1062" s="390"/>
    </row>
    <row r="1063" spans="1:5">
      <c r="A1063" s="390">
        <v>30722</v>
      </c>
      <c r="B1063" s="390"/>
      <c r="C1063" s="390" t="s">
        <v>524</v>
      </c>
      <c r="D1063" s="390"/>
      <c r="E1063" s="390">
        <v>3</v>
      </c>
    </row>
    <row r="1064" spans="1:5">
      <c r="A1064" s="390"/>
      <c r="B1064" s="390"/>
      <c r="C1064" s="390"/>
      <c r="D1064" s="390"/>
      <c r="E1064" s="390"/>
    </row>
    <row r="1065" spans="1:5">
      <c r="A1065" s="390">
        <v>30729</v>
      </c>
      <c r="B1065" s="390"/>
      <c r="C1065" s="390" t="s">
        <v>27</v>
      </c>
      <c r="D1065" s="390"/>
      <c r="E1065" s="390">
        <v>3</v>
      </c>
    </row>
    <row r="1066" spans="1:5">
      <c r="A1066" s="390"/>
      <c r="B1066" s="390"/>
      <c r="C1066" s="390"/>
      <c r="D1066" s="390"/>
      <c r="E1066" s="390"/>
    </row>
    <row r="1067" spans="1:5">
      <c r="A1067" s="390"/>
      <c r="B1067" s="390"/>
      <c r="C1067" s="390" t="s">
        <v>527</v>
      </c>
      <c r="D1067" s="390"/>
      <c r="E1067" s="390"/>
    </row>
    <row r="1068" spans="1:5">
      <c r="A1068" s="390"/>
      <c r="B1068" s="390"/>
      <c r="C1068" s="390"/>
      <c r="D1068" s="390"/>
      <c r="E1068" s="390"/>
    </row>
    <row r="1069" spans="1:5">
      <c r="A1069" s="390">
        <v>3073100</v>
      </c>
      <c r="B1069" s="390"/>
      <c r="C1069" s="390" t="s">
        <v>523</v>
      </c>
      <c r="D1069" s="390"/>
      <c r="E1069" s="390" t="s">
        <v>155</v>
      </c>
    </row>
    <row r="1070" spans="1:5">
      <c r="A1070" s="390"/>
      <c r="B1070" s="390"/>
      <c r="C1070" s="390"/>
      <c r="D1070" s="390"/>
      <c r="E1070" s="390"/>
    </row>
    <row r="1071" spans="1:5">
      <c r="A1071" s="390">
        <v>30732</v>
      </c>
      <c r="B1071" s="390"/>
      <c r="C1071" s="390" t="s">
        <v>524</v>
      </c>
      <c r="D1071" s="390"/>
      <c r="E1071" s="390">
        <v>3</v>
      </c>
    </row>
    <row r="1072" spans="1:5">
      <c r="A1072" s="390"/>
      <c r="B1072" s="390"/>
      <c r="C1072" s="390"/>
      <c r="D1072" s="390"/>
      <c r="E1072" s="390"/>
    </row>
    <row r="1073" spans="1:5">
      <c r="A1073" s="390">
        <v>30739</v>
      </c>
      <c r="B1073" s="390"/>
      <c r="C1073" s="390" t="s">
        <v>27</v>
      </c>
      <c r="D1073" s="390"/>
      <c r="E1073" s="390">
        <v>3</v>
      </c>
    </row>
    <row r="1074" spans="1:5">
      <c r="A1074" s="390"/>
      <c r="B1074" s="390"/>
      <c r="C1074" s="390"/>
      <c r="D1074" s="390"/>
      <c r="E1074" s="390"/>
    </row>
    <row r="1075" spans="1:5">
      <c r="A1075" s="390"/>
      <c r="B1075" s="390"/>
      <c r="C1075" s="390" t="s">
        <v>528</v>
      </c>
      <c r="D1075" s="390"/>
      <c r="E1075" s="390"/>
    </row>
    <row r="1076" spans="1:5">
      <c r="A1076" s="390"/>
      <c r="B1076" s="390"/>
      <c r="C1076" s="390"/>
      <c r="D1076" s="390"/>
      <c r="E1076" s="390"/>
    </row>
    <row r="1077" spans="1:5">
      <c r="A1077" s="390">
        <v>3074200</v>
      </c>
      <c r="B1077" s="390"/>
      <c r="C1077" s="390" t="s">
        <v>523</v>
      </c>
      <c r="D1077" s="390"/>
      <c r="E1077" s="390" t="s">
        <v>155</v>
      </c>
    </row>
    <row r="1078" spans="1:5">
      <c r="A1078" s="390"/>
      <c r="B1078" s="390"/>
      <c r="C1078" s="390"/>
      <c r="D1078" s="390"/>
      <c r="E1078" s="390"/>
    </row>
    <row r="1079" spans="1:5">
      <c r="A1079" s="390">
        <v>30743</v>
      </c>
      <c r="B1079" s="390"/>
      <c r="C1079" s="390" t="s">
        <v>524</v>
      </c>
      <c r="D1079" s="390"/>
      <c r="E1079" s="390">
        <v>3</v>
      </c>
    </row>
    <row r="1080" spans="1:5">
      <c r="A1080" s="390"/>
      <c r="B1080" s="390"/>
      <c r="C1080" s="390"/>
      <c r="D1080" s="390"/>
      <c r="E1080" s="390"/>
    </row>
    <row r="1081" spans="1:5">
      <c r="A1081" s="390">
        <v>30749</v>
      </c>
      <c r="B1081" s="390"/>
      <c r="C1081" s="390" t="s">
        <v>27</v>
      </c>
      <c r="D1081" s="390"/>
      <c r="E1081" s="390">
        <v>3</v>
      </c>
    </row>
    <row r="1082" spans="1:5">
      <c r="A1082" s="390"/>
      <c r="B1082" s="390"/>
      <c r="C1082" s="390"/>
      <c r="D1082" s="390"/>
      <c r="E1082" s="390"/>
    </row>
    <row r="1083" spans="1:5">
      <c r="A1083" s="390"/>
      <c r="B1083" s="390"/>
      <c r="C1083" s="390" t="s">
        <v>529</v>
      </c>
      <c r="D1083" s="390"/>
      <c r="E1083" s="390"/>
    </row>
    <row r="1084" spans="1:5">
      <c r="A1084" s="390"/>
      <c r="B1084" s="390"/>
      <c r="C1084" s="390"/>
      <c r="D1084" s="390"/>
      <c r="E1084" s="390"/>
    </row>
    <row r="1085" spans="1:5">
      <c r="A1085" s="390">
        <v>3075100</v>
      </c>
      <c r="B1085" s="390"/>
      <c r="C1085" s="390" t="s">
        <v>523</v>
      </c>
      <c r="D1085" s="390"/>
      <c r="E1085" s="390" t="s">
        <v>155</v>
      </c>
    </row>
    <row r="1086" spans="1:5">
      <c r="A1086" s="390"/>
      <c r="B1086" s="390"/>
      <c r="C1086" s="390"/>
      <c r="D1086" s="390"/>
      <c r="E1086" s="390"/>
    </row>
    <row r="1087" spans="1:5">
      <c r="A1087" s="390">
        <v>30752</v>
      </c>
      <c r="B1087" s="390"/>
      <c r="C1087" s="390" t="s">
        <v>524</v>
      </c>
      <c r="D1087" s="390"/>
      <c r="E1087" s="390">
        <v>3</v>
      </c>
    </row>
    <row r="1088" spans="1:5">
      <c r="A1088" s="390"/>
      <c r="B1088" s="390"/>
      <c r="C1088" s="390"/>
      <c r="D1088" s="390"/>
      <c r="E1088" s="390"/>
    </row>
    <row r="1089" spans="1:6">
      <c r="A1089" s="390">
        <v>30759</v>
      </c>
      <c r="B1089" s="390"/>
      <c r="C1089" s="390" t="s">
        <v>27</v>
      </c>
      <c r="D1089" s="390"/>
      <c r="E1089" s="390">
        <v>3</v>
      </c>
    </row>
    <row r="1090" spans="1:6">
      <c r="A1090" s="390"/>
      <c r="B1090" s="390"/>
      <c r="C1090" s="390"/>
      <c r="D1090" s="390"/>
      <c r="E1090" s="390"/>
    </row>
    <row r="1091" spans="1:6">
      <c r="A1091" s="390">
        <v>3076</v>
      </c>
      <c r="B1091" s="390"/>
      <c r="C1091" s="390" t="s">
        <v>530</v>
      </c>
      <c r="D1091" s="390"/>
      <c r="E1091" s="390">
        <v>3</v>
      </c>
    </row>
    <row r="1092" spans="1:6">
      <c r="A1092" s="390"/>
      <c r="B1092" s="390"/>
      <c r="C1092" s="390"/>
      <c r="D1092" s="390"/>
      <c r="E1092" s="390"/>
    </row>
    <row r="1095" spans="1:6">
      <c r="A1095" s="391"/>
      <c r="B1095" s="391"/>
      <c r="C1095" s="391" t="s">
        <v>531</v>
      </c>
      <c r="D1095" s="391"/>
      <c r="E1095" s="391"/>
      <c r="F1095" s="391"/>
    </row>
    <row r="1096" spans="1:6">
      <c r="A1096" s="391"/>
      <c r="B1096" s="391"/>
      <c r="C1096" s="391" t="s">
        <v>532</v>
      </c>
      <c r="D1096" s="391"/>
      <c r="E1096" s="391"/>
      <c r="F1096" s="391"/>
    </row>
    <row r="1097" spans="1:6">
      <c r="A1097" s="391"/>
      <c r="B1097" s="391"/>
      <c r="C1097" s="391" t="s">
        <v>533</v>
      </c>
      <c r="D1097" s="391"/>
      <c r="E1097" s="391"/>
      <c r="F1097" s="391"/>
    </row>
    <row r="1098" spans="1:6">
      <c r="A1098" s="391"/>
      <c r="B1098" s="391"/>
      <c r="C1098" s="391" t="s">
        <v>534</v>
      </c>
      <c r="D1098" s="391"/>
      <c r="E1098" s="391"/>
      <c r="F1098" s="391"/>
    </row>
    <row r="1099" spans="1:6">
      <c r="A1099" s="391"/>
      <c r="B1099" s="391"/>
      <c r="C1099" s="391" t="s">
        <v>535</v>
      </c>
      <c r="D1099" s="391"/>
      <c r="E1099" s="391"/>
      <c r="F1099" s="391"/>
    </row>
    <row r="1100" spans="1:6">
      <c r="A1100" s="391">
        <v>30771</v>
      </c>
      <c r="B1100" s="391"/>
      <c r="C1100" s="391" t="s">
        <v>523</v>
      </c>
      <c r="D1100" s="391"/>
      <c r="E1100" s="391"/>
      <c r="F1100" s="391" t="s">
        <v>155</v>
      </c>
    </row>
    <row r="1101" spans="1:6">
      <c r="A1101" s="391"/>
      <c r="B1101" s="391"/>
      <c r="C1101" s="391"/>
      <c r="D1101" s="391"/>
      <c r="E1101" s="391"/>
      <c r="F1101" s="391"/>
    </row>
    <row r="1102" spans="1:6">
      <c r="A1102" s="391">
        <v>30772</v>
      </c>
      <c r="B1102" s="391"/>
      <c r="C1102" s="391" t="s">
        <v>524</v>
      </c>
      <c r="D1102" s="391"/>
      <c r="E1102" s="391"/>
      <c r="F1102" s="391">
        <v>3</v>
      </c>
    </row>
    <row r="1103" spans="1:6">
      <c r="A1103" s="391"/>
      <c r="B1103" s="391"/>
      <c r="C1103" s="391"/>
      <c r="D1103" s="391"/>
      <c r="E1103" s="391"/>
      <c r="F1103" s="391"/>
    </row>
    <row r="1104" spans="1:6">
      <c r="A1104" s="391">
        <v>30779</v>
      </c>
      <c r="B1104" s="391"/>
      <c r="C1104" s="391" t="s">
        <v>27</v>
      </c>
      <c r="D1104" s="391"/>
      <c r="E1104" s="391"/>
      <c r="F1104" s="391">
        <v>3</v>
      </c>
    </row>
    <row r="1105" spans="1:6">
      <c r="A1105" s="391"/>
      <c r="B1105" s="391"/>
      <c r="C1105" s="391"/>
      <c r="D1105" s="391"/>
      <c r="E1105" s="391"/>
      <c r="F1105" s="391"/>
    </row>
    <row r="1106" spans="1:6">
      <c r="A1106" s="391"/>
      <c r="B1106" s="391"/>
      <c r="C1106" s="391" t="s">
        <v>536</v>
      </c>
      <c r="D1106" s="391"/>
      <c r="E1106" s="391"/>
      <c r="F1106" s="391"/>
    </row>
    <row r="1107" spans="1:6">
      <c r="A1107" s="391"/>
      <c r="B1107" s="391"/>
      <c r="C1107" s="391" t="s">
        <v>537</v>
      </c>
      <c r="D1107" s="391"/>
      <c r="E1107" s="391"/>
      <c r="F1107" s="391"/>
    </row>
    <row r="1108" spans="1:6">
      <c r="A1108" s="391"/>
      <c r="B1108" s="391"/>
      <c r="C1108" s="391"/>
      <c r="D1108" s="391"/>
      <c r="E1108" s="391"/>
      <c r="F1108" s="391"/>
    </row>
    <row r="1109" spans="1:6">
      <c r="A1109" s="391">
        <v>30781</v>
      </c>
      <c r="B1109" s="391"/>
      <c r="C1109" s="391" t="s">
        <v>523</v>
      </c>
      <c r="D1109" s="391"/>
      <c r="E1109" s="391" t="s">
        <v>538</v>
      </c>
      <c r="F1109" s="391">
        <v>3</v>
      </c>
    </row>
    <row r="1110" spans="1:6">
      <c r="A1110" s="391"/>
      <c r="B1110" s="391"/>
      <c r="C1110" s="391"/>
      <c r="D1110" s="391"/>
      <c r="E1110" s="391"/>
      <c r="F1110" s="391"/>
    </row>
    <row r="1111" spans="1:6">
      <c r="A1111" s="391">
        <v>30782</v>
      </c>
      <c r="B1111" s="391"/>
      <c r="C1111" s="391" t="s">
        <v>523</v>
      </c>
      <c r="D1111" s="391"/>
      <c r="E1111" s="391" t="s">
        <v>539</v>
      </c>
      <c r="F1111" s="391">
        <v>3</v>
      </c>
    </row>
    <row r="1112" spans="1:6">
      <c r="A1112" s="391"/>
      <c r="B1112" s="391"/>
      <c r="C1112" s="391" t="s">
        <v>540</v>
      </c>
      <c r="D1112" s="391"/>
      <c r="E1112" s="391"/>
      <c r="F1112" s="391"/>
    </row>
    <row r="1113" spans="1:6">
      <c r="A1113" s="391"/>
      <c r="B1113" s="391"/>
      <c r="C1113" s="391"/>
      <c r="D1113" s="391"/>
      <c r="E1113" s="391"/>
      <c r="F1113" s="391"/>
    </row>
    <row r="1114" spans="1:6">
      <c r="A1114" s="391">
        <v>30783</v>
      </c>
      <c r="B1114" s="391"/>
      <c r="C1114" s="391" t="s">
        <v>541</v>
      </c>
      <c r="D1114" s="391"/>
      <c r="E1114" s="391"/>
      <c r="F1114" s="391">
        <v>3</v>
      </c>
    </row>
    <row r="1115" spans="1:6">
      <c r="A1115" s="391"/>
      <c r="B1115" s="391"/>
      <c r="C1115" s="391"/>
      <c r="D1115" s="391"/>
      <c r="E1115" s="391"/>
      <c r="F1115" s="391"/>
    </row>
    <row r="1116" spans="1:6">
      <c r="A1116" s="391">
        <v>30784</v>
      </c>
      <c r="B1116" s="391"/>
      <c r="C1116" s="391" t="s">
        <v>542</v>
      </c>
      <c r="D1116" s="391"/>
      <c r="E1116" s="391"/>
      <c r="F1116" s="391">
        <v>3</v>
      </c>
    </row>
    <row r="1117" spans="1:6">
      <c r="A1117" s="391"/>
      <c r="B1117" s="391"/>
      <c r="C1117" s="391"/>
      <c r="D1117" s="391"/>
      <c r="E1117" s="391"/>
      <c r="F1117" s="391"/>
    </row>
    <row r="1118" spans="1:6">
      <c r="A1118" s="391">
        <v>30787</v>
      </c>
      <c r="B1118" s="391"/>
      <c r="C1118" s="391" t="s">
        <v>543</v>
      </c>
      <c r="D1118" s="391"/>
      <c r="E1118" s="391"/>
      <c r="F1118" s="391">
        <v>3</v>
      </c>
    </row>
    <row r="1119" spans="1:6">
      <c r="A1119" s="391"/>
      <c r="B1119" s="391"/>
      <c r="C1119" s="391"/>
      <c r="D1119" s="391"/>
      <c r="E1119" s="391"/>
      <c r="F1119" s="391"/>
    </row>
    <row r="1120" spans="1:6">
      <c r="A1120" s="391">
        <v>30788</v>
      </c>
      <c r="B1120" s="391"/>
      <c r="C1120" s="391" t="s">
        <v>544</v>
      </c>
      <c r="D1120" s="391"/>
      <c r="E1120" s="391"/>
      <c r="F1120" s="391">
        <v>3</v>
      </c>
    </row>
    <row r="1121" spans="1:6">
      <c r="A1121" s="391"/>
      <c r="B1121" s="391"/>
      <c r="C1121" s="391"/>
      <c r="D1121" s="391"/>
      <c r="E1121" s="391"/>
      <c r="F1121" s="391"/>
    </row>
    <row r="1122" spans="1:6">
      <c r="A1122" s="391"/>
      <c r="B1122" s="391"/>
      <c r="C1122" s="391" t="s">
        <v>360</v>
      </c>
      <c r="D1122" s="391" t="s">
        <v>545</v>
      </c>
      <c r="E1122" s="391"/>
      <c r="F1122" s="391"/>
    </row>
    <row r="1123" spans="1:6">
      <c r="A1123" s="391"/>
      <c r="B1123" s="391"/>
      <c r="C1123" s="391" t="s">
        <v>546</v>
      </c>
      <c r="D1123" s="391"/>
      <c r="E1123" s="391"/>
      <c r="F1123" s="391"/>
    </row>
    <row r="1124" spans="1:6">
      <c r="A1124" s="391"/>
      <c r="B1124" s="391"/>
      <c r="C1124" s="391"/>
      <c r="D1124" s="391"/>
      <c r="E1124" s="391"/>
      <c r="F1124" s="391"/>
    </row>
    <row r="1125" spans="1:6">
      <c r="A1125" s="391">
        <v>30791</v>
      </c>
      <c r="B1125" s="391"/>
      <c r="C1125" s="391" t="s">
        <v>523</v>
      </c>
      <c r="D1125" s="391"/>
      <c r="E1125" s="391"/>
      <c r="F1125" s="391" t="s">
        <v>155</v>
      </c>
    </row>
    <row r="1126" spans="1:6">
      <c r="A1126" s="391"/>
      <c r="B1126" s="391"/>
      <c r="C1126" s="391"/>
      <c r="D1126" s="391"/>
      <c r="E1126" s="391"/>
      <c r="F1126" s="391"/>
    </row>
    <row r="1127" spans="1:6">
      <c r="A1127" s="391">
        <v>30792</v>
      </c>
      <c r="B1127" s="391"/>
      <c r="C1127" s="391" t="s">
        <v>524</v>
      </c>
      <c r="D1127" s="391"/>
      <c r="E1127" s="391"/>
      <c r="F1127" s="391">
        <v>3</v>
      </c>
    </row>
    <row r="1128" spans="1:6">
      <c r="A1128" s="391"/>
      <c r="B1128" s="391"/>
      <c r="C1128" s="391"/>
      <c r="D1128" s="391"/>
      <c r="E1128" s="391"/>
      <c r="F1128" s="391"/>
    </row>
    <row r="1129" spans="1:6">
      <c r="A1129" s="391">
        <v>30799</v>
      </c>
      <c r="B1129" s="391"/>
      <c r="C1129" s="391" t="s">
        <v>27</v>
      </c>
      <c r="D1129" s="391"/>
      <c r="E1129" s="391"/>
      <c r="F1129" s="391">
        <v>3</v>
      </c>
    </row>
    <row r="1130" spans="1:6">
      <c r="A1130" s="391"/>
      <c r="B1130" s="391"/>
      <c r="C1130" s="391"/>
      <c r="D1130" s="391"/>
      <c r="E1130" s="391"/>
      <c r="F1130" s="391"/>
    </row>
    <row r="1131" spans="1:6">
      <c r="A1131" s="391">
        <v>308</v>
      </c>
      <c r="B1131" s="391"/>
      <c r="C1131" s="391" t="s">
        <v>547</v>
      </c>
      <c r="D1131" s="391"/>
      <c r="E1131" s="391"/>
      <c r="F1131" s="391"/>
    </row>
    <row r="1132" spans="1:6">
      <c r="A1132" s="391"/>
      <c r="B1132" s="391"/>
      <c r="C1132" s="391" t="s">
        <v>548</v>
      </c>
      <c r="D1132" s="391"/>
      <c r="E1132" s="391"/>
      <c r="F1132" s="391"/>
    </row>
    <row r="1133" spans="1:6">
      <c r="A1133" s="391"/>
      <c r="B1133" s="391"/>
      <c r="C1133" s="391" t="s">
        <v>549</v>
      </c>
      <c r="D1133" s="391"/>
      <c r="E1133" s="391"/>
      <c r="F1133" s="391"/>
    </row>
    <row r="1134" spans="1:6">
      <c r="A1134" s="391"/>
      <c r="B1134" s="391"/>
      <c r="C1134" s="391" t="s">
        <v>550</v>
      </c>
      <c r="D1134" s="391"/>
      <c r="E1134" s="391"/>
      <c r="F1134" s="391"/>
    </row>
    <row r="1135" spans="1:6">
      <c r="A1135" s="391"/>
      <c r="B1135" s="391"/>
      <c r="C1135" s="391" t="s">
        <v>551</v>
      </c>
      <c r="D1135" s="391"/>
      <c r="E1135" s="391"/>
      <c r="F1135" s="391"/>
    </row>
    <row r="1136" spans="1:6">
      <c r="A1136" s="391"/>
      <c r="B1136" s="391"/>
      <c r="C1136" s="391" t="s">
        <v>552</v>
      </c>
      <c r="D1136" s="391"/>
      <c r="E1136" s="391"/>
      <c r="F1136" s="391"/>
    </row>
    <row r="1137" spans="1:6">
      <c r="A1137" s="391"/>
      <c r="B1137" s="391"/>
      <c r="C1137" s="391" t="s">
        <v>553</v>
      </c>
      <c r="D1137" s="391"/>
      <c r="E1137" s="391"/>
      <c r="F1137" s="391"/>
    </row>
    <row r="1138" spans="1:6">
      <c r="A1138" s="391"/>
      <c r="B1138" s="391"/>
      <c r="C1138" s="391" t="s">
        <v>554</v>
      </c>
      <c r="D1138" s="391"/>
      <c r="E1138" s="391"/>
      <c r="F1138" s="391"/>
    </row>
    <row r="1139" spans="1:6">
      <c r="A1139" s="391"/>
      <c r="B1139" s="391"/>
      <c r="C1139" s="391" t="s">
        <v>555</v>
      </c>
      <c r="D1139" s="391"/>
      <c r="E1139" s="391"/>
      <c r="F1139" s="391"/>
    </row>
    <row r="1140" spans="1:6">
      <c r="A1140" s="391"/>
      <c r="B1140" s="391"/>
      <c r="C1140" s="391" t="s">
        <v>556</v>
      </c>
      <c r="D1140" s="391"/>
      <c r="E1140" s="391"/>
      <c r="F1140" s="391"/>
    </row>
    <row r="1141" spans="1:6">
      <c r="A1141" s="391"/>
      <c r="B1141" s="391"/>
      <c r="C1141" s="391" t="s">
        <v>557</v>
      </c>
      <c r="D1141" s="391"/>
      <c r="E1141" s="391"/>
      <c r="F1141" s="391"/>
    </row>
    <row r="1142" spans="1:6">
      <c r="A1142" s="391"/>
      <c r="B1142" s="391"/>
      <c r="C1142" s="391"/>
      <c r="D1142" s="391"/>
      <c r="E1142" s="391"/>
      <c r="F1142" s="391"/>
    </row>
    <row r="1143" spans="1:6">
      <c r="A1143" s="391">
        <v>30811</v>
      </c>
      <c r="B1143" s="391"/>
      <c r="C1143" s="391" t="s">
        <v>523</v>
      </c>
      <c r="D1143" s="391"/>
      <c r="E1143" s="391"/>
      <c r="F1143" s="391" t="s">
        <v>155</v>
      </c>
    </row>
    <row r="1144" spans="1:6">
      <c r="A1144" s="391"/>
      <c r="B1144" s="391"/>
      <c r="C1144" s="391"/>
      <c r="D1144" s="391"/>
      <c r="E1144" s="391"/>
      <c r="F1144" s="391"/>
    </row>
    <row r="1145" spans="1:6">
      <c r="A1145" s="391">
        <v>30812</v>
      </c>
      <c r="B1145" s="391"/>
      <c r="C1145" s="391" t="s">
        <v>524</v>
      </c>
      <c r="D1145" s="391"/>
      <c r="E1145" s="391"/>
      <c r="F1145" s="391">
        <v>3</v>
      </c>
    </row>
    <row r="1146" spans="1:6">
      <c r="A1146" s="391"/>
      <c r="B1146" s="391"/>
      <c r="C1146" s="391"/>
      <c r="D1146" s="391"/>
      <c r="E1146" s="391"/>
      <c r="F1146" s="391"/>
    </row>
    <row r="1147" spans="1:6">
      <c r="A1147" s="391">
        <v>30819</v>
      </c>
      <c r="B1147" s="391"/>
      <c r="C1147" s="391" t="s">
        <v>27</v>
      </c>
      <c r="D1147" s="391"/>
      <c r="E1147" s="391"/>
      <c r="F1147" s="391">
        <v>3</v>
      </c>
    </row>
    <row r="1148" spans="1:6">
      <c r="A1148" s="391"/>
      <c r="B1148" s="391"/>
      <c r="C1148" s="391"/>
      <c r="D1148" s="391"/>
      <c r="E1148" s="391"/>
      <c r="F1148" s="391"/>
    </row>
    <row r="1149" spans="1:6">
      <c r="A1149" s="391"/>
      <c r="B1149" s="391"/>
      <c r="C1149" s="391" t="s">
        <v>360</v>
      </c>
      <c r="D1149" s="391" t="s">
        <v>558</v>
      </c>
      <c r="E1149" s="391"/>
      <c r="F1149" s="391"/>
    </row>
    <row r="1150" spans="1:6">
      <c r="A1150" s="391"/>
      <c r="B1150" s="391"/>
      <c r="C1150" s="391" t="s">
        <v>559</v>
      </c>
      <c r="D1150" s="391"/>
      <c r="E1150" s="391"/>
      <c r="F1150" s="391"/>
    </row>
    <row r="1151" spans="1:6">
      <c r="A1151" s="391"/>
      <c r="B1151" s="391"/>
      <c r="C1151" s="391" t="s">
        <v>560</v>
      </c>
      <c r="D1151" s="391"/>
      <c r="E1151" s="391"/>
      <c r="F1151" s="391"/>
    </row>
    <row r="1152" spans="1:6">
      <c r="A1152" s="391"/>
      <c r="B1152" s="391"/>
      <c r="C1152" s="391"/>
      <c r="D1152" s="391"/>
      <c r="E1152" s="391"/>
      <c r="F1152" s="391"/>
    </row>
    <row r="1153" spans="1:6">
      <c r="A1153" s="391">
        <v>30821</v>
      </c>
      <c r="B1153" s="391"/>
      <c r="C1153" s="391" t="s">
        <v>523</v>
      </c>
      <c r="D1153" s="391"/>
      <c r="E1153" s="391"/>
      <c r="F1153" s="391" t="s">
        <v>155</v>
      </c>
    </row>
    <row r="1154" spans="1:6">
      <c r="A1154" s="391"/>
      <c r="B1154" s="391"/>
      <c r="C1154" s="391"/>
      <c r="D1154" s="391"/>
      <c r="E1154" s="391"/>
      <c r="F1154" s="391"/>
    </row>
    <row r="1155" spans="1:6">
      <c r="A1155" s="391">
        <v>30822</v>
      </c>
      <c r="B1155" s="391"/>
      <c r="C1155" s="391" t="s">
        <v>524</v>
      </c>
      <c r="D1155" s="391"/>
      <c r="E1155" s="391"/>
      <c r="F1155" s="391">
        <v>3</v>
      </c>
    </row>
    <row r="1156" spans="1:6">
      <c r="A1156" s="391"/>
      <c r="B1156" s="391"/>
      <c r="C1156" s="391"/>
      <c r="D1156" s="391"/>
      <c r="E1156" s="391"/>
      <c r="F1156" s="391"/>
    </row>
    <row r="1157" spans="1:6">
      <c r="A1157" s="391">
        <v>30829</v>
      </c>
      <c r="B1157" s="391"/>
      <c r="C1157" s="391" t="s">
        <v>27</v>
      </c>
      <c r="D1157" s="391"/>
      <c r="E1157" s="391"/>
      <c r="F1157" s="391">
        <v>3</v>
      </c>
    </row>
    <row r="1158" spans="1:6">
      <c r="A1158" s="391"/>
      <c r="B1158" s="391"/>
      <c r="C1158" s="391"/>
      <c r="D1158" s="391"/>
      <c r="E1158" s="391"/>
      <c r="F1158" s="391"/>
    </row>
    <row r="1159" spans="1:6">
      <c r="A1159" s="391">
        <v>3083</v>
      </c>
      <c r="B1159" s="391"/>
      <c r="C1159" s="391" t="s">
        <v>561</v>
      </c>
      <c r="D1159" s="391"/>
      <c r="E1159" s="391"/>
      <c r="F1159" s="391">
        <v>3</v>
      </c>
    </row>
    <row r="1160" spans="1:6">
      <c r="A1160" s="391"/>
      <c r="B1160" s="391"/>
      <c r="C1160" s="391"/>
      <c r="D1160" s="391"/>
      <c r="E1160" s="391"/>
      <c r="F1160" s="391"/>
    </row>
    <row r="1161" spans="1:6">
      <c r="A1161" s="391">
        <v>3089</v>
      </c>
      <c r="B1161" s="391"/>
      <c r="C1161" s="391" t="s">
        <v>33</v>
      </c>
      <c r="D1161" s="391"/>
      <c r="E1161" s="391"/>
      <c r="F1161" s="391">
        <v>3</v>
      </c>
    </row>
    <row r="1162" spans="1:6">
      <c r="A1162" s="391"/>
      <c r="B1162" s="391"/>
      <c r="C1162" s="391"/>
      <c r="D1162" s="391"/>
      <c r="E1162" s="391"/>
      <c r="F1162" s="391"/>
    </row>
    <row r="1165" spans="1:6">
      <c r="A1165" s="392"/>
      <c r="B1165" s="392"/>
      <c r="C1165" s="392"/>
      <c r="D1165" s="392"/>
      <c r="E1165" s="392"/>
    </row>
    <row r="1166" spans="1:6">
      <c r="A1166" s="392">
        <v>401</v>
      </c>
      <c r="B1166" s="392"/>
      <c r="C1166" s="392" t="s">
        <v>562</v>
      </c>
      <c r="D1166" s="392"/>
      <c r="E1166" s="392"/>
    </row>
    <row r="1167" spans="1:6">
      <c r="A1167" s="392"/>
      <c r="B1167" s="392"/>
      <c r="C1167" s="392" t="s">
        <v>563</v>
      </c>
      <c r="D1167" s="392"/>
      <c r="E1167" s="392"/>
    </row>
    <row r="1168" spans="1:6">
      <c r="A1168" s="392"/>
      <c r="B1168" s="392"/>
      <c r="C1168" s="392" t="s">
        <v>564</v>
      </c>
      <c r="D1168" s="392"/>
      <c r="E1168" s="392"/>
    </row>
    <row r="1169" spans="1:5">
      <c r="A1169" s="392"/>
      <c r="B1169" s="392"/>
      <c r="C1169" s="392"/>
      <c r="D1169" s="392"/>
      <c r="E1169" s="392"/>
    </row>
    <row r="1170" spans="1:5">
      <c r="A1170" s="392">
        <v>4011</v>
      </c>
      <c r="B1170" s="392"/>
      <c r="C1170" s="392" t="s">
        <v>565</v>
      </c>
      <c r="D1170" s="392"/>
      <c r="E1170" s="392" t="s">
        <v>98</v>
      </c>
    </row>
    <row r="1171" spans="1:5">
      <c r="A1171" s="392"/>
      <c r="B1171" s="392"/>
      <c r="C1171" s="392"/>
      <c r="D1171" s="392"/>
      <c r="E1171" s="392"/>
    </row>
    <row r="1172" spans="1:5">
      <c r="A1172" s="392">
        <v>4012</v>
      </c>
      <c r="B1172" s="392"/>
      <c r="C1172" s="392" t="s">
        <v>566</v>
      </c>
      <c r="D1172" s="392"/>
      <c r="E1172" s="392" t="s">
        <v>98</v>
      </c>
    </row>
    <row r="1173" spans="1:5">
      <c r="A1173" s="392"/>
      <c r="B1173" s="392"/>
      <c r="C1173" s="392" t="s">
        <v>567</v>
      </c>
      <c r="D1173" s="392"/>
      <c r="E1173" s="392"/>
    </row>
    <row r="1174" spans="1:5">
      <c r="A1174" s="392"/>
      <c r="B1174" s="392"/>
      <c r="C1174" s="392"/>
      <c r="D1174" s="392"/>
      <c r="E1174" s="392"/>
    </row>
    <row r="1175" spans="1:5">
      <c r="A1175" s="392">
        <v>4014</v>
      </c>
      <c r="B1175" s="392"/>
      <c r="C1175" s="392" t="s">
        <v>568</v>
      </c>
      <c r="D1175" s="392"/>
      <c r="E1175" s="392" t="s">
        <v>98</v>
      </c>
    </row>
    <row r="1176" spans="1:5">
      <c r="A1176" s="392"/>
      <c r="B1176" s="392"/>
      <c r="C1176" s="392" t="s">
        <v>569</v>
      </c>
      <c r="D1176" s="392"/>
      <c r="E1176" s="392"/>
    </row>
    <row r="1177" spans="1:5">
      <c r="A1177" s="392"/>
      <c r="B1177" s="392"/>
      <c r="C1177" s="392"/>
      <c r="D1177" s="392"/>
      <c r="E1177" s="392"/>
    </row>
    <row r="1178" spans="1:5">
      <c r="A1178" s="392">
        <v>4015</v>
      </c>
      <c r="B1178" s="392"/>
      <c r="C1178" s="392" t="s">
        <v>570</v>
      </c>
      <c r="D1178" s="392"/>
      <c r="E1178" s="392" t="s">
        <v>98</v>
      </c>
    </row>
    <row r="1179" spans="1:5">
      <c r="A1179" s="392"/>
      <c r="B1179" s="392"/>
      <c r="C1179" s="392"/>
      <c r="D1179" s="392"/>
      <c r="E1179" s="392"/>
    </row>
    <row r="1180" spans="1:5">
      <c r="A1180" s="392">
        <v>402</v>
      </c>
      <c r="B1180" s="392"/>
      <c r="C1180" s="392" t="s">
        <v>571</v>
      </c>
      <c r="D1180" s="392"/>
      <c r="E1180" s="392"/>
    </row>
    <row r="1181" spans="1:5">
      <c r="A1181" s="392"/>
      <c r="B1181" s="392"/>
      <c r="C1181" s="392" t="s">
        <v>572</v>
      </c>
      <c r="D1181" s="392"/>
      <c r="E1181" s="392"/>
    </row>
    <row r="1182" spans="1:5">
      <c r="A1182" s="392"/>
      <c r="B1182" s="392"/>
      <c r="C1182" s="392"/>
      <c r="D1182" s="392"/>
      <c r="E1182" s="392"/>
    </row>
    <row r="1183" spans="1:5">
      <c r="A1183" s="392">
        <v>4021</v>
      </c>
      <c r="B1183" s="392"/>
      <c r="C1183" s="392" t="s">
        <v>573</v>
      </c>
      <c r="D1183" s="392"/>
      <c r="E1183" s="392" t="s">
        <v>98</v>
      </c>
    </row>
    <row r="1184" spans="1:5">
      <c r="A1184" s="392"/>
      <c r="B1184" s="392"/>
      <c r="C1184" s="392" t="s">
        <v>574</v>
      </c>
      <c r="D1184" s="392"/>
      <c r="E1184" s="392"/>
    </row>
    <row r="1185" spans="1:5">
      <c r="A1185" s="392"/>
      <c r="B1185" s="392"/>
      <c r="C1185" s="392"/>
      <c r="D1185" s="392"/>
      <c r="E1185" s="392"/>
    </row>
    <row r="1186" spans="1:5">
      <c r="A1186" s="392"/>
      <c r="B1186" s="392"/>
      <c r="C1186" s="392" t="s">
        <v>573</v>
      </c>
      <c r="D1186" s="392"/>
      <c r="E1186" s="392"/>
    </row>
    <row r="1187" spans="1:5">
      <c r="A1187" s="392"/>
      <c r="B1187" s="392"/>
      <c r="C1187" s="392" t="s">
        <v>575</v>
      </c>
      <c r="D1187" s="392"/>
      <c r="E1187" s="392"/>
    </row>
    <row r="1188" spans="1:5">
      <c r="A1188" s="392"/>
      <c r="B1188" s="392"/>
      <c r="C1188" s="392"/>
      <c r="D1188" s="392"/>
      <c r="E1188" s="392"/>
    </row>
    <row r="1189" spans="1:5">
      <c r="A1189" s="392">
        <v>40221</v>
      </c>
      <c r="B1189" s="392"/>
      <c r="C1189" s="392" t="s">
        <v>576</v>
      </c>
      <c r="D1189" s="392"/>
      <c r="E1189" s="392" t="s">
        <v>98</v>
      </c>
    </row>
    <row r="1190" spans="1:5">
      <c r="A1190" s="392"/>
      <c r="B1190" s="392"/>
      <c r="C1190" s="392" t="s">
        <v>577</v>
      </c>
      <c r="D1190" s="392"/>
      <c r="E1190" s="392"/>
    </row>
    <row r="1191" spans="1:5">
      <c r="A1191" s="392"/>
      <c r="B1191" s="392"/>
      <c r="C1191" s="392"/>
      <c r="D1191" s="392"/>
      <c r="E1191" s="392"/>
    </row>
    <row r="1192" spans="1:5">
      <c r="A1192" s="392">
        <v>40229</v>
      </c>
      <c r="B1192" s="392"/>
      <c r="C1192" s="392" t="s">
        <v>27</v>
      </c>
      <c r="D1192" s="392"/>
      <c r="E1192" s="392">
        <v>20</v>
      </c>
    </row>
    <row r="1193" spans="1:5">
      <c r="A1193" s="392"/>
      <c r="B1193" s="392"/>
      <c r="C1193" s="392"/>
      <c r="D1193" s="392"/>
      <c r="E1193" s="392"/>
    </row>
    <row r="1194" spans="1:5">
      <c r="A1194" s="392"/>
      <c r="B1194" s="392"/>
      <c r="C1194" s="392" t="s">
        <v>95</v>
      </c>
      <c r="D1194" s="392"/>
      <c r="E1194" s="392"/>
    </row>
    <row r="1195" spans="1:5">
      <c r="A1195" s="392"/>
      <c r="B1195" s="392"/>
      <c r="C1195" s="392"/>
      <c r="D1195" s="392"/>
      <c r="E1195" s="392"/>
    </row>
    <row r="1196" spans="1:5">
      <c r="A1196" s="392">
        <v>4029100</v>
      </c>
      <c r="B1196" s="392"/>
      <c r="C1196" s="392" t="s">
        <v>576</v>
      </c>
      <c r="D1196" s="392"/>
      <c r="E1196" s="392" t="s">
        <v>98</v>
      </c>
    </row>
    <row r="1197" spans="1:5">
      <c r="A1197" s="392"/>
      <c r="B1197" s="392"/>
      <c r="C1197" s="392" t="s">
        <v>577</v>
      </c>
      <c r="D1197" s="392"/>
      <c r="E1197" s="392"/>
    </row>
    <row r="1198" spans="1:5">
      <c r="A1198" s="392"/>
      <c r="B1198" s="392"/>
      <c r="C1198" s="392"/>
      <c r="D1198" s="392"/>
      <c r="E1198" s="392"/>
    </row>
    <row r="1199" spans="1:5">
      <c r="A1199" s="392">
        <v>40299</v>
      </c>
      <c r="B1199" s="392"/>
      <c r="C1199" s="392" t="s">
        <v>27</v>
      </c>
      <c r="D1199" s="392"/>
      <c r="E1199" s="392">
        <v>20</v>
      </c>
    </row>
    <row r="1200" spans="1:5">
      <c r="A1200" s="392"/>
      <c r="B1200" s="392"/>
      <c r="C1200" s="392"/>
      <c r="D1200" s="392"/>
      <c r="E1200" s="392"/>
    </row>
    <row r="1201" spans="1:5">
      <c r="A1201" s="392">
        <v>403</v>
      </c>
      <c r="B1201" s="392"/>
      <c r="C1201" s="392" t="s">
        <v>578</v>
      </c>
      <c r="D1201" s="392"/>
      <c r="E1201" s="392"/>
    </row>
    <row r="1202" spans="1:5">
      <c r="A1202" s="392"/>
      <c r="B1202" s="392"/>
      <c r="C1202" s="392" t="s">
        <v>579</v>
      </c>
      <c r="D1202" s="392"/>
      <c r="E1202" s="392"/>
    </row>
    <row r="1203" spans="1:5">
      <c r="A1203" s="392"/>
      <c r="B1203" s="392"/>
      <c r="C1203" s="392" t="s">
        <v>580</v>
      </c>
      <c r="D1203" s="392"/>
      <c r="E1203" s="392"/>
    </row>
    <row r="1204" spans="1:5">
      <c r="A1204" s="392"/>
      <c r="B1204" s="392"/>
      <c r="C1204" s="392" t="s">
        <v>563</v>
      </c>
      <c r="D1204" s="392"/>
      <c r="E1204" s="392"/>
    </row>
    <row r="1205" spans="1:5">
      <c r="A1205" s="392"/>
      <c r="B1205" s="392"/>
      <c r="C1205" s="392" t="s">
        <v>581</v>
      </c>
      <c r="D1205" s="392"/>
      <c r="E1205" s="392"/>
    </row>
    <row r="1206" spans="1:5">
      <c r="A1206" s="392"/>
      <c r="B1206" s="392"/>
      <c r="C1206" s="392" t="s">
        <v>582</v>
      </c>
      <c r="D1206" s="392"/>
      <c r="E1206" s="392"/>
    </row>
    <row r="1207" spans="1:5">
      <c r="A1207" s="392">
        <v>4031</v>
      </c>
      <c r="B1207" s="392"/>
      <c r="C1207" s="392" t="s">
        <v>360</v>
      </c>
      <c r="D1207" s="392" t="s">
        <v>583</v>
      </c>
      <c r="E1207" s="392">
        <v>20</v>
      </c>
    </row>
    <row r="1208" spans="1:5">
      <c r="A1208" s="392"/>
      <c r="B1208" s="392"/>
      <c r="C1208" s="392"/>
      <c r="D1208" s="392"/>
      <c r="E1208" s="392"/>
    </row>
    <row r="1209" spans="1:5">
      <c r="A1209" s="392">
        <v>4039</v>
      </c>
      <c r="B1209" s="392"/>
      <c r="C1209" s="392" t="s">
        <v>33</v>
      </c>
      <c r="D1209" s="392"/>
      <c r="E1209" s="392">
        <v>20</v>
      </c>
    </row>
    <row r="1210" spans="1:5">
      <c r="A1210" s="392"/>
      <c r="B1210" s="392"/>
      <c r="C1210" s="392"/>
      <c r="D1210" s="392"/>
      <c r="E1210" s="392"/>
    </row>
    <row r="1211" spans="1:5">
      <c r="A1211" s="392">
        <v>404</v>
      </c>
      <c r="B1211" s="392"/>
      <c r="C1211" s="392" t="s">
        <v>584</v>
      </c>
      <c r="D1211" s="392"/>
      <c r="E1211" s="392"/>
    </row>
    <row r="1212" spans="1:5">
      <c r="A1212" s="392"/>
      <c r="B1212" s="392"/>
      <c r="C1212" s="392" t="s">
        <v>563</v>
      </c>
      <c r="D1212" s="392"/>
      <c r="E1212" s="392"/>
    </row>
    <row r="1213" spans="1:5">
      <c r="A1213" s="392"/>
      <c r="B1213" s="392"/>
      <c r="C1213" s="392" t="s">
        <v>585</v>
      </c>
      <c r="D1213" s="392"/>
      <c r="E1213" s="392"/>
    </row>
    <row r="1214" spans="1:5">
      <c r="A1214" s="392"/>
      <c r="B1214" s="392"/>
      <c r="C1214" s="392" t="s">
        <v>586</v>
      </c>
      <c r="D1214" s="392"/>
      <c r="E1214" s="392"/>
    </row>
    <row r="1215" spans="1:5">
      <c r="A1215" s="392"/>
      <c r="B1215" s="392"/>
      <c r="C1215" s="392" t="s">
        <v>587</v>
      </c>
      <c r="D1215" s="392"/>
      <c r="E1215" s="392"/>
    </row>
    <row r="1216" spans="1:5">
      <c r="A1216" s="392"/>
      <c r="B1216" s="392"/>
      <c r="C1216" s="392" t="s">
        <v>588</v>
      </c>
      <c r="D1216" s="392"/>
      <c r="E1216" s="392"/>
    </row>
    <row r="1217" spans="1:5">
      <c r="A1217" s="392"/>
      <c r="B1217" s="392"/>
      <c r="C1217" s="392" t="s">
        <v>589</v>
      </c>
      <c r="D1217" s="392"/>
      <c r="E1217" s="392"/>
    </row>
    <row r="1218" spans="1:5">
      <c r="A1218" s="392"/>
      <c r="B1218" s="392"/>
      <c r="C1218" s="392" t="s">
        <v>590</v>
      </c>
      <c r="D1218" s="392"/>
      <c r="E1218" s="392"/>
    </row>
    <row r="1219" spans="1:5">
      <c r="A1219" s="392"/>
      <c r="B1219" s="392"/>
      <c r="C1219" s="392" t="s">
        <v>591</v>
      </c>
      <c r="D1219" s="392"/>
      <c r="E1219" s="392"/>
    </row>
    <row r="1220" spans="1:5">
      <c r="A1220" s="392"/>
      <c r="B1220" s="392"/>
      <c r="C1220" s="392"/>
      <c r="D1220" s="392"/>
      <c r="E1220" s="392"/>
    </row>
    <row r="1221" spans="1:5">
      <c r="A1221" s="392">
        <v>404101</v>
      </c>
      <c r="B1221" s="392"/>
      <c r="C1221" s="392" t="s">
        <v>592</v>
      </c>
      <c r="D1221" s="392"/>
      <c r="E1221" s="392">
        <v>20</v>
      </c>
    </row>
    <row r="1222" spans="1:5">
      <c r="A1222" s="392"/>
      <c r="B1222" s="392"/>
      <c r="C1222" s="392"/>
      <c r="D1222" s="392"/>
      <c r="E1222" s="392"/>
    </row>
    <row r="1223" spans="1:5">
      <c r="A1223" s="392">
        <v>404109</v>
      </c>
      <c r="B1223" s="392"/>
      <c r="C1223" s="392" t="s">
        <v>56</v>
      </c>
      <c r="D1223" s="392"/>
      <c r="E1223" s="392">
        <v>20</v>
      </c>
    </row>
    <row r="1224" spans="1:5">
      <c r="A1224" s="392"/>
      <c r="B1224" s="392"/>
      <c r="C1224" s="392"/>
      <c r="D1224" s="392"/>
      <c r="E1224" s="392"/>
    </row>
    <row r="1225" spans="1:5">
      <c r="A1225" s="392">
        <v>4049</v>
      </c>
      <c r="B1225" s="392"/>
      <c r="C1225" s="392" t="s">
        <v>33</v>
      </c>
      <c r="D1225" s="392"/>
      <c r="E1225" s="392">
        <v>20</v>
      </c>
    </row>
    <row r="1226" spans="1:5">
      <c r="A1226" s="392"/>
      <c r="B1226" s="392"/>
      <c r="C1226" s="392"/>
      <c r="D1226" s="392"/>
      <c r="E1226" s="392"/>
    </row>
    <row r="1227" spans="1:5">
      <c r="A1227" s="392">
        <v>405</v>
      </c>
      <c r="B1227" s="392"/>
      <c r="C1227" s="392" t="s">
        <v>593</v>
      </c>
      <c r="D1227" s="392"/>
      <c r="E1227" s="392"/>
    </row>
    <row r="1228" spans="1:5">
      <c r="A1228" s="392"/>
      <c r="B1228" s="392"/>
      <c r="C1228" s="392" t="s">
        <v>594</v>
      </c>
      <c r="D1228" s="392"/>
      <c r="E1228" s="392"/>
    </row>
    <row r="1231" spans="1:5">
      <c r="A1231" s="393">
        <v>4051</v>
      </c>
      <c r="B1231" s="393"/>
      <c r="C1231" s="393" t="s">
        <v>595</v>
      </c>
      <c r="D1231" s="393">
        <v>20</v>
      </c>
    </row>
    <row r="1232" spans="1:5">
      <c r="A1232" s="393"/>
      <c r="B1232" s="393"/>
      <c r="C1232" s="393"/>
      <c r="D1232" s="393"/>
    </row>
    <row r="1233" spans="1:4">
      <c r="A1233" s="393">
        <v>4052</v>
      </c>
      <c r="B1233" s="393"/>
      <c r="C1233" s="393" t="s">
        <v>596</v>
      </c>
      <c r="D1233" s="393">
        <v>20</v>
      </c>
    </row>
    <row r="1234" spans="1:4">
      <c r="A1234" s="393"/>
      <c r="B1234" s="393"/>
      <c r="C1234" s="393"/>
      <c r="D1234" s="393"/>
    </row>
    <row r="1235" spans="1:4">
      <c r="A1235" s="393">
        <v>4059</v>
      </c>
      <c r="B1235" s="393"/>
      <c r="C1235" s="393" t="s">
        <v>33</v>
      </c>
      <c r="D1235" s="393">
        <v>20</v>
      </c>
    </row>
    <row r="1236" spans="1:4">
      <c r="A1236" s="393"/>
      <c r="B1236" s="393"/>
      <c r="C1236" s="393"/>
      <c r="D1236" s="393"/>
    </row>
    <row r="1237" spans="1:4">
      <c r="A1237" s="393">
        <v>406</v>
      </c>
      <c r="B1237" s="393"/>
      <c r="C1237" s="393" t="s">
        <v>597</v>
      </c>
      <c r="D1237" s="393"/>
    </row>
    <row r="1238" spans="1:4">
      <c r="A1238" s="393"/>
      <c r="B1238" s="393"/>
      <c r="C1238" s="393"/>
      <c r="D1238" s="393"/>
    </row>
    <row r="1239" spans="1:4">
      <c r="A1239" s="393"/>
      <c r="B1239" s="393"/>
      <c r="C1239" s="393" t="s">
        <v>598</v>
      </c>
      <c r="D1239" s="393"/>
    </row>
    <row r="1240" spans="1:4">
      <c r="A1240" s="393"/>
      <c r="B1240" s="393"/>
      <c r="C1240" s="393" t="s">
        <v>599</v>
      </c>
      <c r="D1240" s="393"/>
    </row>
    <row r="1241" spans="1:4">
      <c r="A1241" s="393"/>
      <c r="B1241" s="393"/>
      <c r="C1241" s="393"/>
      <c r="D1241" s="393"/>
    </row>
    <row r="1242" spans="1:4">
      <c r="A1242" s="393">
        <v>406101</v>
      </c>
      <c r="B1242" s="393"/>
      <c r="C1242" s="393" t="s">
        <v>600</v>
      </c>
      <c r="D1242" s="393">
        <v>20</v>
      </c>
    </row>
    <row r="1243" spans="1:4">
      <c r="A1243" s="393"/>
      <c r="B1243" s="393"/>
      <c r="C1243" s="393"/>
      <c r="D1243" s="393"/>
    </row>
    <row r="1244" spans="1:4">
      <c r="A1244" s="393">
        <v>406102</v>
      </c>
      <c r="B1244" s="393"/>
      <c r="C1244" s="393" t="s">
        <v>601</v>
      </c>
      <c r="D1244" s="393">
        <v>20</v>
      </c>
    </row>
    <row r="1245" spans="1:4">
      <c r="A1245" s="393"/>
      <c r="B1245" s="393"/>
      <c r="C1245" s="393"/>
      <c r="D1245" s="393"/>
    </row>
    <row r="1246" spans="1:4">
      <c r="A1246" s="393">
        <v>406109</v>
      </c>
      <c r="B1246" s="393"/>
      <c r="C1246" s="393" t="s">
        <v>56</v>
      </c>
      <c r="D1246" s="393">
        <v>20</v>
      </c>
    </row>
    <row r="1247" spans="1:4">
      <c r="A1247" s="393"/>
      <c r="B1247" s="393"/>
      <c r="C1247" s="393"/>
      <c r="D1247" s="393"/>
    </row>
    <row r="1248" spans="1:4">
      <c r="A1248" s="393">
        <v>4062</v>
      </c>
      <c r="B1248" s="393"/>
      <c r="C1248" s="393" t="s">
        <v>602</v>
      </c>
      <c r="D1248" s="393" t="s">
        <v>98</v>
      </c>
    </row>
    <row r="1249" spans="1:4">
      <c r="A1249" s="393"/>
      <c r="B1249" s="393"/>
      <c r="C1249" s="393"/>
      <c r="D1249" s="393"/>
    </row>
    <row r="1250" spans="1:4">
      <c r="A1250" s="393">
        <v>4063</v>
      </c>
      <c r="B1250" s="393"/>
      <c r="C1250" s="393" t="s">
        <v>603</v>
      </c>
      <c r="D1250" s="393" t="s">
        <v>98</v>
      </c>
    </row>
    <row r="1251" spans="1:4">
      <c r="A1251" s="393"/>
      <c r="B1251" s="393"/>
      <c r="C1251" s="393"/>
      <c r="D1251" s="393"/>
    </row>
    <row r="1252" spans="1:4">
      <c r="A1252" s="393">
        <v>4064</v>
      </c>
      <c r="B1252" s="393"/>
      <c r="C1252" s="393" t="s">
        <v>604</v>
      </c>
      <c r="D1252" s="393" t="s">
        <v>98</v>
      </c>
    </row>
    <row r="1253" spans="1:4">
      <c r="A1253" s="393"/>
      <c r="B1253" s="393"/>
      <c r="C1253" s="393" t="s">
        <v>605</v>
      </c>
      <c r="D1253" s="393"/>
    </row>
    <row r="1254" spans="1:4">
      <c r="A1254" s="393"/>
      <c r="B1254" s="393"/>
      <c r="C1254" s="393" t="s">
        <v>606</v>
      </c>
      <c r="D1254" s="393"/>
    </row>
    <row r="1255" spans="1:4">
      <c r="A1255" s="393">
        <v>4069</v>
      </c>
      <c r="B1255" s="393"/>
      <c r="C1255" s="393" t="s">
        <v>607</v>
      </c>
      <c r="D1255" s="393">
        <v>20</v>
      </c>
    </row>
    <row r="1256" spans="1:4">
      <c r="A1256" s="393"/>
      <c r="B1256" s="393"/>
      <c r="C1256" s="393"/>
      <c r="D1256" s="393"/>
    </row>
    <row r="1257" spans="1:4">
      <c r="A1257" s="393">
        <v>407</v>
      </c>
      <c r="B1257" s="393"/>
      <c r="C1257" s="393" t="s">
        <v>608</v>
      </c>
      <c r="D1257" s="393"/>
    </row>
    <row r="1258" spans="1:4">
      <c r="A1258" s="393"/>
      <c r="B1258" s="393"/>
      <c r="C1258" s="393" t="s">
        <v>609</v>
      </c>
      <c r="D1258" s="393"/>
    </row>
    <row r="1259" spans="1:4">
      <c r="A1259" s="393"/>
      <c r="B1259" s="393"/>
      <c r="C1259" s="393" t="s">
        <v>610</v>
      </c>
      <c r="D1259" s="393"/>
    </row>
    <row r="1260" spans="1:4">
      <c r="A1260" s="393"/>
      <c r="B1260" s="393"/>
      <c r="C1260" s="393"/>
      <c r="D1260" s="393"/>
    </row>
    <row r="1261" spans="1:4">
      <c r="A1261" s="393">
        <v>4071100</v>
      </c>
      <c r="B1261" s="393"/>
      <c r="C1261" s="393" t="s">
        <v>611</v>
      </c>
      <c r="D1261" s="393">
        <v>11</v>
      </c>
    </row>
    <row r="1262" spans="1:4">
      <c r="A1262" s="393"/>
      <c r="B1262" s="393"/>
      <c r="C1262" s="393" t="s">
        <v>120</v>
      </c>
      <c r="D1262" s="393"/>
    </row>
    <row r="1263" spans="1:4">
      <c r="A1263" s="393"/>
      <c r="B1263" s="393"/>
      <c r="C1263" s="393"/>
      <c r="D1263" s="393"/>
    </row>
    <row r="1264" spans="1:4">
      <c r="A1264" s="393">
        <v>40719</v>
      </c>
      <c r="B1264" s="393"/>
      <c r="C1264" s="393" t="s">
        <v>27</v>
      </c>
      <c r="D1264" s="393">
        <v>3</v>
      </c>
    </row>
    <row r="1265" spans="1:4">
      <c r="A1265" s="393"/>
      <c r="B1265" s="393"/>
      <c r="C1265" s="393"/>
      <c r="D1265" s="393"/>
    </row>
    <row r="1266" spans="1:4">
      <c r="A1266" s="393"/>
      <c r="B1266" s="393"/>
      <c r="C1266" s="393" t="s">
        <v>95</v>
      </c>
      <c r="D1266" s="393"/>
    </row>
    <row r="1267" spans="1:4">
      <c r="A1267" s="393"/>
      <c r="B1267" s="393"/>
      <c r="C1267" s="393"/>
      <c r="D1267" s="393"/>
    </row>
    <row r="1268" spans="1:4">
      <c r="A1268" s="393">
        <v>4072100</v>
      </c>
      <c r="B1268" s="393"/>
      <c r="C1268" s="393" t="s">
        <v>611</v>
      </c>
      <c r="D1268" s="393">
        <v>3</v>
      </c>
    </row>
    <row r="1269" spans="1:4">
      <c r="A1269" s="393"/>
      <c r="B1269" s="393"/>
      <c r="C1269" s="393" t="s">
        <v>120</v>
      </c>
      <c r="D1269" s="393"/>
    </row>
    <row r="1270" spans="1:4">
      <c r="A1270" s="393"/>
      <c r="B1270" s="393"/>
      <c r="C1270" s="393"/>
      <c r="D1270" s="393"/>
    </row>
    <row r="1271" spans="1:4">
      <c r="A1271" s="393">
        <v>40729</v>
      </c>
      <c r="B1271" s="393"/>
      <c r="C1271" s="393" t="s">
        <v>27</v>
      </c>
      <c r="D1271" s="393">
        <v>3</v>
      </c>
    </row>
    <row r="1272" spans="1:4">
      <c r="A1272" s="393"/>
      <c r="B1272" s="393"/>
      <c r="C1272" s="393"/>
      <c r="D1272" s="393"/>
    </row>
    <row r="1273" spans="1:4">
      <c r="A1273" s="393">
        <v>4079</v>
      </c>
      <c r="B1273" s="393"/>
      <c r="C1273" s="393" t="s">
        <v>33</v>
      </c>
      <c r="D1273" s="393">
        <v>3</v>
      </c>
    </row>
    <row r="1274" spans="1:4">
      <c r="A1274" s="393"/>
      <c r="B1274" s="393"/>
      <c r="C1274" s="393"/>
      <c r="D1274" s="393"/>
    </row>
    <row r="1275" spans="1:4">
      <c r="A1275" s="393">
        <v>408</v>
      </c>
      <c r="B1275" s="393"/>
      <c r="C1275" s="393" t="s">
        <v>612</v>
      </c>
      <c r="D1275" s="393"/>
    </row>
    <row r="1276" spans="1:4">
      <c r="A1276" s="393"/>
      <c r="B1276" s="393"/>
      <c r="C1276" s="393" t="s">
        <v>613</v>
      </c>
      <c r="D1276" s="393"/>
    </row>
    <row r="1277" spans="1:4">
      <c r="A1277" s="393"/>
      <c r="B1277" s="393"/>
      <c r="C1277" s="393" t="s">
        <v>614</v>
      </c>
      <c r="D1277" s="393"/>
    </row>
    <row r="1278" spans="1:4">
      <c r="A1278" s="393"/>
      <c r="B1278" s="393"/>
      <c r="C1278" s="393" t="s">
        <v>615</v>
      </c>
      <c r="D1278" s="393"/>
    </row>
    <row r="1279" spans="1:4">
      <c r="A1279" s="393"/>
      <c r="B1279" s="393"/>
      <c r="C1279" s="393" t="s">
        <v>616</v>
      </c>
      <c r="D1279" s="393"/>
    </row>
    <row r="1280" spans="1:4">
      <c r="A1280" s="393"/>
      <c r="B1280" s="393"/>
      <c r="C1280" s="393" t="s">
        <v>617</v>
      </c>
      <c r="D1280" s="393"/>
    </row>
    <row r="1281" spans="1:4">
      <c r="A1281" s="393"/>
      <c r="B1281" s="393"/>
      <c r="C1281" s="393"/>
      <c r="D1281" s="393"/>
    </row>
    <row r="1282" spans="1:4">
      <c r="A1282" s="393">
        <v>4081100</v>
      </c>
      <c r="B1282" s="393"/>
      <c r="C1282" s="393" t="s">
        <v>618</v>
      </c>
      <c r="D1282" s="393">
        <v>16</v>
      </c>
    </row>
    <row r="1283" spans="1:4">
      <c r="A1283" s="393"/>
      <c r="B1283" s="393"/>
      <c r="C1283" s="393"/>
      <c r="D1283" s="393"/>
    </row>
    <row r="1284" spans="1:4">
      <c r="A1284" s="393">
        <v>40819</v>
      </c>
      <c r="B1284" s="393"/>
      <c r="C1284" s="393" t="s">
        <v>27</v>
      </c>
      <c r="D1284" s="393">
        <v>16</v>
      </c>
    </row>
    <row r="1285" spans="1:4">
      <c r="A1285" s="393"/>
      <c r="B1285" s="393"/>
      <c r="C1285" s="393"/>
      <c r="D1285" s="393"/>
    </row>
    <row r="1286" spans="1:4">
      <c r="A1286" s="393"/>
      <c r="B1286" s="393"/>
      <c r="C1286" s="393" t="s">
        <v>95</v>
      </c>
      <c r="D1286" s="393"/>
    </row>
    <row r="1287" spans="1:4">
      <c r="A1287" s="393"/>
      <c r="B1287" s="393"/>
      <c r="C1287" s="393"/>
      <c r="D1287" s="393"/>
    </row>
    <row r="1288" spans="1:4">
      <c r="A1288" s="393">
        <v>4089100</v>
      </c>
      <c r="B1288" s="393"/>
      <c r="C1288" s="393" t="s">
        <v>618</v>
      </c>
      <c r="D1288" s="393">
        <v>16</v>
      </c>
    </row>
    <row r="1289" spans="1:4">
      <c r="A1289" s="393"/>
      <c r="B1289" s="393"/>
      <c r="C1289" s="393"/>
      <c r="D1289" s="393"/>
    </row>
    <row r="1290" spans="1:4">
      <c r="A1290" s="393">
        <v>40899</v>
      </c>
      <c r="B1290" s="393"/>
      <c r="C1290" s="393" t="s">
        <v>27</v>
      </c>
      <c r="D1290" s="393">
        <v>16</v>
      </c>
    </row>
    <row r="1291" spans="1:4">
      <c r="A1291" s="393"/>
      <c r="B1291" s="393"/>
      <c r="C1291" s="393"/>
      <c r="D1291" s="393"/>
    </row>
    <row r="1292" spans="1:4">
      <c r="A1292" s="393">
        <v>409</v>
      </c>
      <c r="B1292" s="393"/>
      <c r="C1292" s="393" t="s">
        <v>619</v>
      </c>
      <c r="D1292" s="393">
        <v>20</v>
      </c>
    </row>
    <row r="1293" spans="1:4">
      <c r="A1293" s="393"/>
      <c r="B1293" s="393"/>
      <c r="C1293" s="393"/>
      <c r="D1293" s="393"/>
    </row>
    <row r="1294" spans="1:4">
      <c r="A1294" s="393">
        <v>410</v>
      </c>
      <c r="B1294" s="393"/>
      <c r="C1294" s="393" t="s">
        <v>620</v>
      </c>
      <c r="D1294" s="393">
        <v>20</v>
      </c>
    </row>
    <row r="1295" spans="1:4">
      <c r="A1295" s="393"/>
      <c r="B1295" s="393"/>
      <c r="C1295" s="393" t="s">
        <v>588</v>
      </c>
      <c r="D1295" s="393"/>
    </row>
    <row r="1298" spans="1:4">
      <c r="A1298" s="394"/>
      <c r="B1298" s="394"/>
      <c r="C1298" s="394"/>
      <c r="D1298" s="394"/>
    </row>
    <row r="1299" spans="1:4">
      <c r="A1299" s="394">
        <v>501</v>
      </c>
      <c r="B1299" s="394"/>
      <c r="C1299" s="394" t="s">
        <v>621</v>
      </c>
      <c r="D1299" s="394">
        <v>3</v>
      </c>
    </row>
    <row r="1300" spans="1:4">
      <c r="A1300" s="394"/>
      <c r="B1300" s="394"/>
      <c r="C1300" s="394" t="s">
        <v>622</v>
      </c>
      <c r="D1300" s="394"/>
    </row>
    <row r="1301" spans="1:4">
      <c r="A1301" s="394"/>
      <c r="B1301" s="394"/>
      <c r="C1301" s="394"/>
      <c r="D1301" s="394"/>
    </row>
    <row r="1302" spans="1:4">
      <c r="A1302" s="394">
        <v>502</v>
      </c>
      <c r="B1302" s="394"/>
      <c r="C1302" s="394" t="s">
        <v>623</v>
      </c>
      <c r="D1302" s="394"/>
    </row>
    <row r="1303" spans="1:4">
      <c r="A1303" s="394"/>
      <c r="B1303" s="394"/>
      <c r="C1303" s="394" t="s">
        <v>624</v>
      </c>
      <c r="D1303" s="394"/>
    </row>
    <row r="1304" spans="1:4">
      <c r="A1304" s="394"/>
      <c r="B1304" s="394"/>
      <c r="C1304" s="394" t="s">
        <v>625</v>
      </c>
      <c r="D1304" s="394"/>
    </row>
    <row r="1305" spans="1:4">
      <c r="A1305" s="394"/>
      <c r="B1305" s="394"/>
      <c r="C1305" s="394"/>
      <c r="D1305" s="394"/>
    </row>
    <row r="1306" spans="1:4">
      <c r="A1306" s="394">
        <v>5021</v>
      </c>
      <c r="B1306" s="394"/>
      <c r="C1306" s="394" t="s">
        <v>626</v>
      </c>
      <c r="D1306" s="394" t="s">
        <v>98</v>
      </c>
    </row>
    <row r="1307" spans="1:4">
      <c r="A1307" s="394"/>
      <c r="B1307" s="394"/>
      <c r="C1307" s="394" t="s">
        <v>627</v>
      </c>
      <c r="D1307" s="394"/>
    </row>
    <row r="1308" spans="1:4">
      <c r="A1308" s="394"/>
      <c r="B1308" s="394"/>
      <c r="C1308" s="394"/>
      <c r="D1308" s="394"/>
    </row>
    <row r="1309" spans="1:4">
      <c r="A1309" s="394">
        <v>5029</v>
      </c>
      <c r="B1309" s="394"/>
      <c r="C1309" s="394" t="s">
        <v>33</v>
      </c>
      <c r="D1309" s="394">
        <v>20</v>
      </c>
    </row>
    <row r="1310" spans="1:4">
      <c r="A1310" s="394"/>
      <c r="B1310" s="394"/>
      <c r="C1310" s="394"/>
      <c r="D1310" s="394"/>
    </row>
    <row r="1311" spans="1:4">
      <c r="A1311" s="394" t="s">
        <v>628</v>
      </c>
      <c r="B1311" s="394"/>
      <c r="C1311" s="394"/>
      <c r="D1311" s="394"/>
    </row>
    <row r="1312" spans="1:4">
      <c r="A1312" s="394"/>
      <c r="B1312" s="394"/>
      <c r="C1312" s="394"/>
      <c r="D1312" s="394"/>
    </row>
    <row r="1313" spans="1:4">
      <c r="A1313" s="394">
        <v>504</v>
      </c>
      <c r="B1313" s="394"/>
      <c r="C1313" s="394" t="s">
        <v>629</v>
      </c>
      <c r="D1313" s="394">
        <v>3</v>
      </c>
    </row>
    <row r="1314" spans="1:4">
      <c r="A1314" s="394"/>
      <c r="B1314" s="394"/>
      <c r="C1314" s="394" t="s">
        <v>630</v>
      </c>
      <c r="D1314" s="394"/>
    </row>
    <row r="1315" spans="1:4">
      <c r="A1315" s="394"/>
      <c r="B1315" s="394"/>
      <c r="C1315" s="394" t="s">
        <v>631</v>
      </c>
      <c r="D1315" s="394"/>
    </row>
    <row r="1316" spans="1:4">
      <c r="A1316" s="394"/>
      <c r="B1316" s="394"/>
      <c r="C1316" s="394" t="s">
        <v>247</v>
      </c>
      <c r="D1316" s="394"/>
    </row>
    <row r="1317" spans="1:4">
      <c r="A1317" s="394"/>
      <c r="B1317" s="394"/>
      <c r="C1317" s="394"/>
      <c r="D1317" s="394"/>
    </row>
    <row r="1320" spans="1:4">
      <c r="A1320" s="392"/>
      <c r="B1320" s="392"/>
      <c r="C1320" s="392"/>
      <c r="D1320" s="392"/>
    </row>
    <row r="1321" spans="1:4">
      <c r="A1321" s="392">
        <v>505</v>
      </c>
      <c r="B1321" s="392"/>
      <c r="C1321" s="392" t="s">
        <v>632</v>
      </c>
      <c r="D1321" s="392"/>
    </row>
    <row r="1322" spans="1:4">
      <c r="A1322" s="392"/>
      <c r="B1322" s="392"/>
      <c r="C1322" s="392" t="s">
        <v>633</v>
      </c>
      <c r="D1322" s="392"/>
    </row>
    <row r="1323" spans="1:4">
      <c r="A1323" s="392"/>
      <c r="B1323" s="392"/>
      <c r="C1323" s="392" t="s">
        <v>634</v>
      </c>
      <c r="D1323" s="392"/>
    </row>
    <row r="1324" spans="1:4">
      <c r="A1324" s="392"/>
      <c r="B1324" s="392"/>
      <c r="C1324" s="392" t="s">
        <v>635</v>
      </c>
      <c r="D1324" s="392"/>
    </row>
    <row r="1325" spans="1:4">
      <c r="A1325" s="392"/>
      <c r="B1325" s="392"/>
      <c r="C1325" s="392" t="s">
        <v>636</v>
      </c>
      <c r="D1325" s="392"/>
    </row>
    <row r="1326" spans="1:4">
      <c r="A1326" s="392"/>
      <c r="B1326" s="392"/>
      <c r="C1326" s="392" t="s">
        <v>637</v>
      </c>
      <c r="D1326" s="392"/>
    </row>
    <row r="1327" spans="1:4">
      <c r="A1327" s="392"/>
      <c r="B1327" s="392"/>
      <c r="C1327" s="392" t="s">
        <v>638</v>
      </c>
      <c r="D1327" s="392"/>
    </row>
    <row r="1328" spans="1:4">
      <c r="A1328" s="392"/>
      <c r="B1328" s="392"/>
      <c r="C1328" s="392"/>
      <c r="D1328" s="392"/>
    </row>
    <row r="1329" spans="1:4">
      <c r="A1329" s="392">
        <v>5051</v>
      </c>
      <c r="B1329" s="392"/>
      <c r="C1329" s="392" t="s">
        <v>639</v>
      </c>
      <c r="D1329" s="392" t="s">
        <v>155</v>
      </c>
    </row>
    <row r="1330" spans="1:4">
      <c r="A1330" s="392"/>
      <c r="B1330" s="392"/>
      <c r="C1330" s="392"/>
      <c r="D1330" s="392"/>
    </row>
    <row r="1331" spans="1:4">
      <c r="A1331" s="392">
        <v>5059</v>
      </c>
      <c r="B1331" s="392"/>
      <c r="C1331" s="392" t="s">
        <v>33</v>
      </c>
      <c r="D1331" s="392">
        <v>3</v>
      </c>
    </row>
    <row r="1332" spans="1:4">
      <c r="A1332" s="392"/>
      <c r="B1332" s="392"/>
      <c r="C1332" s="392"/>
      <c r="D1332" s="392"/>
    </row>
    <row r="1333" spans="1:4">
      <c r="A1333" s="392">
        <v>506</v>
      </c>
      <c r="B1333" s="392"/>
      <c r="C1333" s="392" t="s">
        <v>640</v>
      </c>
      <c r="D1333" s="392"/>
    </row>
    <row r="1334" spans="1:4">
      <c r="A1334" s="392"/>
      <c r="B1334" s="392"/>
      <c r="C1334" s="392" t="s">
        <v>641</v>
      </c>
      <c r="D1334" s="392"/>
    </row>
    <row r="1335" spans="1:4">
      <c r="A1335" s="392"/>
      <c r="B1335" s="392"/>
      <c r="C1335" s="392" t="s">
        <v>642</v>
      </c>
      <c r="D1335" s="392"/>
    </row>
    <row r="1336" spans="1:4">
      <c r="A1336" s="392"/>
      <c r="B1336" s="392"/>
      <c r="C1336" s="392" t="s">
        <v>643</v>
      </c>
      <c r="D1336" s="392"/>
    </row>
    <row r="1337" spans="1:4">
      <c r="A1337" s="392"/>
      <c r="B1337" s="392"/>
      <c r="C1337" s="392"/>
      <c r="D1337" s="392"/>
    </row>
    <row r="1338" spans="1:4">
      <c r="A1338" s="392">
        <v>5061</v>
      </c>
      <c r="B1338" s="392"/>
      <c r="C1338" s="392" t="s">
        <v>644</v>
      </c>
      <c r="D1338" s="392" t="s">
        <v>155</v>
      </c>
    </row>
    <row r="1339" spans="1:4">
      <c r="A1339" s="392"/>
      <c r="B1339" s="392"/>
      <c r="C1339" s="392"/>
      <c r="D1339" s="392"/>
    </row>
    <row r="1340" spans="1:4">
      <c r="A1340" s="392"/>
      <c r="B1340" s="392"/>
      <c r="C1340" s="392" t="s">
        <v>95</v>
      </c>
      <c r="D1340" s="392"/>
    </row>
    <row r="1341" spans="1:4">
      <c r="A1341" s="392"/>
      <c r="B1341" s="392"/>
      <c r="C1341" s="392"/>
      <c r="D1341" s="392"/>
    </row>
    <row r="1342" spans="1:4">
      <c r="A1342" s="392">
        <v>5069010</v>
      </c>
      <c r="B1342" s="392"/>
      <c r="C1342" s="392" t="s">
        <v>645</v>
      </c>
      <c r="D1342" s="392">
        <v>3</v>
      </c>
    </row>
    <row r="1343" spans="1:4">
      <c r="A1343" s="392"/>
      <c r="B1343" s="392"/>
      <c r="C1343" s="392"/>
      <c r="D1343" s="392"/>
    </row>
    <row r="1344" spans="1:4">
      <c r="A1344" s="392">
        <v>506902</v>
      </c>
      <c r="B1344" s="392"/>
      <c r="C1344" s="392" t="s">
        <v>646</v>
      </c>
      <c r="D1344" s="392">
        <v>3</v>
      </c>
    </row>
    <row r="1345" spans="1:4">
      <c r="A1345" s="392"/>
      <c r="B1345" s="392"/>
      <c r="C1345" s="392"/>
      <c r="D1345" s="392"/>
    </row>
    <row r="1346" spans="1:4">
      <c r="A1346" s="392">
        <v>506909</v>
      </c>
      <c r="B1346" s="392"/>
      <c r="C1346" s="392" t="s">
        <v>56</v>
      </c>
      <c r="D1346" s="392">
        <v>3</v>
      </c>
    </row>
    <row r="1347" spans="1:4">
      <c r="A1347" s="392"/>
      <c r="B1347" s="392"/>
      <c r="C1347" s="392"/>
      <c r="D1347" s="392"/>
    </row>
    <row r="1348" spans="1:4">
      <c r="A1348" s="392">
        <v>507</v>
      </c>
      <c r="B1348" s="392"/>
      <c r="C1348" s="392" t="s">
        <v>647</v>
      </c>
      <c r="D1348" s="392"/>
    </row>
    <row r="1349" spans="1:4">
      <c r="A1349" s="392"/>
      <c r="B1349" s="392"/>
      <c r="C1349" s="392" t="s">
        <v>648</v>
      </c>
      <c r="D1349" s="392"/>
    </row>
    <row r="1350" spans="1:4">
      <c r="A1350" s="392"/>
      <c r="B1350" s="392"/>
      <c r="C1350" s="392" t="s">
        <v>649</v>
      </c>
      <c r="D1350" s="392"/>
    </row>
    <row r="1351" spans="1:4">
      <c r="A1351" s="392"/>
      <c r="B1351" s="392"/>
      <c r="C1351" s="392" t="s">
        <v>650</v>
      </c>
      <c r="D1351" s="392"/>
    </row>
    <row r="1352" spans="1:4">
      <c r="A1352" s="392"/>
      <c r="B1352" s="392"/>
      <c r="C1352" s="392" t="s">
        <v>651</v>
      </c>
      <c r="D1352" s="392"/>
    </row>
    <row r="1353" spans="1:4">
      <c r="A1353" s="392">
        <v>5071</v>
      </c>
      <c r="B1353" s="392"/>
      <c r="C1353" s="392" t="s">
        <v>652</v>
      </c>
      <c r="D1353" s="392" t="s">
        <v>155</v>
      </c>
    </row>
    <row r="1354" spans="1:4">
      <c r="A1354" s="392"/>
      <c r="B1354" s="392"/>
      <c r="C1354" s="392"/>
      <c r="D1354" s="392"/>
    </row>
    <row r="1355" spans="1:4">
      <c r="A1355" s="392"/>
      <c r="B1355" s="392"/>
      <c r="C1355" s="392" t="s">
        <v>95</v>
      </c>
      <c r="D1355" s="392"/>
    </row>
    <row r="1356" spans="1:4">
      <c r="A1356" s="392"/>
      <c r="B1356" s="392"/>
      <c r="C1356" s="392"/>
      <c r="D1356" s="392"/>
    </row>
    <row r="1357" spans="1:4">
      <c r="A1357" s="392">
        <v>5079010</v>
      </c>
      <c r="B1357" s="392"/>
      <c r="C1357" s="392" t="s">
        <v>653</v>
      </c>
      <c r="D1357" s="392">
        <v>3</v>
      </c>
    </row>
    <row r="1358" spans="1:4">
      <c r="A1358" s="392"/>
      <c r="B1358" s="392"/>
      <c r="C1358" s="392"/>
      <c r="D1358" s="392"/>
    </row>
    <row r="1359" spans="1:4">
      <c r="A1359" s="392">
        <v>507909</v>
      </c>
      <c r="B1359" s="392"/>
      <c r="C1359" s="392" t="s">
        <v>56</v>
      </c>
      <c r="D1359" s="392">
        <v>3</v>
      </c>
    </row>
    <row r="1360" spans="1:4">
      <c r="A1360" s="392"/>
      <c r="B1360" s="392"/>
      <c r="C1360" s="392"/>
      <c r="D1360" s="392"/>
    </row>
    <row r="1361" spans="1:4">
      <c r="A1361" s="392">
        <v>508</v>
      </c>
      <c r="B1361" s="392"/>
      <c r="C1361" s="392" t="s">
        <v>654</v>
      </c>
      <c r="D1361" s="392"/>
    </row>
    <row r="1362" spans="1:4">
      <c r="A1362" s="392"/>
      <c r="B1362" s="392"/>
      <c r="C1362" s="392" t="s">
        <v>655</v>
      </c>
      <c r="D1362" s="392"/>
    </row>
    <row r="1363" spans="1:4">
      <c r="A1363" s="392"/>
      <c r="B1363" s="392"/>
      <c r="C1363" s="392" t="s">
        <v>656</v>
      </c>
      <c r="D1363" s="392"/>
    </row>
    <row r="1364" spans="1:4">
      <c r="A1364" s="392"/>
      <c r="B1364" s="392"/>
      <c r="C1364" s="392" t="s">
        <v>657</v>
      </c>
      <c r="D1364" s="392"/>
    </row>
    <row r="1365" spans="1:4">
      <c r="A1365" s="392"/>
      <c r="B1365" s="392"/>
      <c r="C1365" s="392" t="s">
        <v>658</v>
      </c>
      <c r="D1365" s="392"/>
    </row>
    <row r="1366" spans="1:4">
      <c r="A1366" s="392"/>
      <c r="B1366" s="392"/>
      <c r="C1366" s="392" t="s">
        <v>659</v>
      </c>
      <c r="D1366" s="392"/>
    </row>
    <row r="1367" spans="1:4">
      <c r="A1367" s="392">
        <v>508001</v>
      </c>
      <c r="B1367" s="392"/>
      <c r="C1367" s="392" t="s">
        <v>660</v>
      </c>
      <c r="D1367" s="392">
        <v>3</v>
      </c>
    </row>
    <row r="1368" spans="1:4">
      <c r="A1368" s="392"/>
      <c r="B1368" s="392"/>
      <c r="C1368" s="392"/>
      <c r="D1368" s="392"/>
    </row>
    <row r="1369" spans="1:4">
      <c r="A1369" s="392">
        <v>508009</v>
      </c>
      <c r="B1369" s="392"/>
      <c r="C1369" s="392" t="s">
        <v>56</v>
      </c>
      <c r="D1369" s="392">
        <v>3</v>
      </c>
    </row>
    <row r="1370" spans="1:4">
      <c r="A1370" s="392"/>
      <c r="B1370" s="392"/>
      <c r="C1370" s="392"/>
      <c r="D1370" s="392"/>
    </row>
    <row r="1371" spans="1:4">
      <c r="A1371" s="392" t="s">
        <v>661</v>
      </c>
      <c r="B1371" s="392"/>
      <c r="C1371" s="392"/>
      <c r="D1371" s="392"/>
    </row>
    <row r="1372" spans="1:4">
      <c r="A1372" s="392"/>
      <c r="B1372" s="392"/>
      <c r="C1372" s="392"/>
      <c r="D1372" s="392"/>
    </row>
    <row r="1373" spans="1:4">
      <c r="A1373" s="392">
        <v>510</v>
      </c>
      <c r="B1373" s="392"/>
      <c r="C1373" s="392" t="s">
        <v>662</v>
      </c>
      <c r="D1373" s="392">
        <v>3</v>
      </c>
    </row>
    <row r="1374" spans="1:4">
      <c r="A1374" s="392"/>
      <c r="B1374" s="392"/>
      <c r="C1374" s="392" t="s">
        <v>663</v>
      </c>
      <c r="D1374" s="392"/>
    </row>
    <row r="1375" spans="1:4">
      <c r="A1375" s="392"/>
      <c r="B1375" s="392"/>
      <c r="C1375" s="392" t="s">
        <v>664</v>
      </c>
      <c r="D1375" s="392"/>
    </row>
    <row r="1376" spans="1:4">
      <c r="A1376" s="392"/>
      <c r="B1376" s="392"/>
      <c r="C1376" s="392" t="s">
        <v>665</v>
      </c>
      <c r="D1376" s="392"/>
    </row>
    <row r="1377" spans="1:4">
      <c r="A1377" s="392"/>
      <c r="B1377" s="392"/>
      <c r="C1377" s="392" t="s">
        <v>666</v>
      </c>
      <c r="D1377" s="392"/>
    </row>
    <row r="1378" spans="1:4">
      <c r="A1378" s="392"/>
      <c r="B1378" s="392"/>
      <c r="C1378" s="392" t="s">
        <v>667</v>
      </c>
      <c r="D1378" s="392"/>
    </row>
    <row r="1379" spans="1:4">
      <c r="A1379" s="392"/>
      <c r="B1379" s="392"/>
      <c r="C1379" s="392"/>
      <c r="D1379" s="392"/>
    </row>
    <row r="1382" spans="1:4">
      <c r="A1382" s="395"/>
      <c r="B1382" s="395"/>
      <c r="C1382" s="395"/>
      <c r="D1382" s="395"/>
    </row>
    <row r="1383" spans="1:4">
      <c r="A1383" s="395">
        <v>511</v>
      </c>
      <c r="B1383" s="395"/>
      <c r="C1383" s="395" t="s">
        <v>668</v>
      </c>
      <c r="D1383" s="395"/>
    </row>
    <row r="1384" spans="1:4">
      <c r="A1384" s="395"/>
      <c r="B1384" s="395"/>
      <c r="C1384" s="395" t="s">
        <v>669</v>
      </c>
      <c r="D1384" s="395"/>
    </row>
    <row r="1385" spans="1:4">
      <c r="A1385" s="395"/>
      <c r="B1385" s="395"/>
      <c r="C1385" s="395" t="s">
        <v>670</v>
      </c>
      <c r="D1385" s="395"/>
    </row>
    <row r="1386" spans="1:4">
      <c r="A1386" s="395"/>
      <c r="B1386" s="395"/>
      <c r="C1386" s="395"/>
      <c r="D1386" s="395"/>
    </row>
    <row r="1387" spans="1:4">
      <c r="A1387" s="395">
        <v>5111</v>
      </c>
      <c r="B1387" s="395"/>
      <c r="C1387" s="395" t="s">
        <v>671</v>
      </c>
      <c r="D1387" s="395">
        <v>3</v>
      </c>
    </row>
    <row r="1388" spans="1:4">
      <c r="A1388" s="395"/>
      <c r="B1388" s="395"/>
      <c r="C1388" s="395"/>
      <c r="D1388" s="395"/>
    </row>
    <row r="1389" spans="1:4">
      <c r="A1389" s="395"/>
      <c r="B1389" s="395"/>
      <c r="C1389" s="395" t="s">
        <v>95</v>
      </c>
      <c r="D1389" s="395"/>
    </row>
    <row r="1390" spans="1:4">
      <c r="A1390" s="395"/>
      <c r="B1390" s="395"/>
      <c r="C1390" s="395"/>
      <c r="D1390" s="395"/>
    </row>
    <row r="1391" spans="1:4">
      <c r="A1391" s="395"/>
      <c r="B1391" s="395"/>
      <c r="C1391" s="395" t="s">
        <v>672</v>
      </c>
      <c r="D1391" s="395"/>
    </row>
    <row r="1392" spans="1:4">
      <c r="A1392" s="395"/>
      <c r="B1392" s="395"/>
      <c r="C1392" s="395" t="s">
        <v>673</v>
      </c>
      <c r="D1392" s="395"/>
    </row>
    <row r="1393" spans="1:4">
      <c r="A1393" s="395"/>
      <c r="B1393" s="395"/>
      <c r="C1393" s="395" t="s">
        <v>674</v>
      </c>
      <c r="D1393" s="395"/>
    </row>
    <row r="1394" spans="1:4">
      <c r="A1394" s="395"/>
      <c r="B1394" s="395"/>
      <c r="C1394" s="395"/>
      <c r="D1394" s="395"/>
    </row>
    <row r="1395" spans="1:4">
      <c r="A1395" s="395">
        <v>511911</v>
      </c>
      <c r="B1395" s="395"/>
      <c r="C1395" s="395" t="s">
        <v>675</v>
      </c>
      <c r="D1395" s="395">
        <v>3</v>
      </c>
    </row>
    <row r="1396" spans="1:4">
      <c r="A1396" s="395"/>
      <c r="B1396" s="395"/>
      <c r="C1396" s="395"/>
      <c r="D1396" s="395"/>
    </row>
    <row r="1397" spans="1:4">
      <c r="A1397" s="395">
        <v>511919</v>
      </c>
      <c r="B1397" s="395"/>
      <c r="C1397" s="395" t="s">
        <v>56</v>
      </c>
      <c r="D1397" s="395">
        <v>3</v>
      </c>
    </row>
    <row r="1398" spans="1:4">
      <c r="A1398" s="395"/>
      <c r="B1398" s="395"/>
      <c r="C1398" s="395"/>
      <c r="D1398" s="395"/>
    </row>
    <row r="1399" spans="1:4">
      <c r="A1399" s="395"/>
      <c r="B1399" s="395"/>
      <c r="C1399" s="395" t="s">
        <v>676</v>
      </c>
      <c r="D1399" s="395"/>
    </row>
    <row r="1400" spans="1:4">
      <c r="A1400" s="395"/>
      <c r="B1400" s="395"/>
      <c r="C1400" s="395"/>
      <c r="D1400" s="395"/>
    </row>
    <row r="1401" spans="1:4">
      <c r="A1401" s="395">
        <v>5119910</v>
      </c>
      <c r="B1401" s="395"/>
      <c r="C1401" s="395" t="s">
        <v>677</v>
      </c>
      <c r="D1401" s="395">
        <v>3</v>
      </c>
    </row>
    <row r="1402" spans="1:4">
      <c r="A1402" s="395"/>
      <c r="B1402" s="395"/>
      <c r="C1402" s="395"/>
      <c r="D1402" s="395"/>
    </row>
    <row r="1403" spans="1:4">
      <c r="A1403" s="395">
        <v>511992</v>
      </c>
      <c r="B1403" s="395"/>
      <c r="C1403" s="395" t="s">
        <v>678</v>
      </c>
      <c r="D1403" s="395" t="s">
        <v>98</v>
      </c>
    </row>
    <row r="1404" spans="1:4">
      <c r="A1404" s="395"/>
      <c r="B1404" s="395"/>
      <c r="C1404" s="395" t="s">
        <v>679</v>
      </c>
      <c r="D1404" s="395"/>
    </row>
    <row r="1405" spans="1:4">
      <c r="A1405" s="395"/>
      <c r="B1405" s="395"/>
      <c r="C1405" s="395" t="s">
        <v>680</v>
      </c>
      <c r="D1405" s="395"/>
    </row>
    <row r="1406" spans="1:4">
      <c r="A1406" s="395">
        <v>511999</v>
      </c>
      <c r="B1406" s="395"/>
      <c r="C1406" s="395" t="s">
        <v>56</v>
      </c>
      <c r="D1406" s="395">
        <v>3</v>
      </c>
    </row>
    <row r="1407" spans="1:4">
      <c r="A1407" s="395"/>
      <c r="B1407" s="395"/>
      <c r="C1407" s="395"/>
      <c r="D1407" s="395"/>
    </row>
    <row r="1410" spans="1:5">
      <c r="A1410" s="396">
        <v>601</v>
      </c>
      <c r="B1410" s="396"/>
      <c r="C1410" s="396" t="s">
        <v>681</v>
      </c>
      <c r="D1410" s="396"/>
      <c r="E1410" s="396"/>
    </row>
    <row r="1411" spans="1:5">
      <c r="A1411" s="396"/>
      <c r="B1411" s="396"/>
      <c r="C1411" s="396" t="s">
        <v>682</v>
      </c>
      <c r="D1411" s="396"/>
      <c r="E1411" s="396"/>
    </row>
    <row r="1412" spans="1:5">
      <c r="A1412" s="396"/>
      <c r="B1412" s="396"/>
      <c r="C1412" s="396" t="s">
        <v>683</v>
      </c>
      <c r="D1412" s="396"/>
      <c r="E1412" s="396"/>
    </row>
    <row r="1413" spans="1:5">
      <c r="A1413" s="396"/>
      <c r="B1413" s="396"/>
      <c r="C1413" s="396" t="s">
        <v>684</v>
      </c>
      <c r="D1413" s="396"/>
      <c r="E1413" s="396"/>
    </row>
    <row r="1414" spans="1:5">
      <c r="A1414" s="396"/>
      <c r="B1414" s="396"/>
      <c r="C1414" s="396" t="s">
        <v>685</v>
      </c>
      <c r="D1414" s="396"/>
      <c r="E1414" s="396"/>
    </row>
    <row r="1415" spans="1:5">
      <c r="A1415" s="396"/>
      <c r="B1415" s="396"/>
      <c r="C1415" s="396" t="s">
        <v>686</v>
      </c>
      <c r="D1415" s="396"/>
      <c r="E1415" s="396"/>
    </row>
    <row r="1416" spans="1:5">
      <c r="A1416" s="396">
        <v>601101</v>
      </c>
      <c r="B1416" s="396"/>
      <c r="C1416" s="396" t="s">
        <v>687</v>
      </c>
      <c r="D1416" s="396"/>
      <c r="E1416" s="396">
        <v>3</v>
      </c>
    </row>
    <row r="1417" spans="1:5">
      <c r="A1417" s="396"/>
      <c r="B1417" s="396"/>
      <c r="C1417" s="396"/>
      <c r="D1417" s="396"/>
      <c r="E1417" s="396"/>
    </row>
    <row r="1418" spans="1:5">
      <c r="A1418" s="396">
        <v>601109</v>
      </c>
      <c r="B1418" s="396"/>
      <c r="C1418" s="396" t="s">
        <v>56</v>
      </c>
      <c r="D1418" s="396"/>
      <c r="E1418" s="396">
        <v>3</v>
      </c>
    </row>
    <row r="1419" spans="1:5">
      <c r="A1419" s="396"/>
      <c r="B1419" s="396"/>
      <c r="C1419" s="396"/>
      <c r="D1419" s="396"/>
      <c r="E1419" s="396"/>
    </row>
    <row r="1420" spans="1:5">
      <c r="A1420" s="396">
        <v>6012</v>
      </c>
      <c r="B1420" s="396"/>
      <c r="C1420" s="396" t="s">
        <v>685</v>
      </c>
      <c r="D1420" s="396"/>
      <c r="E1420" s="396">
        <v>3</v>
      </c>
    </row>
    <row r="1421" spans="1:5">
      <c r="A1421" s="396"/>
      <c r="B1421" s="396"/>
      <c r="C1421" s="396" t="s">
        <v>688</v>
      </c>
      <c r="D1421" s="396"/>
      <c r="E1421" s="396"/>
    </row>
    <row r="1422" spans="1:5">
      <c r="A1422" s="396"/>
      <c r="B1422" s="396"/>
      <c r="C1422" s="396" t="s">
        <v>689</v>
      </c>
      <c r="D1422" s="396"/>
      <c r="E1422" s="396"/>
    </row>
    <row r="1423" spans="1:5">
      <c r="A1423" s="396"/>
      <c r="B1423" s="396"/>
      <c r="C1423" s="396"/>
      <c r="D1423" s="396"/>
      <c r="E1423" s="396"/>
    </row>
    <row r="1424" spans="1:5">
      <c r="A1424" s="396">
        <v>602</v>
      </c>
      <c r="B1424" s="396"/>
      <c r="C1424" s="396" t="s">
        <v>690</v>
      </c>
      <c r="D1424" s="396"/>
      <c r="E1424" s="396"/>
    </row>
    <row r="1425" spans="1:5">
      <c r="A1425" s="396"/>
      <c r="B1425" s="396"/>
      <c r="C1425" s="396" t="s">
        <v>691</v>
      </c>
      <c r="D1425" s="396"/>
      <c r="E1425" s="396"/>
    </row>
    <row r="1426" spans="1:5">
      <c r="A1426" s="396">
        <v>6021</v>
      </c>
      <c r="B1426" s="396"/>
      <c r="C1426" s="396" t="s">
        <v>692</v>
      </c>
      <c r="D1426" s="396"/>
      <c r="E1426" s="396" t="s">
        <v>155</v>
      </c>
    </row>
    <row r="1427" spans="1:5">
      <c r="A1427" s="396"/>
      <c r="B1427" s="396"/>
      <c r="C1427" s="396"/>
      <c r="D1427" s="396"/>
      <c r="E1427" s="396"/>
    </row>
    <row r="1428" spans="1:5">
      <c r="A1428" s="396">
        <v>6022</v>
      </c>
      <c r="B1428" s="396"/>
      <c r="C1428" s="396" t="s">
        <v>693</v>
      </c>
      <c r="D1428" s="396"/>
      <c r="E1428" s="396" t="s">
        <v>155</v>
      </c>
    </row>
    <row r="1429" spans="1:5">
      <c r="A1429" s="396"/>
      <c r="B1429" s="396"/>
      <c r="C1429" s="396" t="s">
        <v>694</v>
      </c>
      <c r="D1429" s="396"/>
      <c r="E1429" s="396"/>
    </row>
    <row r="1430" spans="1:5">
      <c r="A1430" s="396"/>
      <c r="B1430" s="396"/>
      <c r="C1430" s="396"/>
      <c r="D1430" s="396"/>
      <c r="E1430" s="396"/>
    </row>
    <row r="1431" spans="1:5">
      <c r="A1431" s="396">
        <v>6023</v>
      </c>
      <c r="B1431" s="396"/>
      <c r="C1431" s="396" t="s">
        <v>695</v>
      </c>
      <c r="D1431" s="396"/>
      <c r="E1431" s="396" t="s">
        <v>155</v>
      </c>
    </row>
    <row r="1432" spans="1:5">
      <c r="A1432" s="396"/>
      <c r="B1432" s="396"/>
      <c r="C1432" s="396"/>
      <c r="D1432" s="396"/>
      <c r="E1432" s="396"/>
    </row>
    <row r="1433" spans="1:5">
      <c r="A1433" s="396">
        <v>6024</v>
      </c>
      <c r="B1433" s="396"/>
      <c r="C1433" s="396" t="s">
        <v>696</v>
      </c>
      <c r="D1433" s="396"/>
      <c r="E1433" s="396" t="s">
        <v>155</v>
      </c>
    </row>
    <row r="1434" spans="1:5">
      <c r="A1434" s="396"/>
      <c r="B1434" s="396"/>
      <c r="C1434" s="396"/>
      <c r="D1434" s="396"/>
      <c r="E1434" s="396"/>
    </row>
    <row r="1435" spans="1:5">
      <c r="A1435" s="396"/>
      <c r="B1435" s="396"/>
      <c r="C1435" s="396" t="s">
        <v>95</v>
      </c>
      <c r="D1435" s="396"/>
      <c r="E1435" s="396"/>
    </row>
    <row r="1436" spans="1:5">
      <c r="A1436" s="396"/>
      <c r="B1436" s="396"/>
      <c r="C1436" s="396"/>
      <c r="D1436" s="396"/>
      <c r="E1436" s="396"/>
    </row>
    <row r="1437" spans="1:5">
      <c r="A1437" s="396">
        <v>6029010</v>
      </c>
      <c r="B1437" s="396"/>
      <c r="C1437" s="396" t="s">
        <v>697</v>
      </c>
      <c r="D1437" s="396"/>
      <c r="E1437" s="396">
        <v>3</v>
      </c>
    </row>
    <row r="1438" spans="1:5">
      <c r="A1438" s="396"/>
      <c r="B1438" s="396"/>
      <c r="C1438" s="396"/>
      <c r="D1438" s="396"/>
      <c r="E1438" s="396"/>
    </row>
    <row r="1439" spans="1:5">
      <c r="A1439" s="396">
        <v>602909</v>
      </c>
      <c r="B1439" s="396"/>
      <c r="C1439" s="396" t="s">
        <v>56</v>
      </c>
      <c r="D1439" s="396"/>
      <c r="E1439" s="396">
        <v>3</v>
      </c>
    </row>
    <row r="1440" spans="1:5">
      <c r="A1440" s="396"/>
      <c r="B1440" s="396"/>
      <c r="C1440" s="396"/>
      <c r="D1440" s="396"/>
      <c r="E1440" s="396"/>
    </row>
    <row r="1441" spans="1:5">
      <c r="A1441" s="396">
        <v>603</v>
      </c>
      <c r="B1441" s="396"/>
      <c r="C1441" s="396" t="s">
        <v>698</v>
      </c>
      <c r="D1441" s="396"/>
      <c r="E1441" s="396"/>
    </row>
    <row r="1442" spans="1:5">
      <c r="A1442" s="396"/>
      <c r="B1442" s="396"/>
      <c r="C1442" s="396" t="s">
        <v>699</v>
      </c>
      <c r="D1442" s="396"/>
      <c r="E1442" s="396"/>
    </row>
    <row r="1443" spans="1:5">
      <c r="A1443" s="396"/>
      <c r="B1443" s="396"/>
      <c r="C1443" s="396" t="s">
        <v>700</v>
      </c>
      <c r="D1443" s="396"/>
      <c r="E1443" s="396"/>
    </row>
    <row r="1444" spans="1:5">
      <c r="A1444" s="396"/>
      <c r="B1444" s="396"/>
      <c r="C1444" s="396" t="s">
        <v>701</v>
      </c>
      <c r="D1444" s="396"/>
      <c r="E1444" s="396"/>
    </row>
    <row r="1445" spans="1:5">
      <c r="A1445" s="396"/>
      <c r="B1445" s="396"/>
      <c r="C1445" s="396" t="s">
        <v>702</v>
      </c>
      <c r="D1445" s="396"/>
      <c r="E1445" s="396"/>
    </row>
    <row r="1446" spans="1:5">
      <c r="A1446" s="396"/>
      <c r="B1446" s="396"/>
      <c r="C1446" s="396"/>
      <c r="D1446" s="396"/>
      <c r="E1446" s="396"/>
    </row>
    <row r="1447" spans="1:5">
      <c r="A1447" s="396">
        <v>6031100</v>
      </c>
      <c r="B1447" s="396"/>
      <c r="C1447" s="396" t="s">
        <v>60</v>
      </c>
      <c r="D1447" s="396" t="s">
        <v>703</v>
      </c>
      <c r="E1447" s="396">
        <v>20</v>
      </c>
    </row>
    <row r="1448" spans="1:5">
      <c r="A1448" s="396"/>
      <c r="B1448" s="396"/>
      <c r="C1448" s="396"/>
      <c r="D1448" s="396"/>
      <c r="E1448" s="396"/>
    </row>
    <row r="1449" spans="1:5">
      <c r="A1449" s="396">
        <v>60312</v>
      </c>
      <c r="B1449" s="396"/>
      <c r="C1449" s="396" t="s">
        <v>60</v>
      </c>
      <c r="D1449" s="396" t="s">
        <v>704</v>
      </c>
      <c r="E1449" s="396">
        <v>20</v>
      </c>
    </row>
    <row r="1450" spans="1:5">
      <c r="A1450" s="396"/>
      <c r="B1450" s="396"/>
      <c r="C1450" s="396"/>
      <c r="D1450" s="396"/>
      <c r="E1450" s="396"/>
    </row>
    <row r="1451" spans="1:5">
      <c r="A1451" s="396">
        <v>60313</v>
      </c>
      <c r="B1451" s="396"/>
      <c r="C1451" s="396" t="s">
        <v>60</v>
      </c>
      <c r="D1451" s="396" t="s">
        <v>705</v>
      </c>
      <c r="E1451" s="396">
        <v>20</v>
      </c>
    </row>
    <row r="1452" spans="1:5">
      <c r="A1452" s="396"/>
      <c r="B1452" s="396"/>
      <c r="C1452" s="396"/>
      <c r="D1452" s="396"/>
      <c r="E1452" s="396"/>
    </row>
    <row r="1453" spans="1:5">
      <c r="A1453" s="396">
        <v>60314</v>
      </c>
      <c r="B1453" s="396"/>
      <c r="C1453" s="396" t="s">
        <v>60</v>
      </c>
      <c r="D1453" s="396" t="s">
        <v>706</v>
      </c>
      <c r="E1453" s="396">
        <v>20</v>
      </c>
    </row>
    <row r="1454" spans="1:5">
      <c r="A1454" s="396"/>
      <c r="B1454" s="396"/>
      <c r="C1454" s="396"/>
      <c r="D1454" s="396"/>
      <c r="E1454" s="396"/>
    </row>
    <row r="1455" spans="1:5">
      <c r="A1455" s="396">
        <v>60315</v>
      </c>
      <c r="B1455" s="396"/>
      <c r="C1455" s="396" t="s">
        <v>60</v>
      </c>
      <c r="D1455" s="396" t="s">
        <v>707</v>
      </c>
      <c r="E1455" s="396">
        <v>20</v>
      </c>
    </row>
    <row r="1456" spans="1:5">
      <c r="A1456" s="396"/>
      <c r="B1456" s="396"/>
      <c r="C1456" s="396"/>
      <c r="D1456" s="396"/>
      <c r="E1456" s="396"/>
    </row>
    <row r="1457" spans="1:5">
      <c r="A1457" s="396">
        <v>60319</v>
      </c>
      <c r="B1457" s="396"/>
      <c r="C1457" s="396" t="s">
        <v>60</v>
      </c>
      <c r="D1457" s="396" t="s">
        <v>79</v>
      </c>
      <c r="E1457" s="396">
        <v>20</v>
      </c>
    </row>
    <row r="1458" spans="1:5">
      <c r="A1458" s="396"/>
      <c r="B1458" s="396"/>
      <c r="C1458" s="396"/>
      <c r="D1458" s="396"/>
      <c r="E1458" s="396"/>
    </row>
    <row r="1459" spans="1:5">
      <c r="A1459" s="396">
        <v>6039</v>
      </c>
      <c r="B1459" s="396"/>
      <c r="C1459" s="396" t="s">
        <v>33</v>
      </c>
      <c r="D1459" s="396"/>
      <c r="E1459" s="396">
        <v>20</v>
      </c>
    </row>
    <row r="1460" spans="1:5">
      <c r="A1460" s="396"/>
      <c r="B1460" s="396"/>
      <c r="C1460" s="396"/>
      <c r="D1460" s="396"/>
      <c r="E1460" s="396"/>
    </row>
    <row r="1461" spans="1:5">
      <c r="A1461" s="396">
        <v>604</v>
      </c>
      <c r="B1461" s="396"/>
      <c r="C1461" s="396" t="s">
        <v>708</v>
      </c>
      <c r="D1461" s="396"/>
      <c r="E1461" s="396"/>
    </row>
    <row r="1462" spans="1:5">
      <c r="A1462" s="396"/>
      <c r="B1462" s="396"/>
      <c r="C1462" s="396" t="s">
        <v>709</v>
      </c>
      <c r="D1462" s="396"/>
      <c r="E1462" s="396"/>
    </row>
    <row r="1463" spans="1:5">
      <c r="A1463" s="396"/>
      <c r="B1463" s="396"/>
      <c r="C1463" s="396" t="s">
        <v>710</v>
      </c>
      <c r="D1463" s="396"/>
      <c r="E1463" s="396"/>
    </row>
    <row r="1464" spans="1:5">
      <c r="A1464" s="396"/>
      <c r="B1464" s="396"/>
      <c r="C1464" s="396" t="s">
        <v>711</v>
      </c>
      <c r="D1464" s="396"/>
      <c r="E1464" s="396"/>
    </row>
    <row r="1465" spans="1:5">
      <c r="A1465" s="396"/>
      <c r="B1465" s="396"/>
      <c r="C1465" s="396" t="s">
        <v>712</v>
      </c>
      <c r="D1465" s="396"/>
      <c r="E1465" s="396"/>
    </row>
    <row r="1466" spans="1:5">
      <c r="A1466" s="396"/>
      <c r="B1466" s="396"/>
      <c r="C1466" s="396" t="s">
        <v>713</v>
      </c>
      <c r="D1466" s="396"/>
      <c r="E1466" s="396"/>
    </row>
    <row r="1467" spans="1:5">
      <c r="A1467" s="396">
        <v>6042</v>
      </c>
      <c r="B1467" s="396"/>
      <c r="C1467" s="396" t="s">
        <v>714</v>
      </c>
      <c r="D1467" s="396"/>
      <c r="E1467" s="396">
        <v>16</v>
      </c>
    </row>
    <row r="1468" spans="1:5">
      <c r="A1468" s="396"/>
      <c r="B1468" s="396"/>
      <c r="C1468" s="396"/>
      <c r="D1468" s="396"/>
      <c r="E1468" s="396"/>
    </row>
    <row r="1469" spans="1:5">
      <c r="A1469" s="396">
        <v>6049</v>
      </c>
      <c r="B1469" s="396"/>
      <c r="C1469" s="396" t="s">
        <v>33</v>
      </c>
      <c r="D1469" s="396"/>
      <c r="E1469" s="396">
        <v>16</v>
      </c>
    </row>
    <row r="1470" spans="1:5">
      <c r="A1470" s="396"/>
      <c r="B1470" s="396"/>
      <c r="C1470" s="396"/>
      <c r="D1470" s="396"/>
      <c r="E1470" s="396"/>
    </row>
    <row r="1473" spans="1:4">
      <c r="A1473" s="397">
        <v>701</v>
      </c>
      <c r="B1473" s="397"/>
      <c r="C1473" s="397" t="s">
        <v>715</v>
      </c>
      <c r="D1473" s="397"/>
    </row>
    <row r="1474" spans="1:4">
      <c r="A1474" s="397"/>
      <c r="B1474" s="397"/>
      <c r="C1474" s="397"/>
      <c r="D1474" s="397"/>
    </row>
    <row r="1475" spans="1:4">
      <c r="A1475" s="397">
        <v>7011</v>
      </c>
      <c r="B1475" s="397"/>
      <c r="C1475" s="397" t="s">
        <v>716</v>
      </c>
      <c r="D1475" s="397">
        <v>3</v>
      </c>
    </row>
    <row r="1476" spans="1:4">
      <c r="A1476" s="397"/>
      <c r="B1476" s="397"/>
      <c r="C1476" s="397"/>
      <c r="D1476" s="397"/>
    </row>
    <row r="1477" spans="1:4">
      <c r="A1477" s="397">
        <v>7019</v>
      </c>
      <c r="B1477" s="397"/>
      <c r="C1477" s="397" t="s">
        <v>33</v>
      </c>
      <c r="D1477" s="397">
        <v>3</v>
      </c>
    </row>
    <row r="1478" spans="1:4">
      <c r="A1478" s="397"/>
      <c r="B1478" s="397"/>
      <c r="C1478" s="397"/>
      <c r="D1478" s="397"/>
    </row>
    <row r="1479" spans="1:4">
      <c r="A1479" s="397">
        <v>702</v>
      </c>
      <c r="B1479" s="397"/>
      <c r="C1479" s="397" t="s">
        <v>717</v>
      </c>
      <c r="D1479" s="397">
        <v>3</v>
      </c>
    </row>
    <row r="1480" spans="1:4">
      <c r="A1480" s="397"/>
      <c r="B1480" s="397"/>
      <c r="C1480" s="397"/>
      <c r="D1480" s="397"/>
    </row>
    <row r="1481" spans="1:4">
      <c r="A1481" s="397">
        <v>703</v>
      </c>
      <c r="B1481" s="397"/>
      <c r="C1481" s="397" t="s">
        <v>718</v>
      </c>
      <c r="D1481" s="397"/>
    </row>
    <row r="1482" spans="1:4">
      <c r="A1482" s="397"/>
      <c r="B1482" s="397"/>
      <c r="C1482" s="397" t="s">
        <v>719</v>
      </c>
      <c r="D1482" s="397"/>
    </row>
    <row r="1483" spans="1:4">
      <c r="A1483" s="397">
        <v>7031</v>
      </c>
      <c r="B1483" s="397"/>
      <c r="C1483" s="397" t="s">
        <v>720</v>
      </c>
      <c r="D1483" s="397" t="s">
        <v>155</v>
      </c>
    </row>
    <row r="1484" spans="1:4">
      <c r="A1484" s="397"/>
      <c r="B1484" s="397"/>
      <c r="C1484" s="397"/>
      <c r="D1484" s="397"/>
    </row>
    <row r="1485" spans="1:4">
      <c r="A1485" s="397">
        <v>7032</v>
      </c>
      <c r="B1485" s="397"/>
      <c r="C1485" s="397" t="s">
        <v>721</v>
      </c>
      <c r="D1485" s="397">
        <v>3</v>
      </c>
    </row>
    <row r="1486" spans="1:4">
      <c r="A1486" s="397"/>
      <c r="B1486" s="397"/>
      <c r="C1486" s="397"/>
      <c r="D1486" s="397"/>
    </row>
    <row r="1487" spans="1:4">
      <c r="A1487" s="397">
        <v>7039</v>
      </c>
      <c r="B1487" s="397"/>
      <c r="C1487" s="397" t="s">
        <v>722</v>
      </c>
      <c r="D1487" s="397" t="s">
        <v>265</v>
      </c>
    </row>
    <row r="1488" spans="1:4">
      <c r="A1488" s="397"/>
      <c r="B1488" s="397"/>
      <c r="C1488" s="397"/>
      <c r="D1488" s="397"/>
    </row>
    <row r="1489" spans="1:4">
      <c r="A1489" s="397">
        <v>704</v>
      </c>
      <c r="B1489" s="397"/>
      <c r="C1489" s="397" t="s">
        <v>723</v>
      </c>
      <c r="D1489" s="397"/>
    </row>
    <row r="1490" spans="1:4">
      <c r="A1490" s="397"/>
      <c r="B1490" s="397"/>
      <c r="C1490" s="397" t="s">
        <v>724</v>
      </c>
      <c r="D1490" s="397"/>
    </row>
    <row r="1491" spans="1:4">
      <c r="A1491" s="397"/>
      <c r="B1491" s="397"/>
      <c r="C1491" s="397"/>
      <c r="D1491" s="397"/>
    </row>
    <row r="1492" spans="1:4">
      <c r="A1492" s="397">
        <v>7041</v>
      </c>
      <c r="B1492" s="397"/>
      <c r="C1492" s="397" t="s">
        <v>725</v>
      </c>
      <c r="D1492" s="397" t="s">
        <v>155</v>
      </c>
    </row>
    <row r="1493" spans="1:4">
      <c r="A1493" s="397"/>
      <c r="B1493" s="397"/>
      <c r="C1493" s="397"/>
      <c r="D1493" s="397"/>
    </row>
    <row r="1494" spans="1:4">
      <c r="A1494" s="397">
        <v>7042</v>
      </c>
      <c r="B1494" s="397"/>
      <c r="C1494" s="397" t="s">
        <v>726</v>
      </c>
      <c r="D1494" s="397">
        <v>3</v>
      </c>
    </row>
    <row r="1495" spans="1:4">
      <c r="A1495" s="397"/>
      <c r="B1495" s="397"/>
      <c r="C1495" s="397"/>
      <c r="D1495" s="397"/>
    </row>
    <row r="1496" spans="1:4">
      <c r="A1496" s="397">
        <v>7049</v>
      </c>
      <c r="B1496" s="397"/>
      <c r="C1496" s="397" t="s">
        <v>33</v>
      </c>
      <c r="D1496" s="397">
        <v>3</v>
      </c>
    </row>
    <row r="1497" spans="1:4">
      <c r="A1497" s="397"/>
      <c r="B1497" s="397"/>
      <c r="C1497" s="397"/>
      <c r="D1497" s="397"/>
    </row>
    <row r="1498" spans="1:4">
      <c r="A1498" s="397">
        <v>705</v>
      </c>
      <c r="B1498" s="397"/>
      <c r="C1498" s="397" t="s">
        <v>727</v>
      </c>
      <c r="D1498" s="397"/>
    </row>
    <row r="1499" spans="1:4">
      <c r="A1499" s="397"/>
      <c r="B1499" s="397"/>
      <c r="C1499" s="397" t="s">
        <v>728</v>
      </c>
      <c r="D1499" s="397"/>
    </row>
    <row r="1500" spans="1:4">
      <c r="A1500" s="397"/>
      <c r="B1500" s="397"/>
      <c r="C1500" s="397"/>
      <c r="D1500" s="397"/>
    </row>
    <row r="1501" spans="1:4">
      <c r="A1501" s="397"/>
      <c r="B1501" s="397"/>
      <c r="C1501" s="397" t="s">
        <v>729</v>
      </c>
      <c r="D1501" s="397"/>
    </row>
    <row r="1502" spans="1:4">
      <c r="A1502" s="397"/>
      <c r="B1502" s="397"/>
      <c r="C1502" s="397"/>
      <c r="D1502" s="397"/>
    </row>
    <row r="1503" spans="1:4">
      <c r="A1503" s="397">
        <v>7051100</v>
      </c>
      <c r="B1503" s="397"/>
      <c r="C1503" s="397" t="s">
        <v>730</v>
      </c>
      <c r="D1503" s="397">
        <v>3</v>
      </c>
    </row>
    <row r="1504" spans="1:4">
      <c r="A1504" s="397"/>
      <c r="B1504" s="397"/>
      <c r="C1504" s="397"/>
      <c r="D1504" s="397"/>
    </row>
    <row r="1505" spans="1:5">
      <c r="A1505" s="397">
        <v>70519</v>
      </c>
      <c r="B1505" s="397"/>
      <c r="C1505" s="397" t="s">
        <v>27</v>
      </c>
      <c r="D1505" s="397">
        <v>3</v>
      </c>
    </row>
    <row r="1506" spans="1:5">
      <c r="A1506" s="397"/>
      <c r="B1506" s="397"/>
      <c r="C1506" s="397"/>
      <c r="D1506" s="397"/>
    </row>
    <row r="1507" spans="1:5">
      <c r="A1507" s="397"/>
      <c r="B1507" s="397"/>
      <c r="C1507" s="397" t="s">
        <v>731</v>
      </c>
      <c r="D1507" s="397"/>
    </row>
    <row r="1508" spans="1:5">
      <c r="A1508" s="397"/>
      <c r="B1508" s="397"/>
      <c r="C1508" s="397"/>
      <c r="D1508" s="397"/>
    </row>
    <row r="1511" spans="1:5">
      <c r="A1511" s="393">
        <v>70521</v>
      </c>
      <c r="B1511" s="393"/>
      <c r="C1511" s="393" t="s">
        <v>732</v>
      </c>
      <c r="D1511" s="393"/>
      <c r="E1511" s="393" t="s">
        <v>155</v>
      </c>
    </row>
    <row r="1512" spans="1:5">
      <c r="A1512" s="393"/>
      <c r="B1512" s="393"/>
      <c r="C1512" s="393" t="s">
        <v>733</v>
      </c>
      <c r="D1512" s="393"/>
      <c r="E1512" s="393"/>
    </row>
    <row r="1513" spans="1:5">
      <c r="A1513" s="393">
        <v>70529</v>
      </c>
      <c r="B1513" s="393"/>
      <c r="C1513" s="393" t="s">
        <v>27</v>
      </c>
      <c r="D1513" s="393"/>
      <c r="E1513" s="393">
        <v>3</v>
      </c>
    </row>
    <row r="1514" spans="1:5">
      <c r="A1514" s="393"/>
      <c r="B1514" s="393"/>
      <c r="C1514" s="393"/>
      <c r="D1514" s="393"/>
      <c r="E1514" s="393"/>
    </row>
    <row r="1515" spans="1:5">
      <c r="A1515" s="393">
        <v>706</v>
      </c>
      <c r="B1515" s="393"/>
      <c r="C1515" s="393" t="s">
        <v>734</v>
      </c>
      <c r="D1515" s="393"/>
      <c r="E1515" s="393"/>
    </row>
    <row r="1516" spans="1:5">
      <c r="A1516" s="393"/>
      <c r="B1516" s="393"/>
      <c r="C1516" s="393" t="s">
        <v>735</v>
      </c>
      <c r="D1516" s="393"/>
      <c r="E1516" s="393"/>
    </row>
    <row r="1517" spans="1:5">
      <c r="A1517" s="393"/>
      <c r="B1517" s="393"/>
      <c r="C1517" s="393" t="s">
        <v>736</v>
      </c>
      <c r="D1517" s="393"/>
      <c r="E1517" s="393"/>
    </row>
    <row r="1518" spans="1:5">
      <c r="A1518" s="393">
        <v>7061</v>
      </c>
      <c r="B1518" s="393"/>
      <c r="C1518" s="393" t="s">
        <v>737</v>
      </c>
      <c r="D1518" s="393"/>
      <c r="E1518" s="393" t="s">
        <v>155</v>
      </c>
    </row>
    <row r="1519" spans="1:5">
      <c r="A1519" s="393"/>
      <c r="B1519" s="393"/>
      <c r="C1519" s="393"/>
      <c r="D1519" s="393"/>
      <c r="E1519" s="393"/>
    </row>
    <row r="1520" spans="1:5">
      <c r="A1520" s="393">
        <v>7069</v>
      </c>
      <c r="B1520" s="393"/>
      <c r="C1520" s="393" t="s">
        <v>33</v>
      </c>
      <c r="D1520" s="393"/>
      <c r="E1520" s="393">
        <v>3</v>
      </c>
    </row>
    <row r="1521" spans="1:5">
      <c r="A1521" s="393"/>
      <c r="B1521" s="393"/>
      <c r="C1521" s="393"/>
      <c r="D1521" s="393"/>
      <c r="E1521" s="393"/>
    </row>
    <row r="1522" spans="1:5">
      <c r="A1522" s="393">
        <v>707</v>
      </c>
      <c r="B1522" s="393"/>
      <c r="C1522" s="393" t="s">
        <v>738</v>
      </c>
      <c r="D1522" s="393"/>
      <c r="E1522" s="393">
        <v>3</v>
      </c>
    </row>
    <row r="1523" spans="1:5">
      <c r="A1523" s="393"/>
      <c r="B1523" s="393"/>
      <c r="C1523" s="393"/>
      <c r="D1523" s="393"/>
      <c r="E1523" s="393"/>
    </row>
    <row r="1524" spans="1:5">
      <c r="A1524" s="393">
        <v>708</v>
      </c>
      <c r="B1524" s="393"/>
      <c r="C1524" s="393" t="s">
        <v>739</v>
      </c>
      <c r="D1524" s="393"/>
      <c r="E1524" s="393"/>
    </row>
    <row r="1525" spans="1:5">
      <c r="A1525" s="393"/>
      <c r="B1525" s="393"/>
      <c r="C1525" s="393" t="s">
        <v>740</v>
      </c>
      <c r="D1525" s="393"/>
      <c r="E1525" s="393"/>
    </row>
    <row r="1526" spans="1:5">
      <c r="A1526" s="393"/>
      <c r="B1526" s="393"/>
      <c r="C1526" s="393"/>
      <c r="D1526" s="393"/>
      <c r="E1526" s="393"/>
    </row>
    <row r="1527" spans="1:5">
      <c r="A1527" s="393">
        <v>7081</v>
      </c>
      <c r="B1527" s="393"/>
      <c r="C1527" s="393" t="s">
        <v>741</v>
      </c>
      <c r="D1527" s="393"/>
      <c r="E1527" s="393">
        <v>3</v>
      </c>
    </row>
    <row r="1528" spans="1:5">
      <c r="A1528" s="393"/>
      <c r="B1528" s="393"/>
      <c r="C1528" s="393"/>
      <c r="D1528" s="393"/>
      <c r="E1528" s="393"/>
    </row>
    <row r="1529" spans="1:5">
      <c r="A1529" s="393">
        <v>7082</v>
      </c>
      <c r="B1529" s="393"/>
      <c r="C1529" s="393" t="s">
        <v>742</v>
      </c>
      <c r="D1529" s="393"/>
      <c r="E1529" s="393">
        <v>3</v>
      </c>
    </row>
    <row r="1530" spans="1:5">
      <c r="A1530" s="393"/>
      <c r="B1530" s="393"/>
      <c r="C1530" s="393"/>
      <c r="D1530" s="393"/>
      <c r="E1530" s="393"/>
    </row>
    <row r="1531" spans="1:5">
      <c r="A1531" s="393">
        <v>7089</v>
      </c>
      <c r="B1531" s="393"/>
      <c r="C1531" s="393" t="s">
        <v>743</v>
      </c>
      <c r="D1531" s="393"/>
      <c r="E1531" s="393">
        <v>3</v>
      </c>
    </row>
    <row r="1532" spans="1:5">
      <c r="A1532" s="393"/>
      <c r="B1532" s="393"/>
      <c r="C1532" s="393"/>
      <c r="D1532" s="393"/>
      <c r="E1532" s="393"/>
    </row>
    <row r="1533" spans="1:5">
      <c r="A1533" s="393">
        <v>709</v>
      </c>
      <c r="B1533" s="393"/>
      <c r="C1533" s="393" t="s">
        <v>744</v>
      </c>
      <c r="D1533" s="393"/>
      <c r="E1533" s="393"/>
    </row>
    <row r="1534" spans="1:5">
      <c r="A1534" s="393"/>
      <c r="B1534" s="393"/>
      <c r="C1534" s="393"/>
      <c r="D1534" s="393"/>
      <c r="E1534" s="393"/>
    </row>
    <row r="1535" spans="1:5">
      <c r="A1535" s="393">
        <v>7092</v>
      </c>
      <c r="B1535" s="393"/>
      <c r="C1535" s="393" t="s">
        <v>745</v>
      </c>
      <c r="D1535" s="393"/>
      <c r="E1535" s="393">
        <v>3</v>
      </c>
    </row>
    <row r="1536" spans="1:5">
      <c r="A1536" s="393"/>
      <c r="B1536" s="393"/>
      <c r="C1536" s="393"/>
      <c r="D1536" s="393"/>
      <c r="E1536" s="393"/>
    </row>
    <row r="1537" spans="1:5">
      <c r="A1537" s="393">
        <v>7093</v>
      </c>
      <c r="B1537" s="393"/>
      <c r="C1537" s="393" t="s">
        <v>746</v>
      </c>
      <c r="D1537" s="393"/>
      <c r="E1537" s="393" t="s">
        <v>155</v>
      </c>
    </row>
    <row r="1538" spans="1:5">
      <c r="A1538" s="393"/>
      <c r="B1538" s="393"/>
      <c r="C1538" s="393"/>
      <c r="D1538" s="393"/>
      <c r="E1538" s="393"/>
    </row>
    <row r="1539" spans="1:5">
      <c r="A1539" s="393">
        <v>7094</v>
      </c>
      <c r="B1539" s="393"/>
      <c r="C1539" s="393" t="s">
        <v>747</v>
      </c>
      <c r="D1539" s="393"/>
      <c r="E1539" s="393">
        <v>3</v>
      </c>
    </row>
    <row r="1540" spans="1:5">
      <c r="A1540" s="393"/>
      <c r="B1540" s="393"/>
      <c r="C1540" s="393"/>
      <c r="D1540" s="393"/>
      <c r="E1540" s="393"/>
    </row>
    <row r="1541" spans="1:5">
      <c r="A1541" s="393"/>
      <c r="B1541" s="393"/>
      <c r="C1541" s="393" t="s">
        <v>748</v>
      </c>
      <c r="D1541" s="393"/>
      <c r="E1541" s="393"/>
    </row>
    <row r="1542" spans="1:5">
      <c r="A1542" s="393"/>
      <c r="B1542" s="393"/>
      <c r="C1542" s="393"/>
      <c r="D1542" s="393"/>
      <c r="E1542" s="393"/>
    </row>
    <row r="1543" spans="1:5">
      <c r="A1543" s="393">
        <v>7095100</v>
      </c>
      <c r="B1543" s="393"/>
      <c r="C1543" s="393" t="s">
        <v>749</v>
      </c>
      <c r="D1543" s="393"/>
      <c r="E1543" s="393">
        <v>11</v>
      </c>
    </row>
    <row r="1544" spans="1:5">
      <c r="A1544" s="393"/>
      <c r="B1544" s="393"/>
      <c r="C1544" s="393"/>
      <c r="D1544" s="393"/>
      <c r="E1544" s="393"/>
    </row>
    <row r="1545" spans="1:5">
      <c r="A1545" s="393"/>
      <c r="B1545" s="393"/>
      <c r="C1545" s="393" t="s">
        <v>676</v>
      </c>
      <c r="D1545" s="393"/>
      <c r="E1545" s="393"/>
    </row>
    <row r="1546" spans="1:5">
      <c r="A1546" s="393"/>
      <c r="B1546" s="393"/>
      <c r="C1546" s="393"/>
      <c r="D1546" s="393"/>
      <c r="E1546" s="393"/>
    </row>
    <row r="1547" spans="1:5">
      <c r="A1547" s="393">
        <v>7095910</v>
      </c>
      <c r="B1547" s="393"/>
      <c r="C1547" s="393" t="s">
        <v>750</v>
      </c>
      <c r="D1547" s="393"/>
      <c r="E1547" s="393">
        <v>3</v>
      </c>
    </row>
    <row r="1548" spans="1:5">
      <c r="A1548" s="393"/>
      <c r="B1548" s="393"/>
      <c r="C1548" s="393"/>
      <c r="D1548" s="393"/>
      <c r="E1548" s="393"/>
    </row>
    <row r="1549" spans="1:5">
      <c r="A1549" s="393">
        <v>709599</v>
      </c>
      <c r="B1549" s="393"/>
      <c r="C1549" s="393" t="s">
        <v>56</v>
      </c>
      <c r="D1549" s="393"/>
      <c r="E1549" s="393">
        <v>11</v>
      </c>
    </row>
    <row r="1550" spans="1:5">
      <c r="A1550" s="393"/>
      <c r="B1550" s="393"/>
      <c r="C1550" s="393"/>
      <c r="D1550" s="393"/>
      <c r="E1550" s="393"/>
    </row>
    <row r="1551" spans="1:5">
      <c r="A1551" s="393">
        <v>7096</v>
      </c>
      <c r="B1551" s="393"/>
      <c r="C1551" s="393" t="s">
        <v>751</v>
      </c>
      <c r="D1551" s="393"/>
      <c r="E1551" s="393" t="s">
        <v>155</v>
      </c>
    </row>
    <row r="1552" spans="1:5">
      <c r="A1552" s="393"/>
      <c r="B1552" s="393"/>
      <c r="C1552" s="393" t="s">
        <v>752</v>
      </c>
      <c r="D1552" s="393"/>
      <c r="E1552" s="393"/>
    </row>
    <row r="1553" spans="1:5">
      <c r="A1553" s="393"/>
      <c r="B1553" s="393"/>
      <c r="C1553" s="393"/>
      <c r="D1553" s="393"/>
      <c r="E1553" s="393"/>
    </row>
    <row r="1554" spans="1:5">
      <c r="A1554" s="393">
        <v>7097</v>
      </c>
      <c r="B1554" s="393"/>
      <c r="C1554" s="393" t="s">
        <v>753</v>
      </c>
      <c r="D1554" s="393"/>
      <c r="E1554" s="393" t="s">
        <v>155</v>
      </c>
    </row>
    <row r="1555" spans="1:5">
      <c r="A1555" s="393"/>
      <c r="B1555" s="393"/>
      <c r="C1555" s="393" t="s">
        <v>754</v>
      </c>
      <c r="D1555" s="393"/>
      <c r="E1555" s="393"/>
    </row>
    <row r="1556" spans="1:5">
      <c r="A1556" s="393"/>
      <c r="B1556" s="393"/>
      <c r="C1556" s="393"/>
      <c r="D1556" s="393"/>
      <c r="E1556" s="393"/>
    </row>
    <row r="1557" spans="1:5">
      <c r="A1557" s="393"/>
      <c r="B1557" s="393"/>
      <c r="C1557" s="393" t="s">
        <v>360</v>
      </c>
      <c r="D1557" s="393" t="s">
        <v>61</v>
      </c>
      <c r="E1557" s="393"/>
    </row>
    <row r="1558" spans="1:5">
      <c r="A1558" s="393"/>
      <c r="B1558" s="393"/>
      <c r="C1558" s="393"/>
      <c r="D1558" s="393"/>
      <c r="E1558" s="393"/>
    </row>
    <row r="1559" spans="1:5">
      <c r="A1559" s="393">
        <v>70991</v>
      </c>
      <c r="B1559" s="393"/>
      <c r="C1559" s="393" t="s">
        <v>755</v>
      </c>
      <c r="D1559" s="393"/>
      <c r="E1559" s="393">
        <v>3</v>
      </c>
    </row>
    <row r="1560" spans="1:5">
      <c r="A1560" s="393"/>
      <c r="B1560" s="393"/>
      <c r="C1560" s="393"/>
      <c r="D1560" s="393"/>
      <c r="E1560" s="393"/>
    </row>
    <row r="1561" spans="1:5">
      <c r="A1561" s="393">
        <v>70992</v>
      </c>
      <c r="B1561" s="393"/>
      <c r="C1561" s="393" t="s">
        <v>756</v>
      </c>
      <c r="D1561" s="393"/>
      <c r="E1561" s="393">
        <v>3</v>
      </c>
    </row>
    <row r="1562" spans="1:5">
      <c r="A1562" s="393"/>
      <c r="B1562" s="393"/>
      <c r="C1562" s="393"/>
      <c r="D1562" s="393"/>
      <c r="E1562" s="393"/>
    </row>
    <row r="1563" spans="1:5">
      <c r="A1563" s="393">
        <v>70993</v>
      </c>
      <c r="B1563" s="393"/>
      <c r="C1563" s="393" t="s">
        <v>757</v>
      </c>
      <c r="D1563" s="393"/>
      <c r="E1563" s="393" t="s">
        <v>155</v>
      </c>
    </row>
    <row r="1564" spans="1:5">
      <c r="A1564" s="393"/>
      <c r="B1564" s="393"/>
      <c r="C1564" s="393" t="s">
        <v>433</v>
      </c>
      <c r="D1564" s="393"/>
      <c r="E1564" s="393"/>
    </row>
    <row r="1565" spans="1:5">
      <c r="A1565" s="393">
        <v>70999</v>
      </c>
      <c r="B1565" s="393"/>
      <c r="C1565" s="393" t="s">
        <v>27</v>
      </c>
      <c r="D1565" s="393"/>
      <c r="E1565" s="393">
        <v>3</v>
      </c>
    </row>
    <row r="1566" spans="1:5">
      <c r="A1566" s="393"/>
      <c r="B1566" s="393"/>
      <c r="C1566" s="393"/>
      <c r="D1566" s="393"/>
      <c r="E1566" s="393"/>
    </row>
    <row r="1567" spans="1:5">
      <c r="A1567" s="393">
        <v>71</v>
      </c>
      <c r="B1567" s="393"/>
      <c r="C1567" s="393" t="s">
        <v>758</v>
      </c>
      <c r="D1567" s="393"/>
      <c r="E1567" s="393"/>
    </row>
    <row r="1568" spans="1:5">
      <c r="A1568" s="393"/>
      <c r="B1568" s="393"/>
      <c r="C1568" s="393" t="s">
        <v>759</v>
      </c>
      <c r="D1568" s="393"/>
      <c r="E1568" s="393"/>
    </row>
    <row r="1569" spans="1:5">
      <c r="A1569" s="393"/>
      <c r="B1569" s="393"/>
      <c r="C1569" s="393"/>
      <c r="D1569" s="393"/>
      <c r="E1569" s="393"/>
    </row>
    <row r="1570" spans="1:5">
      <c r="A1570" s="393">
        <v>7101</v>
      </c>
      <c r="B1570" s="393"/>
      <c r="C1570" s="393" t="s">
        <v>760</v>
      </c>
      <c r="D1570" s="393"/>
      <c r="E1570" s="393">
        <v>16</v>
      </c>
    </row>
    <row r="1571" spans="1:5">
      <c r="A1571" s="393"/>
      <c r="B1571" s="393"/>
      <c r="C1571" s="393"/>
      <c r="D1571" s="393"/>
      <c r="E1571" s="393"/>
    </row>
    <row r="1572" spans="1:5">
      <c r="A1572" s="393"/>
      <c r="B1572" s="393"/>
      <c r="C1572" s="393" t="s">
        <v>761</v>
      </c>
      <c r="D1572" s="393"/>
      <c r="E1572" s="393"/>
    </row>
    <row r="1573" spans="1:5">
      <c r="A1573" s="393"/>
      <c r="B1573" s="393"/>
      <c r="C1573" s="393"/>
      <c r="D1573" s="393"/>
      <c r="E1573" s="393"/>
    </row>
    <row r="1574" spans="1:5">
      <c r="A1574" s="393">
        <v>7102100</v>
      </c>
      <c r="B1574" s="393"/>
      <c r="C1574" s="393" t="s">
        <v>762</v>
      </c>
      <c r="D1574" s="393"/>
      <c r="E1574" s="393">
        <v>16</v>
      </c>
    </row>
    <row r="1575" spans="1:5">
      <c r="A1575" s="393"/>
      <c r="B1575" s="393"/>
      <c r="C1575" s="393"/>
      <c r="D1575" s="393"/>
      <c r="E1575" s="393"/>
    </row>
    <row r="1576" spans="1:5">
      <c r="A1576" s="393">
        <v>71022</v>
      </c>
      <c r="B1576" s="393"/>
      <c r="C1576" s="393" t="s">
        <v>763</v>
      </c>
      <c r="D1576" s="393"/>
      <c r="E1576" s="393">
        <v>16</v>
      </c>
    </row>
    <row r="1577" spans="1:5">
      <c r="A1577" s="393"/>
      <c r="B1577" s="393"/>
      <c r="C1577" s="393"/>
      <c r="D1577" s="393"/>
      <c r="E1577" s="393"/>
    </row>
    <row r="1578" spans="1:5">
      <c r="A1578" s="393">
        <v>71029</v>
      </c>
      <c r="B1578" s="393"/>
      <c r="C1578" s="393" t="s">
        <v>27</v>
      </c>
      <c r="D1578" s="393"/>
      <c r="E1578" s="393">
        <v>16</v>
      </c>
    </row>
    <row r="1579" spans="1:5">
      <c r="A1579" s="393"/>
      <c r="B1579" s="393"/>
      <c r="C1579" s="393"/>
      <c r="D1579" s="393"/>
      <c r="E1579" s="393"/>
    </row>
    <row r="1580" spans="1:5">
      <c r="A1580" s="393">
        <v>7103</v>
      </c>
      <c r="B1580" s="393"/>
      <c r="C1580" s="393" t="s">
        <v>753</v>
      </c>
      <c r="D1580" s="393"/>
      <c r="E1580" s="393" t="s">
        <v>764</v>
      </c>
    </row>
    <row r="1581" spans="1:5">
      <c r="A1581" s="393"/>
      <c r="B1581" s="393"/>
      <c r="C1581" s="393" t="s">
        <v>754</v>
      </c>
      <c r="D1581" s="393"/>
      <c r="E1581" s="393"/>
    </row>
    <row r="1582" spans="1:5">
      <c r="A1582" s="393"/>
      <c r="B1582" s="393"/>
      <c r="C1582" s="393"/>
      <c r="D1582" s="393"/>
      <c r="E1582" s="393"/>
    </row>
    <row r="1583" spans="1:5">
      <c r="A1583" s="393">
        <v>7104</v>
      </c>
      <c r="B1583" s="393"/>
      <c r="C1583" s="393" t="s">
        <v>765</v>
      </c>
      <c r="D1583" s="393"/>
      <c r="E1583" s="393">
        <v>16</v>
      </c>
    </row>
    <row r="1584" spans="1:5">
      <c r="A1584" s="393"/>
      <c r="B1584" s="393"/>
      <c r="C1584" s="393"/>
      <c r="D1584" s="393"/>
      <c r="E1584" s="393"/>
    </row>
    <row r="1587" spans="1:4">
      <c r="A1587" s="381">
        <v>7108</v>
      </c>
      <c r="B1587" s="381"/>
      <c r="C1587" s="381" t="s">
        <v>766</v>
      </c>
      <c r="D1587" s="381">
        <v>16</v>
      </c>
    </row>
    <row r="1588" spans="1:4">
      <c r="A1588" s="381"/>
      <c r="B1588" s="381"/>
      <c r="C1588" s="381"/>
      <c r="D1588" s="381"/>
    </row>
    <row r="1589" spans="1:4">
      <c r="A1589" s="381">
        <v>7109</v>
      </c>
      <c r="B1589" s="381"/>
      <c r="C1589" s="381" t="s">
        <v>767</v>
      </c>
      <c r="D1589" s="381">
        <v>16</v>
      </c>
    </row>
    <row r="1590" spans="1:4">
      <c r="A1590" s="381"/>
      <c r="B1590" s="381"/>
      <c r="C1590" s="381"/>
      <c r="D1590" s="381"/>
    </row>
    <row r="1591" spans="1:4">
      <c r="A1591" s="381">
        <v>711</v>
      </c>
      <c r="B1591" s="381"/>
      <c r="C1591" s="381" t="s">
        <v>768</v>
      </c>
      <c r="D1591" s="381"/>
    </row>
    <row r="1592" spans="1:4">
      <c r="A1592" s="381"/>
      <c r="B1592" s="381"/>
      <c r="C1592" s="381" t="s">
        <v>769</v>
      </c>
      <c r="D1592" s="381"/>
    </row>
    <row r="1593" spans="1:4">
      <c r="A1593" s="381"/>
      <c r="B1593" s="381"/>
      <c r="C1593" s="381" t="s">
        <v>770</v>
      </c>
      <c r="D1593" s="381"/>
    </row>
    <row r="1594" spans="1:4">
      <c r="A1594" s="381"/>
      <c r="B1594" s="381"/>
      <c r="C1594" s="381" t="s">
        <v>771</v>
      </c>
      <c r="D1594" s="381"/>
    </row>
    <row r="1595" spans="1:4">
      <c r="A1595" s="381"/>
      <c r="B1595" s="381"/>
      <c r="C1595" s="381" t="s">
        <v>772</v>
      </c>
      <c r="D1595" s="381"/>
    </row>
    <row r="1596" spans="1:4">
      <c r="A1596" s="381">
        <v>7112</v>
      </c>
      <c r="B1596" s="381"/>
      <c r="C1596" s="381" t="s">
        <v>773</v>
      </c>
      <c r="D1596" s="381">
        <v>16</v>
      </c>
    </row>
    <row r="1597" spans="1:4">
      <c r="A1597" s="381"/>
      <c r="B1597" s="381"/>
      <c r="C1597" s="381"/>
      <c r="D1597" s="381"/>
    </row>
    <row r="1598" spans="1:4">
      <c r="A1598" s="381">
        <v>7114</v>
      </c>
      <c r="B1598" s="381"/>
      <c r="C1598" s="381" t="s">
        <v>774</v>
      </c>
      <c r="D1598" s="381" t="s">
        <v>764</v>
      </c>
    </row>
    <row r="1599" spans="1:4">
      <c r="A1599" s="381"/>
      <c r="B1599" s="381"/>
      <c r="C1599" s="381"/>
      <c r="D1599" s="381"/>
    </row>
    <row r="1600" spans="1:4">
      <c r="A1600" s="381"/>
      <c r="B1600" s="381"/>
      <c r="C1600" s="381" t="s">
        <v>748</v>
      </c>
      <c r="D1600" s="381"/>
    </row>
    <row r="1601" spans="1:4">
      <c r="A1601" s="381"/>
      <c r="B1601" s="381"/>
      <c r="C1601" s="381"/>
      <c r="D1601" s="381"/>
    </row>
    <row r="1602" spans="1:4">
      <c r="A1602" s="381">
        <v>7115100</v>
      </c>
      <c r="B1602" s="381"/>
      <c r="C1602" s="381" t="s">
        <v>749</v>
      </c>
      <c r="D1602" s="381">
        <v>16</v>
      </c>
    </row>
    <row r="1603" spans="1:4">
      <c r="A1603" s="381"/>
      <c r="B1603" s="381"/>
      <c r="C1603" s="381"/>
      <c r="D1603" s="381"/>
    </row>
    <row r="1604" spans="1:4">
      <c r="A1604" s="381">
        <v>71159</v>
      </c>
      <c r="B1604" s="381"/>
      <c r="C1604" s="381" t="s">
        <v>27</v>
      </c>
      <c r="D1604" s="381">
        <v>16</v>
      </c>
    </row>
    <row r="1605" spans="1:4">
      <c r="A1605" s="381"/>
      <c r="B1605" s="381"/>
      <c r="C1605" s="381"/>
      <c r="D1605" s="381"/>
    </row>
    <row r="1606" spans="1:4">
      <c r="A1606" s="381">
        <v>7119</v>
      </c>
      <c r="B1606" s="381"/>
      <c r="C1606" s="381" t="s">
        <v>775</v>
      </c>
      <c r="D1606" s="381" t="s">
        <v>764</v>
      </c>
    </row>
    <row r="1607" spans="1:4">
      <c r="A1607" s="381"/>
      <c r="B1607" s="381"/>
      <c r="C1607" s="381"/>
      <c r="D1607" s="381"/>
    </row>
    <row r="1608" spans="1:4">
      <c r="A1608" s="381">
        <v>712</v>
      </c>
      <c r="B1608" s="381"/>
      <c r="C1608" s="381" t="s">
        <v>776</v>
      </c>
      <c r="D1608" s="381"/>
    </row>
    <row r="1609" spans="1:4">
      <c r="A1609" s="381"/>
      <c r="B1609" s="381"/>
      <c r="C1609" s="381" t="s">
        <v>777</v>
      </c>
      <c r="D1609" s="381"/>
    </row>
    <row r="1610" spans="1:4">
      <c r="A1610" s="381"/>
      <c r="B1610" s="381"/>
      <c r="C1610" s="381"/>
      <c r="D1610" s="381"/>
    </row>
    <row r="1611" spans="1:4">
      <c r="A1611" s="381">
        <v>7122</v>
      </c>
      <c r="B1611" s="381"/>
      <c r="C1611" s="381" t="s">
        <v>778</v>
      </c>
      <c r="D1611" s="381">
        <v>16</v>
      </c>
    </row>
    <row r="1612" spans="1:4">
      <c r="A1612" s="381"/>
      <c r="B1612" s="381"/>
      <c r="C1612" s="381"/>
      <c r="D1612" s="381"/>
    </row>
    <row r="1613" spans="1:4">
      <c r="A1613" s="381"/>
      <c r="B1613" s="381"/>
      <c r="C1613" s="381" t="s">
        <v>779</v>
      </c>
      <c r="D1613" s="381"/>
    </row>
    <row r="1614" spans="1:4">
      <c r="A1614" s="381"/>
      <c r="B1614" s="381"/>
      <c r="C1614" s="381" t="s">
        <v>780</v>
      </c>
      <c r="D1614" s="381"/>
    </row>
    <row r="1615" spans="1:4">
      <c r="A1615" s="381"/>
      <c r="B1615" s="381"/>
      <c r="C1615" s="381"/>
      <c r="D1615" s="381"/>
    </row>
    <row r="1616" spans="1:4">
      <c r="A1616" s="381">
        <v>71231</v>
      </c>
      <c r="B1616" s="381"/>
      <c r="C1616" s="381" t="s">
        <v>749</v>
      </c>
      <c r="D1616" s="381">
        <v>16</v>
      </c>
    </row>
    <row r="1617" spans="1:4">
      <c r="A1617" s="381"/>
      <c r="B1617" s="381"/>
      <c r="C1617" s="381"/>
      <c r="D1617" s="381"/>
    </row>
    <row r="1618" spans="1:4">
      <c r="A1618" s="381">
        <v>71232</v>
      </c>
      <c r="B1618" s="381"/>
      <c r="C1618" s="381" t="s">
        <v>781</v>
      </c>
      <c r="D1618" s="381">
        <v>16</v>
      </c>
    </row>
    <row r="1619" spans="1:4">
      <c r="A1619" s="381"/>
      <c r="B1619" s="381"/>
      <c r="C1619" s="381"/>
      <c r="D1619" s="381"/>
    </row>
    <row r="1620" spans="1:4">
      <c r="A1620" s="381">
        <v>71233</v>
      </c>
      <c r="B1620" s="381"/>
      <c r="C1620" s="381" t="s">
        <v>782</v>
      </c>
      <c r="D1620" s="381">
        <v>16</v>
      </c>
    </row>
    <row r="1621" spans="1:4">
      <c r="A1621" s="381"/>
      <c r="B1621" s="381"/>
      <c r="C1621" s="381"/>
      <c r="D1621" s="381"/>
    </row>
    <row r="1622" spans="1:4">
      <c r="A1622" s="381">
        <v>71239</v>
      </c>
      <c r="B1622" s="381"/>
      <c r="C1622" s="381" t="s">
        <v>27</v>
      </c>
      <c r="D1622" s="381">
        <v>16</v>
      </c>
    </row>
    <row r="1623" spans="1:4">
      <c r="A1623" s="381"/>
      <c r="B1623" s="381"/>
      <c r="C1623" s="381"/>
      <c r="D1623" s="381"/>
    </row>
    <row r="1624" spans="1:4">
      <c r="A1624" s="381">
        <v>7129</v>
      </c>
      <c r="B1624" s="381"/>
      <c r="C1624" s="381" t="s">
        <v>775</v>
      </c>
      <c r="D1624" s="381" t="s">
        <v>764</v>
      </c>
    </row>
    <row r="1625" spans="1:4">
      <c r="A1625" s="381"/>
      <c r="B1625" s="381"/>
      <c r="C1625" s="381"/>
      <c r="D1625" s="381"/>
    </row>
    <row r="1626" spans="1:4">
      <c r="A1626" s="381">
        <v>713</v>
      </c>
      <c r="B1626" s="381"/>
      <c r="C1626" s="381" t="s">
        <v>783</v>
      </c>
      <c r="D1626" s="381"/>
    </row>
    <row r="1627" spans="1:4">
      <c r="A1627" s="381"/>
      <c r="B1627" s="381"/>
      <c r="C1627" s="381" t="s">
        <v>784</v>
      </c>
      <c r="D1627" s="381"/>
    </row>
    <row r="1628" spans="1:4">
      <c r="A1628" s="381">
        <v>7131</v>
      </c>
      <c r="B1628" s="381"/>
      <c r="C1628" s="381" t="s">
        <v>741</v>
      </c>
      <c r="D1628" s="381">
        <v>3</v>
      </c>
    </row>
    <row r="1629" spans="1:4">
      <c r="A1629" s="381"/>
      <c r="B1629" s="381"/>
      <c r="C1629" s="381"/>
      <c r="D1629" s="381"/>
    </row>
    <row r="1630" spans="1:4">
      <c r="A1630" s="381"/>
      <c r="B1630" s="381"/>
      <c r="C1630" s="381" t="s">
        <v>785</v>
      </c>
      <c r="D1630" s="381"/>
    </row>
    <row r="1631" spans="1:4">
      <c r="A1631" s="381"/>
      <c r="B1631" s="381"/>
      <c r="C1631" s="381"/>
      <c r="D1631" s="381"/>
    </row>
    <row r="1632" spans="1:4">
      <c r="A1632" s="381">
        <v>7132010</v>
      </c>
      <c r="B1632" s="381"/>
      <c r="C1632" s="381" t="s">
        <v>786</v>
      </c>
      <c r="D1632" s="381">
        <v>3</v>
      </c>
    </row>
    <row r="1633" spans="1:4">
      <c r="A1633" s="381"/>
      <c r="B1633" s="381"/>
      <c r="C1633" s="381"/>
      <c r="D1633" s="381"/>
    </row>
    <row r="1634" spans="1:4">
      <c r="A1634" s="381">
        <v>713202</v>
      </c>
      <c r="B1634" s="381"/>
      <c r="C1634" s="381" t="s">
        <v>787</v>
      </c>
      <c r="D1634" s="381">
        <v>3</v>
      </c>
    </row>
    <row r="1635" spans="1:4">
      <c r="A1635" s="381"/>
      <c r="B1635" s="381"/>
      <c r="C1635" s="381"/>
      <c r="D1635" s="381"/>
    </row>
    <row r="1636" spans="1:4">
      <c r="A1636" s="381">
        <v>713209</v>
      </c>
      <c r="B1636" s="381"/>
      <c r="C1636" s="381" t="s">
        <v>56</v>
      </c>
      <c r="D1636" s="381">
        <v>3</v>
      </c>
    </row>
    <row r="1637" spans="1:4">
      <c r="A1637" s="381"/>
      <c r="B1637" s="381"/>
      <c r="C1637" s="381"/>
      <c r="D1637" s="381"/>
    </row>
    <row r="1638" spans="1:4">
      <c r="A1638" s="381"/>
      <c r="B1638" s="381"/>
      <c r="C1638" s="381" t="s">
        <v>788</v>
      </c>
      <c r="D1638" s="381"/>
    </row>
    <row r="1639" spans="1:4">
      <c r="A1639" s="381"/>
      <c r="B1639" s="381"/>
      <c r="C1639" s="381"/>
      <c r="D1639" s="381"/>
    </row>
    <row r="1640" spans="1:4">
      <c r="A1640" s="381">
        <v>7133100</v>
      </c>
      <c r="B1640" s="381"/>
      <c r="C1640" s="381" t="s">
        <v>789</v>
      </c>
      <c r="D1640" s="381" t="s">
        <v>155</v>
      </c>
    </row>
    <row r="1641" spans="1:4">
      <c r="A1641" s="381"/>
      <c r="B1641" s="381"/>
      <c r="C1641" s="381" t="s">
        <v>790</v>
      </c>
      <c r="D1641" s="381"/>
    </row>
    <row r="1642" spans="1:4">
      <c r="A1642" s="381"/>
      <c r="B1642" s="381"/>
      <c r="C1642" s="381"/>
      <c r="D1642" s="381"/>
    </row>
    <row r="1643" spans="1:4">
      <c r="A1643" s="381">
        <v>71332</v>
      </c>
      <c r="B1643" s="381"/>
      <c r="C1643" s="381" t="s">
        <v>791</v>
      </c>
      <c r="D1643" s="381" t="s">
        <v>155</v>
      </c>
    </row>
    <row r="1644" spans="1:4">
      <c r="A1644" s="381"/>
      <c r="B1644" s="381"/>
      <c r="C1644" s="381" t="s">
        <v>792</v>
      </c>
      <c r="D1644" s="381"/>
    </row>
    <row r="1645" spans="1:4">
      <c r="A1645" s="381"/>
      <c r="B1645" s="381"/>
      <c r="C1645" s="381"/>
      <c r="D1645" s="381"/>
    </row>
    <row r="1646" spans="1:4">
      <c r="A1646" s="381">
        <v>71333</v>
      </c>
      <c r="B1646" s="381"/>
      <c r="C1646" s="381" t="s">
        <v>793</v>
      </c>
      <c r="D1646" s="381">
        <v>3</v>
      </c>
    </row>
    <row r="1647" spans="1:4">
      <c r="A1647" s="381"/>
      <c r="B1647" s="381"/>
      <c r="C1647" s="381" t="s">
        <v>794</v>
      </c>
      <c r="D1647" s="381"/>
    </row>
    <row r="1648" spans="1:4">
      <c r="A1648" s="381"/>
      <c r="B1648" s="381"/>
      <c r="C1648" s="381"/>
      <c r="D1648" s="381"/>
    </row>
    <row r="1649" spans="1:5">
      <c r="A1649" s="381">
        <v>71334</v>
      </c>
      <c r="B1649" s="381"/>
      <c r="C1649" s="381" t="s">
        <v>795</v>
      </c>
      <c r="D1649" s="381" t="s">
        <v>155</v>
      </c>
    </row>
    <row r="1650" spans="1:5">
      <c r="A1650" s="381"/>
      <c r="B1650" s="381"/>
      <c r="C1650" s="381" t="s">
        <v>796</v>
      </c>
      <c r="D1650" s="381"/>
    </row>
    <row r="1651" spans="1:5">
      <c r="A1651" s="381"/>
      <c r="B1651" s="381"/>
      <c r="C1651" s="381"/>
      <c r="D1651" s="381"/>
    </row>
    <row r="1652" spans="1:5">
      <c r="A1652" s="381">
        <v>71335</v>
      </c>
      <c r="B1652" s="381"/>
      <c r="C1652" s="381" t="s">
        <v>797</v>
      </c>
      <c r="D1652" s="381">
        <v>3</v>
      </c>
    </row>
    <row r="1653" spans="1:5">
      <c r="A1653" s="381"/>
      <c r="B1653" s="381"/>
      <c r="C1653" s="381"/>
      <c r="D1653" s="381"/>
    </row>
    <row r="1654" spans="1:5">
      <c r="A1654" s="381"/>
      <c r="B1654" s="381"/>
      <c r="C1654" s="381" t="s">
        <v>676</v>
      </c>
      <c r="D1654" s="381"/>
    </row>
    <row r="1655" spans="1:5">
      <c r="A1655" s="381"/>
      <c r="B1655" s="381"/>
      <c r="C1655" s="381"/>
      <c r="D1655" s="381"/>
    </row>
    <row r="1656" spans="1:5">
      <c r="A1656" s="381">
        <v>7133910</v>
      </c>
      <c r="B1656" s="381"/>
      <c r="C1656" s="381" t="s">
        <v>798</v>
      </c>
      <c r="D1656" s="381">
        <v>3</v>
      </c>
    </row>
    <row r="1657" spans="1:5">
      <c r="A1657" s="381"/>
      <c r="B1657" s="381"/>
      <c r="C1657" s="381"/>
      <c r="D1657" s="381"/>
    </row>
    <row r="1658" spans="1:5">
      <c r="A1658" s="381">
        <v>713392</v>
      </c>
      <c r="B1658" s="381"/>
      <c r="C1658" s="381" t="s">
        <v>799</v>
      </c>
      <c r="D1658" s="381">
        <v>3</v>
      </c>
    </row>
    <row r="1659" spans="1:5">
      <c r="A1659" s="381"/>
      <c r="B1659" s="381"/>
      <c r="C1659" s="381"/>
      <c r="D1659" s="381"/>
    </row>
    <row r="1662" spans="1:5">
      <c r="A1662">
        <v>713399</v>
      </c>
      <c r="C1662" t="s">
        <v>56</v>
      </c>
      <c r="E1662">
        <v>3</v>
      </c>
    </row>
    <row r="1664" spans="1:5">
      <c r="C1664" t="s">
        <v>800</v>
      </c>
    </row>
    <row r="1666" spans="1:5">
      <c r="A1666">
        <v>7134010</v>
      </c>
      <c r="C1666" t="s">
        <v>801</v>
      </c>
      <c r="E1666">
        <v>3</v>
      </c>
    </row>
    <row r="1668" spans="1:5">
      <c r="A1668">
        <v>713402</v>
      </c>
      <c r="C1668" t="s">
        <v>802</v>
      </c>
      <c r="E1668">
        <v>3</v>
      </c>
    </row>
    <row r="1670" spans="1:5">
      <c r="A1670">
        <v>7135</v>
      </c>
      <c r="C1670" t="s">
        <v>803</v>
      </c>
      <c r="E1670" t="s">
        <v>155</v>
      </c>
    </row>
    <row r="1671" spans="1:5">
      <c r="C1671" t="s">
        <v>804</v>
      </c>
    </row>
    <row r="1672" spans="1:5">
      <c r="C1672" t="s">
        <v>805</v>
      </c>
    </row>
    <row r="1673" spans="1:5">
      <c r="A1673">
        <v>7136</v>
      </c>
      <c r="C1673" t="s">
        <v>360</v>
      </c>
      <c r="D1673" t="s">
        <v>806</v>
      </c>
      <c r="E1673">
        <v>3</v>
      </c>
    </row>
    <row r="1675" spans="1:5">
      <c r="C1675" t="s">
        <v>95</v>
      </c>
    </row>
    <row r="1677" spans="1:5">
      <c r="A1677">
        <v>7139010</v>
      </c>
      <c r="C1677" t="s">
        <v>807</v>
      </c>
      <c r="E1677">
        <v>3</v>
      </c>
    </row>
    <row r="1679" spans="1:5">
      <c r="A1679">
        <v>713902</v>
      </c>
      <c r="C1679" t="s">
        <v>808</v>
      </c>
      <c r="E1679">
        <v>3</v>
      </c>
    </row>
    <row r="1681" spans="1:5">
      <c r="A1681">
        <v>713903</v>
      </c>
      <c r="C1681" t="s">
        <v>809</v>
      </c>
      <c r="E1681" t="s">
        <v>155</v>
      </c>
    </row>
    <row r="1683" spans="1:5">
      <c r="A1683">
        <v>713909</v>
      </c>
      <c r="C1683" t="s">
        <v>56</v>
      </c>
      <c r="E1683">
        <v>3</v>
      </c>
    </row>
    <row r="1685" spans="1:5">
      <c r="A1685">
        <v>714</v>
      </c>
      <c r="C1685" t="s">
        <v>810</v>
      </c>
    </row>
    <row r="1686" spans="1:5">
      <c r="C1686" t="s">
        <v>811</v>
      </c>
    </row>
    <row r="1687" spans="1:5">
      <c r="C1687" t="s">
        <v>812</v>
      </c>
    </row>
    <row r="1688" spans="1:5">
      <c r="C1688" t="s">
        <v>813</v>
      </c>
    </row>
    <row r="1689" spans="1:5">
      <c r="C1689" t="s">
        <v>814</v>
      </c>
    </row>
    <row r="1690" spans="1:5">
      <c r="A1690">
        <v>7141</v>
      </c>
      <c r="C1690" t="s">
        <v>815</v>
      </c>
      <c r="E1690">
        <v>3</v>
      </c>
    </row>
    <row r="1692" spans="1:5">
      <c r="A1692">
        <v>7142</v>
      </c>
      <c r="C1692" t="s">
        <v>816</v>
      </c>
      <c r="E1692">
        <v>3</v>
      </c>
    </row>
    <row r="1694" spans="1:5">
      <c r="A1694">
        <v>7143</v>
      </c>
      <c r="C1694" t="s">
        <v>817</v>
      </c>
      <c r="E1694">
        <v>3</v>
      </c>
    </row>
    <row r="1696" spans="1:5">
      <c r="A1696">
        <v>7144</v>
      </c>
      <c r="C1696" t="s">
        <v>360</v>
      </c>
      <c r="D1696" t="s">
        <v>818</v>
      </c>
      <c r="E1696">
        <v>3</v>
      </c>
    </row>
    <row r="1698" spans="1:5">
      <c r="A1698">
        <v>7145</v>
      </c>
      <c r="C1698" t="s">
        <v>360</v>
      </c>
      <c r="D1698" t="s">
        <v>819</v>
      </c>
      <c r="E1698">
        <v>3</v>
      </c>
    </row>
    <row r="1700" spans="1:5">
      <c r="A1700">
        <v>7149</v>
      </c>
      <c r="C1700" t="s">
        <v>33</v>
      </c>
      <c r="E1700">
        <v>3</v>
      </c>
    </row>
    <row r="1705" spans="1:5">
      <c r="A1705">
        <v>7115100</v>
      </c>
      <c r="C1705" t="s">
        <v>749</v>
      </c>
      <c r="D1705">
        <v>16</v>
      </c>
    </row>
    <row r="1707" spans="1:5">
      <c r="A1707">
        <v>71159</v>
      </c>
      <c r="C1707" t="s">
        <v>27</v>
      </c>
      <c r="D1707">
        <v>16</v>
      </c>
    </row>
    <row r="1709" spans="1:5">
      <c r="A1709">
        <v>7119</v>
      </c>
      <c r="C1709" t="s">
        <v>775</v>
      </c>
      <c r="D1709" t="s">
        <v>764</v>
      </c>
    </row>
    <row r="1711" spans="1:5">
      <c r="A1711">
        <v>712</v>
      </c>
      <c r="C1711" t="s">
        <v>776</v>
      </c>
    </row>
    <row r="1712" spans="1:5">
      <c r="C1712" t="s">
        <v>777</v>
      </c>
    </row>
    <row r="1714" spans="1:4">
      <c r="A1714">
        <v>7122</v>
      </c>
      <c r="C1714" t="s">
        <v>778</v>
      </c>
      <c r="D1714">
        <v>16</v>
      </c>
    </row>
    <row r="1716" spans="1:4">
      <c r="C1716" t="s">
        <v>779</v>
      </c>
    </row>
    <row r="1717" spans="1:4">
      <c r="C1717" t="s">
        <v>780</v>
      </c>
    </row>
    <row r="1719" spans="1:4">
      <c r="A1719">
        <v>71231</v>
      </c>
      <c r="C1719" t="s">
        <v>749</v>
      </c>
      <c r="D1719">
        <v>16</v>
      </c>
    </row>
    <row r="1721" spans="1:4">
      <c r="A1721">
        <v>71232</v>
      </c>
      <c r="C1721" t="s">
        <v>781</v>
      </c>
      <c r="D1721">
        <v>16</v>
      </c>
    </row>
    <row r="1723" spans="1:4">
      <c r="A1723">
        <v>71233</v>
      </c>
      <c r="C1723" t="s">
        <v>782</v>
      </c>
      <c r="D1723">
        <v>16</v>
      </c>
    </row>
    <row r="1725" spans="1:4">
      <c r="A1725">
        <v>71239</v>
      </c>
      <c r="C1725" t="s">
        <v>27</v>
      </c>
      <c r="D1725">
        <v>16</v>
      </c>
    </row>
    <row r="1727" spans="1:4">
      <c r="A1727">
        <v>7129</v>
      </c>
      <c r="C1727" t="s">
        <v>775</v>
      </c>
      <c r="D1727" t="s">
        <v>764</v>
      </c>
    </row>
    <row r="1729" spans="1:4">
      <c r="A1729">
        <v>713</v>
      </c>
      <c r="C1729" t="s">
        <v>783</v>
      </c>
    </row>
    <row r="1730" spans="1:4">
      <c r="C1730" t="s">
        <v>784</v>
      </c>
    </row>
    <row r="1731" spans="1:4">
      <c r="A1731">
        <v>7131</v>
      </c>
      <c r="C1731" t="s">
        <v>741</v>
      </c>
      <c r="D1731">
        <v>3</v>
      </c>
    </row>
    <row r="1733" spans="1:4">
      <c r="C1733" t="s">
        <v>785</v>
      </c>
    </row>
    <row r="1735" spans="1:4">
      <c r="A1735">
        <v>7132010</v>
      </c>
      <c r="C1735" t="s">
        <v>786</v>
      </c>
      <c r="D1735">
        <v>3</v>
      </c>
    </row>
    <row r="1737" spans="1:4">
      <c r="A1737">
        <v>713202</v>
      </c>
      <c r="C1737" t="s">
        <v>787</v>
      </c>
      <c r="D1737">
        <v>3</v>
      </c>
    </row>
    <row r="1739" spans="1:4">
      <c r="A1739">
        <v>713209</v>
      </c>
      <c r="C1739" t="s">
        <v>56</v>
      </c>
      <c r="D1739">
        <v>3</v>
      </c>
    </row>
    <row r="1741" spans="1:4">
      <c r="C1741" t="s">
        <v>788</v>
      </c>
    </row>
    <row r="1743" spans="1:4">
      <c r="A1743">
        <v>7133100</v>
      </c>
      <c r="C1743" t="s">
        <v>789</v>
      </c>
      <c r="D1743" t="s">
        <v>155</v>
      </c>
    </row>
    <row r="1744" spans="1:4">
      <c r="C1744" t="s">
        <v>790</v>
      </c>
    </row>
    <row r="1746" spans="1:4">
      <c r="A1746">
        <v>71332</v>
      </c>
      <c r="C1746" t="s">
        <v>791</v>
      </c>
      <c r="D1746" t="s">
        <v>155</v>
      </c>
    </row>
    <row r="1747" spans="1:4">
      <c r="C1747" t="s">
        <v>792</v>
      </c>
    </row>
    <row r="1749" spans="1:4">
      <c r="A1749">
        <v>71333</v>
      </c>
      <c r="C1749" t="s">
        <v>793</v>
      </c>
      <c r="D1749">
        <v>3</v>
      </c>
    </row>
    <row r="1750" spans="1:4">
      <c r="C1750" t="s">
        <v>794</v>
      </c>
    </row>
    <row r="1752" spans="1:4">
      <c r="A1752">
        <v>71334</v>
      </c>
      <c r="C1752" t="s">
        <v>795</v>
      </c>
      <c r="D1752" t="s">
        <v>155</v>
      </c>
    </row>
    <row r="1753" spans="1:4">
      <c r="C1753" t="s">
        <v>796</v>
      </c>
    </row>
    <row r="1755" spans="1:4">
      <c r="A1755">
        <v>71335</v>
      </c>
      <c r="C1755" t="s">
        <v>797</v>
      </c>
      <c r="D1755">
        <v>3</v>
      </c>
    </row>
    <row r="1757" spans="1:4">
      <c r="C1757" t="s">
        <v>676</v>
      </c>
    </row>
    <row r="1759" spans="1:4">
      <c r="A1759">
        <v>7133910</v>
      </c>
      <c r="C1759" t="s">
        <v>798</v>
      </c>
      <c r="D1759">
        <v>3</v>
      </c>
    </row>
    <row r="1761" spans="1:5">
      <c r="A1761">
        <v>713392</v>
      </c>
      <c r="C1761" t="s">
        <v>799</v>
      </c>
      <c r="D1761">
        <v>3</v>
      </c>
    </row>
    <row r="1765" spans="1:5">
      <c r="A1765">
        <v>39</v>
      </c>
    </row>
    <row r="1767" spans="1:5">
      <c r="A1767">
        <v>713399</v>
      </c>
      <c r="C1767" t="s">
        <v>56</v>
      </c>
      <c r="E1767">
        <v>3</v>
      </c>
    </row>
    <row r="1769" spans="1:5">
      <c r="C1769" t="s">
        <v>800</v>
      </c>
    </row>
    <row r="1771" spans="1:5">
      <c r="A1771">
        <v>7134010</v>
      </c>
      <c r="C1771" t="s">
        <v>801</v>
      </c>
      <c r="E1771">
        <v>3</v>
      </c>
    </row>
    <row r="1773" spans="1:5">
      <c r="A1773">
        <v>713402</v>
      </c>
      <c r="C1773" t="s">
        <v>802</v>
      </c>
      <c r="E1773">
        <v>3</v>
      </c>
    </row>
    <row r="1775" spans="1:5">
      <c r="A1775">
        <v>7135</v>
      </c>
      <c r="C1775" t="s">
        <v>803</v>
      </c>
      <c r="E1775" t="s">
        <v>155</v>
      </c>
    </row>
    <row r="1776" spans="1:5">
      <c r="C1776" t="s">
        <v>804</v>
      </c>
    </row>
    <row r="1777" spans="1:5">
      <c r="C1777" t="s">
        <v>805</v>
      </c>
    </row>
    <row r="1778" spans="1:5">
      <c r="A1778">
        <v>7136</v>
      </c>
      <c r="C1778" t="s">
        <v>360</v>
      </c>
      <c r="D1778" t="s">
        <v>806</v>
      </c>
      <c r="E1778">
        <v>3</v>
      </c>
    </row>
    <row r="1780" spans="1:5">
      <c r="C1780" t="s">
        <v>95</v>
      </c>
    </row>
    <row r="1782" spans="1:5">
      <c r="A1782">
        <v>7139010</v>
      </c>
      <c r="C1782" t="s">
        <v>807</v>
      </c>
      <c r="E1782">
        <v>3</v>
      </c>
    </row>
    <row r="1784" spans="1:5">
      <c r="A1784">
        <v>713902</v>
      </c>
      <c r="C1784" t="s">
        <v>808</v>
      </c>
      <c r="E1784">
        <v>3</v>
      </c>
    </row>
    <row r="1786" spans="1:5">
      <c r="A1786">
        <v>713903</v>
      </c>
      <c r="C1786" t="s">
        <v>809</v>
      </c>
      <c r="E1786" t="s">
        <v>155</v>
      </c>
    </row>
    <row r="1788" spans="1:5">
      <c r="A1788">
        <v>713909</v>
      </c>
      <c r="C1788" t="s">
        <v>56</v>
      </c>
      <c r="E1788">
        <v>3</v>
      </c>
    </row>
    <row r="1790" spans="1:5">
      <c r="A1790">
        <v>714</v>
      </c>
      <c r="C1790" t="s">
        <v>810</v>
      </c>
    </row>
    <row r="1791" spans="1:5">
      <c r="C1791" t="s">
        <v>811</v>
      </c>
    </row>
    <row r="1792" spans="1:5">
      <c r="C1792" t="s">
        <v>812</v>
      </c>
    </row>
    <row r="1793" spans="1:5">
      <c r="C1793" t="s">
        <v>813</v>
      </c>
    </row>
    <row r="1794" spans="1:5">
      <c r="C1794" t="s">
        <v>814</v>
      </c>
    </row>
    <row r="1795" spans="1:5">
      <c r="A1795">
        <v>7141</v>
      </c>
      <c r="C1795" t="s">
        <v>815</v>
      </c>
      <c r="E1795">
        <v>3</v>
      </c>
    </row>
    <row r="1797" spans="1:5">
      <c r="A1797">
        <v>7142</v>
      </c>
      <c r="C1797" t="s">
        <v>816</v>
      </c>
      <c r="E1797">
        <v>3</v>
      </c>
    </row>
    <row r="1799" spans="1:5">
      <c r="A1799">
        <v>7143</v>
      </c>
      <c r="C1799" t="s">
        <v>817</v>
      </c>
      <c r="E1799">
        <v>3</v>
      </c>
    </row>
    <row r="1801" spans="1:5">
      <c r="A1801">
        <v>7144</v>
      </c>
      <c r="C1801" t="s">
        <v>360</v>
      </c>
      <c r="D1801" t="s">
        <v>818</v>
      </c>
      <c r="E1801">
        <v>3</v>
      </c>
    </row>
    <row r="1803" spans="1:5">
      <c r="A1803">
        <v>7145</v>
      </c>
      <c r="C1803" t="s">
        <v>360</v>
      </c>
      <c r="D1803" t="s">
        <v>819</v>
      </c>
      <c r="E1803">
        <v>3</v>
      </c>
    </row>
    <row r="1805" spans="1:5">
      <c r="A1805">
        <v>7149</v>
      </c>
      <c r="C1805" t="s">
        <v>33</v>
      </c>
      <c r="E1805">
        <v>3</v>
      </c>
    </row>
    <row r="1810" spans="1:2">
      <c r="A1810" t="s">
        <v>820</v>
      </c>
    </row>
    <row r="1812" spans="1:2">
      <c r="A1812" t="s">
        <v>821</v>
      </c>
    </row>
    <row r="1814" spans="1:2">
      <c r="A1814" t="s">
        <v>822</v>
      </c>
    </row>
    <row r="1816" spans="1:2">
      <c r="A1816" t="s">
        <v>823</v>
      </c>
      <c r="B1816" t="s">
        <v>824</v>
      </c>
    </row>
    <row r="1818" spans="1:2">
      <c r="A1818" t="s">
        <v>825</v>
      </c>
      <c r="B1818" t="s">
        <v>826</v>
      </c>
    </row>
    <row r="1820" spans="1:2">
      <c r="A1820" t="s">
        <v>827</v>
      </c>
      <c r="B1820" t="s">
        <v>828</v>
      </c>
    </row>
    <row r="1822" spans="1:2">
      <c r="A1822" t="s">
        <v>829</v>
      </c>
    </row>
    <row r="1824" spans="1:2">
      <c r="A1824" t="s">
        <v>830</v>
      </c>
    </row>
    <row r="1827" spans="1:5">
      <c r="A1827">
        <v>40</v>
      </c>
    </row>
    <row r="1829" spans="1:5">
      <c r="A1829">
        <v>801</v>
      </c>
      <c r="C1829" t="s">
        <v>831</v>
      </c>
    </row>
    <row r="1830" spans="1:5">
      <c r="C1830" t="s">
        <v>832</v>
      </c>
    </row>
    <row r="1832" spans="1:5">
      <c r="C1832" t="s">
        <v>833</v>
      </c>
    </row>
    <row r="1834" spans="1:5">
      <c r="A1834">
        <v>8011100</v>
      </c>
      <c r="C1834" t="s">
        <v>834</v>
      </c>
      <c r="E1834">
        <v>3</v>
      </c>
    </row>
    <row r="1836" spans="1:5">
      <c r="A1836">
        <v>80112</v>
      </c>
      <c r="C1836" t="s">
        <v>835</v>
      </c>
      <c r="E1836">
        <v>11</v>
      </c>
    </row>
    <row r="1838" spans="1:5">
      <c r="C1838" t="s">
        <v>676</v>
      </c>
    </row>
    <row r="1840" spans="1:5">
      <c r="A1840">
        <v>8011910</v>
      </c>
      <c r="C1840" t="s">
        <v>836</v>
      </c>
      <c r="E1840">
        <v>3</v>
      </c>
    </row>
    <row r="1842" spans="1:5">
      <c r="A1842">
        <v>801199</v>
      </c>
      <c r="C1842" t="s">
        <v>56</v>
      </c>
      <c r="E1842">
        <v>11</v>
      </c>
    </row>
    <row r="1844" spans="1:5">
      <c r="C1844" t="s">
        <v>837</v>
      </c>
    </row>
    <row r="1846" spans="1:5">
      <c r="A1846">
        <v>8012100</v>
      </c>
      <c r="C1846" t="s">
        <v>838</v>
      </c>
      <c r="E1846">
        <v>11</v>
      </c>
    </row>
    <row r="1848" spans="1:5">
      <c r="A1848">
        <v>80122</v>
      </c>
      <c r="C1848" t="s">
        <v>839</v>
      </c>
      <c r="E1848">
        <v>11</v>
      </c>
    </row>
    <row r="1850" spans="1:5">
      <c r="C1850" t="s">
        <v>840</v>
      </c>
    </row>
    <row r="1852" spans="1:5">
      <c r="A1852">
        <v>8013100</v>
      </c>
      <c r="C1852" t="s">
        <v>838</v>
      </c>
      <c r="E1852">
        <v>3</v>
      </c>
    </row>
    <row r="1854" spans="1:5">
      <c r="A1854">
        <v>80132</v>
      </c>
      <c r="C1854" t="s">
        <v>839</v>
      </c>
      <c r="E1854">
        <v>3</v>
      </c>
    </row>
    <row r="1856" spans="1:5">
      <c r="A1856">
        <v>802</v>
      </c>
      <c r="C1856" t="s">
        <v>841</v>
      </c>
    </row>
    <row r="1857" spans="1:5">
      <c r="C1857" t="s">
        <v>842</v>
      </c>
    </row>
    <row r="1858" spans="1:5">
      <c r="C1858" t="s">
        <v>843</v>
      </c>
    </row>
    <row r="1860" spans="1:5">
      <c r="A1860">
        <v>8021100</v>
      </c>
      <c r="C1860" t="s">
        <v>838</v>
      </c>
      <c r="E1860">
        <v>16</v>
      </c>
    </row>
    <row r="1862" spans="1:5">
      <c r="A1862">
        <v>80212</v>
      </c>
      <c r="C1862" t="s">
        <v>839</v>
      </c>
      <c r="E1862">
        <v>20</v>
      </c>
    </row>
    <row r="1864" spans="1:5">
      <c r="C1864" t="s">
        <v>844</v>
      </c>
    </row>
    <row r="1866" spans="1:5">
      <c r="A1866">
        <v>8022100</v>
      </c>
      <c r="C1866" t="s">
        <v>838</v>
      </c>
      <c r="E1866">
        <v>11</v>
      </c>
    </row>
    <row r="1868" spans="1:5">
      <c r="A1868">
        <v>80222</v>
      </c>
      <c r="C1868" t="s">
        <v>839</v>
      </c>
      <c r="E1868">
        <v>11</v>
      </c>
    </row>
    <row r="1870" spans="1:5">
      <c r="C1870" t="s">
        <v>845</v>
      </c>
    </row>
    <row r="1872" spans="1:5">
      <c r="A1872">
        <v>8023100</v>
      </c>
      <c r="C1872" t="s">
        <v>838</v>
      </c>
      <c r="E1872">
        <v>11</v>
      </c>
    </row>
    <row r="1874" spans="1:5">
      <c r="A1874">
        <v>80232</v>
      </c>
      <c r="C1874" t="s">
        <v>839</v>
      </c>
      <c r="E1874">
        <v>11</v>
      </c>
    </row>
    <row r="1876" spans="1:5">
      <c r="C1876" t="s">
        <v>846</v>
      </c>
    </row>
    <row r="1878" spans="1:5">
      <c r="A1878">
        <v>8024100</v>
      </c>
      <c r="C1878" t="s">
        <v>838</v>
      </c>
      <c r="E1878">
        <v>11</v>
      </c>
    </row>
    <row r="1880" spans="1:5">
      <c r="A1880">
        <v>80242</v>
      </c>
      <c r="C1880" t="s">
        <v>839</v>
      </c>
      <c r="E1880">
        <v>11</v>
      </c>
    </row>
    <row r="1882" spans="1:5">
      <c r="C1882" t="s">
        <v>360</v>
      </c>
      <c r="D1882" t="s">
        <v>847</v>
      </c>
    </row>
    <row r="1884" spans="1:5">
      <c r="A1884">
        <v>80251</v>
      </c>
      <c r="C1884" t="s">
        <v>838</v>
      </c>
      <c r="E1884">
        <v>3</v>
      </c>
    </row>
    <row r="1886" spans="1:5">
      <c r="A1886">
        <v>80252</v>
      </c>
      <c r="C1886" t="s">
        <v>839</v>
      </c>
      <c r="E1886">
        <v>3</v>
      </c>
    </row>
    <row r="1888" spans="1:5">
      <c r="C1888" t="s">
        <v>848</v>
      </c>
    </row>
    <row r="1890" spans="1:5">
      <c r="A1890">
        <v>8026100</v>
      </c>
      <c r="C1890" t="s">
        <v>838</v>
      </c>
      <c r="E1890">
        <v>11</v>
      </c>
    </row>
    <row r="1892" spans="1:5">
      <c r="A1892">
        <v>80262</v>
      </c>
      <c r="C1892" t="s">
        <v>839</v>
      </c>
      <c r="E1892">
        <v>11</v>
      </c>
    </row>
    <row r="1894" spans="1:5">
      <c r="A1894">
        <v>8027</v>
      </c>
      <c r="C1894" t="s">
        <v>849</v>
      </c>
      <c r="E1894">
        <v>11</v>
      </c>
    </row>
    <row r="1896" spans="1:5">
      <c r="A1896">
        <v>8028</v>
      </c>
      <c r="C1896" t="s">
        <v>850</v>
      </c>
      <c r="E1896">
        <v>20</v>
      </c>
    </row>
    <row r="1898" spans="1:5">
      <c r="A1898">
        <v>8029</v>
      </c>
      <c r="C1898" t="s">
        <v>33</v>
      </c>
      <c r="E1898">
        <v>11</v>
      </c>
    </row>
    <row r="1900" spans="1:5">
      <c r="A1900">
        <v>803</v>
      </c>
      <c r="C1900" t="s">
        <v>851</v>
      </c>
    </row>
    <row r="1902" spans="1:5">
      <c r="A1902">
        <v>8031</v>
      </c>
      <c r="C1902" t="s">
        <v>360</v>
      </c>
      <c r="D1902" t="s">
        <v>852</v>
      </c>
      <c r="E1902">
        <v>20</v>
      </c>
    </row>
    <row r="1904" spans="1:5">
      <c r="A1904">
        <v>8039</v>
      </c>
      <c r="C1904" t="s">
        <v>33</v>
      </c>
      <c r="E1904">
        <v>20</v>
      </c>
    </row>
    <row r="1906" spans="1:4">
      <c r="A1906">
        <v>804</v>
      </c>
      <c r="C1906" t="s">
        <v>853</v>
      </c>
    </row>
    <row r="1907" spans="1:4">
      <c r="C1907" t="s">
        <v>854</v>
      </c>
    </row>
    <row r="1911" spans="1:4">
      <c r="A1911">
        <v>41</v>
      </c>
    </row>
    <row r="1913" spans="1:4">
      <c r="C1913" t="s">
        <v>855</v>
      </c>
    </row>
    <row r="1915" spans="1:4">
      <c r="A1915">
        <v>8041010</v>
      </c>
      <c r="C1915" t="s">
        <v>856</v>
      </c>
      <c r="D1915">
        <v>20</v>
      </c>
    </row>
    <row r="1917" spans="1:4">
      <c r="A1917">
        <v>804102</v>
      </c>
      <c r="C1917" t="s">
        <v>857</v>
      </c>
      <c r="D1917">
        <v>20</v>
      </c>
    </row>
    <row r="1919" spans="1:4">
      <c r="A1919">
        <v>8042</v>
      </c>
      <c r="C1919" t="s">
        <v>858</v>
      </c>
      <c r="D1919">
        <v>20</v>
      </c>
    </row>
    <row r="1921" spans="1:4">
      <c r="A1921">
        <v>8043</v>
      </c>
      <c r="C1921" t="s">
        <v>859</v>
      </c>
      <c r="D1921">
        <v>20</v>
      </c>
    </row>
    <row r="1923" spans="1:4">
      <c r="A1923">
        <v>8044</v>
      </c>
      <c r="C1923" t="s">
        <v>860</v>
      </c>
      <c r="D1923">
        <v>20</v>
      </c>
    </row>
    <row r="1925" spans="1:4">
      <c r="C1925" t="s">
        <v>861</v>
      </c>
    </row>
    <row r="1927" spans="1:4">
      <c r="A1927">
        <v>8045010</v>
      </c>
      <c r="C1927" t="s">
        <v>862</v>
      </c>
      <c r="D1927">
        <v>20</v>
      </c>
    </row>
    <row r="1929" spans="1:4">
      <c r="A1929">
        <v>804502</v>
      </c>
      <c r="C1929" t="s">
        <v>863</v>
      </c>
      <c r="D1929">
        <v>20</v>
      </c>
    </row>
    <row r="1931" spans="1:4">
      <c r="A1931">
        <v>804503</v>
      </c>
      <c r="C1931" t="s">
        <v>864</v>
      </c>
      <c r="D1931">
        <v>20</v>
      </c>
    </row>
    <row r="1933" spans="1:4">
      <c r="A1933">
        <v>804504</v>
      </c>
      <c r="C1933" t="s">
        <v>865</v>
      </c>
      <c r="D1933">
        <v>20</v>
      </c>
    </row>
    <row r="1935" spans="1:4">
      <c r="A1935">
        <v>804505</v>
      </c>
      <c r="C1935" t="s">
        <v>866</v>
      </c>
      <c r="D1935">
        <v>20</v>
      </c>
    </row>
    <row r="1937" spans="1:4">
      <c r="A1937">
        <v>804509</v>
      </c>
      <c r="C1937" t="s">
        <v>56</v>
      </c>
      <c r="D1937">
        <v>20</v>
      </c>
    </row>
    <row r="1939" spans="1:4">
      <c r="A1939">
        <v>805</v>
      </c>
      <c r="C1939" t="s">
        <v>867</v>
      </c>
    </row>
    <row r="1940" spans="1:4">
      <c r="A1940">
        <v>8051</v>
      </c>
      <c r="C1940" t="s">
        <v>868</v>
      </c>
      <c r="D1940">
        <v>20</v>
      </c>
    </row>
    <row r="1942" spans="1:4">
      <c r="C1942" t="s">
        <v>869</v>
      </c>
    </row>
    <row r="1943" spans="1:4">
      <c r="C1943" t="s">
        <v>870</v>
      </c>
    </row>
    <row r="1945" spans="1:4">
      <c r="A1945">
        <v>80521</v>
      </c>
      <c r="C1945" t="s">
        <v>871</v>
      </c>
      <c r="D1945" t="s">
        <v>98</v>
      </c>
    </row>
    <row r="1946" spans="1:4">
      <c r="C1946" t="s">
        <v>872</v>
      </c>
    </row>
    <row r="1947" spans="1:4">
      <c r="A1947">
        <v>80522</v>
      </c>
      <c r="C1947" t="s">
        <v>873</v>
      </c>
      <c r="D1947">
        <v>20</v>
      </c>
    </row>
    <row r="1949" spans="1:4">
      <c r="C1949" t="s">
        <v>676</v>
      </c>
    </row>
    <row r="1951" spans="1:4">
      <c r="A1951">
        <v>8052910</v>
      </c>
      <c r="C1951" t="s">
        <v>874</v>
      </c>
      <c r="D1951">
        <v>20</v>
      </c>
    </row>
    <row r="1953" spans="1:4">
      <c r="A1953">
        <v>805299</v>
      </c>
      <c r="C1953" t="s">
        <v>56</v>
      </c>
      <c r="D1953">
        <v>20</v>
      </c>
    </row>
    <row r="1955" spans="1:4">
      <c r="A1955">
        <v>8054</v>
      </c>
      <c r="C1955" t="s">
        <v>875</v>
      </c>
      <c r="D1955">
        <v>20</v>
      </c>
    </row>
    <row r="1957" spans="1:4">
      <c r="A1957">
        <v>8055</v>
      </c>
      <c r="C1957" t="s">
        <v>876</v>
      </c>
      <c r="D1957" t="s">
        <v>98</v>
      </c>
    </row>
    <row r="1958" spans="1:4">
      <c r="C1958" t="s">
        <v>877</v>
      </c>
    </row>
    <row r="1960" spans="1:4">
      <c r="A1960">
        <v>8059</v>
      </c>
      <c r="C1960" t="s">
        <v>33</v>
      </c>
      <c r="D1960">
        <v>20</v>
      </c>
    </row>
    <row r="1962" spans="1:4">
      <c r="A1962">
        <v>806</v>
      </c>
      <c r="C1962" t="s">
        <v>878</v>
      </c>
    </row>
    <row r="1964" spans="1:4">
      <c r="A1964">
        <v>8061</v>
      </c>
      <c r="C1964" t="s">
        <v>714</v>
      </c>
      <c r="D1964">
        <v>20</v>
      </c>
    </row>
    <row r="1966" spans="1:4">
      <c r="A1966">
        <v>8062</v>
      </c>
      <c r="C1966" t="s">
        <v>879</v>
      </c>
      <c r="D1966">
        <v>20</v>
      </c>
    </row>
    <row r="1968" spans="1:4">
      <c r="A1968">
        <v>807</v>
      </c>
      <c r="C1968" t="s">
        <v>880</v>
      </c>
    </row>
    <row r="1969" spans="1:4">
      <c r="C1969" t="s">
        <v>881</v>
      </c>
    </row>
    <row r="1970" spans="1:4">
      <c r="C1970" t="s">
        <v>882</v>
      </c>
    </row>
    <row r="1972" spans="1:4">
      <c r="A1972">
        <v>8071100</v>
      </c>
      <c r="C1972" t="s">
        <v>883</v>
      </c>
      <c r="D1972">
        <v>20</v>
      </c>
    </row>
    <row r="1974" spans="1:4">
      <c r="A1974">
        <v>80719</v>
      </c>
      <c r="C1974" t="s">
        <v>27</v>
      </c>
      <c r="D1974">
        <v>20</v>
      </c>
    </row>
    <row r="1976" spans="1:4">
      <c r="A1976">
        <v>8072</v>
      </c>
      <c r="C1976" t="s">
        <v>884</v>
      </c>
      <c r="D1976">
        <v>20</v>
      </c>
    </row>
    <row r="1978" spans="1:4">
      <c r="A1978">
        <v>808</v>
      </c>
      <c r="C1978" t="s">
        <v>885</v>
      </c>
    </row>
    <row r="1980" spans="1:4">
      <c r="A1980">
        <v>8081</v>
      </c>
      <c r="C1980" t="s">
        <v>886</v>
      </c>
      <c r="D1980">
        <v>20</v>
      </c>
    </row>
    <row r="1982" spans="1:4">
      <c r="A1982">
        <v>8083</v>
      </c>
      <c r="C1982" t="s">
        <v>887</v>
      </c>
      <c r="D1982">
        <v>20</v>
      </c>
    </row>
    <row r="1984" spans="1:4">
      <c r="A1984">
        <v>8084</v>
      </c>
      <c r="C1984" t="s">
        <v>888</v>
      </c>
      <c r="D1984">
        <v>20</v>
      </c>
    </row>
    <row r="1986" spans="1:4">
      <c r="A1986">
        <v>809</v>
      </c>
      <c r="C1986" t="s">
        <v>889</v>
      </c>
    </row>
    <row r="1987" spans="1:4">
      <c r="C1987" t="s">
        <v>890</v>
      </c>
    </row>
    <row r="1988" spans="1:4">
      <c r="A1988">
        <v>8091</v>
      </c>
      <c r="C1988" t="s">
        <v>891</v>
      </c>
      <c r="D1988">
        <v>20</v>
      </c>
    </row>
    <row r="1992" spans="1:4">
      <c r="A1992">
        <v>42</v>
      </c>
    </row>
    <row r="1994" spans="1:4">
      <c r="C1994" t="s">
        <v>892</v>
      </c>
    </row>
    <row r="1996" spans="1:4">
      <c r="A1996">
        <v>8092100</v>
      </c>
      <c r="C1996" t="s">
        <v>893</v>
      </c>
      <c r="D1996">
        <v>20</v>
      </c>
    </row>
    <row r="1998" spans="1:4">
      <c r="A1998">
        <v>80929</v>
      </c>
      <c r="C1998" t="s">
        <v>27</v>
      </c>
      <c r="D1998">
        <v>20</v>
      </c>
    </row>
    <row r="2000" spans="1:4">
      <c r="A2000">
        <v>8093</v>
      </c>
      <c r="C2000" t="s">
        <v>894</v>
      </c>
      <c r="D2000">
        <v>20</v>
      </c>
    </row>
    <row r="2002" spans="1:4">
      <c r="A2002">
        <v>8094</v>
      </c>
      <c r="C2002" t="s">
        <v>895</v>
      </c>
      <c r="D2002" t="s">
        <v>98</v>
      </c>
    </row>
    <row r="2004" spans="1:4">
      <c r="A2004">
        <v>81</v>
      </c>
      <c r="C2004" t="s">
        <v>896</v>
      </c>
    </row>
    <row r="2006" spans="1:4">
      <c r="A2006">
        <v>8101</v>
      </c>
      <c r="C2006" t="s">
        <v>897</v>
      </c>
      <c r="D2006">
        <v>20</v>
      </c>
    </row>
    <row r="2008" spans="1:4">
      <c r="A2008">
        <v>8102</v>
      </c>
      <c r="C2008" t="s">
        <v>898</v>
      </c>
      <c r="D2008" t="s">
        <v>98</v>
      </c>
    </row>
    <row r="2009" spans="1:4">
      <c r="C2009" t="s">
        <v>899</v>
      </c>
    </row>
    <row r="2011" spans="1:4">
      <c r="A2011">
        <v>8103</v>
      </c>
      <c r="C2011" t="s">
        <v>900</v>
      </c>
      <c r="D2011" t="s">
        <v>98</v>
      </c>
    </row>
    <row r="2013" spans="1:4">
      <c r="A2013">
        <v>8104</v>
      </c>
      <c r="C2013" t="s">
        <v>901</v>
      </c>
      <c r="D2013" t="s">
        <v>98</v>
      </c>
    </row>
    <row r="2014" spans="1:4">
      <c r="C2014" t="s">
        <v>902</v>
      </c>
    </row>
    <row r="2016" spans="1:4">
      <c r="A2016">
        <v>8105</v>
      </c>
      <c r="C2016" t="s">
        <v>903</v>
      </c>
      <c r="D2016">
        <v>20</v>
      </c>
    </row>
    <row r="2018" spans="1:4">
      <c r="A2018">
        <v>8106</v>
      </c>
      <c r="C2018" t="s">
        <v>904</v>
      </c>
      <c r="D2018">
        <v>20</v>
      </c>
    </row>
    <row r="2020" spans="1:4">
      <c r="A2020">
        <v>8107</v>
      </c>
      <c r="C2020" t="s">
        <v>905</v>
      </c>
      <c r="D2020">
        <v>20</v>
      </c>
    </row>
    <row r="2022" spans="1:4">
      <c r="C2022" t="s">
        <v>95</v>
      </c>
    </row>
    <row r="2024" spans="1:4">
      <c r="A2024">
        <v>8109010</v>
      </c>
      <c r="C2024" t="s">
        <v>906</v>
      </c>
      <c r="D2024">
        <v>20</v>
      </c>
    </row>
    <row r="2026" spans="1:4">
      <c r="A2026">
        <v>810909</v>
      </c>
      <c r="C2026" t="s">
        <v>56</v>
      </c>
      <c r="D2026">
        <v>20</v>
      </c>
    </row>
    <row r="2028" spans="1:4">
      <c r="A2028">
        <v>811</v>
      </c>
      <c r="C2028" t="s">
        <v>907</v>
      </c>
    </row>
    <row r="2029" spans="1:4">
      <c r="C2029" t="s">
        <v>908</v>
      </c>
    </row>
    <row r="2030" spans="1:4">
      <c r="C2030" t="s">
        <v>909</v>
      </c>
    </row>
    <row r="2031" spans="1:4">
      <c r="C2031" t="s">
        <v>910</v>
      </c>
    </row>
    <row r="2032" spans="1:4">
      <c r="A2032">
        <v>8111</v>
      </c>
      <c r="C2032" t="s">
        <v>897</v>
      </c>
      <c r="D2032">
        <v>20</v>
      </c>
    </row>
    <row r="2034" spans="1:4">
      <c r="A2034">
        <v>8112</v>
      </c>
      <c r="C2034" t="s">
        <v>911</v>
      </c>
      <c r="D2034" t="s">
        <v>98</v>
      </c>
    </row>
    <row r="2035" spans="1:4">
      <c r="C2035" t="s">
        <v>912</v>
      </c>
    </row>
    <row r="2036" spans="1:4">
      <c r="C2036" t="s">
        <v>913</v>
      </c>
    </row>
    <row r="2038" spans="1:4">
      <c r="A2038">
        <v>8119</v>
      </c>
      <c r="C2038" t="s">
        <v>33</v>
      </c>
      <c r="D2038">
        <v>20</v>
      </c>
    </row>
    <row r="2040" spans="1:4">
      <c r="A2040">
        <v>812</v>
      </c>
      <c r="C2040" t="s">
        <v>914</v>
      </c>
    </row>
    <row r="2041" spans="1:4">
      <c r="C2041" t="s">
        <v>769</v>
      </c>
    </row>
    <row r="2042" spans="1:4">
      <c r="C2042" t="s">
        <v>770</v>
      </c>
    </row>
    <row r="2043" spans="1:4">
      <c r="C2043" t="s">
        <v>771</v>
      </c>
    </row>
    <row r="2044" spans="1:4">
      <c r="C2044" t="s">
        <v>772</v>
      </c>
    </row>
    <row r="2045" spans="1:4">
      <c r="A2045">
        <v>8121</v>
      </c>
      <c r="C2045" t="s">
        <v>915</v>
      </c>
      <c r="D2045">
        <v>20</v>
      </c>
    </row>
    <row r="2047" spans="1:4">
      <c r="A2047">
        <v>8129</v>
      </c>
      <c r="C2047" t="s">
        <v>33</v>
      </c>
      <c r="D2047">
        <v>20</v>
      </c>
    </row>
    <row r="2049" spans="1:4">
      <c r="A2049">
        <v>813</v>
      </c>
      <c r="C2049" t="s">
        <v>916</v>
      </c>
    </row>
    <row r="2050" spans="1:4">
      <c r="C2050" t="s">
        <v>917</v>
      </c>
    </row>
    <row r="2051" spans="1:4">
      <c r="C2051" t="s">
        <v>918</v>
      </c>
    </row>
    <row r="2052" spans="1:4">
      <c r="A2052">
        <v>8131</v>
      </c>
      <c r="C2052" t="s">
        <v>891</v>
      </c>
      <c r="D2052">
        <v>20</v>
      </c>
    </row>
    <row r="2054" spans="1:4">
      <c r="A2054">
        <v>8132</v>
      </c>
      <c r="C2054" t="s">
        <v>919</v>
      </c>
      <c r="D2054">
        <v>20</v>
      </c>
    </row>
    <row r="2056" spans="1:4">
      <c r="A2056">
        <v>8133</v>
      </c>
      <c r="C2056" t="s">
        <v>886</v>
      </c>
      <c r="D2056">
        <v>20</v>
      </c>
    </row>
    <row r="2058" spans="1:4">
      <c r="C2058" t="s">
        <v>920</v>
      </c>
    </row>
    <row r="2060" spans="1:4">
      <c r="A2060">
        <v>8134010</v>
      </c>
      <c r="C2060" t="s">
        <v>921</v>
      </c>
      <c r="D2060">
        <v>3</v>
      </c>
    </row>
    <row r="2062" spans="1:4">
      <c r="A2062">
        <v>813402</v>
      </c>
      <c r="C2062" t="s">
        <v>922</v>
      </c>
      <c r="D2062">
        <v>20</v>
      </c>
    </row>
    <row r="2063" spans="1:4">
      <c r="A2063">
        <v>813403</v>
      </c>
      <c r="C2063" t="s">
        <v>923</v>
      </c>
      <c r="D2063">
        <v>20</v>
      </c>
    </row>
    <row r="2066" spans="1:4">
      <c r="A2066">
        <v>43</v>
      </c>
    </row>
    <row r="2068" spans="1:4">
      <c r="A2068">
        <v>813404</v>
      </c>
      <c r="C2068" t="s">
        <v>924</v>
      </c>
      <c r="D2068">
        <v>20</v>
      </c>
    </row>
    <row r="2069" spans="1:4">
      <c r="A2069">
        <v>813405</v>
      </c>
      <c r="C2069" t="s">
        <v>925</v>
      </c>
      <c r="D2069">
        <v>20</v>
      </c>
    </row>
    <row r="2071" spans="1:4">
      <c r="A2071">
        <v>813406</v>
      </c>
      <c r="C2071" t="s">
        <v>926</v>
      </c>
      <c r="D2071">
        <v>20</v>
      </c>
    </row>
    <row r="2072" spans="1:4">
      <c r="A2072">
        <v>813407</v>
      </c>
      <c r="C2072" t="s">
        <v>927</v>
      </c>
      <c r="D2072">
        <v>20</v>
      </c>
    </row>
    <row r="2074" spans="1:4">
      <c r="A2074">
        <v>813409</v>
      </c>
      <c r="C2074" t="s">
        <v>56</v>
      </c>
      <c r="D2074">
        <v>20</v>
      </c>
    </row>
    <row r="2075" spans="1:4">
      <c r="A2075">
        <v>8135</v>
      </c>
      <c r="C2075" t="s">
        <v>928</v>
      </c>
      <c r="D2075" t="s">
        <v>98</v>
      </c>
    </row>
    <row r="2076" spans="1:4">
      <c r="A2076">
        <v>814</v>
      </c>
      <c r="C2076" t="s">
        <v>929</v>
      </c>
      <c r="D2076">
        <v>20</v>
      </c>
    </row>
    <row r="2077" spans="1:4">
      <c r="C2077" t="s">
        <v>930</v>
      </c>
    </row>
    <row r="2078" spans="1:4">
      <c r="C2078" t="s">
        <v>931</v>
      </c>
    </row>
    <row r="2079" spans="1:4">
      <c r="C2079" t="s">
        <v>932</v>
      </c>
    </row>
    <row r="2080" spans="1:4">
      <c r="C2080" t="s">
        <v>933</v>
      </c>
    </row>
    <row r="2081" spans="1:4">
      <c r="C2081" t="s">
        <v>934</v>
      </c>
    </row>
    <row r="2082" spans="1:4">
      <c r="A2082" t="s">
        <v>822</v>
      </c>
    </row>
    <row r="2084" spans="1:4">
      <c r="A2084" t="s">
        <v>823</v>
      </c>
      <c r="B2084" t="s">
        <v>935</v>
      </c>
    </row>
    <row r="2086" spans="1:4">
      <c r="A2086" t="s">
        <v>936</v>
      </c>
    </row>
    <row r="2088" spans="1:4">
      <c r="A2088" t="s">
        <v>937</v>
      </c>
    </row>
    <row r="2090" spans="1:4">
      <c r="A2090" t="s">
        <v>938</v>
      </c>
    </row>
    <row r="2092" spans="1:4">
      <c r="A2092" t="s">
        <v>825</v>
      </c>
      <c r="B2092" t="s">
        <v>939</v>
      </c>
    </row>
    <row r="2094" spans="1:4">
      <c r="A2094" t="s">
        <v>0</v>
      </c>
      <c r="C2094" t="s">
        <v>1</v>
      </c>
      <c r="D2094" t="s">
        <v>2</v>
      </c>
    </row>
    <row r="2095" spans="1:4">
      <c r="A2095" t="s">
        <v>4</v>
      </c>
      <c r="B2095" t="s">
        <v>5</v>
      </c>
    </row>
    <row r="2096" spans="1:4">
      <c r="A2096" t="s">
        <v>7</v>
      </c>
      <c r="B2096" t="s">
        <v>8</v>
      </c>
    </row>
    <row r="2097" spans="1:4">
      <c r="A2097" t="s">
        <v>12</v>
      </c>
    </row>
    <row r="2098" spans="1:4">
      <c r="A2098">
        <v>-1</v>
      </c>
      <c r="B2098">
        <v>-2</v>
      </c>
      <c r="C2098">
        <v>-3</v>
      </c>
      <c r="D2098">
        <v>-4</v>
      </c>
    </row>
    <row r="2099" spans="1:4">
      <c r="A2099">
        <v>901</v>
      </c>
      <c r="C2099" t="s">
        <v>940</v>
      </c>
    </row>
    <row r="2100" spans="1:4">
      <c r="C2100" t="s">
        <v>941</v>
      </c>
    </row>
    <row r="2101" spans="1:4">
      <c r="C2101" t="s">
        <v>942</v>
      </c>
    </row>
    <row r="2102" spans="1:4">
      <c r="C2102" t="s">
        <v>943</v>
      </c>
    </row>
    <row r="2103" spans="1:4">
      <c r="C2103" t="s">
        <v>944</v>
      </c>
    </row>
    <row r="2105" spans="1:4">
      <c r="A2105">
        <v>9011100</v>
      </c>
      <c r="C2105" t="s">
        <v>945</v>
      </c>
      <c r="D2105" t="s">
        <v>265</v>
      </c>
    </row>
    <row r="2107" spans="1:4">
      <c r="A2107">
        <v>90112</v>
      </c>
      <c r="C2107" t="s">
        <v>946</v>
      </c>
      <c r="D2107">
        <v>11</v>
      </c>
    </row>
    <row r="2109" spans="1:4">
      <c r="C2109" t="s">
        <v>947</v>
      </c>
    </row>
    <row r="2112" spans="1:4">
      <c r="A2112" t="s">
        <v>948</v>
      </c>
    </row>
    <row r="2114" spans="1:5">
      <c r="A2114">
        <v>90121</v>
      </c>
      <c r="C2114" t="s">
        <v>945</v>
      </c>
      <c r="E2114" t="s">
        <v>265</v>
      </c>
    </row>
    <row r="2116" spans="1:5">
      <c r="A2116">
        <v>90122</v>
      </c>
      <c r="C2116" t="s">
        <v>946</v>
      </c>
      <c r="E2116">
        <v>11</v>
      </c>
    </row>
    <row r="2118" spans="1:5">
      <c r="A2118">
        <v>9019</v>
      </c>
      <c r="C2118" t="s">
        <v>33</v>
      </c>
      <c r="E2118">
        <v>11</v>
      </c>
    </row>
    <row r="2120" spans="1:5">
      <c r="A2120">
        <v>902</v>
      </c>
      <c r="C2120" t="s">
        <v>949</v>
      </c>
    </row>
    <row r="2122" spans="1:5">
      <c r="A2122">
        <v>9021</v>
      </c>
      <c r="C2122" t="s">
        <v>950</v>
      </c>
      <c r="E2122" t="s">
        <v>265</v>
      </c>
    </row>
    <row r="2123" spans="1:5">
      <c r="C2123" t="s">
        <v>951</v>
      </c>
    </row>
    <row r="2125" spans="1:5">
      <c r="A2125">
        <v>9022</v>
      </c>
      <c r="C2125" t="s">
        <v>952</v>
      </c>
      <c r="E2125" t="s">
        <v>265</v>
      </c>
    </row>
    <row r="2127" spans="1:5">
      <c r="A2127">
        <v>9023</v>
      </c>
      <c r="C2127" t="s">
        <v>953</v>
      </c>
      <c r="E2127" t="s">
        <v>265</v>
      </c>
    </row>
    <row r="2128" spans="1:5">
      <c r="C2128" t="s">
        <v>954</v>
      </c>
    </row>
    <row r="2129" spans="1:5">
      <c r="C2129" t="s">
        <v>955</v>
      </c>
    </row>
    <row r="2130" spans="1:5">
      <c r="C2130" t="s">
        <v>956</v>
      </c>
    </row>
    <row r="2131" spans="1:5">
      <c r="C2131" t="s">
        <v>957</v>
      </c>
    </row>
    <row r="2133" spans="1:5">
      <c r="A2133">
        <v>902401</v>
      </c>
      <c r="C2133" t="s">
        <v>958</v>
      </c>
      <c r="E2133">
        <v>11</v>
      </c>
    </row>
    <row r="2135" spans="1:5">
      <c r="A2135">
        <v>902402</v>
      </c>
      <c r="C2135" t="s">
        <v>959</v>
      </c>
      <c r="E2135" t="s">
        <v>265</v>
      </c>
    </row>
    <row r="2137" spans="1:5">
      <c r="A2137">
        <v>902409</v>
      </c>
      <c r="C2137" t="s">
        <v>56</v>
      </c>
      <c r="E2137">
        <v>11</v>
      </c>
    </row>
    <row r="2139" spans="1:5">
      <c r="A2139">
        <v>903</v>
      </c>
      <c r="C2139" t="s">
        <v>960</v>
      </c>
      <c r="E2139">
        <v>11</v>
      </c>
    </row>
    <row r="2141" spans="1:5">
      <c r="A2141">
        <v>904</v>
      </c>
      <c r="C2141" t="s">
        <v>961</v>
      </c>
    </row>
    <row r="2142" spans="1:5">
      <c r="C2142" t="s">
        <v>962</v>
      </c>
    </row>
    <row r="2143" spans="1:5">
      <c r="C2143" t="s">
        <v>963</v>
      </c>
    </row>
    <row r="2144" spans="1:5">
      <c r="C2144" t="s">
        <v>964</v>
      </c>
    </row>
    <row r="2146" spans="1:5">
      <c r="C2146" t="s">
        <v>965</v>
      </c>
    </row>
    <row r="2148" spans="1:5">
      <c r="A2148">
        <v>9041110</v>
      </c>
      <c r="C2148" t="s">
        <v>966</v>
      </c>
      <c r="E2148">
        <v>3</v>
      </c>
    </row>
    <row r="2150" spans="1:5">
      <c r="A2150">
        <v>904112</v>
      </c>
      <c r="C2150" t="s">
        <v>967</v>
      </c>
      <c r="E2150">
        <v>3</v>
      </c>
    </row>
    <row r="2152" spans="1:5">
      <c r="A2152">
        <v>904113</v>
      </c>
      <c r="C2152" t="s">
        <v>968</v>
      </c>
      <c r="E2152">
        <v>3</v>
      </c>
    </row>
    <row r="2154" spans="1:5">
      <c r="A2154">
        <v>904119</v>
      </c>
      <c r="C2154" t="s">
        <v>56</v>
      </c>
      <c r="E2154">
        <v>3</v>
      </c>
    </row>
    <row r="2156" spans="1:5">
      <c r="A2156">
        <v>90412</v>
      </c>
      <c r="C2156" t="s">
        <v>969</v>
      </c>
      <c r="E2156" t="s">
        <v>764</v>
      </c>
    </row>
    <row r="2158" spans="1:5">
      <c r="C2158" t="s">
        <v>751</v>
      </c>
    </row>
    <row r="2159" spans="1:5">
      <c r="C2159" t="s">
        <v>970</v>
      </c>
    </row>
    <row r="2161" spans="1:5">
      <c r="C2161" t="s">
        <v>971</v>
      </c>
    </row>
    <row r="2163" spans="1:5">
      <c r="A2163">
        <v>9042110</v>
      </c>
      <c r="C2163" t="s">
        <v>972</v>
      </c>
      <c r="E2163">
        <v>16</v>
      </c>
    </row>
    <row r="2165" spans="1:5">
      <c r="A2165">
        <v>904212</v>
      </c>
      <c r="C2165" t="s">
        <v>973</v>
      </c>
      <c r="E2165">
        <v>3</v>
      </c>
    </row>
    <row r="2167" spans="1:5">
      <c r="A2167">
        <v>904219</v>
      </c>
      <c r="C2167" t="s">
        <v>56</v>
      </c>
      <c r="E2167">
        <v>16</v>
      </c>
    </row>
    <row r="2169" spans="1:5">
      <c r="C2169" t="s">
        <v>974</v>
      </c>
    </row>
    <row r="2171" spans="1:5">
      <c r="A2171">
        <v>9042210</v>
      </c>
      <c r="C2171" t="s">
        <v>975</v>
      </c>
      <c r="E2171">
        <v>16</v>
      </c>
    </row>
    <row r="2173" spans="1:5">
      <c r="A2173">
        <v>904229</v>
      </c>
      <c r="C2173" t="s">
        <v>56</v>
      </c>
      <c r="E2173">
        <v>16</v>
      </c>
    </row>
    <row r="2175" spans="1:5">
      <c r="A2175">
        <v>905</v>
      </c>
      <c r="C2175" t="s">
        <v>976</v>
      </c>
    </row>
    <row r="2177" spans="1:5">
      <c r="A2177">
        <v>9051</v>
      </c>
      <c r="C2177" t="s">
        <v>977</v>
      </c>
      <c r="E2177">
        <v>3</v>
      </c>
    </row>
    <row r="2179" spans="1:5">
      <c r="A2179">
        <v>9052</v>
      </c>
      <c r="C2179" t="s">
        <v>978</v>
      </c>
      <c r="E2179" t="s">
        <v>155</v>
      </c>
    </row>
    <row r="2181" spans="1:5">
      <c r="A2181">
        <v>906</v>
      </c>
      <c r="C2181" t="s">
        <v>979</v>
      </c>
    </row>
    <row r="2183" spans="1:5">
      <c r="C2183" t="s">
        <v>980</v>
      </c>
    </row>
    <row r="2185" spans="1:5">
      <c r="A2185">
        <v>9061100</v>
      </c>
      <c r="C2185" t="s">
        <v>981</v>
      </c>
      <c r="E2185">
        <v>3</v>
      </c>
    </row>
    <row r="2187" spans="1:5">
      <c r="A2187">
        <v>90619</v>
      </c>
      <c r="C2187" t="s">
        <v>60</v>
      </c>
      <c r="D2187" t="s">
        <v>79</v>
      </c>
      <c r="E2187">
        <v>3</v>
      </c>
    </row>
    <row r="2189" spans="1:5">
      <c r="A2189">
        <v>9062</v>
      </c>
      <c r="C2189" t="s">
        <v>978</v>
      </c>
      <c r="E2189" t="s">
        <v>764</v>
      </c>
    </row>
    <row r="2193" spans="1:5">
      <c r="A2193">
        <v>45</v>
      </c>
    </row>
    <row r="2195" spans="1:5">
      <c r="A2195">
        <v>907</v>
      </c>
      <c r="C2195" t="s">
        <v>982</v>
      </c>
    </row>
    <row r="2197" spans="1:5">
      <c r="A2197">
        <v>9071</v>
      </c>
      <c r="C2197" t="s">
        <v>983</v>
      </c>
      <c r="E2197">
        <v>3</v>
      </c>
    </row>
    <row r="2199" spans="1:5">
      <c r="A2199">
        <v>9072</v>
      </c>
      <c r="C2199" t="s">
        <v>978</v>
      </c>
      <c r="E2199" t="s">
        <v>155</v>
      </c>
    </row>
    <row r="2201" spans="1:5">
      <c r="A2201">
        <v>908</v>
      </c>
      <c r="C2201" t="s">
        <v>984</v>
      </c>
    </row>
    <row r="2203" spans="1:5">
      <c r="C2203" t="s">
        <v>985</v>
      </c>
    </row>
    <row r="2205" spans="1:5">
      <c r="A2205">
        <v>9081100</v>
      </c>
      <c r="C2205" t="s">
        <v>986</v>
      </c>
      <c r="E2205">
        <v>3</v>
      </c>
    </row>
    <row r="2207" spans="1:5">
      <c r="A2207">
        <v>90812</v>
      </c>
      <c r="C2207" t="s">
        <v>969</v>
      </c>
      <c r="E2207" t="s">
        <v>155</v>
      </c>
    </row>
    <row r="2209" spans="1:5">
      <c r="C2209" t="s">
        <v>987</v>
      </c>
    </row>
    <row r="2211" spans="1:5">
      <c r="A2211">
        <v>9082100</v>
      </c>
      <c r="C2211" t="s">
        <v>986</v>
      </c>
      <c r="E2211">
        <v>3</v>
      </c>
    </row>
    <row r="2213" spans="1:5">
      <c r="A2213">
        <v>90822</v>
      </c>
      <c r="C2213" t="s">
        <v>969</v>
      </c>
      <c r="E2213" t="s">
        <v>155</v>
      </c>
    </row>
    <row r="2215" spans="1:5">
      <c r="C2215" t="s">
        <v>988</v>
      </c>
    </row>
    <row r="2217" spans="1:5">
      <c r="C2217" t="s">
        <v>965</v>
      </c>
    </row>
    <row r="2219" spans="1:5">
      <c r="A2219">
        <v>9083110</v>
      </c>
      <c r="C2219" t="e">
        <f>- - - _xleta.LARGE</f>
        <v>#VALUE!</v>
      </c>
      <c r="E2219">
        <v>3</v>
      </c>
    </row>
    <row r="2221" spans="1:5">
      <c r="A2221">
        <v>908312</v>
      </c>
      <c r="C2221" t="e">
        <f>- - - _xleta.SMALL</f>
        <v>#VALUE!</v>
      </c>
      <c r="E2221">
        <v>3</v>
      </c>
    </row>
    <row r="2223" spans="1:5">
      <c r="A2223">
        <v>90832</v>
      </c>
      <c r="C2223" t="s">
        <v>969</v>
      </c>
      <c r="E2223" t="s">
        <v>155</v>
      </c>
    </row>
    <row r="2225" spans="1:5">
      <c r="A2225">
        <v>909</v>
      </c>
      <c r="C2225" t="s">
        <v>989</v>
      </c>
    </row>
    <row r="2226" spans="1:5">
      <c r="C2226" t="s">
        <v>990</v>
      </c>
    </row>
    <row r="2227" spans="1:5">
      <c r="C2227" t="s">
        <v>360</v>
      </c>
      <c r="D2227" t="s">
        <v>991</v>
      </c>
    </row>
    <row r="2229" spans="1:5">
      <c r="A2229">
        <v>90921</v>
      </c>
      <c r="C2229" t="s">
        <v>986</v>
      </c>
      <c r="E2229">
        <v>3</v>
      </c>
    </row>
    <row r="2231" spans="1:5">
      <c r="A2231">
        <v>90922</v>
      </c>
      <c r="C2231" t="s">
        <v>969</v>
      </c>
      <c r="E2231" t="s">
        <v>155</v>
      </c>
    </row>
    <row r="2233" spans="1:5">
      <c r="C2233" t="s">
        <v>360</v>
      </c>
      <c r="D2233" t="s">
        <v>992</v>
      </c>
    </row>
    <row r="2235" spans="1:5">
      <c r="A2235">
        <v>90931</v>
      </c>
      <c r="C2235" t="s">
        <v>986</v>
      </c>
      <c r="E2235">
        <v>3</v>
      </c>
    </row>
    <row r="2237" spans="1:5">
      <c r="A2237">
        <v>90932</v>
      </c>
      <c r="C2237" t="s">
        <v>969</v>
      </c>
      <c r="E2237" t="s">
        <v>155</v>
      </c>
    </row>
    <row r="2239" spans="1:5">
      <c r="C2239" t="s">
        <v>993</v>
      </c>
    </row>
    <row r="2240" spans="1:5">
      <c r="C2240" t="s">
        <v>994</v>
      </c>
    </row>
    <row r="2242" spans="1:5">
      <c r="A2242">
        <v>90961</v>
      </c>
      <c r="C2242" t="s">
        <v>986</v>
      </c>
      <c r="E2242">
        <v>3</v>
      </c>
    </row>
    <row r="2244" spans="1:5">
      <c r="A2244">
        <v>90962</v>
      </c>
      <c r="C2244" t="s">
        <v>969</v>
      </c>
      <c r="E2244" t="s">
        <v>155</v>
      </c>
    </row>
    <row r="2246" spans="1:5">
      <c r="A2246">
        <v>91</v>
      </c>
      <c r="C2246" t="s">
        <v>995</v>
      </c>
    </row>
    <row r="2247" spans="1:5">
      <c r="C2247" t="s">
        <v>996</v>
      </c>
    </row>
    <row r="2248" spans="1:5">
      <c r="C2248" t="s">
        <v>997</v>
      </c>
    </row>
    <row r="2250" spans="1:5">
      <c r="A2250">
        <v>9101100</v>
      </c>
      <c r="C2250" t="s">
        <v>986</v>
      </c>
      <c r="E2250">
        <v>16</v>
      </c>
    </row>
    <row r="2252" spans="1:5">
      <c r="A2252">
        <v>91012</v>
      </c>
      <c r="C2252" t="s">
        <v>969</v>
      </c>
      <c r="E2252" t="s">
        <v>764</v>
      </c>
    </row>
    <row r="2254" spans="1:5">
      <c r="A2254">
        <v>9102</v>
      </c>
      <c r="C2254" t="s">
        <v>998</v>
      </c>
      <c r="E2254">
        <v>3</v>
      </c>
    </row>
    <row r="2256" spans="1:5">
      <c r="A2256">
        <v>9103</v>
      </c>
      <c r="C2256" t="s">
        <v>999</v>
      </c>
      <c r="E2256">
        <v>16</v>
      </c>
    </row>
    <row r="2258" spans="1:5">
      <c r="C2258" t="s">
        <v>1000</v>
      </c>
    </row>
    <row r="2260" spans="1:5">
      <c r="A2260">
        <v>9109100</v>
      </c>
      <c r="C2260" t="s">
        <v>1001</v>
      </c>
      <c r="E2260" t="s">
        <v>764</v>
      </c>
    </row>
    <row r="2261" spans="1:5">
      <c r="C2261" t="s">
        <v>1002</v>
      </c>
    </row>
    <row r="2262" spans="1:5">
      <c r="C2262" t="s">
        <v>676</v>
      </c>
    </row>
    <row r="2264" spans="1:5">
      <c r="A2264">
        <v>9109910</v>
      </c>
      <c r="C2264" t="s">
        <v>1003</v>
      </c>
      <c r="E2264" t="s">
        <v>155</v>
      </c>
    </row>
    <row r="2266" spans="1:5">
      <c r="A2266">
        <v>910999</v>
      </c>
      <c r="C2266" t="s">
        <v>56</v>
      </c>
      <c r="E2266">
        <v>16</v>
      </c>
    </row>
    <row r="2274" spans="1:5">
      <c r="A2274">
        <v>46</v>
      </c>
    </row>
    <row r="2280" spans="1:5">
      <c r="A2280">
        <v>1001</v>
      </c>
      <c r="C2280" t="s">
        <v>1004</v>
      </c>
    </row>
    <row r="2282" spans="1:5">
      <c r="C2282" t="s">
        <v>1005</v>
      </c>
    </row>
    <row r="2284" spans="1:5">
      <c r="A2284">
        <v>10011100</v>
      </c>
      <c r="C2284" t="s">
        <v>1006</v>
      </c>
      <c r="E2284">
        <v>11</v>
      </c>
    </row>
    <row r="2286" spans="1:5">
      <c r="A2286">
        <v>100119</v>
      </c>
      <c r="C2286" t="s">
        <v>27</v>
      </c>
      <c r="E2286">
        <v>11</v>
      </c>
    </row>
    <row r="2288" spans="1:5">
      <c r="C2288" t="s">
        <v>360</v>
      </c>
      <c r="D2288" t="s">
        <v>61</v>
      </c>
    </row>
    <row r="2290" spans="1:5">
      <c r="A2290">
        <v>100191</v>
      </c>
      <c r="C2290" t="s">
        <v>1006</v>
      </c>
      <c r="E2290">
        <v>11</v>
      </c>
    </row>
    <row r="2292" spans="1:5">
      <c r="A2292">
        <v>100199</v>
      </c>
      <c r="C2292" t="s">
        <v>27</v>
      </c>
      <c r="E2292">
        <v>11</v>
      </c>
    </row>
    <row r="2294" spans="1:5">
      <c r="A2294">
        <v>1002</v>
      </c>
      <c r="C2294" t="s">
        <v>1007</v>
      </c>
    </row>
    <row r="2296" spans="1:5">
      <c r="A2296">
        <v>10021</v>
      </c>
      <c r="C2296" t="s">
        <v>1008</v>
      </c>
      <c r="E2296">
        <v>3</v>
      </c>
    </row>
    <row r="2298" spans="1:5">
      <c r="A2298">
        <v>10029</v>
      </c>
      <c r="C2298" t="s">
        <v>33</v>
      </c>
      <c r="E2298">
        <v>3</v>
      </c>
    </row>
    <row r="2300" spans="1:5">
      <c r="A2300">
        <v>1003</v>
      </c>
      <c r="C2300" t="s">
        <v>1009</v>
      </c>
    </row>
    <row r="2302" spans="1:5">
      <c r="A2302">
        <v>10031</v>
      </c>
      <c r="C2302" t="s">
        <v>1008</v>
      </c>
      <c r="E2302">
        <v>3</v>
      </c>
    </row>
    <row r="2304" spans="1:5">
      <c r="A2304">
        <v>10039</v>
      </c>
      <c r="C2304" t="s">
        <v>33</v>
      </c>
      <c r="E2304">
        <v>3</v>
      </c>
    </row>
    <row r="2306" spans="1:5">
      <c r="A2306">
        <v>1004</v>
      </c>
      <c r="C2306" t="s">
        <v>1010</v>
      </c>
    </row>
    <row r="2308" spans="1:5">
      <c r="A2308">
        <v>10041</v>
      </c>
      <c r="C2308" t="s">
        <v>1008</v>
      </c>
      <c r="E2308">
        <v>3</v>
      </c>
    </row>
    <row r="2310" spans="1:5">
      <c r="A2310">
        <v>10049</v>
      </c>
      <c r="C2310" t="s">
        <v>33</v>
      </c>
      <c r="E2310">
        <v>3</v>
      </c>
    </row>
    <row r="2312" spans="1:5">
      <c r="A2312">
        <v>1005</v>
      </c>
      <c r="C2312" t="s">
        <v>1011</v>
      </c>
    </row>
    <row r="2314" spans="1:5">
      <c r="A2314">
        <v>10051</v>
      </c>
      <c r="C2314" t="s">
        <v>716</v>
      </c>
      <c r="E2314">
        <v>3</v>
      </c>
    </row>
    <row r="2316" spans="1:5">
      <c r="A2316">
        <v>10059</v>
      </c>
      <c r="C2316" t="s">
        <v>33</v>
      </c>
      <c r="E2316">
        <v>11</v>
      </c>
    </row>
    <row r="2318" spans="1:5">
      <c r="A2318">
        <v>1006</v>
      </c>
      <c r="C2318" t="s">
        <v>1012</v>
      </c>
    </row>
    <row r="2322" spans="1:5">
      <c r="A2322">
        <v>47</v>
      </c>
    </row>
    <row r="2325" spans="1:5">
      <c r="C2325" t="s">
        <v>1013</v>
      </c>
    </row>
    <row r="2327" spans="1:5">
      <c r="A2327">
        <v>10061010</v>
      </c>
      <c r="C2327" t="s">
        <v>1014</v>
      </c>
      <c r="E2327">
        <v>3</v>
      </c>
    </row>
    <row r="2329" spans="1:5">
      <c r="A2329">
        <v>1006109</v>
      </c>
      <c r="C2329" t="s">
        <v>56</v>
      </c>
      <c r="E2329">
        <v>11</v>
      </c>
    </row>
    <row r="2331" spans="1:5">
      <c r="A2331">
        <v>10062</v>
      </c>
      <c r="C2331" t="s">
        <v>1015</v>
      </c>
      <c r="E2331">
        <v>11</v>
      </c>
    </row>
    <row r="2333" spans="1:5">
      <c r="C2333" t="s">
        <v>1016</v>
      </c>
    </row>
    <row r="2334" spans="1:5">
      <c r="C2334" t="s">
        <v>1017</v>
      </c>
    </row>
    <row r="2336" spans="1:5">
      <c r="A2336">
        <v>1006301</v>
      </c>
      <c r="C2336" t="s">
        <v>1018</v>
      </c>
      <c r="E2336">
        <v>11</v>
      </c>
    </row>
    <row r="2338" spans="1:5">
      <c r="A2338">
        <v>1006309</v>
      </c>
      <c r="C2338" t="s">
        <v>56</v>
      </c>
      <c r="E2338">
        <v>11</v>
      </c>
    </row>
    <row r="2340" spans="1:5">
      <c r="A2340">
        <v>10064</v>
      </c>
      <c r="C2340" t="s">
        <v>1019</v>
      </c>
      <c r="E2340">
        <v>11</v>
      </c>
    </row>
    <row r="2342" spans="1:5">
      <c r="A2342">
        <v>1007</v>
      </c>
      <c r="C2342" t="s">
        <v>1020</v>
      </c>
    </row>
    <row r="2344" spans="1:5">
      <c r="A2344">
        <v>10071</v>
      </c>
      <c r="C2344" t="s">
        <v>1008</v>
      </c>
      <c r="E2344">
        <v>3</v>
      </c>
    </row>
    <row r="2346" spans="1:5">
      <c r="A2346">
        <v>10079</v>
      </c>
      <c r="C2346" t="s">
        <v>33</v>
      </c>
      <c r="E2346">
        <v>3</v>
      </c>
    </row>
    <row r="2348" spans="1:5">
      <c r="A2348">
        <v>1008</v>
      </c>
      <c r="C2348" t="s">
        <v>1021</v>
      </c>
    </row>
    <row r="2349" spans="1:5">
      <c r="C2349" t="s">
        <v>1022</v>
      </c>
    </row>
    <row r="2351" spans="1:5">
      <c r="A2351">
        <v>10081</v>
      </c>
      <c r="C2351" t="s">
        <v>1023</v>
      </c>
      <c r="E2351">
        <v>3</v>
      </c>
    </row>
    <row r="2353" spans="1:5">
      <c r="C2353" t="s">
        <v>1024</v>
      </c>
    </row>
    <row r="2355" spans="1:5">
      <c r="A2355">
        <v>10082100</v>
      </c>
      <c r="C2355" t="s">
        <v>1006</v>
      </c>
      <c r="E2355">
        <v>3</v>
      </c>
    </row>
    <row r="2357" spans="1:5">
      <c r="A2357">
        <v>100829</v>
      </c>
      <c r="C2357" t="s">
        <v>27</v>
      </c>
      <c r="E2357">
        <v>3</v>
      </c>
    </row>
    <row r="2359" spans="1:5">
      <c r="A2359">
        <v>10083</v>
      </c>
      <c r="C2359" t="s">
        <v>1025</v>
      </c>
      <c r="E2359">
        <v>3</v>
      </c>
    </row>
    <row r="2361" spans="1:5">
      <c r="A2361">
        <v>10084</v>
      </c>
      <c r="C2361" t="s">
        <v>1026</v>
      </c>
      <c r="E2361">
        <v>3</v>
      </c>
    </row>
    <row r="2363" spans="1:5">
      <c r="A2363">
        <v>10085</v>
      </c>
      <c r="C2363" t="s">
        <v>1027</v>
      </c>
      <c r="E2363">
        <v>3</v>
      </c>
    </row>
    <row r="2365" spans="1:5">
      <c r="A2365">
        <v>10086</v>
      </c>
      <c r="C2365" t="s">
        <v>360</v>
      </c>
      <c r="D2365" t="s">
        <v>1028</v>
      </c>
      <c r="E2365">
        <v>3</v>
      </c>
    </row>
    <row r="2367" spans="1:5">
      <c r="A2367">
        <v>10089</v>
      </c>
      <c r="C2367" t="s">
        <v>360</v>
      </c>
      <c r="D2367" t="s">
        <v>1029</v>
      </c>
      <c r="E2367">
        <v>3</v>
      </c>
    </row>
    <row r="2372" spans="1:5">
      <c r="A2372" t="s">
        <v>1030</v>
      </c>
      <c r="B2372" s="398">
        <v>0.45</v>
      </c>
      <c r="C2372" s="399">
        <v>2.5000000000000001E-2</v>
      </c>
      <c r="D2372" s="398">
        <v>0.8</v>
      </c>
      <c r="E2372" t="s">
        <v>360</v>
      </c>
    </row>
    <row r="2373" spans="1:5">
      <c r="A2373" t="s">
        <v>1031</v>
      </c>
      <c r="B2373" s="398">
        <v>0.45</v>
      </c>
      <c r="C2373" s="398">
        <v>0.03</v>
      </c>
      <c r="D2373" s="398">
        <v>0.8</v>
      </c>
      <c r="E2373" t="s">
        <v>360</v>
      </c>
    </row>
    <row r="2374" spans="1:5">
      <c r="A2374" t="s">
        <v>1032</v>
      </c>
      <c r="B2374" s="398">
        <v>0.45</v>
      </c>
      <c r="C2374" s="398">
        <v>0.05</v>
      </c>
      <c r="D2374" s="398">
        <v>0.8</v>
      </c>
      <c r="E2374" t="s">
        <v>360</v>
      </c>
    </row>
    <row r="2375" spans="1:5">
      <c r="A2375" t="s">
        <v>1033</v>
      </c>
      <c r="B2375" s="398">
        <v>0.45</v>
      </c>
      <c r="C2375" s="398">
        <v>0.02</v>
      </c>
      <c r="D2375" t="s">
        <v>360</v>
      </c>
      <c r="E2375" s="398">
        <v>0.9</v>
      </c>
    </row>
    <row r="2376" spans="1:5">
      <c r="A2376" t="s">
        <v>1034</v>
      </c>
    </row>
    <row r="2377" spans="1:5">
      <c r="A2377" t="s">
        <v>1035</v>
      </c>
      <c r="B2377" s="398">
        <v>0.45</v>
      </c>
      <c r="C2377" s="399">
        <v>1.6E-2</v>
      </c>
      <c r="D2377" s="398">
        <v>0.8</v>
      </c>
      <c r="E2377" t="s">
        <v>360</v>
      </c>
    </row>
    <row r="2378" spans="1:5">
      <c r="A2378" t="s">
        <v>1036</v>
      </c>
      <c r="B2378" s="398">
        <v>0.45</v>
      </c>
      <c r="C2378" s="398">
        <v>0.04</v>
      </c>
      <c r="D2378" s="398">
        <v>0.8</v>
      </c>
      <c r="E2378" t="s">
        <v>360</v>
      </c>
    </row>
    <row r="2382" spans="1:5">
      <c r="A2382" t="s">
        <v>827</v>
      </c>
      <c r="B2382" t="s">
        <v>1037</v>
      </c>
    </row>
    <row r="2384" spans="1:5">
      <c r="A2384" t="s">
        <v>1038</v>
      </c>
    </row>
    <row r="2386" spans="1:4">
      <c r="A2386" t="s">
        <v>1039</v>
      </c>
    </row>
    <row r="2389" spans="1:4">
      <c r="A2389" t="s">
        <v>0</v>
      </c>
      <c r="C2389" t="s">
        <v>1</v>
      </c>
      <c r="D2389" t="s">
        <v>2</v>
      </c>
    </row>
    <row r="2391" spans="1:4">
      <c r="A2391" t="s">
        <v>4</v>
      </c>
      <c r="B2391" t="s">
        <v>5</v>
      </c>
    </row>
    <row r="2392" spans="1:4">
      <c r="A2392" t="s">
        <v>7</v>
      </c>
      <c r="B2392" t="s">
        <v>8</v>
      </c>
    </row>
    <row r="2393" spans="1:4">
      <c r="A2393" t="s">
        <v>12</v>
      </c>
    </row>
    <row r="2394" spans="1:4">
      <c r="A2394">
        <v>-1</v>
      </c>
      <c r="B2394">
        <v>-2</v>
      </c>
      <c r="C2394">
        <v>-3</v>
      </c>
      <c r="D2394">
        <v>-4</v>
      </c>
    </row>
    <row r="2395" spans="1:4">
      <c r="A2395">
        <v>1101</v>
      </c>
      <c r="C2395" t="s">
        <v>1040</v>
      </c>
    </row>
    <row r="2397" spans="1:4">
      <c r="A2397">
        <v>1101001</v>
      </c>
      <c r="C2397" t="s">
        <v>1041</v>
      </c>
      <c r="D2397">
        <v>3</v>
      </c>
    </row>
    <row r="2399" spans="1:4">
      <c r="A2399">
        <v>1101002</v>
      </c>
      <c r="C2399" t="s">
        <v>1042</v>
      </c>
      <c r="D2399">
        <v>11</v>
      </c>
    </row>
    <row r="2401" spans="1:4">
      <c r="A2401">
        <v>1102</v>
      </c>
      <c r="C2401" t="s">
        <v>1043</v>
      </c>
    </row>
    <row r="2403" spans="1:4">
      <c r="A2403">
        <v>11022</v>
      </c>
      <c r="C2403" t="s">
        <v>1044</v>
      </c>
      <c r="D2403">
        <v>11</v>
      </c>
    </row>
    <row r="2405" spans="1:4">
      <c r="A2405">
        <v>11029</v>
      </c>
      <c r="C2405" t="s">
        <v>33</v>
      </c>
      <c r="D2405">
        <v>11</v>
      </c>
    </row>
    <row r="2407" spans="1:4">
      <c r="A2407">
        <v>1103</v>
      </c>
      <c r="C2407" t="s">
        <v>1045</v>
      </c>
    </row>
    <row r="2409" spans="1:4">
      <c r="C2409" t="s">
        <v>1046</v>
      </c>
    </row>
    <row r="2413" spans="1:4">
      <c r="A2413" t="s">
        <v>1047</v>
      </c>
    </row>
    <row r="2415" spans="1:4">
      <c r="A2415" t="s">
        <v>0</v>
      </c>
      <c r="C2415" t="s">
        <v>1</v>
      </c>
      <c r="D2415" t="s">
        <v>2</v>
      </c>
    </row>
    <row r="2417" spans="1:4">
      <c r="A2417" t="s">
        <v>4</v>
      </c>
      <c r="B2417" t="s">
        <v>5</v>
      </c>
    </row>
    <row r="2418" spans="1:4">
      <c r="A2418" t="s">
        <v>7</v>
      </c>
      <c r="B2418" t="s">
        <v>8</v>
      </c>
    </row>
    <row r="2419" spans="1:4">
      <c r="A2419" t="s">
        <v>12</v>
      </c>
    </row>
    <row r="2420" spans="1:4">
      <c r="A2420">
        <v>-1</v>
      </c>
      <c r="B2420">
        <v>-2</v>
      </c>
      <c r="C2420">
        <v>-3</v>
      </c>
      <c r="D2420">
        <v>-4</v>
      </c>
    </row>
    <row r="2421" spans="1:4">
      <c r="A2421">
        <v>110311</v>
      </c>
      <c r="C2421" t="s">
        <v>1048</v>
      </c>
      <c r="D2421">
        <v>16</v>
      </c>
    </row>
    <row r="2423" spans="1:4">
      <c r="A2423">
        <v>110313</v>
      </c>
      <c r="C2423" t="s">
        <v>1049</v>
      </c>
      <c r="D2423">
        <v>16</v>
      </c>
    </row>
    <row r="2425" spans="1:4">
      <c r="A2425">
        <v>110319</v>
      </c>
      <c r="C2425" t="s">
        <v>1050</v>
      </c>
      <c r="D2425">
        <v>16</v>
      </c>
    </row>
    <row r="2427" spans="1:4">
      <c r="A2427">
        <v>11032</v>
      </c>
      <c r="C2427" t="s">
        <v>1051</v>
      </c>
      <c r="D2427">
        <v>16</v>
      </c>
    </row>
    <row r="2429" spans="1:4">
      <c r="A2429">
        <v>1104</v>
      </c>
      <c r="C2429" t="s">
        <v>1052</v>
      </c>
    </row>
    <row r="2430" spans="1:4">
      <c r="C2430" t="s">
        <v>1053</v>
      </c>
    </row>
    <row r="2431" spans="1:4">
      <c r="C2431" t="s">
        <v>1054</v>
      </c>
    </row>
    <row r="2432" spans="1:4">
      <c r="C2432" t="s">
        <v>1055</v>
      </c>
    </row>
    <row r="2434" spans="1:4">
      <c r="C2434" t="s">
        <v>1056</v>
      </c>
    </row>
    <row r="2436" spans="1:4">
      <c r="A2436">
        <v>11041200</v>
      </c>
      <c r="C2436" t="s">
        <v>1057</v>
      </c>
      <c r="D2436">
        <v>16</v>
      </c>
    </row>
    <row r="2438" spans="1:4">
      <c r="A2438">
        <v>110419</v>
      </c>
      <c r="C2438" t="s">
        <v>1050</v>
      </c>
      <c r="D2438">
        <v>16</v>
      </c>
    </row>
    <row r="2440" spans="1:4">
      <c r="C2440" t="s">
        <v>1058</v>
      </c>
    </row>
    <row r="2441" spans="1:4">
      <c r="C2441" t="s">
        <v>1059</v>
      </c>
    </row>
    <row r="2443" spans="1:4">
      <c r="A2443">
        <v>110422</v>
      </c>
      <c r="C2443" t="s">
        <v>1057</v>
      </c>
      <c r="D2443">
        <v>16</v>
      </c>
    </row>
    <row r="2445" spans="1:4">
      <c r="A2445">
        <v>110423</v>
      </c>
      <c r="C2445" t="s">
        <v>1060</v>
      </c>
      <c r="D2445">
        <v>16</v>
      </c>
    </row>
    <row r="2447" spans="1:4">
      <c r="A2447">
        <v>110429</v>
      </c>
      <c r="C2447" t="s">
        <v>1050</v>
      </c>
      <c r="D2447">
        <v>16</v>
      </c>
    </row>
    <row r="2449" spans="1:4">
      <c r="A2449">
        <v>11043</v>
      </c>
      <c r="C2449" t="s">
        <v>1061</v>
      </c>
      <c r="D2449" t="s">
        <v>764</v>
      </c>
    </row>
    <row r="2450" spans="1:4">
      <c r="C2450" t="s">
        <v>1062</v>
      </c>
    </row>
    <row r="2451" spans="1:4">
      <c r="A2451">
        <v>1105</v>
      </c>
      <c r="C2451" t="s">
        <v>1063</v>
      </c>
    </row>
    <row r="2452" spans="1:4">
      <c r="C2452" t="s">
        <v>1064</v>
      </c>
    </row>
    <row r="2454" spans="1:4">
      <c r="A2454">
        <v>11051</v>
      </c>
      <c r="C2454" t="s">
        <v>1065</v>
      </c>
      <c r="D2454" t="s">
        <v>98</v>
      </c>
    </row>
    <row r="2456" spans="1:4">
      <c r="A2456">
        <v>11052</v>
      </c>
      <c r="C2456" t="s">
        <v>1066</v>
      </c>
      <c r="D2456" t="s">
        <v>98</v>
      </c>
    </row>
    <row r="2458" spans="1:4">
      <c r="A2458">
        <v>1106</v>
      </c>
      <c r="C2458" t="s">
        <v>1067</v>
      </c>
    </row>
    <row r="2459" spans="1:4">
      <c r="C2459" t="s">
        <v>1068</v>
      </c>
    </row>
    <row r="2460" spans="1:4">
      <c r="C2460" t="s">
        <v>1069</v>
      </c>
    </row>
    <row r="2461" spans="1:4">
      <c r="C2461" t="s">
        <v>1070</v>
      </c>
    </row>
    <row r="2463" spans="1:4">
      <c r="A2463">
        <v>11061</v>
      </c>
      <c r="C2463" t="s">
        <v>1071</v>
      </c>
      <c r="D2463">
        <v>16</v>
      </c>
    </row>
    <row r="2464" spans="1:4">
      <c r="C2464">
        <v>7.13</v>
      </c>
    </row>
    <row r="2466" spans="1:4">
      <c r="A2466">
        <v>11062</v>
      </c>
      <c r="C2466" t="s">
        <v>1072</v>
      </c>
      <c r="D2466" t="s">
        <v>764</v>
      </c>
    </row>
    <row r="2468" spans="1:4">
      <c r="A2468">
        <v>11063</v>
      </c>
      <c r="C2468" t="s">
        <v>1073</v>
      </c>
      <c r="D2468">
        <v>16</v>
      </c>
    </row>
    <row r="2470" spans="1:4">
      <c r="A2470">
        <v>1107</v>
      </c>
      <c r="C2470" t="s">
        <v>1074</v>
      </c>
    </row>
    <row r="2472" spans="1:4">
      <c r="A2472">
        <v>11071</v>
      </c>
      <c r="C2472" t="s">
        <v>1075</v>
      </c>
      <c r="D2472" t="s">
        <v>265</v>
      </c>
    </row>
    <row r="2474" spans="1:4">
      <c r="A2474">
        <v>11072</v>
      </c>
      <c r="C2474" t="s">
        <v>1076</v>
      </c>
      <c r="D2474">
        <v>11</v>
      </c>
    </row>
    <row r="2476" spans="1:4">
      <c r="A2476">
        <v>1108</v>
      </c>
      <c r="C2476" t="s">
        <v>1077</v>
      </c>
    </row>
    <row r="2478" spans="1:4">
      <c r="C2478" t="s">
        <v>1078</v>
      </c>
    </row>
    <row r="2480" spans="1:4">
      <c r="A2480">
        <v>11081100</v>
      </c>
      <c r="C2480" t="s">
        <v>1079</v>
      </c>
      <c r="D2480">
        <v>16</v>
      </c>
    </row>
    <row r="2482" spans="1:4">
      <c r="A2482">
        <v>110812</v>
      </c>
      <c r="C2482" t="s">
        <v>1080</v>
      </c>
      <c r="D2482">
        <v>16</v>
      </c>
    </row>
    <row r="2484" spans="1:4">
      <c r="A2484">
        <v>110813</v>
      </c>
      <c r="C2484" t="s">
        <v>1081</v>
      </c>
      <c r="D2484">
        <v>16</v>
      </c>
    </row>
    <row r="2486" spans="1:4">
      <c r="A2486">
        <v>110814</v>
      </c>
      <c r="C2486" t="s">
        <v>1082</v>
      </c>
      <c r="D2486">
        <v>16</v>
      </c>
    </row>
    <row r="2488" spans="1:4">
      <c r="A2488">
        <v>110819</v>
      </c>
      <c r="C2488" t="s">
        <v>1083</v>
      </c>
      <c r="D2488">
        <v>16</v>
      </c>
    </row>
    <row r="2490" spans="1:4">
      <c r="A2490">
        <v>11082</v>
      </c>
      <c r="C2490" t="s">
        <v>1084</v>
      </c>
      <c r="D2490">
        <v>16</v>
      </c>
    </row>
    <row r="2492" spans="1:4">
      <c r="A2492">
        <v>1109</v>
      </c>
      <c r="C2492" t="s">
        <v>1085</v>
      </c>
      <c r="D2492">
        <v>16</v>
      </c>
    </row>
    <row r="2496" spans="1:4">
      <c r="A2496">
        <v>50</v>
      </c>
    </row>
    <row r="2500" spans="1:5">
      <c r="A2500">
        <v>1201</v>
      </c>
      <c r="C2500" t="s">
        <v>1086</v>
      </c>
    </row>
    <row r="2502" spans="1:5">
      <c r="A2502">
        <v>12011</v>
      </c>
      <c r="C2502" t="s">
        <v>1008</v>
      </c>
      <c r="E2502">
        <v>3</v>
      </c>
    </row>
    <row r="2504" spans="1:5">
      <c r="A2504">
        <v>12019</v>
      </c>
      <c r="C2504" t="s">
        <v>33</v>
      </c>
      <c r="E2504">
        <v>3</v>
      </c>
    </row>
    <row r="2506" spans="1:5">
      <c r="A2506">
        <v>1202</v>
      </c>
      <c r="C2506" t="s">
        <v>1087</v>
      </c>
    </row>
    <row r="2507" spans="1:5">
      <c r="C2507" t="s">
        <v>1088</v>
      </c>
    </row>
    <row r="2509" spans="1:5">
      <c r="A2509">
        <v>12023</v>
      </c>
      <c r="C2509" t="s">
        <v>1008</v>
      </c>
      <c r="E2509">
        <v>11</v>
      </c>
    </row>
    <row r="2511" spans="1:5">
      <c r="C2511" t="s">
        <v>360</v>
      </c>
      <c r="D2511" t="s">
        <v>61</v>
      </c>
    </row>
    <row r="2513" spans="1:5">
      <c r="A2513">
        <v>120241</v>
      </c>
      <c r="C2513" t="s">
        <v>838</v>
      </c>
      <c r="E2513">
        <v>11</v>
      </c>
    </row>
    <row r="2515" spans="1:5">
      <c r="A2515">
        <v>120242</v>
      </c>
      <c r="C2515" t="s">
        <v>1089</v>
      </c>
      <c r="E2515" t="s">
        <v>265</v>
      </c>
    </row>
    <row r="2517" spans="1:5">
      <c r="A2517">
        <v>1203</v>
      </c>
      <c r="C2517" t="s">
        <v>1090</v>
      </c>
      <c r="E2517">
        <v>11</v>
      </c>
    </row>
    <row r="2519" spans="1:5">
      <c r="A2519">
        <v>1204</v>
      </c>
      <c r="C2519" t="s">
        <v>1091</v>
      </c>
      <c r="E2519">
        <v>3</v>
      </c>
    </row>
    <row r="2521" spans="1:5">
      <c r="A2521">
        <v>1205</v>
      </c>
      <c r="C2521" t="s">
        <v>1092</v>
      </c>
    </row>
    <row r="2523" spans="1:5">
      <c r="A2523">
        <v>12051</v>
      </c>
      <c r="C2523" t="s">
        <v>1093</v>
      </c>
      <c r="E2523" t="s">
        <v>155</v>
      </c>
    </row>
    <row r="2525" spans="1:5">
      <c r="A2525">
        <v>12059</v>
      </c>
      <c r="C2525" t="s">
        <v>33</v>
      </c>
      <c r="E2525">
        <v>3</v>
      </c>
    </row>
    <row r="2527" spans="1:5">
      <c r="A2527">
        <v>1206</v>
      </c>
      <c r="C2527" t="s">
        <v>1094</v>
      </c>
      <c r="E2527">
        <v>3</v>
      </c>
    </row>
    <row r="2529" spans="1:5">
      <c r="A2529">
        <v>1207</v>
      </c>
      <c r="C2529" t="s">
        <v>1095</v>
      </c>
    </row>
    <row r="2530" spans="1:5">
      <c r="C2530" t="s">
        <v>1096</v>
      </c>
    </row>
    <row r="2532" spans="1:5">
      <c r="A2532">
        <v>12071</v>
      </c>
      <c r="C2532" t="s">
        <v>360</v>
      </c>
      <c r="D2532" t="s">
        <v>1097</v>
      </c>
      <c r="E2532">
        <v>3</v>
      </c>
    </row>
    <row r="2534" spans="1:5">
      <c r="C2534" t="s">
        <v>1098</v>
      </c>
    </row>
    <row r="2536" spans="1:5">
      <c r="A2536">
        <v>12072100</v>
      </c>
      <c r="C2536" t="s">
        <v>1006</v>
      </c>
      <c r="E2536">
        <v>3</v>
      </c>
    </row>
    <row r="2538" spans="1:5">
      <c r="A2538">
        <v>120729</v>
      </c>
      <c r="C2538" t="s">
        <v>27</v>
      </c>
      <c r="E2538">
        <v>3</v>
      </c>
    </row>
    <row r="2540" spans="1:5">
      <c r="A2540">
        <v>12073</v>
      </c>
      <c r="C2540" t="s">
        <v>1099</v>
      </c>
      <c r="E2540">
        <v>3</v>
      </c>
    </row>
    <row r="2542" spans="1:5">
      <c r="A2542">
        <v>12074</v>
      </c>
      <c r="C2542" t="s">
        <v>1100</v>
      </c>
      <c r="E2542">
        <v>3</v>
      </c>
    </row>
    <row r="2544" spans="1:5">
      <c r="A2544">
        <v>12075</v>
      </c>
      <c r="C2544" t="s">
        <v>1101</v>
      </c>
      <c r="E2544">
        <v>3</v>
      </c>
    </row>
    <row r="2546" spans="1:5">
      <c r="A2546">
        <v>12076</v>
      </c>
      <c r="C2546" t="s">
        <v>360</v>
      </c>
      <c r="D2546" t="s">
        <v>1102</v>
      </c>
      <c r="E2546">
        <v>3</v>
      </c>
    </row>
    <row r="2548" spans="1:5">
      <c r="A2548">
        <v>12077</v>
      </c>
      <c r="C2548" t="s">
        <v>1103</v>
      </c>
      <c r="E2548">
        <v>3</v>
      </c>
    </row>
    <row r="2550" spans="1:5">
      <c r="C2550" t="s">
        <v>360</v>
      </c>
      <c r="D2550" t="s">
        <v>61</v>
      </c>
    </row>
    <row r="2552" spans="1:5">
      <c r="A2552">
        <v>120791</v>
      </c>
      <c r="C2552" t="s">
        <v>1104</v>
      </c>
      <c r="E2552">
        <v>3</v>
      </c>
    </row>
    <row r="2554" spans="1:5">
      <c r="A2554">
        <v>120799</v>
      </c>
      <c r="C2554" t="s">
        <v>27</v>
      </c>
      <c r="E2554">
        <v>3</v>
      </c>
    </row>
    <row r="2556" spans="1:5">
      <c r="A2556">
        <v>1208</v>
      </c>
      <c r="C2556" t="s">
        <v>1105</v>
      </c>
    </row>
    <row r="2557" spans="1:5">
      <c r="C2557" t="s">
        <v>1106</v>
      </c>
    </row>
    <row r="2559" spans="1:5">
      <c r="A2559">
        <v>12081</v>
      </c>
      <c r="C2559" t="s">
        <v>1107</v>
      </c>
      <c r="E2559">
        <v>11</v>
      </c>
    </row>
    <row r="2561" spans="1:5">
      <c r="C2561" t="s">
        <v>95</v>
      </c>
    </row>
    <row r="2563" spans="1:5">
      <c r="A2563">
        <v>12089010</v>
      </c>
      <c r="C2563" t="s">
        <v>1108</v>
      </c>
      <c r="E2563">
        <v>3</v>
      </c>
    </row>
    <row r="2565" spans="1:5">
      <c r="A2565">
        <v>1208902</v>
      </c>
      <c r="C2565" t="s">
        <v>1109</v>
      </c>
      <c r="E2565">
        <v>3</v>
      </c>
    </row>
    <row r="2567" spans="1:5">
      <c r="A2567">
        <v>1208909</v>
      </c>
      <c r="C2567" t="s">
        <v>56</v>
      </c>
      <c r="E2567">
        <v>3</v>
      </c>
    </row>
    <row r="2569" spans="1:5">
      <c r="A2569">
        <v>1209</v>
      </c>
      <c r="C2569" t="s">
        <v>1110</v>
      </c>
    </row>
    <row r="2570" spans="1:5">
      <c r="C2570" t="s">
        <v>1111</v>
      </c>
    </row>
    <row r="2572" spans="1:5">
      <c r="A2572">
        <v>12091</v>
      </c>
      <c r="C2572" t="s">
        <v>1112</v>
      </c>
      <c r="E2572">
        <v>3</v>
      </c>
    </row>
    <row r="2574" spans="1:5">
      <c r="C2574" t="s">
        <v>1113</v>
      </c>
    </row>
    <row r="2576" spans="1:5">
      <c r="A2576">
        <v>12092100</v>
      </c>
      <c r="C2576" t="s">
        <v>1114</v>
      </c>
      <c r="E2576">
        <v>3</v>
      </c>
    </row>
    <row r="2578" spans="1:5">
      <c r="A2578">
        <v>120922</v>
      </c>
      <c r="C2578" t="s">
        <v>1115</v>
      </c>
      <c r="E2578">
        <v>3</v>
      </c>
    </row>
    <row r="2581" spans="1:5">
      <c r="A2581">
        <v>52</v>
      </c>
    </row>
    <row r="2583" spans="1:5">
      <c r="A2583">
        <v>120923</v>
      </c>
      <c r="C2583" t="s">
        <v>1116</v>
      </c>
      <c r="E2583">
        <v>3</v>
      </c>
    </row>
    <row r="2585" spans="1:5">
      <c r="A2585">
        <v>120924</v>
      </c>
      <c r="C2585" t="s">
        <v>1117</v>
      </c>
      <c r="E2585">
        <v>3</v>
      </c>
    </row>
    <row r="2587" spans="1:5">
      <c r="A2587">
        <v>120925</v>
      </c>
      <c r="C2587" t="s">
        <v>1118</v>
      </c>
      <c r="E2587" t="s">
        <v>155</v>
      </c>
    </row>
    <row r="2588" spans="1:5">
      <c r="C2588" t="s">
        <v>1119</v>
      </c>
    </row>
    <row r="2590" spans="1:5">
      <c r="A2590">
        <v>120929</v>
      </c>
      <c r="C2590" t="s">
        <v>27</v>
      </c>
      <c r="E2590">
        <v>3</v>
      </c>
    </row>
    <row r="2592" spans="1:5">
      <c r="A2592">
        <v>12093</v>
      </c>
      <c r="C2592" t="s">
        <v>1120</v>
      </c>
      <c r="E2592">
        <v>3</v>
      </c>
    </row>
    <row r="2593" spans="1:5">
      <c r="C2593" t="s">
        <v>1121</v>
      </c>
    </row>
    <row r="2595" spans="1:5">
      <c r="C2595" t="s">
        <v>95</v>
      </c>
    </row>
    <row r="2597" spans="1:5">
      <c r="C2597" t="s">
        <v>1122</v>
      </c>
    </row>
    <row r="2599" spans="1:5">
      <c r="A2599">
        <v>12099110</v>
      </c>
      <c r="C2599" t="s">
        <v>1123</v>
      </c>
      <c r="E2599">
        <v>3</v>
      </c>
    </row>
    <row r="2601" spans="1:5">
      <c r="A2601">
        <v>1209912</v>
      </c>
      <c r="C2601" t="s">
        <v>1124</v>
      </c>
      <c r="E2601">
        <v>3</v>
      </c>
    </row>
    <row r="2603" spans="1:5">
      <c r="A2603">
        <v>1209913</v>
      </c>
      <c r="C2603" t="s">
        <v>1125</v>
      </c>
      <c r="E2603">
        <v>3</v>
      </c>
    </row>
    <row r="2605" spans="1:5">
      <c r="A2605">
        <v>1209919</v>
      </c>
      <c r="C2605" t="s">
        <v>56</v>
      </c>
      <c r="E2605">
        <v>3</v>
      </c>
    </row>
    <row r="2607" spans="1:5">
      <c r="A2607">
        <v>120999</v>
      </c>
      <c r="C2607" t="s">
        <v>27</v>
      </c>
      <c r="E2607">
        <v>3</v>
      </c>
    </row>
    <row r="2609" spans="1:5">
      <c r="A2609">
        <v>121</v>
      </c>
      <c r="C2609" t="s">
        <v>1126</v>
      </c>
    </row>
    <row r="2610" spans="1:5">
      <c r="C2610" t="s">
        <v>1127</v>
      </c>
    </row>
    <row r="2611" spans="1:5">
      <c r="C2611" t="s">
        <v>1128</v>
      </c>
    </row>
    <row r="2613" spans="1:5">
      <c r="A2613">
        <v>12101</v>
      </c>
      <c r="C2613" t="s">
        <v>1129</v>
      </c>
      <c r="E2613">
        <v>3</v>
      </c>
    </row>
    <row r="2614" spans="1:5">
      <c r="C2614" t="s">
        <v>1130</v>
      </c>
    </row>
    <row r="2616" spans="1:5">
      <c r="A2616">
        <v>12102</v>
      </c>
      <c r="C2616" t="s">
        <v>1131</v>
      </c>
      <c r="E2616" t="s">
        <v>155</v>
      </c>
    </row>
    <row r="2617" spans="1:5">
      <c r="C2617" t="s">
        <v>1132</v>
      </c>
    </row>
    <row r="2619" spans="1:5">
      <c r="A2619">
        <v>1211</v>
      </c>
      <c r="C2619" t="s">
        <v>1133</v>
      </c>
    </row>
    <row r="2620" spans="1:5">
      <c r="C2620" t="s">
        <v>1134</v>
      </c>
    </row>
    <row r="2621" spans="1:5">
      <c r="C2621" t="s">
        <v>1135</v>
      </c>
    </row>
    <row r="2622" spans="1:5">
      <c r="C2622" t="s">
        <v>1136</v>
      </c>
    </row>
    <row r="2623" spans="1:5">
      <c r="C2623" t="s">
        <v>1137</v>
      </c>
    </row>
    <row r="2624" spans="1:5">
      <c r="C2624" t="s">
        <v>1138</v>
      </c>
    </row>
    <row r="2625" spans="1:5">
      <c r="A2625">
        <v>12112</v>
      </c>
      <c r="C2625" t="s">
        <v>1139</v>
      </c>
      <c r="E2625">
        <v>3</v>
      </c>
    </row>
    <row r="2627" spans="1:5">
      <c r="A2627">
        <v>12113</v>
      </c>
      <c r="C2627" t="s">
        <v>1140</v>
      </c>
      <c r="E2627">
        <v>3</v>
      </c>
    </row>
    <row r="2629" spans="1:5">
      <c r="A2629">
        <v>12114</v>
      </c>
      <c r="C2629" t="s">
        <v>1141</v>
      </c>
      <c r="E2629">
        <v>3</v>
      </c>
    </row>
    <row r="2631" spans="1:5">
      <c r="A2631">
        <v>12115</v>
      </c>
      <c r="C2631" t="s">
        <v>1142</v>
      </c>
      <c r="E2631">
        <v>3</v>
      </c>
    </row>
    <row r="2633" spans="1:5">
      <c r="A2633">
        <v>12119</v>
      </c>
      <c r="C2633" t="s">
        <v>33</v>
      </c>
      <c r="E2633">
        <v>3</v>
      </c>
    </row>
    <row r="2635" spans="1:5">
      <c r="A2635">
        <v>1212</v>
      </c>
      <c r="C2635" t="s">
        <v>1143</v>
      </c>
    </row>
    <row r="2636" spans="1:5">
      <c r="C2636" t="s">
        <v>1144</v>
      </c>
    </row>
    <row r="2637" spans="1:5">
      <c r="C2637" t="s">
        <v>1145</v>
      </c>
    </row>
    <row r="2638" spans="1:5">
      <c r="C2638" t="s">
        <v>1146</v>
      </c>
    </row>
    <row r="2639" spans="1:5">
      <c r="C2639" t="s">
        <v>1147</v>
      </c>
    </row>
    <row r="2640" spans="1:5">
      <c r="C2640" t="s">
        <v>1148</v>
      </c>
    </row>
    <row r="2641" spans="1:5">
      <c r="C2641" t="s">
        <v>1149</v>
      </c>
    </row>
    <row r="2642" spans="1:5">
      <c r="C2642" t="s">
        <v>1150</v>
      </c>
    </row>
    <row r="2643" spans="1:5">
      <c r="C2643" t="s">
        <v>1151</v>
      </c>
    </row>
    <row r="2645" spans="1:5">
      <c r="C2645" t="s">
        <v>360</v>
      </c>
      <c r="D2645" t="s">
        <v>1152</v>
      </c>
    </row>
    <row r="2647" spans="1:5">
      <c r="A2647">
        <v>121221</v>
      </c>
      <c r="C2647" t="s">
        <v>1153</v>
      </c>
      <c r="E2647">
        <v>3</v>
      </c>
    </row>
    <row r="2649" spans="1:5">
      <c r="A2649">
        <v>121229</v>
      </c>
      <c r="C2649" t="s">
        <v>27</v>
      </c>
      <c r="E2649">
        <v>3</v>
      </c>
    </row>
    <row r="2652" spans="1:5">
      <c r="A2652">
        <v>53</v>
      </c>
    </row>
    <row r="2654" spans="1:5">
      <c r="A2654" t="s">
        <v>0</v>
      </c>
      <c r="C2654" t="s">
        <v>1</v>
      </c>
      <c r="D2654" t="s">
        <v>2</v>
      </c>
    </row>
    <row r="2656" spans="1:5">
      <c r="A2656" t="s">
        <v>4</v>
      </c>
      <c r="B2656" t="s">
        <v>5</v>
      </c>
    </row>
    <row r="2657" spans="1:4">
      <c r="A2657" t="s">
        <v>7</v>
      </c>
      <c r="B2657" t="s">
        <v>8</v>
      </c>
    </row>
    <row r="2658" spans="1:4">
      <c r="A2658" t="s">
        <v>12</v>
      </c>
    </row>
    <row r="2659" spans="1:4">
      <c r="A2659">
        <v>-1</v>
      </c>
      <c r="B2659">
        <v>-2</v>
      </c>
      <c r="C2659">
        <v>-3</v>
      </c>
      <c r="D2659">
        <v>-4</v>
      </c>
    </row>
    <row r="2660" spans="1:4">
      <c r="C2660" t="s">
        <v>95</v>
      </c>
    </row>
    <row r="2662" spans="1:4">
      <c r="A2662">
        <v>12129100</v>
      </c>
      <c r="C2662" t="s">
        <v>1154</v>
      </c>
      <c r="D2662">
        <v>3</v>
      </c>
    </row>
    <row r="2664" spans="1:4">
      <c r="A2664">
        <v>121292</v>
      </c>
      <c r="C2664" t="s">
        <v>1155</v>
      </c>
      <c r="D2664">
        <v>3</v>
      </c>
    </row>
    <row r="2666" spans="1:4">
      <c r="A2666">
        <v>121293</v>
      </c>
      <c r="C2666" t="s">
        <v>1156</v>
      </c>
      <c r="D2666">
        <v>3</v>
      </c>
    </row>
    <row r="2668" spans="1:4">
      <c r="A2668">
        <v>121294</v>
      </c>
      <c r="C2668" t="s">
        <v>1157</v>
      </c>
      <c r="D2668">
        <v>3</v>
      </c>
    </row>
    <row r="2670" spans="1:4">
      <c r="A2670">
        <v>121299</v>
      </c>
      <c r="C2670" t="s">
        <v>27</v>
      </c>
      <c r="D2670">
        <v>3</v>
      </c>
    </row>
    <row r="2672" spans="1:4">
      <c r="A2672">
        <v>1213</v>
      </c>
      <c r="C2672" t="s">
        <v>1158</v>
      </c>
      <c r="D2672">
        <v>3</v>
      </c>
    </row>
    <row r="2673" spans="1:4">
      <c r="C2673" t="s">
        <v>1159</v>
      </c>
    </row>
    <row r="2674" spans="1:4">
      <c r="C2674" t="s">
        <v>1160</v>
      </c>
    </row>
    <row r="2676" spans="1:4">
      <c r="A2676">
        <v>1214</v>
      </c>
      <c r="C2676" t="s">
        <v>1161</v>
      </c>
    </row>
    <row r="2677" spans="1:4">
      <c r="C2677" t="s">
        <v>1162</v>
      </c>
    </row>
    <row r="2678" spans="1:4">
      <c r="C2678" t="s">
        <v>1163</v>
      </c>
    </row>
    <row r="2679" spans="1:4">
      <c r="C2679" t="s">
        <v>1164</v>
      </c>
    </row>
    <row r="2681" spans="1:4">
      <c r="A2681">
        <v>12141</v>
      </c>
      <c r="C2681" t="s">
        <v>1165</v>
      </c>
      <c r="D2681" t="s">
        <v>155</v>
      </c>
    </row>
    <row r="2683" spans="1:4">
      <c r="A2683">
        <v>12149</v>
      </c>
      <c r="C2683" t="s">
        <v>33</v>
      </c>
      <c r="D2683">
        <v>3</v>
      </c>
    </row>
    <row r="2688" spans="1:4">
      <c r="A2688">
        <v>1301</v>
      </c>
      <c r="C2688" t="s">
        <v>1166</v>
      </c>
    </row>
    <row r="2689" spans="1:4">
      <c r="C2689" t="s">
        <v>1167</v>
      </c>
    </row>
    <row r="2691" spans="1:4">
      <c r="A2691">
        <v>13012</v>
      </c>
      <c r="C2691" t="s">
        <v>1168</v>
      </c>
      <c r="D2691" t="s">
        <v>764</v>
      </c>
    </row>
    <row r="2693" spans="1:4">
      <c r="C2693" t="s">
        <v>95</v>
      </c>
    </row>
    <row r="2695" spans="1:4">
      <c r="A2695">
        <v>13019010</v>
      </c>
      <c r="C2695" t="s">
        <v>1169</v>
      </c>
      <c r="D2695" t="s">
        <v>98</v>
      </c>
    </row>
    <row r="2697" spans="1:4">
      <c r="A2697">
        <v>1301902</v>
      </c>
      <c r="C2697" t="s">
        <v>1170</v>
      </c>
      <c r="D2697">
        <v>16</v>
      </c>
    </row>
    <row r="2699" spans="1:4">
      <c r="A2699">
        <v>1301909</v>
      </c>
      <c r="C2699" t="s">
        <v>56</v>
      </c>
      <c r="D2699">
        <v>16</v>
      </c>
    </row>
    <row r="2701" spans="1:4">
      <c r="A2701">
        <v>1302</v>
      </c>
      <c r="C2701" t="s">
        <v>1171</v>
      </c>
    </row>
    <row r="2702" spans="1:4">
      <c r="C2702" t="s">
        <v>1172</v>
      </c>
    </row>
    <row r="2703" spans="1:4">
      <c r="C2703" t="s">
        <v>1173</v>
      </c>
    </row>
    <row r="2704" spans="1:4">
      <c r="C2704" t="s">
        <v>1174</v>
      </c>
    </row>
    <row r="2705" spans="1:4">
      <c r="C2705" t="s">
        <v>1175</v>
      </c>
    </row>
    <row r="2706" spans="1:4">
      <c r="C2706" t="s">
        <v>1176</v>
      </c>
    </row>
    <row r="2708" spans="1:4">
      <c r="A2708">
        <v>13021100</v>
      </c>
      <c r="C2708" t="s">
        <v>1177</v>
      </c>
      <c r="D2708">
        <v>20</v>
      </c>
    </row>
    <row r="2710" spans="1:4">
      <c r="A2710">
        <v>130212</v>
      </c>
      <c r="C2710" t="s">
        <v>1178</v>
      </c>
      <c r="D2710">
        <v>16</v>
      </c>
    </row>
    <row r="2712" spans="1:4">
      <c r="A2712">
        <v>130213</v>
      </c>
      <c r="C2712" t="s">
        <v>1179</v>
      </c>
      <c r="D2712">
        <v>16</v>
      </c>
    </row>
    <row r="2714" spans="1:4">
      <c r="A2714">
        <v>130214</v>
      </c>
      <c r="C2714" t="s">
        <v>1180</v>
      </c>
      <c r="D2714">
        <v>16</v>
      </c>
    </row>
    <row r="2716" spans="1:4">
      <c r="A2716">
        <v>130219</v>
      </c>
      <c r="C2716" t="s">
        <v>27</v>
      </c>
      <c r="D2716">
        <v>16</v>
      </c>
    </row>
    <row r="2718" spans="1:4">
      <c r="A2718">
        <v>13022</v>
      </c>
      <c r="C2718" t="s">
        <v>1181</v>
      </c>
      <c r="D2718" t="s">
        <v>764</v>
      </c>
    </row>
    <row r="2720" spans="1:4">
      <c r="C2720" t="s">
        <v>1182</v>
      </c>
    </row>
    <row r="2721" spans="1:4">
      <c r="C2721" t="s">
        <v>1183</v>
      </c>
    </row>
    <row r="2723" spans="1:4">
      <c r="A2723">
        <v>130231</v>
      </c>
      <c r="C2723" t="s">
        <v>1184</v>
      </c>
      <c r="D2723">
        <v>16</v>
      </c>
    </row>
    <row r="2725" spans="1:4">
      <c r="C2725" t="s">
        <v>1185</v>
      </c>
    </row>
    <row r="2726" spans="1:4">
      <c r="C2726" t="s">
        <v>1186</v>
      </c>
    </row>
    <row r="2727" spans="1:4">
      <c r="C2727" t="s">
        <v>1187</v>
      </c>
    </row>
    <row r="2729" spans="1:4">
      <c r="A2729">
        <v>1302321</v>
      </c>
      <c r="C2729" t="s">
        <v>1188</v>
      </c>
      <c r="D2729">
        <v>20</v>
      </c>
    </row>
    <row r="2731" spans="1:4">
      <c r="A2731">
        <v>1302329</v>
      </c>
      <c r="C2731" t="s">
        <v>56</v>
      </c>
      <c r="D2731">
        <v>16</v>
      </c>
    </row>
    <row r="2733" spans="1:4">
      <c r="A2733">
        <v>130239</v>
      </c>
      <c r="C2733" t="s">
        <v>27</v>
      </c>
      <c r="D2733">
        <v>16</v>
      </c>
    </row>
    <row r="2739" spans="1:4">
      <c r="A2739">
        <v>1401</v>
      </c>
      <c r="C2739" t="s">
        <v>1189</v>
      </c>
    </row>
    <row r="2740" spans="1:4">
      <c r="C2740" t="s">
        <v>1190</v>
      </c>
    </row>
    <row r="2741" spans="1:4">
      <c r="C2741" t="s">
        <v>1191</v>
      </c>
    </row>
    <row r="2742" spans="1:4">
      <c r="C2742" t="s">
        <v>1192</v>
      </c>
    </row>
    <row r="2744" spans="1:4">
      <c r="A2744">
        <v>14011</v>
      </c>
      <c r="C2744" t="s">
        <v>1193</v>
      </c>
      <c r="D2744">
        <v>11</v>
      </c>
    </row>
    <row r="2746" spans="1:4">
      <c r="A2746">
        <v>14012</v>
      </c>
      <c r="C2746" t="s">
        <v>1194</v>
      </c>
      <c r="D2746">
        <v>3</v>
      </c>
    </row>
    <row r="2748" spans="1:4">
      <c r="A2748">
        <v>14019</v>
      </c>
      <c r="C2748" t="s">
        <v>33</v>
      </c>
      <c r="D2748">
        <v>3</v>
      </c>
    </row>
    <row r="2750" spans="1:4">
      <c r="A2750" t="s">
        <v>1195</v>
      </c>
    </row>
    <row r="2752" spans="1:4">
      <c r="A2752" t="s">
        <v>1196</v>
      </c>
    </row>
    <row r="2754" spans="1:4">
      <c r="A2754">
        <v>1404</v>
      </c>
      <c r="C2754" t="s">
        <v>1197</v>
      </c>
    </row>
    <row r="2755" spans="1:4">
      <c r="C2755" t="s">
        <v>1198</v>
      </c>
    </row>
    <row r="2757" spans="1:4">
      <c r="A2757">
        <v>14042</v>
      </c>
      <c r="C2757" t="s">
        <v>1199</v>
      </c>
      <c r="D2757">
        <v>16</v>
      </c>
    </row>
    <row r="2759" spans="1:4">
      <c r="C2759" t="s">
        <v>95</v>
      </c>
    </row>
    <row r="2761" spans="1:4">
      <c r="A2761">
        <v>14049010</v>
      </c>
      <c r="C2761" t="s">
        <v>1200</v>
      </c>
      <c r="D2761">
        <v>20</v>
      </c>
    </row>
    <row r="2763" spans="1:4">
      <c r="A2763">
        <v>1404902</v>
      </c>
      <c r="C2763" t="s">
        <v>1201</v>
      </c>
      <c r="D2763" t="s">
        <v>1202</v>
      </c>
    </row>
    <row r="2764" spans="1:4">
      <c r="D2764" t="s">
        <v>1203</v>
      </c>
    </row>
    <row r="2766" spans="1:4">
      <c r="A2766">
        <v>1404903</v>
      </c>
      <c r="C2766" t="s">
        <v>1204</v>
      </c>
      <c r="D2766">
        <v>11</v>
      </c>
    </row>
    <row r="2767" spans="1:4">
      <c r="C2767" t="s">
        <v>1205</v>
      </c>
    </row>
    <row r="2768" spans="1:4">
      <c r="C2768" t="s">
        <v>1206</v>
      </c>
    </row>
    <row r="2769" spans="1:4">
      <c r="C2769" t="s">
        <v>1207</v>
      </c>
    </row>
    <row r="2771" spans="1:4">
      <c r="C2771" t="s">
        <v>1204</v>
      </c>
    </row>
    <row r="2772" spans="1:4">
      <c r="C2772" t="s">
        <v>1208</v>
      </c>
    </row>
    <row r="2773" spans="1:4">
      <c r="C2773" t="s">
        <v>1209</v>
      </c>
    </row>
    <row r="2774" spans="1:4">
      <c r="C2774" t="s">
        <v>1210</v>
      </c>
    </row>
    <row r="2776" spans="1:4">
      <c r="A2776">
        <v>14049041</v>
      </c>
      <c r="C2776" t="s">
        <v>1211</v>
      </c>
      <c r="D2776" t="s">
        <v>98</v>
      </c>
    </row>
    <row r="2777" spans="1:4">
      <c r="C2777" t="s">
        <v>1212</v>
      </c>
    </row>
    <row r="2778" spans="1:4">
      <c r="A2778">
        <v>14049049</v>
      </c>
      <c r="C2778" t="s">
        <v>1213</v>
      </c>
      <c r="D2778">
        <v>20</v>
      </c>
    </row>
    <row r="2780" spans="1:4">
      <c r="A2780">
        <v>1404905</v>
      </c>
      <c r="C2780" t="s">
        <v>1214</v>
      </c>
      <c r="D2780" t="s">
        <v>764</v>
      </c>
    </row>
    <row r="2782" spans="1:4">
      <c r="A2782">
        <v>1404909</v>
      </c>
      <c r="C2782" t="s">
        <v>56</v>
      </c>
      <c r="D2782">
        <v>20</v>
      </c>
    </row>
    <row r="2785" spans="1:5">
      <c r="A2785">
        <v>1501</v>
      </c>
      <c r="C2785" t="s">
        <v>1215</v>
      </c>
    </row>
    <row r="2786" spans="1:5">
      <c r="C2786" t="s">
        <v>1216</v>
      </c>
    </row>
    <row r="2788" spans="1:5">
      <c r="A2788">
        <v>15011</v>
      </c>
      <c r="C2788" t="s">
        <v>1217</v>
      </c>
      <c r="E2788">
        <v>20</v>
      </c>
    </row>
    <row r="2790" spans="1:5">
      <c r="A2790">
        <v>15012</v>
      </c>
      <c r="C2790" t="s">
        <v>360</v>
      </c>
      <c r="D2790" t="s">
        <v>1218</v>
      </c>
      <c r="E2790">
        <v>20</v>
      </c>
    </row>
    <row r="2792" spans="1:5">
      <c r="A2792">
        <v>15019</v>
      </c>
      <c r="C2792" t="s">
        <v>1219</v>
      </c>
      <c r="E2792">
        <v>11</v>
      </c>
    </row>
    <row r="2797" spans="1:5">
      <c r="A2797">
        <v>57</v>
      </c>
    </row>
    <row r="2799" spans="1:5">
      <c r="A2799">
        <v>1502</v>
      </c>
      <c r="C2799" t="s">
        <v>1220</v>
      </c>
    </row>
    <row r="2800" spans="1:5">
      <c r="C2800" t="s">
        <v>1221</v>
      </c>
    </row>
    <row r="2802" spans="1:4">
      <c r="A2802">
        <v>15021</v>
      </c>
      <c r="C2802" t="s">
        <v>1222</v>
      </c>
      <c r="D2802">
        <v>11</v>
      </c>
    </row>
    <row r="2804" spans="1:4">
      <c r="A2804">
        <v>15029</v>
      </c>
      <c r="C2804" t="s">
        <v>33</v>
      </c>
      <c r="D2804">
        <v>11</v>
      </c>
    </row>
    <row r="2806" spans="1:4">
      <c r="A2806">
        <v>1503</v>
      </c>
      <c r="C2806" t="s">
        <v>1223</v>
      </c>
    </row>
    <row r="2807" spans="1:4">
      <c r="C2807" t="s">
        <v>1224</v>
      </c>
    </row>
    <row r="2808" spans="1:4">
      <c r="C2808" t="s">
        <v>1225</v>
      </c>
    </row>
    <row r="2810" spans="1:4">
      <c r="A2810">
        <v>1503001</v>
      </c>
      <c r="C2810" t="s">
        <v>1226</v>
      </c>
      <c r="D2810">
        <v>20</v>
      </c>
    </row>
    <row r="2812" spans="1:4">
      <c r="A2812">
        <v>1503009</v>
      </c>
      <c r="C2812" t="s">
        <v>56</v>
      </c>
      <c r="D2812">
        <v>11</v>
      </c>
    </row>
    <row r="2814" spans="1:4">
      <c r="A2814">
        <v>1504</v>
      </c>
      <c r="C2814" t="s">
        <v>1227</v>
      </c>
    </row>
    <row r="2815" spans="1:4">
      <c r="C2815" t="s">
        <v>1228</v>
      </c>
    </row>
    <row r="2816" spans="1:4">
      <c r="C2816" t="s">
        <v>1229</v>
      </c>
    </row>
    <row r="2818" spans="1:4">
      <c r="A2818">
        <v>15041</v>
      </c>
      <c r="C2818" t="s">
        <v>1230</v>
      </c>
      <c r="D2818" t="s">
        <v>155</v>
      </c>
    </row>
    <row r="2820" spans="1:4">
      <c r="A2820">
        <v>15042</v>
      </c>
      <c r="C2820" t="s">
        <v>1231</v>
      </c>
      <c r="D2820" t="s">
        <v>155</v>
      </c>
    </row>
    <row r="2821" spans="1:4">
      <c r="C2821" t="s">
        <v>1232</v>
      </c>
    </row>
    <row r="2823" spans="1:4">
      <c r="A2823">
        <v>15043</v>
      </c>
      <c r="C2823" t="s">
        <v>1233</v>
      </c>
      <c r="D2823" t="s">
        <v>155</v>
      </c>
    </row>
    <row r="2824" spans="1:4">
      <c r="C2824" t="s">
        <v>1234</v>
      </c>
    </row>
    <row r="2826" spans="1:4">
      <c r="A2826">
        <v>1505</v>
      </c>
      <c r="C2826" t="s">
        <v>1235</v>
      </c>
    </row>
    <row r="2827" spans="1:4">
      <c r="C2827" t="s">
        <v>1236</v>
      </c>
    </row>
    <row r="2829" spans="1:4">
      <c r="A2829">
        <v>1505001</v>
      </c>
      <c r="C2829" t="s">
        <v>1237</v>
      </c>
      <c r="D2829">
        <v>11</v>
      </c>
    </row>
    <row r="2831" spans="1:4">
      <c r="A2831">
        <v>1505009</v>
      </c>
      <c r="C2831" t="s">
        <v>56</v>
      </c>
      <c r="D2831">
        <v>11</v>
      </c>
    </row>
    <row r="2833" spans="1:4">
      <c r="A2833">
        <v>1506</v>
      </c>
      <c r="C2833" t="s">
        <v>1238</v>
      </c>
      <c r="D2833">
        <v>3</v>
      </c>
    </row>
    <row r="2834" spans="1:4">
      <c r="C2834" t="s">
        <v>1239</v>
      </c>
    </row>
    <row r="2835" spans="1:4">
      <c r="C2835" t="s">
        <v>1240</v>
      </c>
    </row>
    <row r="2837" spans="1:4">
      <c r="A2837">
        <v>1507</v>
      </c>
      <c r="C2837" t="s">
        <v>1241</v>
      </c>
    </row>
    <row r="2838" spans="1:4">
      <c r="C2838" t="s">
        <v>1242</v>
      </c>
    </row>
    <row r="2839" spans="1:4">
      <c r="C2839" t="s">
        <v>1243</v>
      </c>
    </row>
    <row r="2840" spans="1:4">
      <c r="A2840">
        <v>15071</v>
      </c>
      <c r="C2840" t="s">
        <v>1244</v>
      </c>
      <c r="D2840" t="s">
        <v>1245</v>
      </c>
    </row>
    <row r="2841" spans="1:4">
      <c r="A2841">
        <v>15079</v>
      </c>
      <c r="C2841" t="s">
        <v>33</v>
      </c>
      <c r="D2841" t="s">
        <v>1246</v>
      </c>
    </row>
    <row r="2843" spans="1:4">
      <c r="A2843">
        <v>1508</v>
      </c>
      <c r="C2843" t="s">
        <v>1247</v>
      </c>
    </row>
    <row r="2844" spans="1:4">
      <c r="C2844" t="s">
        <v>1242</v>
      </c>
    </row>
    <row r="2845" spans="1:4">
      <c r="C2845" t="s">
        <v>1243</v>
      </c>
    </row>
    <row r="2846" spans="1:4">
      <c r="A2846">
        <v>15081</v>
      </c>
      <c r="C2846" t="s">
        <v>1248</v>
      </c>
      <c r="D2846" t="s">
        <v>1249</v>
      </c>
    </row>
    <row r="2847" spans="1:4">
      <c r="A2847">
        <v>15089</v>
      </c>
      <c r="C2847" t="s">
        <v>33</v>
      </c>
      <c r="D2847" t="s">
        <v>1250</v>
      </c>
    </row>
    <row r="2848" spans="1:4">
      <c r="A2848">
        <v>1509</v>
      </c>
      <c r="C2848" t="s">
        <v>1251</v>
      </c>
    </row>
    <row r="2849" spans="1:4">
      <c r="C2849" t="s">
        <v>1229</v>
      </c>
    </row>
    <row r="2851" spans="1:4">
      <c r="A2851">
        <v>15091</v>
      </c>
      <c r="C2851" t="s">
        <v>1252</v>
      </c>
      <c r="D2851" t="s">
        <v>1253</v>
      </c>
    </row>
    <row r="2853" spans="1:4">
      <c r="A2853">
        <v>15099</v>
      </c>
      <c r="C2853" t="s">
        <v>33</v>
      </c>
      <c r="D2853" t="s">
        <v>1254</v>
      </c>
    </row>
    <row r="2854" spans="1:4">
      <c r="A2854">
        <v>1510</v>
      </c>
      <c r="C2854" t="s">
        <v>1255</v>
      </c>
      <c r="D2854" t="s">
        <v>1254</v>
      </c>
    </row>
    <row r="2855" spans="1:4">
      <c r="C2855" t="s">
        <v>1256</v>
      </c>
    </row>
    <row r="2856" spans="1:4">
      <c r="C2856" t="s">
        <v>1257</v>
      </c>
    </row>
    <row r="2857" spans="1:4">
      <c r="C2857" t="s">
        <v>1258</v>
      </c>
    </row>
    <row r="2858" spans="1:4">
      <c r="C2858" t="s">
        <v>1259</v>
      </c>
    </row>
    <row r="2859" spans="1:4">
      <c r="C2859" t="s">
        <v>1260</v>
      </c>
    </row>
    <row r="2861" spans="1:4">
      <c r="A2861">
        <v>58</v>
      </c>
    </row>
    <row r="2863" spans="1:4">
      <c r="A2863">
        <v>1511</v>
      </c>
      <c r="C2863" t="s">
        <v>1261</v>
      </c>
    </row>
    <row r="2864" spans="1:4">
      <c r="C2864" t="s">
        <v>1229</v>
      </c>
    </row>
    <row r="2866" spans="1:4">
      <c r="A2866">
        <v>15111</v>
      </c>
      <c r="C2866" t="s">
        <v>1248</v>
      </c>
      <c r="D2866" t="s">
        <v>1262</v>
      </c>
    </row>
    <row r="2867" spans="1:4">
      <c r="C2867" t="s">
        <v>95</v>
      </c>
    </row>
    <row r="2869" spans="1:4">
      <c r="A2869">
        <v>15119010</v>
      </c>
      <c r="C2869" t="s">
        <v>1263</v>
      </c>
      <c r="D2869" t="s">
        <v>1245</v>
      </c>
    </row>
    <row r="2871" spans="1:4">
      <c r="A2871">
        <v>1511902</v>
      </c>
      <c r="C2871" t="s">
        <v>1264</v>
      </c>
      <c r="D2871" t="s">
        <v>1265</v>
      </c>
    </row>
    <row r="2872" spans="1:4">
      <c r="A2872">
        <v>1511903</v>
      </c>
      <c r="C2872" t="s">
        <v>1266</v>
      </c>
      <c r="D2872" t="s">
        <v>1245</v>
      </c>
    </row>
    <row r="2874" spans="1:4">
      <c r="A2874">
        <v>1511909</v>
      </c>
      <c r="C2874" t="s">
        <v>56</v>
      </c>
      <c r="D2874" t="s">
        <v>1265</v>
      </c>
    </row>
    <row r="2876" spans="1:4">
      <c r="A2876">
        <v>1512</v>
      </c>
      <c r="C2876" t="s">
        <v>1267</v>
      </c>
    </row>
    <row r="2877" spans="1:4">
      <c r="C2877" t="s">
        <v>1268</v>
      </c>
    </row>
    <row r="2878" spans="1:4">
      <c r="C2878" t="s">
        <v>1269</v>
      </c>
    </row>
    <row r="2880" spans="1:4">
      <c r="C2880" t="s">
        <v>1270</v>
      </c>
    </row>
    <row r="2881" spans="1:4">
      <c r="C2881" t="s">
        <v>1271</v>
      </c>
    </row>
    <row r="2883" spans="1:4">
      <c r="A2883">
        <v>151211</v>
      </c>
      <c r="C2883" t="s">
        <v>1272</v>
      </c>
      <c r="D2883" t="s">
        <v>1273</v>
      </c>
    </row>
    <row r="2885" spans="1:4">
      <c r="A2885">
        <v>151219</v>
      </c>
      <c r="C2885" t="s">
        <v>27</v>
      </c>
      <c r="D2885" t="s">
        <v>1274</v>
      </c>
    </row>
    <row r="2887" spans="1:4">
      <c r="C2887" t="s">
        <v>1275</v>
      </c>
    </row>
    <row r="2889" spans="1:4">
      <c r="A2889">
        <v>15122100</v>
      </c>
      <c r="C2889" t="s">
        <v>1276</v>
      </c>
      <c r="D2889" t="s">
        <v>1273</v>
      </c>
    </row>
    <row r="2890" spans="1:4">
      <c r="C2890" t="s">
        <v>1277</v>
      </c>
    </row>
    <row r="2892" spans="1:4">
      <c r="A2892">
        <v>151229</v>
      </c>
      <c r="C2892" t="s">
        <v>27</v>
      </c>
      <c r="D2892" t="s">
        <v>1274</v>
      </c>
    </row>
    <row r="2893" spans="1:4">
      <c r="A2893">
        <v>1513</v>
      </c>
      <c r="C2893" t="s">
        <v>1278</v>
      </c>
    </row>
    <row r="2894" spans="1:4">
      <c r="C2894" t="s">
        <v>1279</v>
      </c>
    </row>
    <row r="2895" spans="1:4">
      <c r="C2895" t="s">
        <v>1229</v>
      </c>
    </row>
    <row r="2897" spans="1:4">
      <c r="C2897" t="s">
        <v>1280</v>
      </c>
    </row>
    <row r="2899" spans="1:4">
      <c r="A2899">
        <v>15131100</v>
      </c>
      <c r="C2899" t="s">
        <v>1272</v>
      </c>
      <c r="D2899" t="s">
        <v>1245</v>
      </c>
    </row>
    <row r="2900" spans="1:4">
      <c r="A2900">
        <v>151319</v>
      </c>
      <c r="C2900" t="s">
        <v>27</v>
      </c>
      <c r="D2900" t="s">
        <v>1265</v>
      </c>
    </row>
    <row r="2901" spans="1:4">
      <c r="C2901" t="s">
        <v>1281</v>
      </c>
    </row>
    <row r="2902" spans="1:4">
      <c r="C2902" t="s">
        <v>1282</v>
      </c>
    </row>
    <row r="2903" spans="1:4">
      <c r="A2903">
        <v>151321</v>
      </c>
      <c r="C2903" t="s">
        <v>1272</v>
      </c>
      <c r="D2903" t="s">
        <v>1283</v>
      </c>
    </row>
    <row r="2904" spans="1:4">
      <c r="A2904">
        <v>151329</v>
      </c>
      <c r="C2904" t="s">
        <v>27</v>
      </c>
      <c r="D2904" t="s">
        <v>1265</v>
      </c>
    </row>
    <row r="2905" spans="1:4">
      <c r="A2905">
        <v>1514</v>
      </c>
      <c r="C2905" t="s">
        <v>1284</v>
      </c>
    </row>
    <row r="2906" spans="1:4">
      <c r="C2906" t="s">
        <v>1285</v>
      </c>
    </row>
    <row r="2907" spans="1:4">
      <c r="C2907" t="s">
        <v>1240</v>
      </c>
    </row>
    <row r="2908" spans="1:4">
      <c r="C2908" t="s">
        <v>1286</v>
      </c>
    </row>
    <row r="2909" spans="1:4">
      <c r="C2909" t="s">
        <v>1287</v>
      </c>
    </row>
    <row r="2910" spans="1:4">
      <c r="A2910">
        <v>151411</v>
      </c>
      <c r="C2910" t="s">
        <v>1272</v>
      </c>
      <c r="D2910" t="s">
        <v>1273</v>
      </c>
    </row>
    <row r="2912" spans="1:4">
      <c r="A2912">
        <v>151419</v>
      </c>
      <c r="C2912" t="s">
        <v>27</v>
      </c>
      <c r="D2912" t="s">
        <v>1274</v>
      </c>
    </row>
    <row r="2913" spans="1:4">
      <c r="C2913" t="s">
        <v>95</v>
      </c>
    </row>
    <row r="2915" spans="1:4">
      <c r="A2915">
        <v>15149100</v>
      </c>
      <c r="C2915" t="s">
        <v>1272</v>
      </c>
      <c r="D2915" t="s">
        <v>1245</v>
      </c>
    </row>
    <row r="2917" spans="1:4">
      <c r="A2917">
        <v>151499</v>
      </c>
      <c r="C2917" t="s">
        <v>27</v>
      </c>
      <c r="D2917" t="s">
        <v>1246</v>
      </c>
    </row>
    <row r="2919" spans="1:4">
      <c r="A2919">
        <v>1515</v>
      </c>
      <c r="C2919" t="s">
        <v>1288</v>
      </c>
    </row>
    <row r="2920" spans="1:4">
      <c r="C2920" t="s">
        <v>1289</v>
      </c>
    </row>
    <row r="2921" spans="1:4">
      <c r="C2921" t="s">
        <v>1290</v>
      </c>
    </row>
    <row r="2922" spans="1:4">
      <c r="C2922" t="s">
        <v>1240</v>
      </c>
    </row>
    <row r="2923" spans="1:4">
      <c r="C2923" t="s">
        <v>1291</v>
      </c>
    </row>
    <row r="2927" spans="1:4">
      <c r="A2927" t="s">
        <v>1292</v>
      </c>
    </row>
    <row r="2929" spans="1:4">
      <c r="A2929">
        <v>151511</v>
      </c>
      <c r="C2929" t="s">
        <v>1272</v>
      </c>
      <c r="D2929" t="s">
        <v>1293</v>
      </c>
    </row>
    <row r="2930" spans="1:4">
      <c r="A2930">
        <v>151519</v>
      </c>
      <c r="C2930" t="s">
        <v>27</v>
      </c>
      <c r="D2930" t="s">
        <v>1265</v>
      </c>
    </row>
    <row r="2931" spans="1:4">
      <c r="C2931" t="s">
        <v>1294</v>
      </c>
    </row>
    <row r="2933" spans="1:4">
      <c r="A2933">
        <v>15152100</v>
      </c>
      <c r="C2933" t="s">
        <v>1272</v>
      </c>
      <c r="D2933" t="s">
        <v>1273</v>
      </c>
    </row>
    <row r="2934" spans="1:4">
      <c r="A2934">
        <v>151529</v>
      </c>
      <c r="C2934" t="s">
        <v>27</v>
      </c>
      <c r="D2934" t="s">
        <v>1295</v>
      </c>
    </row>
    <row r="2935" spans="1:4">
      <c r="A2935">
        <v>15153</v>
      </c>
      <c r="C2935" t="s">
        <v>1296</v>
      </c>
      <c r="D2935" t="s">
        <v>1283</v>
      </c>
    </row>
    <row r="2937" spans="1:4">
      <c r="A2937">
        <v>15155</v>
      </c>
      <c r="C2937" t="s">
        <v>1297</v>
      </c>
      <c r="D2937" t="s">
        <v>1283</v>
      </c>
    </row>
    <row r="2939" spans="1:4">
      <c r="A2939">
        <v>15159</v>
      </c>
      <c r="C2939" t="s">
        <v>33</v>
      </c>
      <c r="D2939" t="s">
        <v>1283</v>
      </c>
    </row>
    <row r="2940" spans="1:4">
      <c r="A2940">
        <v>1516</v>
      </c>
      <c r="C2940" t="s">
        <v>1298</v>
      </c>
    </row>
    <row r="2941" spans="1:4">
      <c r="C2941" t="s">
        <v>1299</v>
      </c>
    </row>
    <row r="2942" spans="1:4">
      <c r="C2942" t="s">
        <v>1300</v>
      </c>
    </row>
    <row r="2943" spans="1:4">
      <c r="C2943" t="s">
        <v>1301</v>
      </c>
    </row>
    <row r="2944" spans="1:4">
      <c r="C2944" t="s">
        <v>1302</v>
      </c>
    </row>
    <row r="2945" spans="1:4">
      <c r="A2945">
        <v>15161</v>
      </c>
      <c r="C2945" t="s">
        <v>1303</v>
      </c>
      <c r="D2945" t="s">
        <v>1246</v>
      </c>
    </row>
    <row r="2947" spans="1:4">
      <c r="C2947" t="s">
        <v>1304</v>
      </c>
    </row>
    <row r="2949" spans="1:4">
      <c r="A2949">
        <v>15162010</v>
      </c>
      <c r="C2949" t="s">
        <v>1305</v>
      </c>
      <c r="D2949" t="s">
        <v>1246</v>
      </c>
    </row>
    <row r="2950" spans="1:4">
      <c r="A2950">
        <v>1516202</v>
      </c>
      <c r="C2950" t="s">
        <v>1306</v>
      </c>
      <c r="D2950" t="s">
        <v>1246</v>
      </c>
    </row>
    <row r="2951" spans="1:4">
      <c r="A2951">
        <v>1517</v>
      </c>
      <c r="C2951" t="s">
        <v>1307</v>
      </c>
    </row>
    <row r="2952" spans="1:4">
      <c r="C2952" t="s">
        <v>1308</v>
      </c>
    </row>
    <row r="2953" spans="1:4">
      <c r="C2953" t="s">
        <v>1309</v>
      </c>
    </row>
    <row r="2954" spans="1:4">
      <c r="C2954" t="s">
        <v>1310</v>
      </c>
    </row>
    <row r="2955" spans="1:4">
      <c r="C2955" t="s">
        <v>1311</v>
      </c>
    </row>
    <row r="2956" spans="1:4">
      <c r="C2956" t="s">
        <v>1312</v>
      </c>
    </row>
    <row r="2957" spans="1:4">
      <c r="A2957">
        <v>15171</v>
      </c>
      <c r="C2957" t="s">
        <v>1313</v>
      </c>
      <c r="D2957" t="s">
        <v>1265</v>
      </c>
    </row>
    <row r="2959" spans="1:4">
      <c r="A2959">
        <v>15179</v>
      </c>
      <c r="C2959" t="s">
        <v>33</v>
      </c>
      <c r="D2959" t="s">
        <v>1265</v>
      </c>
    </row>
    <row r="2961" spans="1:4">
      <c r="A2961">
        <v>1518</v>
      </c>
      <c r="C2961" t="s">
        <v>1298</v>
      </c>
      <c r="D2961" t="s">
        <v>1265</v>
      </c>
    </row>
    <row r="2962" spans="1:4">
      <c r="C2962" t="s">
        <v>1314</v>
      </c>
    </row>
    <row r="2963" spans="1:4">
      <c r="C2963" t="s">
        <v>1315</v>
      </c>
    </row>
    <row r="2964" spans="1:4">
      <c r="C2964" t="s">
        <v>1316</v>
      </c>
    </row>
    <row r="2965" spans="1:4">
      <c r="C2965" t="s">
        <v>1317</v>
      </c>
    </row>
    <row r="2966" spans="1:4">
      <c r="C2966" t="s">
        <v>1318</v>
      </c>
    </row>
    <row r="2967" spans="1:4">
      <c r="C2967" t="s">
        <v>1319</v>
      </c>
    </row>
    <row r="2968" spans="1:4">
      <c r="C2968" t="s">
        <v>1320</v>
      </c>
    </row>
    <row r="2969" spans="1:4">
      <c r="C2969" t="s">
        <v>1321</v>
      </c>
    </row>
    <row r="2970" spans="1:4">
      <c r="C2970" t="s">
        <v>1322</v>
      </c>
    </row>
    <row r="2971" spans="1:4">
      <c r="C2971" t="s">
        <v>1151</v>
      </c>
    </row>
    <row r="2972" spans="1:4">
      <c r="A2972" t="s">
        <v>1323</v>
      </c>
    </row>
    <row r="2974" spans="1:4">
      <c r="A2974">
        <v>1520</v>
      </c>
      <c r="C2974" t="s">
        <v>1324</v>
      </c>
      <c r="D2974">
        <v>11</v>
      </c>
    </row>
    <row r="2975" spans="1:4">
      <c r="C2975" t="s">
        <v>1325</v>
      </c>
    </row>
    <row r="2977" spans="1:4">
      <c r="A2977">
        <v>1521</v>
      </c>
      <c r="C2977" t="s">
        <v>1326</v>
      </c>
    </row>
    <row r="2978" spans="1:4">
      <c r="C2978" t="s">
        <v>1327</v>
      </c>
    </row>
    <row r="2979" spans="1:4">
      <c r="C2979" t="s">
        <v>1328</v>
      </c>
    </row>
    <row r="2980" spans="1:4">
      <c r="C2980" t="s">
        <v>1329</v>
      </c>
    </row>
    <row r="2981" spans="1:4">
      <c r="A2981">
        <v>15211</v>
      </c>
      <c r="C2981" t="s">
        <v>1330</v>
      </c>
      <c r="D2981">
        <v>11</v>
      </c>
    </row>
    <row r="2983" spans="1:4">
      <c r="C2983" t="s">
        <v>95</v>
      </c>
    </row>
    <row r="2985" spans="1:4">
      <c r="A2985">
        <v>15219010</v>
      </c>
      <c r="C2985" t="s">
        <v>1331</v>
      </c>
      <c r="D2985">
        <v>11</v>
      </c>
    </row>
    <row r="2989" spans="1:4">
      <c r="A2989">
        <v>60</v>
      </c>
    </row>
    <row r="2991" spans="1:4">
      <c r="A2991">
        <v>1521909</v>
      </c>
      <c r="C2991" t="s">
        <v>56</v>
      </c>
      <c r="D2991">
        <v>11</v>
      </c>
    </row>
    <row r="2993" spans="1:4">
      <c r="A2993">
        <v>1522</v>
      </c>
      <c r="C2993" t="s">
        <v>1332</v>
      </c>
    </row>
    <row r="2994" spans="1:4">
      <c r="C2994" t="s">
        <v>1333</v>
      </c>
    </row>
    <row r="2995" spans="1:4">
      <c r="C2995" t="s">
        <v>1334</v>
      </c>
    </row>
    <row r="2997" spans="1:4">
      <c r="A2997">
        <v>1522001</v>
      </c>
      <c r="C2997" t="s">
        <v>1335</v>
      </c>
      <c r="D2997" t="s">
        <v>98</v>
      </c>
    </row>
    <row r="2999" spans="1:4">
      <c r="A2999">
        <v>1522009</v>
      </c>
      <c r="C2999" t="s">
        <v>56</v>
      </c>
      <c r="D2999">
        <v>20</v>
      </c>
    </row>
    <row r="3005" spans="1:4">
      <c r="A3005">
        <v>1601</v>
      </c>
      <c r="C3005" t="s">
        <v>1336</v>
      </c>
      <c r="D3005">
        <v>20</v>
      </c>
    </row>
    <row r="3006" spans="1:4">
      <c r="C3006" t="s">
        <v>1337</v>
      </c>
    </row>
    <row r="3007" spans="1:4">
      <c r="C3007" t="s">
        <v>1338</v>
      </c>
    </row>
    <row r="3009" spans="1:4">
      <c r="A3009">
        <v>1602</v>
      </c>
      <c r="C3009" t="s">
        <v>1339</v>
      </c>
    </row>
    <row r="3010" spans="1:4">
      <c r="C3010" t="s">
        <v>1340</v>
      </c>
    </row>
    <row r="3012" spans="1:4">
      <c r="A3012">
        <v>16021</v>
      </c>
      <c r="C3012" t="s">
        <v>1341</v>
      </c>
      <c r="D3012">
        <v>20</v>
      </c>
    </row>
    <row r="3014" spans="1:4">
      <c r="A3014">
        <v>16022</v>
      </c>
      <c r="C3014" t="s">
        <v>1342</v>
      </c>
      <c r="D3014">
        <v>20</v>
      </c>
    </row>
    <row r="3016" spans="1:4">
      <c r="C3016" t="s">
        <v>1343</v>
      </c>
    </row>
    <row r="3018" spans="1:4">
      <c r="A3018">
        <v>16023100</v>
      </c>
      <c r="C3018" t="s">
        <v>1344</v>
      </c>
      <c r="D3018">
        <v>20</v>
      </c>
    </row>
    <row r="3020" spans="1:4">
      <c r="A3020">
        <v>160232</v>
      </c>
      <c r="C3020" t="s">
        <v>611</v>
      </c>
      <c r="D3020">
        <v>20</v>
      </c>
    </row>
    <row r="3021" spans="1:4">
      <c r="C3021" t="s">
        <v>120</v>
      </c>
    </row>
    <row r="3023" spans="1:4">
      <c r="A3023">
        <v>160239</v>
      </c>
      <c r="C3023" t="s">
        <v>27</v>
      </c>
      <c r="D3023">
        <v>20</v>
      </c>
    </row>
    <row r="3025" spans="1:4">
      <c r="C3025" t="s">
        <v>1345</v>
      </c>
    </row>
    <row r="3027" spans="1:4">
      <c r="A3027">
        <v>16024100</v>
      </c>
      <c r="C3027" t="s">
        <v>1346</v>
      </c>
      <c r="D3027" t="s">
        <v>98</v>
      </c>
    </row>
    <row r="3029" spans="1:4">
      <c r="A3029">
        <v>160242</v>
      </c>
      <c r="C3029" t="s">
        <v>1347</v>
      </c>
      <c r="D3029" t="s">
        <v>98</v>
      </c>
    </row>
    <row r="3031" spans="1:4">
      <c r="A3031">
        <v>160249</v>
      </c>
      <c r="C3031" t="s">
        <v>1348</v>
      </c>
      <c r="D3031">
        <v>20</v>
      </c>
    </row>
    <row r="3033" spans="1:4">
      <c r="A3033">
        <v>16025</v>
      </c>
      <c r="C3033" t="s">
        <v>1349</v>
      </c>
      <c r="D3033">
        <v>20</v>
      </c>
    </row>
    <row r="3035" spans="1:4">
      <c r="A3035">
        <v>16029</v>
      </c>
      <c r="C3035" t="s">
        <v>1350</v>
      </c>
      <c r="D3035">
        <v>20</v>
      </c>
    </row>
    <row r="3036" spans="1:4">
      <c r="C3036" t="s">
        <v>1351</v>
      </c>
    </row>
    <row r="3038" spans="1:4">
      <c r="A3038">
        <v>1603</v>
      </c>
      <c r="C3038" t="s">
        <v>1352</v>
      </c>
      <c r="D3038">
        <v>20</v>
      </c>
    </row>
    <row r="3039" spans="1:4">
      <c r="C3039" t="s">
        <v>1353</v>
      </c>
    </row>
    <row r="3040" spans="1:4">
      <c r="C3040" t="s">
        <v>1354</v>
      </c>
    </row>
    <row r="3041" spans="1:4">
      <c r="A3041">
        <v>1604</v>
      </c>
      <c r="C3041" t="s">
        <v>1355</v>
      </c>
    </row>
    <row r="3042" spans="1:4">
      <c r="C3042" t="s">
        <v>1356</v>
      </c>
    </row>
    <row r="3044" spans="1:4">
      <c r="C3044" t="s">
        <v>1357</v>
      </c>
    </row>
    <row r="3046" spans="1:4">
      <c r="A3046">
        <v>16041100</v>
      </c>
      <c r="C3046" t="s">
        <v>1358</v>
      </c>
      <c r="D3046">
        <v>20</v>
      </c>
    </row>
    <row r="3048" spans="1:4">
      <c r="A3048">
        <v>160412</v>
      </c>
      <c r="C3048" t="s">
        <v>1359</v>
      </c>
      <c r="D3048">
        <v>20</v>
      </c>
    </row>
    <row r="3050" spans="1:4">
      <c r="A3050">
        <v>160413</v>
      </c>
      <c r="C3050" t="s">
        <v>1360</v>
      </c>
      <c r="D3050" t="s">
        <v>98</v>
      </c>
    </row>
    <row r="3052" spans="1:4">
      <c r="A3052">
        <v>160414</v>
      </c>
      <c r="C3052" t="s">
        <v>1361</v>
      </c>
      <c r="D3052" t="s">
        <v>98</v>
      </c>
    </row>
    <row r="3057" spans="1:5">
      <c r="A3057">
        <v>160415</v>
      </c>
      <c r="C3057" t="s">
        <v>1362</v>
      </c>
      <c r="E3057">
        <v>20</v>
      </c>
    </row>
    <row r="3059" spans="1:5">
      <c r="A3059">
        <v>160416</v>
      </c>
      <c r="C3059" t="s">
        <v>1363</v>
      </c>
      <c r="E3059">
        <v>20</v>
      </c>
    </row>
    <row r="3061" spans="1:5">
      <c r="A3061">
        <v>160417</v>
      </c>
      <c r="C3061" t="s">
        <v>1364</v>
      </c>
      <c r="E3061">
        <v>20</v>
      </c>
    </row>
    <row r="3063" spans="1:5">
      <c r="A3063">
        <v>160418</v>
      </c>
      <c r="C3063" t="s">
        <v>370</v>
      </c>
      <c r="E3063">
        <v>20</v>
      </c>
    </row>
    <row r="3065" spans="1:5">
      <c r="A3065">
        <v>160419</v>
      </c>
      <c r="C3065" t="s">
        <v>27</v>
      </c>
      <c r="E3065">
        <v>20</v>
      </c>
    </row>
    <row r="3067" spans="1:5">
      <c r="C3067" t="s">
        <v>1365</v>
      </c>
    </row>
    <row r="3069" spans="1:5">
      <c r="A3069">
        <v>16042010</v>
      </c>
      <c r="C3069" t="s">
        <v>1366</v>
      </c>
      <c r="E3069">
        <v>20</v>
      </c>
    </row>
    <row r="3071" spans="1:5">
      <c r="A3071">
        <v>1604202</v>
      </c>
      <c r="C3071" t="s">
        <v>1367</v>
      </c>
      <c r="E3071">
        <v>20</v>
      </c>
    </row>
    <row r="3073" spans="1:5">
      <c r="A3073">
        <v>1604209</v>
      </c>
      <c r="C3073" t="s">
        <v>56</v>
      </c>
      <c r="E3073">
        <v>20</v>
      </c>
    </row>
    <row r="3075" spans="1:5">
      <c r="C3075" t="s">
        <v>1368</v>
      </c>
    </row>
    <row r="3077" spans="1:5">
      <c r="A3077">
        <v>16043100</v>
      </c>
      <c r="C3077" t="s">
        <v>1369</v>
      </c>
      <c r="E3077">
        <v>20</v>
      </c>
    </row>
    <row r="3079" spans="1:5">
      <c r="A3079">
        <v>160432</v>
      </c>
      <c r="C3079" t="s">
        <v>1370</v>
      </c>
      <c r="E3079">
        <v>20</v>
      </c>
    </row>
    <row r="3081" spans="1:5">
      <c r="A3081">
        <v>1605</v>
      </c>
      <c r="C3081" t="s">
        <v>1371</v>
      </c>
    </row>
    <row r="3082" spans="1:5">
      <c r="C3082" t="s">
        <v>1372</v>
      </c>
    </row>
    <row r="3084" spans="1:5">
      <c r="A3084">
        <v>16051</v>
      </c>
      <c r="C3084" t="s">
        <v>1373</v>
      </c>
      <c r="E3084">
        <v>20</v>
      </c>
    </row>
    <row r="3086" spans="1:5">
      <c r="C3086" t="s">
        <v>1374</v>
      </c>
    </row>
    <row r="3088" spans="1:5">
      <c r="A3088">
        <v>16052100</v>
      </c>
      <c r="C3088" t="s">
        <v>1375</v>
      </c>
      <c r="E3088" t="s">
        <v>98</v>
      </c>
    </row>
    <row r="3090" spans="1:5">
      <c r="A3090">
        <v>160529</v>
      </c>
      <c r="C3090" t="s">
        <v>27</v>
      </c>
      <c r="E3090">
        <v>20</v>
      </c>
    </row>
    <row r="3092" spans="1:5">
      <c r="A3092">
        <v>16053</v>
      </c>
      <c r="C3092" t="s">
        <v>1376</v>
      </c>
      <c r="E3092">
        <v>20</v>
      </c>
    </row>
    <row r="3094" spans="1:5">
      <c r="A3094">
        <v>16054</v>
      </c>
      <c r="C3094" t="s">
        <v>1377</v>
      </c>
      <c r="E3094">
        <v>20</v>
      </c>
    </row>
    <row r="3096" spans="1:5">
      <c r="C3096" t="s">
        <v>1378</v>
      </c>
    </row>
    <row r="3098" spans="1:5">
      <c r="A3098">
        <v>16055100</v>
      </c>
      <c r="C3098" t="s">
        <v>1379</v>
      </c>
      <c r="E3098">
        <v>20</v>
      </c>
    </row>
    <row r="3100" spans="1:5">
      <c r="A3100">
        <v>160552</v>
      </c>
      <c r="C3100" t="s">
        <v>1380</v>
      </c>
      <c r="E3100">
        <v>20</v>
      </c>
    </row>
    <row r="3102" spans="1:5">
      <c r="A3102">
        <v>160553</v>
      </c>
      <c r="C3102" t="s">
        <v>1381</v>
      </c>
      <c r="E3102">
        <v>20</v>
      </c>
    </row>
    <row r="3104" spans="1:5">
      <c r="A3104">
        <v>160554</v>
      </c>
      <c r="C3104" t="s">
        <v>1382</v>
      </c>
      <c r="E3104" t="s">
        <v>98</v>
      </c>
    </row>
    <row r="3106" spans="1:5">
      <c r="A3106">
        <v>160555</v>
      </c>
      <c r="C3106" t="s">
        <v>1383</v>
      </c>
      <c r="E3106">
        <v>20</v>
      </c>
    </row>
    <row r="3108" spans="1:5">
      <c r="A3108">
        <v>160556</v>
      </c>
      <c r="C3108" t="s">
        <v>1384</v>
      </c>
      <c r="E3108" t="s">
        <v>98</v>
      </c>
    </row>
    <row r="3110" spans="1:5">
      <c r="A3110">
        <v>160557</v>
      </c>
      <c r="C3110" t="s">
        <v>1385</v>
      </c>
      <c r="E3110">
        <v>20</v>
      </c>
    </row>
    <row r="3112" spans="1:5">
      <c r="A3112">
        <v>160558</v>
      </c>
      <c r="C3112" t="s">
        <v>1386</v>
      </c>
      <c r="E3112">
        <v>20</v>
      </c>
    </row>
    <row r="3114" spans="1:5">
      <c r="A3114">
        <v>160559</v>
      </c>
      <c r="C3114" t="s">
        <v>27</v>
      </c>
      <c r="E3114">
        <v>20</v>
      </c>
    </row>
    <row r="3116" spans="1:5">
      <c r="C3116" t="s">
        <v>360</v>
      </c>
      <c r="D3116" t="s">
        <v>1387</v>
      </c>
    </row>
    <row r="3118" spans="1:5">
      <c r="A3118">
        <v>160561</v>
      </c>
      <c r="C3118" t="s">
        <v>1388</v>
      </c>
      <c r="E3118">
        <v>20</v>
      </c>
    </row>
    <row r="3120" spans="1:5">
      <c r="A3120">
        <v>160562</v>
      </c>
      <c r="C3120" t="s">
        <v>1389</v>
      </c>
      <c r="E3120">
        <v>20</v>
      </c>
    </row>
    <row r="3122" spans="1:5">
      <c r="A3122">
        <v>160563</v>
      </c>
      <c r="C3122" t="s">
        <v>1390</v>
      </c>
      <c r="E3122">
        <v>20</v>
      </c>
    </row>
    <row r="3124" spans="1:5">
      <c r="A3124">
        <v>160569</v>
      </c>
      <c r="C3124" t="s">
        <v>27</v>
      </c>
      <c r="E3124">
        <v>20</v>
      </c>
    </row>
    <row r="3137" spans="1:5">
      <c r="A3137">
        <v>63</v>
      </c>
    </row>
    <row r="3139" spans="1:5">
      <c r="A3139">
        <v>1701</v>
      </c>
      <c r="C3139" t="s">
        <v>1391</v>
      </c>
    </row>
    <row r="3140" spans="1:5">
      <c r="C3140" t="s">
        <v>1392</v>
      </c>
    </row>
    <row r="3142" spans="1:5">
      <c r="C3142" t="s">
        <v>360</v>
      </c>
      <c r="D3142" t="s">
        <v>1393</v>
      </c>
    </row>
    <row r="3143" spans="1:5">
      <c r="C3143" t="s">
        <v>1394</v>
      </c>
    </row>
    <row r="3145" spans="1:5">
      <c r="A3145">
        <v>170112</v>
      </c>
      <c r="C3145" t="s">
        <v>1395</v>
      </c>
      <c r="E3145">
        <v>20</v>
      </c>
    </row>
    <row r="3147" spans="1:5">
      <c r="C3147" t="s">
        <v>1396</v>
      </c>
    </row>
    <row r="3148" spans="1:5">
      <c r="C3148" t="s">
        <v>1397</v>
      </c>
    </row>
    <row r="3150" spans="1:5">
      <c r="A3150">
        <v>1701131</v>
      </c>
      <c r="C3150" t="s">
        <v>1398</v>
      </c>
      <c r="E3150">
        <v>20</v>
      </c>
    </row>
    <row r="3152" spans="1:5">
      <c r="A3152">
        <v>1701139</v>
      </c>
      <c r="C3152" t="s">
        <v>56</v>
      </c>
      <c r="E3152">
        <v>20</v>
      </c>
    </row>
    <row r="3154" spans="1:5">
      <c r="A3154">
        <v>170114</v>
      </c>
      <c r="C3154" t="s">
        <v>1399</v>
      </c>
      <c r="E3154">
        <v>20</v>
      </c>
    </row>
    <row r="3156" spans="1:5">
      <c r="C3156" t="s">
        <v>95</v>
      </c>
    </row>
    <row r="3158" spans="1:5">
      <c r="A3158">
        <v>17019100</v>
      </c>
      <c r="C3158" t="s">
        <v>1400</v>
      </c>
      <c r="E3158" t="s">
        <v>265</v>
      </c>
    </row>
    <row r="3159" spans="1:5">
      <c r="C3159" t="s">
        <v>1401</v>
      </c>
    </row>
    <row r="3160" spans="1:5">
      <c r="C3160" t="s">
        <v>676</v>
      </c>
    </row>
    <row r="3162" spans="1:5">
      <c r="A3162">
        <v>17019910</v>
      </c>
      <c r="C3162" t="s">
        <v>1402</v>
      </c>
      <c r="E3162">
        <v>20</v>
      </c>
    </row>
    <row r="3164" spans="1:5">
      <c r="A3164">
        <v>1701992</v>
      </c>
      <c r="C3164" t="s">
        <v>1403</v>
      </c>
      <c r="E3164">
        <v>20</v>
      </c>
    </row>
    <row r="3166" spans="1:5">
      <c r="A3166">
        <v>1701993</v>
      </c>
      <c r="C3166" t="s">
        <v>1404</v>
      </c>
      <c r="E3166">
        <v>11</v>
      </c>
    </row>
    <row r="3168" spans="1:5">
      <c r="A3168">
        <v>1701999</v>
      </c>
      <c r="C3168" t="s">
        <v>56</v>
      </c>
      <c r="E3168">
        <v>11</v>
      </c>
    </row>
    <row r="3174" spans="1:3">
      <c r="A3174">
        <v>64</v>
      </c>
    </row>
    <row r="3176" spans="1:3">
      <c r="A3176">
        <v>1702</v>
      </c>
      <c r="C3176" t="s">
        <v>1405</v>
      </c>
    </row>
    <row r="3177" spans="1:3">
      <c r="C3177" t="s">
        <v>1406</v>
      </c>
    </row>
    <row r="3178" spans="1:3">
      <c r="C3178" t="s">
        <v>1407</v>
      </c>
    </row>
    <row r="3179" spans="1:3">
      <c r="C3179" t="s">
        <v>1408</v>
      </c>
    </row>
    <row r="3180" spans="1:3">
      <c r="C3180" t="s">
        <v>1409</v>
      </c>
    </row>
    <row r="3181" spans="1:3">
      <c r="C3181" t="s">
        <v>1410</v>
      </c>
    </row>
    <row r="3182" spans="1:3">
      <c r="C3182" t="s">
        <v>1411</v>
      </c>
    </row>
    <row r="3184" spans="1:3">
      <c r="C3184" t="s">
        <v>1412</v>
      </c>
    </row>
    <row r="3185" spans="1:5">
      <c r="C3185" t="s">
        <v>1413</v>
      </c>
    </row>
    <row r="3186" spans="1:5">
      <c r="C3186" t="s">
        <v>1414</v>
      </c>
    </row>
    <row r="3188" spans="1:5">
      <c r="A3188">
        <v>1702111</v>
      </c>
      <c r="C3188" t="s">
        <v>1415</v>
      </c>
      <c r="E3188">
        <v>11</v>
      </c>
    </row>
    <row r="3190" spans="1:5">
      <c r="A3190">
        <v>1702112</v>
      </c>
      <c r="C3190" t="s">
        <v>1416</v>
      </c>
      <c r="E3190">
        <v>11</v>
      </c>
    </row>
    <row r="3192" spans="1:5">
      <c r="A3192">
        <v>170219</v>
      </c>
      <c r="C3192" t="s">
        <v>27</v>
      </c>
      <c r="E3192">
        <v>11</v>
      </c>
    </row>
    <row r="3194" spans="1:5">
      <c r="C3194" t="s">
        <v>1417</v>
      </c>
    </row>
    <row r="3196" spans="1:5">
      <c r="A3196">
        <v>17022010</v>
      </c>
      <c r="C3196" t="s">
        <v>1418</v>
      </c>
      <c r="E3196">
        <v>11</v>
      </c>
    </row>
    <row r="3198" spans="1:5">
      <c r="A3198">
        <v>1702202</v>
      </c>
      <c r="C3198" t="s">
        <v>1419</v>
      </c>
      <c r="E3198">
        <v>16</v>
      </c>
    </row>
    <row r="3200" spans="1:5">
      <c r="A3200">
        <v>17023</v>
      </c>
      <c r="C3200" t="s">
        <v>1420</v>
      </c>
      <c r="E3200" t="s">
        <v>98</v>
      </c>
    </row>
    <row r="3201" spans="1:5">
      <c r="C3201" t="s">
        <v>1421</v>
      </c>
      <c r="D3201" t="s">
        <v>1422</v>
      </c>
    </row>
    <row r="3202" spans="1:5">
      <c r="C3202" t="s">
        <v>1423</v>
      </c>
    </row>
    <row r="3204" spans="1:5">
      <c r="A3204">
        <v>17024</v>
      </c>
      <c r="C3204" t="s">
        <v>1424</v>
      </c>
      <c r="E3204" t="s">
        <v>98</v>
      </c>
    </row>
    <row r="3205" spans="1:5">
      <c r="C3205" t="s">
        <v>1425</v>
      </c>
    </row>
    <row r="3206" spans="1:5">
      <c r="C3206" t="s">
        <v>1426</v>
      </c>
    </row>
    <row r="3208" spans="1:5">
      <c r="A3208">
        <v>17025</v>
      </c>
      <c r="C3208" t="s">
        <v>1427</v>
      </c>
      <c r="E3208">
        <v>16</v>
      </c>
    </row>
    <row r="3210" spans="1:5">
      <c r="A3210">
        <v>17026</v>
      </c>
      <c r="C3210" t="s">
        <v>1428</v>
      </c>
      <c r="E3210" t="s">
        <v>98</v>
      </c>
    </row>
    <row r="3211" spans="1:5">
      <c r="C3211" t="s">
        <v>1429</v>
      </c>
    </row>
    <row r="3212" spans="1:5">
      <c r="C3212" t="s">
        <v>1430</v>
      </c>
    </row>
    <row r="3214" spans="1:5">
      <c r="C3214" t="s">
        <v>1431</v>
      </c>
    </row>
    <row r="3215" spans="1:5">
      <c r="C3215" t="s">
        <v>1432</v>
      </c>
    </row>
    <row r="3216" spans="1:5">
      <c r="C3216" t="s">
        <v>1433</v>
      </c>
    </row>
    <row r="3218" spans="1:5">
      <c r="A3218">
        <v>1702901</v>
      </c>
      <c r="C3218" t="s">
        <v>1434</v>
      </c>
      <c r="E3218">
        <v>11</v>
      </c>
    </row>
    <row r="3220" spans="1:5">
      <c r="A3220">
        <v>1702902</v>
      </c>
      <c r="C3220" t="s">
        <v>1435</v>
      </c>
      <c r="E3220">
        <v>11</v>
      </c>
    </row>
    <row r="3222" spans="1:5">
      <c r="A3222">
        <v>1702903</v>
      </c>
      <c r="C3222" t="s">
        <v>1436</v>
      </c>
      <c r="E3222">
        <v>11</v>
      </c>
    </row>
    <row r="3224" spans="1:5">
      <c r="A3224">
        <v>1702909</v>
      </c>
      <c r="C3224" t="s">
        <v>56</v>
      </c>
      <c r="E3224">
        <v>11</v>
      </c>
    </row>
    <row r="3226" spans="1:5">
      <c r="A3226">
        <v>1703</v>
      </c>
      <c r="C3226" t="s">
        <v>1437</v>
      </c>
    </row>
    <row r="3227" spans="1:5">
      <c r="C3227" t="s">
        <v>1438</v>
      </c>
    </row>
    <row r="3228" spans="1:5">
      <c r="A3228">
        <v>17031</v>
      </c>
      <c r="C3228" t="s">
        <v>1439</v>
      </c>
      <c r="E3228">
        <v>3</v>
      </c>
    </row>
    <row r="3230" spans="1:5">
      <c r="A3230">
        <v>17039</v>
      </c>
      <c r="C3230" t="s">
        <v>33</v>
      </c>
      <c r="E3230">
        <v>3</v>
      </c>
    </row>
    <row r="3232" spans="1:5">
      <c r="A3232">
        <v>1704</v>
      </c>
      <c r="C3232" t="s">
        <v>1440</v>
      </c>
    </row>
    <row r="3233" spans="1:5">
      <c r="C3233" t="s">
        <v>1441</v>
      </c>
    </row>
    <row r="3234" spans="1:5">
      <c r="A3234">
        <v>17041</v>
      </c>
      <c r="C3234" t="s">
        <v>1442</v>
      </c>
      <c r="E3234" t="s">
        <v>98</v>
      </c>
    </row>
    <row r="3236" spans="1:5">
      <c r="C3236" t="s">
        <v>95</v>
      </c>
    </row>
    <row r="3238" spans="1:5">
      <c r="A3238">
        <v>17049010</v>
      </c>
      <c r="C3238" t="s">
        <v>1443</v>
      </c>
      <c r="E3238">
        <v>20</v>
      </c>
    </row>
    <row r="3240" spans="1:5">
      <c r="A3240">
        <v>1704909</v>
      </c>
      <c r="C3240" t="s">
        <v>56</v>
      </c>
      <c r="E3240">
        <v>20</v>
      </c>
    </row>
    <row r="3246" spans="1:5">
      <c r="A3246">
        <v>1801</v>
      </c>
      <c r="C3246" t="s">
        <v>1444</v>
      </c>
      <c r="D3246">
        <v>3</v>
      </c>
    </row>
    <row r="3247" spans="1:5">
      <c r="C3247" t="s">
        <v>1445</v>
      </c>
    </row>
    <row r="3248" spans="1:5">
      <c r="A3248">
        <v>1802</v>
      </c>
      <c r="C3248" t="s">
        <v>1446</v>
      </c>
      <c r="D3248">
        <v>3</v>
      </c>
    </row>
    <row r="3249" spans="1:4">
      <c r="C3249" t="s">
        <v>1447</v>
      </c>
    </row>
    <row r="3251" spans="1:4">
      <c r="A3251">
        <v>1803</v>
      </c>
      <c r="C3251" t="s">
        <v>1448</v>
      </c>
    </row>
    <row r="3253" spans="1:4">
      <c r="A3253">
        <v>18031</v>
      </c>
      <c r="C3253" t="s">
        <v>1449</v>
      </c>
      <c r="D3253" t="s">
        <v>155</v>
      </c>
    </row>
    <row r="3255" spans="1:4">
      <c r="A3255">
        <v>18032</v>
      </c>
      <c r="C3255" t="s">
        <v>1450</v>
      </c>
      <c r="D3255" t="s">
        <v>155</v>
      </c>
    </row>
    <row r="3257" spans="1:4">
      <c r="A3257">
        <v>1804</v>
      </c>
      <c r="C3257" t="s">
        <v>1451</v>
      </c>
      <c r="D3257">
        <v>3</v>
      </c>
    </row>
    <row r="3259" spans="1:4">
      <c r="A3259">
        <v>1805</v>
      </c>
      <c r="C3259" t="s">
        <v>1452</v>
      </c>
      <c r="D3259">
        <v>11</v>
      </c>
    </row>
    <row r="3260" spans="1:4">
      <c r="C3260" t="s">
        <v>1453</v>
      </c>
    </row>
    <row r="3262" spans="1:4">
      <c r="A3262">
        <v>1806</v>
      </c>
      <c r="C3262" t="s">
        <v>1454</v>
      </c>
    </row>
    <row r="3263" spans="1:4">
      <c r="C3263" t="s">
        <v>1455</v>
      </c>
    </row>
    <row r="3265" spans="1:4">
      <c r="A3265">
        <v>18061</v>
      </c>
      <c r="C3265" t="s">
        <v>1456</v>
      </c>
      <c r="D3265" t="s">
        <v>98</v>
      </c>
    </row>
    <row r="3266" spans="1:4">
      <c r="C3266" t="s">
        <v>577</v>
      </c>
    </row>
    <row r="3268" spans="1:4">
      <c r="C3268" t="s">
        <v>1457</v>
      </c>
    </row>
    <row r="3269" spans="1:4">
      <c r="C3269" t="s">
        <v>1458</v>
      </c>
    </row>
    <row r="3270" spans="1:4">
      <c r="C3270" t="s">
        <v>1459</v>
      </c>
    </row>
    <row r="3271" spans="1:4">
      <c r="C3271" t="s">
        <v>1460</v>
      </c>
    </row>
    <row r="3272" spans="1:4">
      <c r="C3272" t="s">
        <v>1461</v>
      </c>
    </row>
    <row r="3273" spans="1:4">
      <c r="A3273">
        <v>1806201</v>
      </c>
      <c r="C3273" t="s">
        <v>1462</v>
      </c>
      <c r="D3273">
        <v>20</v>
      </c>
    </row>
    <row r="3275" spans="1:4">
      <c r="A3275">
        <v>1806202</v>
      </c>
      <c r="C3275" t="s">
        <v>1463</v>
      </c>
      <c r="D3275" t="s">
        <v>265</v>
      </c>
    </row>
    <row r="3276" spans="1:4">
      <c r="C3276" t="s">
        <v>1464</v>
      </c>
    </row>
    <row r="3278" spans="1:4">
      <c r="A3278">
        <v>1806209</v>
      </c>
      <c r="C3278" t="s">
        <v>56</v>
      </c>
      <c r="D3278">
        <v>20</v>
      </c>
    </row>
    <row r="3280" spans="1:4">
      <c r="C3280" t="s">
        <v>1465</v>
      </c>
    </row>
    <row r="3282" spans="1:4">
      <c r="A3282">
        <v>18063100</v>
      </c>
      <c r="C3282" t="s">
        <v>1466</v>
      </c>
      <c r="D3282">
        <v>20</v>
      </c>
    </row>
    <row r="3284" spans="1:4">
      <c r="A3284">
        <v>180632</v>
      </c>
      <c r="C3284" t="s">
        <v>1467</v>
      </c>
      <c r="D3284" t="s">
        <v>98</v>
      </c>
    </row>
    <row r="3286" spans="1:4">
      <c r="A3286">
        <v>18069</v>
      </c>
      <c r="C3286" t="s">
        <v>33</v>
      </c>
      <c r="D3286">
        <v>20</v>
      </c>
    </row>
    <row r="3296" spans="1:4">
      <c r="A3296">
        <v>66</v>
      </c>
    </row>
    <row r="3298" spans="1:2">
      <c r="A3298" t="s">
        <v>1468</v>
      </c>
    </row>
    <row r="3300" spans="1:2">
      <c r="A3300" t="s">
        <v>1469</v>
      </c>
    </row>
    <row r="3302" spans="1:2">
      <c r="A3302" t="s">
        <v>822</v>
      </c>
    </row>
    <row r="3304" spans="1:2">
      <c r="A3304" t="s">
        <v>823</v>
      </c>
      <c r="B3304" t="s">
        <v>1470</v>
      </c>
    </row>
    <row r="3306" spans="1:2">
      <c r="A3306" t="s">
        <v>1471</v>
      </c>
    </row>
    <row r="3308" spans="1:2">
      <c r="A3308" t="s">
        <v>1472</v>
      </c>
    </row>
    <row r="3310" spans="1:2">
      <c r="A3310" t="s">
        <v>1473</v>
      </c>
    </row>
    <row r="3312" spans="1:2">
      <c r="A3312" t="s">
        <v>825</v>
      </c>
      <c r="B3312" t="s">
        <v>1474</v>
      </c>
    </row>
    <row r="3314" spans="1:4">
      <c r="A3314" t="s">
        <v>1475</v>
      </c>
    </row>
    <row r="3316" spans="1:4">
      <c r="A3316" t="s">
        <v>1476</v>
      </c>
    </row>
    <row r="3317" spans="1:4">
      <c r="A3317" t="s">
        <v>1477</v>
      </c>
    </row>
    <row r="3319" spans="1:4">
      <c r="A3319" t="s">
        <v>1478</v>
      </c>
    </row>
    <row r="3321" spans="1:4">
      <c r="A3321" t="s">
        <v>827</v>
      </c>
      <c r="B3321" t="s">
        <v>1479</v>
      </c>
    </row>
    <row r="3323" spans="1:4">
      <c r="A3323" t="s">
        <v>1480</v>
      </c>
      <c r="B3323" t="s">
        <v>1481</v>
      </c>
    </row>
    <row r="3326" spans="1:4">
      <c r="A3326" t="s">
        <v>0</v>
      </c>
      <c r="C3326" t="s">
        <v>1</v>
      </c>
      <c r="D3326" t="s">
        <v>2</v>
      </c>
    </row>
    <row r="3328" spans="1:4">
      <c r="A3328" t="s">
        <v>4</v>
      </c>
      <c r="B3328" t="s">
        <v>5</v>
      </c>
    </row>
    <row r="3329" spans="1:4">
      <c r="A3329" t="s">
        <v>7</v>
      </c>
      <c r="B3329" t="s">
        <v>8</v>
      </c>
    </row>
    <row r="3330" spans="1:4">
      <c r="A3330" t="s">
        <v>12</v>
      </c>
    </row>
    <row r="3331" spans="1:4">
      <c r="A3331">
        <v>-1</v>
      </c>
      <c r="B3331">
        <v>-2</v>
      </c>
      <c r="C3331">
        <v>-3</v>
      </c>
      <c r="D3331">
        <v>-4</v>
      </c>
    </row>
    <row r="3332" spans="1:4">
      <c r="A3332">
        <v>1901</v>
      </c>
      <c r="C3332" t="s">
        <v>1482</v>
      </c>
    </row>
    <row r="3333" spans="1:4">
      <c r="C3333" t="s">
        <v>1483</v>
      </c>
    </row>
    <row r="3334" spans="1:4">
      <c r="C3334" t="s">
        <v>1484</v>
      </c>
    </row>
    <row r="3335" spans="1:4">
      <c r="C3335" t="s">
        <v>1485</v>
      </c>
    </row>
    <row r="3336" spans="1:4">
      <c r="C3336" t="s">
        <v>1486</v>
      </c>
    </row>
    <row r="3337" spans="1:4">
      <c r="C3337" t="s">
        <v>1487</v>
      </c>
    </row>
    <row r="3338" spans="1:4">
      <c r="C3338" t="s">
        <v>1488</v>
      </c>
    </row>
    <row r="3339" spans="1:4">
      <c r="C3339" t="s">
        <v>1489</v>
      </c>
    </row>
    <row r="3340" spans="1:4">
      <c r="C3340" t="s">
        <v>1490</v>
      </c>
    </row>
    <row r="3341" spans="1:4">
      <c r="C3341" t="s">
        <v>1491</v>
      </c>
    </row>
    <row r="3346" spans="1:4">
      <c r="A3346">
        <v>67</v>
      </c>
    </row>
    <row r="3348" spans="1:4">
      <c r="A3348" t="s">
        <v>0</v>
      </c>
      <c r="C3348" t="s">
        <v>1</v>
      </c>
      <c r="D3348" t="s">
        <v>2</v>
      </c>
    </row>
    <row r="3350" spans="1:4">
      <c r="A3350" t="s">
        <v>4</v>
      </c>
      <c r="B3350" t="s">
        <v>5</v>
      </c>
    </row>
    <row r="3351" spans="1:4">
      <c r="A3351" t="s">
        <v>7</v>
      </c>
      <c r="B3351" t="s">
        <v>8</v>
      </c>
    </row>
    <row r="3352" spans="1:4">
      <c r="A3352" t="s">
        <v>12</v>
      </c>
    </row>
    <row r="3353" spans="1:4">
      <c r="A3353">
        <v>-1</v>
      </c>
      <c r="B3353">
        <v>-2</v>
      </c>
      <c r="C3353">
        <v>-3</v>
      </c>
      <c r="D3353">
        <v>-4</v>
      </c>
    </row>
    <row r="3354" spans="1:4">
      <c r="A3354">
        <v>19011</v>
      </c>
      <c r="C3354" t="s">
        <v>1492</v>
      </c>
      <c r="D3354" t="s">
        <v>98</v>
      </c>
    </row>
    <row r="3355" spans="1:4">
      <c r="C3355" t="s">
        <v>1493</v>
      </c>
    </row>
    <row r="3357" spans="1:4">
      <c r="A3357">
        <v>19012</v>
      </c>
      <c r="C3357" t="s">
        <v>1494</v>
      </c>
      <c r="D3357" t="s">
        <v>764</v>
      </c>
    </row>
    <row r="3358" spans="1:4">
      <c r="C3358" t="s">
        <v>1495</v>
      </c>
    </row>
    <row r="3360" spans="1:4">
      <c r="C3360" t="s">
        <v>95</v>
      </c>
    </row>
    <row r="3362" spans="1:4">
      <c r="A3362">
        <v>19019010</v>
      </c>
      <c r="C3362" t="s">
        <v>1496</v>
      </c>
      <c r="D3362">
        <v>20</v>
      </c>
    </row>
    <row r="3364" spans="1:4">
      <c r="A3364">
        <v>1901902</v>
      </c>
      <c r="C3364" t="s">
        <v>1497</v>
      </c>
      <c r="D3364" t="s">
        <v>98</v>
      </c>
    </row>
    <row r="3365" spans="1:4">
      <c r="C3365" t="s">
        <v>1498</v>
      </c>
    </row>
    <row r="3367" spans="1:4">
      <c r="A3367">
        <v>1901909</v>
      </c>
      <c r="C3367" t="s">
        <v>56</v>
      </c>
      <c r="D3367">
        <v>20</v>
      </c>
    </row>
    <row r="3369" spans="1:4">
      <c r="A3369">
        <v>1902</v>
      </c>
      <c r="C3369" t="s">
        <v>1499</v>
      </c>
    </row>
    <row r="3370" spans="1:4">
      <c r="C3370" t="s">
        <v>1500</v>
      </c>
    </row>
    <row r="3371" spans="1:4">
      <c r="C3371" t="s">
        <v>1501</v>
      </c>
    </row>
    <row r="3372" spans="1:4">
      <c r="C3372" t="s">
        <v>1502</v>
      </c>
    </row>
    <row r="3373" spans="1:4">
      <c r="C3373" t="s">
        <v>1503</v>
      </c>
    </row>
    <row r="3375" spans="1:4">
      <c r="C3375" t="s">
        <v>1504</v>
      </c>
    </row>
    <row r="3376" spans="1:4">
      <c r="C3376" t="s">
        <v>1505</v>
      </c>
    </row>
    <row r="3378" spans="1:4">
      <c r="A3378">
        <v>190211</v>
      </c>
      <c r="C3378" t="s">
        <v>1506</v>
      </c>
      <c r="D3378">
        <v>20</v>
      </c>
    </row>
    <row r="3380" spans="1:4">
      <c r="C3380" t="s">
        <v>676</v>
      </c>
    </row>
    <row r="3382" spans="1:4">
      <c r="A3382">
        <v>19021910</v>
      </c>
      <c r="C3382" t="s">
        <v>1507</v>
      </c>
      <c r="D3382">
        <v>20</v>
      </c>
    </row>
    <row r="3384" spans="1:4">
      <c r="A3384">
        <v>1902192</v>
      </c>
      <c r="C3384" t="s">
        <v>1508</v>
      </c>
      <c r="D3384">
        <v>20</v>
      </c>
    </row>
    <row r="3386" spans="1:4">
      <c r="A3386">
        <v>1902199</v>
      </c>
      <c r="C3386" t="s">
        <v>56</v>
      </c>
      <c r="D3386">
        <v>20</v>
      </c>
    </row>
    <row r="3388" spans="1:4">
      <c r="A3388">
        <v>19022</v>
      </c>
      <c r="C3388" t="s">
        <v>1509</v>
      </c>
      <c r="D3388" t="s">
        <v>98</v>
      </c>
    </row>
    <row r="3389" spans="1:4">
      <c r="C3389" t="s">
        <v>1510</v>
      </c>
    </row>
    <row r="3391" spans="1:4">
      <c r="A3391">
        <v>19023</v>
      </c>
      <c r="C3391" t="s">
        <v>1511</v>
      </c>
      <c r="D3391">
        <v>20</v>
      </c>
    </row>
    <row r="3393" spans="1:4">
      <c r="A3393">
        <v>19024</v>
      </c>
      <c r="C3393" t="s">
        <v>1512</v>
      </c>
      <c r="D3393">
        <v>20</v>
      </c>
    </row>
    <row r="3395" spans="1:4">
      <c r="A3395">
        <v>1903</v>
      </c>
      <c r="C3395" t="s">
        <v>1513</v>
      </c>
    </row>
    <row r="3396" spans="1:4">
      <c r="C3396" t="s">
        <v>1514</v>
      </c>
    </row>
    <row r="3397" spans="1:4">
      <c r="C3397" t="s">
        <v>1515</v>
      </c>
    </row>
    <row r="3399" spans="1:4">
      <c r="A3399">
        <v>1903001</v>
      </c>
      <c r="C3399" t="s">
        <v>1516</v>
      </c>
      <c r="D3399">
        <v>16</v>
      </c>
    </row>
    <row r="3401" spans="1:4">
      <c r="A3401">
        <v>1903009</v>
      </c>
      <c r="C3401" t="s">
        <v>56</v>
      </c>
      <c r="D3401">
        <v>16</v>
      </c>
    </row>
    <row r="3403" spans="1:4">
      <c r="A3403">
        <v>1904</v>
      </c>
      <c r="C3403" t="s">
        <v>1517</v>
      </c>
    </row>
    <row r="3404" spans="1:4">
      <c r="C3404" t="s">
        <v>1518</v>
      </c>
    </row>
    <row r="3405" spans="1:4">
      <c r="C3405" t="s">
        <v>1519</v>
      </c>
    </row>
    <row r="3406" spans="1:4">
      <c r="C3406" t="s">
        <v>1520</v>
      </c>
    </row>
    <row r="3407" spans="1:4">
      <c r="C3407" t="s">
        <v>1521</v>
      </c>
    </row>
    <row r="3408" spans="1:4">
      <c r="C3408" t="s">
        <v>1522</v>
      </c>
    </row>
    <row r="3409" spans="1:5">
      <c r="C3409" t="s">
        <v>1523</v>
      </c>
    </row>
    <row r="3410" spans="1:5">
      <c r="C3410" t="s">
        <v>1151</v>
      </c>
    </row>
    <row r="3412" spans="1:5">
      <c r="C3412" t="s">
        <v>1524</v>
      </c>
    </row>
    <row r="3413" spans="1:5">
      <c r="C3413" t="s">
        <v>1525</v>
      </c>
    </row>
    <row r="3415" spans="1:5">
      <c r="A3415">
        <v>1904101</v>
      </c>
      <c r="C3415" t="s">
        <v>1526</v>
      </c>
      <c r="D3415">
        <v>20</v>
      </c>
    </row>
    <row r="3417" spans="1:5">
      <c r="A3417">
        <v>1904109</v>
      </c>
      <c r="C3417" t="s">
        <v>56</v>
      </c>
      <c r="D3417">
        <v>20</v>
      </c>
    </row>
    <row r="3422" spans="1:5">
      <c r="A3422">
        <v>68</v>
      </c>
    </row>
    <row r="3424" spans="1:5">
      <c r="A3424" t="s">
        <v>0</v>
      </c>
      <c r="D3424" t="s">
        <v>1</v>
      </c>
      <c r="E3424" t="s">
        <v>2</v>
      </c>
    </row>
    <row r="3426" spans="1:5">
      <c r="A3426" t="s">
        <v>4</v>
      </c>
      <c r="B3426" t="s">
        <v>5</v>
      </c>
    </row>
    <row r="3427" spans="1:5">
      <c r="A3427" t="s">
        <v>7</v>
      </c>
      <c r="B3427" t="s">
        <v>8</v>
      </c>
    </row>
    <row r="3428" spans="1:5">
      <c r="A3428" t="s">
        <v>12</v>
      </c>
    </row>
    <row r="3429" spans="1:5">
      <c r="A3429">
        <v>-1</v>
      </c>
      <c r="B3429">
        <v>-2</v>
      </c>
      <c r="D3429">
        <v>-3</v>
      </c>
      <c r="E3429">
        <v>-4</v>
      </c>
    </row>
    <row r="3430" spans="1:5">
      <c r="A3430">
        <v>19042</v>
      </c>
      <c r="C3430" t="s">
        <v>1527</v>
      </c>
      <c r="E3430">
        <v>20</v>
      </c>
    </row>
    <row r="3431" spans="1:5">
      <c r="C3431" t="s">
        <v>1528</v>
      </c>
      <c r="D3431" t="s">
        <v>1529</v>
      </c>
    </row>
    <row r="3432" spans="1:5">
      <c r="C3432" t="s">
        <v>1530</v>
      </c>
    </row>
    <row r="3433" spans="1:5">
      <c r="C3433" t="s">
        <v>1531</v>
      </c>
    </row>
    <row r="3434" spans="1:5">
      <c r="A3434">
        <v>19043</v>
      </c>
      <c r="C3434" t="s">
        <v>1532</v>
      </c>
      <c r="E3434">
        <v>20</v>
      </c>
    </row>
    <row r="3436" spans="1:5">
      <c r="A3436">
        <v>19049</v>
      </c>
      <c r="C3436" t="s">
        <v>33</v>
      </c>
      <c r="E3436">
        <v>20</v>
      </c>
    </row>
    <row r="3438" spans="1:5">
      <c r="A3438">
        <v>1905</v>
      </c>
      <c r="C3438" t="s">
        <v>1533</v>
      </c>
    </row>
    <row r="3439" spans="1:5">
      <c r="C3439" t="s">
        <v>1534</v>
      </c>
    </row>
    <row r="3440" spans="1:5">
      <c r="C3440" t="s">
        <v>1535</v>
      </c>
    </row>
    <row r="3441" spans="1:5">
      <c r="C3441" t="s">
        <v>1536</v>
      </c>
    </row>
    <row r="3442" spans="1:5">
      <c r="C3442" t="s">
        <v>1537</v>
      </c>
    </row>
    <row r="3443" spans="1:5">
      <c r="C3443" t="s">
        <v>1538</v>
      </c>
    </row>
    <row r="3444" spans="1:5">
      <c r="A3444">
        <v>19051</v>
      </c>
      <c r="C3444" t="s">
        <v>1539</v>
      </c>
      <c r="E3444">
        <v>20</v>
      </c>
    </row>
    <row r="3446" spans="1:5">
      <c r="A3446">
        <v>19052</v>
      </c>
      <c r="C3446" t="s">
        <v>1540</v>
      </c>
      <c r="E3446" t="s">
        <v>98</v>
      </c>
    </row>
    <row r="3448" spans="1:5">
      <c r="C3448" t="s">
        <v>1541</v>
      </c>
    </row>
    <row r="3450" spans="1:5">
      <c r="A3450">
        <v>19053100</v>
      </c>
      <c r="C3450" t="s">
        <v>1542</v>
      </c>
      <c r="E3450">
        <v>20</v>
      </c>
    </row>
    <row r="3452" spans="1:5">
      <c r="A3452">
        <v>190532</v>
      </c>
      <c r="C3452" t="s">
        <v>1543</v>
      </c>
      <c r="E3452" t="s">
        <v>98</v>
      </c>
    </row>
    <row r="3454" spans="1:5">
      <c r="A3454">
        <v>19054</v>
      </c>
      <c r="C3454" t="s">
        <v>1544</v>
      </c>
      <c r="E3454" t="s">
        <v>98</v>
      </c>
    </row>
    <row r="3455" spans="1:5">
      <c r="C3455" t="s">
        <v>1545</v>
      </c>
    </row>
    <row r="3456" spans="1:5">
      <c r="A3456">
        <v>19059</v>
      </c>
      <c r="C3456" t="s">
        <v>33</v>
      </c>
      <c r="E3456">
        <v>20</v>
      </c>
    </row>
    <row r="3461" spans="1:2">
      <c r="A3461" t="s">
        <v>1546</v>
      </c>
    </row>
    <row r="3463" spans="1:2">
      <c r="A3463" t="s">
        <v>1547</v>
      </c>
    </row>
    <row r="3465" spans="1:2">
      <c r="A3465" t="s">
        <v>822</v>
      </c>
    </row>
    <row r="3467" spans="1:2">
      <c r="A3467" t="s">
        <v>823</v>
      </c>
      <c r="B3467" t="s">
        <v>1470</v>
      </c>
    </row>
    <row r="3469" spans="1:2">
      <c r="A3469" t="s">
        <v>1548</v>
      </c>
    </row>
    <row r="3471" spans="1:2">
      <c r="A3471" t="s">
        <v>1549</v>
      </c>
    </row>
    <row r="3473" spans="1:2">
      <c r="A3473" t="s">
        <v>1550</v>
      </c>
    </row>
    <row r="3474" spans="1:2">
      <c r="A3474" t="s">
        <v>1551</v>
      </c>
    </row>
    <row r="3477" spans="1:2">
      <c r="A3477" t="s">
        <v>825</v>
      </c>
      <c r="B3477" t="s">
        <v>1552</v>
      </c>
    </row>
    <row r="3479" spans="1:2">
      <c r="A3479" t="s">
        <v>827</v>
      </c>
      <c r="B3479" t="s">
        <v>1553</v>
      </c>
    </row>
    <row r="3481" spans="1:2">
      <c r="A3481">
        <v>69</v>
      </c>
    </row>
    <row r="3484" spans="1:2">
      <c r="A3484" t="s">
        <v>1480</v>
      </c>
      <c r="B3484" t="s">
        <v>1554</v>
      </c>
    </row>
    <row r="3486" spans="1:2">
      <c r="A3486" t="s">
        <v>1555</v>
      </c>
      <c r="B3486" t="s">
        <v>1556</v>
      </c>
    </row>
    <row r="3488" spans="1:2">
      <c r="A3488" t="s">
        <v>1557</v>
      </c>
      <c r="B3488" t="s">
        <v>1558</v>
      </c>
    </row>
    <row r="3490" spans="1:4">
      <c r="A3490" t="s">
        <v>1559</v>
      </c>
    </row>
    <row r="3492" spans="1:4">
      <c r="A3492" t="s">
        <v>823</v>
      </c>
      <c r="B3492" t="s">
        <v>1560</v>
      </c>
    </row>
    <row r="3494" spans="1:4">
      <c r="A3494" t="s">
        <v>825</v>
      </c>
      <c r="B3494" t="s">
        <v>1561</v>
      </c>
    </row>
    <row r="3496" spans="1:4">
      <c r="A3496" t="s">
        <v>827</v>
      </c>
      <c r="B3496" t="s">
        <v>1562</v>
      </c>
    </row>
    <row r="3498" spans="1:4">
      <c r="A3498" t="s">
        <v>0</v>
      </c>
      <c r="C3498" t="s">
        <v>1</v>
      </c>
      <c r="D3498" t="s">
        <v>2</v>
      </c>
    </row>
    <row r="3500" spans="1:4">
      <c r="A3500" t="s">
        <v>4</v>
      </c>
      <c r="B3500" t="s">
        <v>5</v>
      </c>
    </row>
    <row r="3501" spans="1:4">
      <c r="A3501" t="s">
        <v>7</v>
      </c>
      <c r="B3501" t="s">
        <v>8</v>
      </c>
    </row>
    <row r="3502" spans="1:4">
      <c r="A3502" t="s">
        <v>12</v>
      </c>
    </row>
    <row r="3503" spans="1:4">
      <c r="A3503">
        <v>-1</v>
      </c>
      <c r="B3503">
        <v>-2</v>
      </c>
      <c r="C3503">
        <v>-3</v>
      </c>
      <c r="D3503">
        <v>-4</v>
      </c>
    </row>
    <row r="3504" spans="1:4">
      <c r="A3504">
        <v>2001</v>
      </c>
      <c r="C3504" t="s">
        <v>1563</v>
      </c>
    </row>
    <row r="3505" spans="1:5">
      <c r="C3505" t="s">
        <v>1564</v>
      </c>
    </row>
    <row r="3506" spans="1:5">
      <c r="C3506" t="s">
        <v>1565</v>
      </c>
    </row>
    <row r="3507" spans="1:5">
      <c r="A3507">
        <v>20011</v>
      </c>
      <c r="C3507" t="s">
        <v>774</v>
      </c>
      <c r="D3507" t="s">
        <v>98</v>
      </c>
    </row>
    <row r="3509" spans="1:5">
      <c r="C3509" t="s">
        <v>95</v>
      </c>
    </row>
    <row r="3511" spans="1:5">
      <c r="A3511">
        <v>20019010</v>
      </c>
      <c r="C3511" t="s">
        <v>1566</v>
      </c>
      <c r="D3511">
        <v>20</v>
      </c>
    </row>
    <row r="3513" spans="1:5">
      <c r="A3513">
        <v>2001909</v>
      </c>
      <c r="C3513" t="s">
        <v>56</v>
      </c>
      <c r="D3513">
        <v>20</v>
      </c>
    </row>
    <row r="3516" spans="1:5">
      <c r="A3516">
        <v>70</v>
      </c>
    </row>
    <row r="3518" spans="1:5">
      <c r="A3518" t="s">
        <v>0</v>
      </c>
      <c r="D3518" t="s">
        <v>1</v>
      </c>
      <c r="E3518" t="s">
        <v>2</v>
      </c>
    </row>
    <row r="3520" spans="1:5">
      <c r="A3520" t="s">
        <v>4</v>
      </c>
      <c r="B3520" t="s">
        <v>5</v>
      </c>
    </row>
    <row r="3521" spans="1:5">
      <c r="A3521" t="s">
        <v>7</v>
      </c>
      <c r="B3521" t="s">
        <v>8</v>
      </c>
    </row>
    <row r="3522" spans="1:5">
      <c r="A3522" t="s">
        <v>12</v>
      </c>
    </row>
    <row r="3523" spans="1:5">
      <c r="A3523">
        <v>-1</v>
      </c>
      <c r="B3523">
        <v>-2</v>
      </c>
      <c r="D3523">
        <v>-3</v>
      </c>
      <c r="E3523">
        <v>-4</v>
      </c>
    </row>
    <row r="3524" spans="1:5">
      <c r="A3524">
        <v>2002</v>
      </c>
      <c r="C3524" t="s">
        <v>1567</v>
      </c>
    </row>
    <row r="3525" spans="1:5">
      <c r="C3525" t="s">
        <v>1568</v>
      </c>
    </row>
    <row r="3527" spans="1:5">
      <c r="A3527">
        <v>20021</v>
      </c>
      <c r="C3527" t="s">
        <v>1569</v>
      </c>
      <c r="E3527" t="s">
        <v>98</v>
      </c>
    </row>
    <row r="3529" spans="1:5">
      <c r="C3529" t="s">
        <v>95</v>
      </c>
    </row>
    <row r="3531" spans="1:5">
      <c r="A3531">
        <v>20029010</v>
      </c>
      <c r="C3531" t="s">
        <v>1570</v>
      </c>
      <c r="E3531">
        <v>20</v>
      </c>
    </row>
    <row r="3533" spans="1:5">
      <c r="A3533">
        <v>2002909</v>
      </c>
      <c r="C3533" t="s">
        <v>56</v>
      </c>
      <c r="E3533">
        <v>20</v>
      </c>
    </row>
    <row r="3535" spans="1:5">
      <c r="A3535">
        <v>2003</v>
      </c>
      <c r="C3535" t="s">
        <v>1571</v>
      </c>
    </row>
    <row r="3536" spans="1:5">
      <c r="C3536" t="s">
        <v>1572</v>
      </c>
    </row>
    <row r="3537" spans="1:5">
      <c r="C3537" t="s">
        <v>1573</v>
      </c>
    </row>
    <row r="3539" spans="1:5">
      <c r="A3539">
        <v>20031</v>
      </c>
      <c r="C3539" t="s">
        <v>1574</v>
      </c>
      <c r="E3539">
        <v>20</v>
      </c>
    </row>
    <row r="3541" spans="1:5">
      <c r="A3541">
        <v>20039</v>
      </c>
      <c r="C3541" t="s">
        <v>33</v>
      </c>
      <c r="E3541">
        <v>20</v>
      </c>
    </row>
    <row r="3543" spans="1:5">
      <c r="A3543">
        <v>2004</v>
      </c>
      <c r="C3543" t="s">
        <v>1575</v>
      </c>
    </row>
    <row r="3544" spans="1:5">
      <c r="C3544" t="s">
        <v>1576</v>
      </c>
    </row>
    <row r="3545" spans="1:5">
      <c r="C3545" t="s">
        <v>1577</v>
      </c>
    </row>
    <row r="3547" spans="1:5">
      <c r="A3547">
        <v>20041</v>
      </c>
      <c r="C3547" t="s">
        <v>760</v>
      </c>
      <c r="E3547">
        <v>20</v>
      </c>
    </row>
    <row r="3549" spans="1:5">
      <c r="A3549">
        <v>20049</v>
      </c>
      <c r="C3549" t="s">
        <v>1578</v>
      </c>
      <c r="E3549" t="s">
        <v>98</v>
      </c>
    </row>
    <row r="3551" spans="1:5">
      <c r="A3551">
        <v>2005</v>
      </c>
      <c r="C3551" t="s">
        <v>1575</v>
      </c>
    </row>
    <row r="3552" spans="1:5">
      <c r="C3552" t="s">
        <v>1579</v>
      </c>
    </row>
    <row r="3553" spans="1:5">
      <c r="C3553" t="s">
        <v>1577</v>
      </c>
    </row>
    <row r="3555" spans="1:5">
      <c r="A3555">
        <v>20051</v>
      </c>
      <c r="C3555" t="s">
        <v>1580</v>
      </c>
      <c r="E3555">
        <v>20</v>
      </c>
    </row>
    <row r="3557" spans="1:5">
      <c r="A3557">
        <v>20052</v>
      </c>
      <c r="C3557" t="s">
        <v>760</v>
      </c>
      <c r="E3557">
        <v>20</v>
      </c>
    </row>
    <row r="3559" spans="1:5">
      <c r="A3559">
        <v>20054</v>
      </c>
      <c r="C3559" t="s">
        <v>741</v>
      </c>
      <c r="E3559">
        <v>20</v>
      </c>
    </row>
    <row r="3561" spans="1:5">
      <c r="C3561" t="s">
        <v>788</v>
      </c>
    </row>
    <row r="3563" spans="1:5">
      <c r="A3563">
        <v>20055100</v>
      </c>
      <c r="C3563" t="s">
        <v>1581</v>
      </c>
      <c r="E3563">
        <v>20</v>
      </c>
    </row>
    <row r="3565" spans="1:5">
      <c r="A3565">
        <v>200559</v>
      </c>
      <c r="C3565" t="s">
        <v>27</v>
      </c>
      <c r="E3565">
        <v>20</v>
      </c>
    </row>
    <row r="3567" spans="1:5">
      <c r="A3567">
        <v>20056</v>
      </c>
      <c r="C3567" t="s">
        <v>745</v>
      </c>
      <c r="E3567">
        <v>20</v>
      </c>
    </row>
    <row r="3569" spans="1:5">
      <c r="A3569">
        <v>20057</v>
      </c>
      <c r="C3569" t="s">
        <v>773</v>
      </c>
      <c r="E3569">
        <v>20</v>
      </c>
    </row>
    <row r="3571" spans="1:5">
      <c r="A3571">
        <v>20058</v>
      </c>
      <c r="C3571" t="s">
        <v>1582</v>
      </c>
      <c r="E3571">
        <v>20</v>
      </c>
    </row>
    <row r="3573" spans="1:5">
      <c r="C3573" t="s">
        <v>1583</v>
      </c>
    </row>
    <row r="3575" spans="1:5">
      <c r="A3575">
        <v>20059100</v>
      </c>
      <c r="C3575" t="s">
        <v>60</v>
      </c>
      <c r="D3575" t="s">
        <v>1584</v>
      </c>
      <c r="E3575">
        <v>20</v>
      </c>
    </row>
    <row r="3577" spans="1:5">
      <c r="A3577">
        <v>200599</v>
      </c>
      <c r="C3577" t="s">
        <v>60</v>
      </c>
      <c r="D3577" t="s">
        <v>79</v>
      </c>
      <c r="E3577">
        <v>20</v>
      </c>
    </row>
    <row r="3579" spans="1:5">
      <c r="A3579">
        <v>2006</v>
      </c>
      <c r="C3579" t="s">
        <v>1585</v>
      </c>
      <c r="E3579">
        <v>20</v>
      </c>
    </row>
    <row r="3580" spans="1:5">
      <c r="C3580" t="s">
        <v>1586</v>
      </c>
    </row>
    <row r="3581" spans="1:5">
      <c r="C3581" t="s">
        <v>1587</v>
      </c>
    </row>
    <row r="3583" spans="1:5">
      <c r="A3583">
        <v>2007</v>
      </c>
      <c r="C3583" t="s">
        <v>1588</v>
      </c>
    </row>
    <row r="3584" spans="1:5">
      <c r="C3584" t="s">
        <v>1589</v>
      </c>
    </row>
    <row r="3585" spans="1:5">
      <c r="C3585" t="s">
        <v>1590</v>
      </c>
    </row>
    <row r="3586" spans="1:5">
      <c r="C3586" t="s">
        <v>616</v>
      </c>
    </row>
    <row r="3588" spans="1:5">
      <c r="A3588">
        <v>20071</v>
      </c>
      <c r="C3588" t="s">
        <v>1341</v>
      </c>
      <c r="E3588">
        <v>20</v>
      </c>
    </row>
    <row r="3590" spans="1:5">
      <c r="C3590" t="s">
        <v>95</v>
      </c>
    </row>
    <row r="3592" spans="1:5">
      <c r="A3592">
        <v>20079100</v>
      </c>
      <c r="C3592" t="s">
        <v>1591</v>
      </c>
      <c r="E3592">
        <v>20</v>
      </c>
    </row>
    <row r="3594" spans="1:5">
      <c r="A3594">
        <v>200799</v>
      </c>
      <c r="C3594" t="s">
        <v>27</v>
      </c>
      <c r="E3594">
        <v>20</v>
      </c>
    </row>
    <row r="3597" spans="1:5">
      <c r="A3597">
        <v>71</v>
      </c>
    </row>
    <row r="3599" spans="1:5">
      <c r="A3599" t="s">
        <v>0</v>
      </c>
      <c r="C3599" t="s">
        <v>1</v>
      </c>
      <c r="D3599" t="s">
        <v>2</v>
      </c>
    </row>
    <row r="3601" spans="1:4">
      <c r="A3601" t="s">
        <v>4</v>
      </c>
      <c r="B3601" t="s">
        <v>5</v>
      </c>
    </row>
    <row r="3602" spans="1:4">
      <c r="A3602" t="s">
        <v>7</v>
      </c>
      <c r="B3602" t="s">
        <v>8</v>
      </c>
    </row>
    <row r="3603" spans="1:4">
      <c r="A3603" t="s">
        <v>12</v>
      </c>
    </row>
    <row r="3604" spans="1:4">
      <c r="A3604">
        <v>-1</v>
      </c>
      <c r="B3604">
        <v>-2</v>
      </c>
      <c r="C3604">
        <v>-3</v>
      </c>
      <c r="D3604">
        <v>-4</v>
      </c>
    </row>
    <row r="3605" spans="1:4">
      <c r="A3605">
        <v>2008</v>
      </c>
      <c r="C3605" t="s">
        <v>1592</v>
      </c>
    </row>
    <row r="3606" spans="1:4">
      <c r="C3606" t="s">
        <v>1593</v>
      </c>
    </row>
    <row r="3607" spans="1:4">
      <c r="C3607" t="s">
        <v>1594</v>
      </c>
    </row>
    <row r="3608" spans="1:4">
      <c r="C3608" t="s">
        <v>1595</v>
      </c>
    </row>
    <row r="3609" spans="1:4">
      <c r="C3609" t="s">
        <v>1596</v>
      </c>
    </row>
    <row r="3611" spans="1:4">
      <c r="C3611" t="s">
        <v>1597</v>
      </c>
    </row>
    <row r="3612" spans="1:4">
      <c r="C3612" t="s">
        <v>1598</v>
      </c>
    </row>
    <row r="3614" spans="1:4">
      <c r="A3614">
        <v>200811</v>
      </c>
      <c r="C3614" t="s">
        <v>1599</v>
      </c>
      <c r="D3614">
        <v>16</v>
      </c>
    </row>
    <row r="3616" spans="1:4">
      <c r="A3616">
        <v>200819</v>
      </c>
      <c r="C3616" t="s">
        <v>1348</v>
      </c>
      <c r="D3616">
        <v>16</v>
      </c>
    </row>
    <row r="3618" spans="1:4">
      <c r="A3618">
        <v>20082</v>
      </c>
      <c r="C3618" t="s">
        <v>859</v>
      </c>
      <c r="D3618">
        <v>16</v>
      </c>
    </row>
    <row r="3620" spans="1:4">
      <c r="A3620">
        <v>20083</v>
      </c>
      <c r="C3620" t="s">
        <v>1600</v>
      </c>
      <c r="D3620">
        <v>16</v>
      </c>
    </row>
    <row r="3622" spans="1:4">
      <c r="A3622">
        <v>20084</v>
      </c>
      <c r="C3622" t="s">
        <v>1601</v>
      </c>
      <c r="D3622">
        <v>16</v>
      </c>
    </row>
    <row r="3624" spans="1:4">
      <c r="A3624">
        <v>20085</v>
      </c>
      <c r="C3624" t="s">
        <v>891</v>
      </c>
      <c r="D3624">
        <v>16</v>
      </c>
    </row>
    <row r="3626" spans="1:4">
      <c r="A3626">
        <v>20086</v>
      </c>
      <c r="C3626" t="s">
        <v>915</v>
      </c>
      <c r="D3626">
        <v>16</v>
      </c>
    </row>
    <row r="3628" spans="1:4">
      <c r="A3628">
        <v>20087</v>
      </c>
      <c r="C3628" t="s">
        <v>894</v>
      </c>
      <c r="D3628">
        <v>16</v>
      </c>
    </row>
    <row r="3630" spans="1:4">
      <c r="A3630">
        <v>20088</v>
      </c>
      <c r="C3630" t="s">
        <v>897</v>
      </c>
      <c r="D3630">
        <v>16</v>
      </c>
    </row>
    <row r="3632" spans="1:4">
      <c r="C3632" t="s">
        <v>1602</v>
      </c>
    </row>
    <row r="3633" spans="1:4">
      <c r="C3633" t="s">
        <v>1603</v>
      </c>
    </row>
    <row r="3635" spans="1:4">
      <c r="A3635">
        <v>200891</v>
      </c>
      <c r="C3635" t="s">
        <v>1604</v>
      </c>
      <c r="D3635">
        <v>16</v>
      </c>
    </row>
    <row r="3637" spans="1:4">
      <c r="A3637">
        <v>200893</v>
      </c>
      <c r="C3637" t="s">
        <v>1605</v>
      </c>
      <c r="D3637" t="s">
        <v>98</v>
      </c>
    </row>
    <row r="3638" spans="1:4">
      <c r="C3638" t="s">
        <v>1606</v>
      </c>
    </row>
    <row r="3640" spans="1:4">
      <c r="A3640">
        <v>200897</v>
      </c>
      <c r="C3640" t="s">
        <v>1607</v>
      </c>
      <c r="D3640">
        <v>20</v>
      </c>
    </row>
    <row r="3642" spans="1:4">
      <c r="A3642">
        <v>200899</v>
      </c>
      <c r="C3642" t="s">
        <v>27</v>
      </c>
      <c r="D3642">
        <v>20</v>
      </c>
    </row>
    <row r="3644" spans="1:4">
      <c r="A3644">
        <v>2009</v>
      </c>
      <c r="C3644" t="s">
        <v>1608</v>
      </c>
    </row>
    <row r="3645" spans="1:4">
      <c r="C3645" t="s">
        <v>1609</v>
      </c>
    </row>
    <row r="3646" spans="1:4">
      <c r="C3646" t="s">
        <v>1610</v>
      </c>
    </row>
    <row r="3647" spans="1:4">
      <c r="C3647" t="s">
        <v>563</v>
      </c>
    </row>
    <row r="3648" spans="1:4">
      <c r="C3648" t="s">
        <v>564</v>
      </c>
    </row>
    <row r="3650" spans="1:4">
      <c r="C3650" t="s">
        <v>1611</v>
      </c>
    </row>
    <row r="3652" spans="1:4">
      <c r="A3652">
        <v>20091100</v>
      </c>
      <c r="C3652" t="s">
        <v>524</v>
      </c>
      <c r="D3652">
        <v>20</v>
      </c>
    </row>
    <row r="3654" spans="1:4">
      <c r="A3654">
        <v>200912</v>
      </c>
      <c r="C3654" t="s">
        <v>1612</v>
      </c>
      <c r="D3654" t="s">
        <v>98</v>
      </c>
    </row>
    <row r="3656" spans="1:4">
      <c r="A3656">
        <v>200919</v>
      </c>
      <c r="C3656" t="s">
        <v>27</v>
      </c>
      <c r="D3656">
        <v>20</v>
      </c>
    </row>
    <row r="3658" spans="1:4">
      <c r="C3658" t="s">
        <v>1613</v>
      </c>
    </row>
    <row r="3660" spans="1:4">
      <c r="A3660">
        <v>20092100</v>
      </c>
      <c r="C3660" t="s">
        <v>1614</v>
      </c>
      <c r="D3660" t="s">
        <v>98</v>
      </c>
    </row>
    <row r="3662" spans="1:4">
      <c r="A3662">
        <v>200929</v>
      </c>
      <c r="C3662" t="s">
        <v>27</v>
      </c>
      <c r="D3662">
        <v>20</v>
      </c>
    </row>
    <row r="3664" spans="1:4">
      <c r="C3664" t="s">
        <v>1615</v>
      </c>
    </row>
    <row r="3666" spans="1:4">
      <c r="A3666">
        <v>20093100</v>
      </c>
      <c r="C3666" t="s">
        <v>1614</v>
      </c>
      <c r="D3666" t="s">
        <v>98</v>
      </c>
    </row>
    <row r="3668" spans="1:4">
      <c r="A3668">
        <v>200939</v>
      </c>
      <c r="C3668" t="s">
        <v>27</v>
      </c>
      <c r="D3668">
        <v>20</v>
      </c>
    </row>
    <row r="3670" spans="1:4">
      <c r="C3670" t="s">
        <v>1616</v>
      </c>
    </row>
    <row r="3672" spans="1:4">
      <c r="A3672">
        <v>20094100</v>
      </c>
      <c r="C3672" t="s">
        <v>1614</v>
      </c>
      <c r="D3672" t="s">
        <v>98</v>
      </c>
    </row>
    <row r="3674" spans="1:4">
      <c r="A3674">
        <v>200949</v>
      </c>
      <c r="C3674" t="s">
        <v>27</v>
      </c>
      <c r="D3674">
        <v>20</v>
      </c>
    </row>
    <row r="3676" spans="1:4">
      <c r="A3676">
        <v>20095</v>
      </c>
      <c r="C3676" t="s">
        <v>1617</v>
      </c>
      <c r="D3676">
        <v>20</v>
      </c>
    </row>
    <row r="3680" spans="1:4">
      <c r="A3680">
        <v>72</v>
      </c>
    </row>
    <row r="3682" spans="1:4">
      <c r="A3682" t="s">
        <v>0</v>
      </c>
      <c r="C3682" t="s">
        <v>1</v>
      </c>
      <c r="D3682" t="s">
        <v>2</v>
      </c>
    </row>
    <row r="3684" spans="1:4">
      <c r="A3684" t="s">
        <v>4</v>
      </c>
      <c r="B3684" t="s">
        <v>5</v>
      </c>
    </row>
    <row r="3685" spans="1:4">
      <c r="A3685" t="s">
        <v>7</v>
      </c>
      <c r="B3685" t="s">
        <v>8</v>
      </c>
    </row>
    <row r="3686" spans="1:4">
      <c r="A3686" t="s">
        <v>12</v>
      </c>
    </row>
    <row r="3687" spans="1:4">
      <c r="A3687">
        <v>-1</v>
      </c>
      <c r="B3687">
        <v>-2</v>
      </c>
      <c r="C3687">
        <v>-3</v>
      </c>
      <c r="D3687">
        <v>-4</v>
      </c>
    </row>
    <row r="3688" spans="1:4">
      <c r="C3688" t="s">
        <v>1618</v>
      </c>
    </row>
    <row r="3690" spans="1:4">
      <c r="A3690">
        <v>20096100</v>
      </c>
      <c r="C3690" t="s">
        <v>1619</v>
      </c>
      <c r="D3690" t="s">
        <v>98</v>
      </c>
    </row>
    <row r="3692" spans="1:4">
      <c r="A3692">
        <v>200969</v>
      </c>
      <c r="C3692" t="s">
        <v>27</v>
      </c>
      <c r="D3692">
        <v>20</v>
      </c>
    </row>
    <row r="3694" spans="1:4">
      <c r="C3694" t="s">
        <v>1620</v>
      </c>
    </row>
    <row r="3696" spans="1:4">
      <c r="A3696">
        <v>20097100</v>
      </c>
      <c r="C3696" t="s">
        <v>1614</v>
      </c>
      <c r="D3696" t="s">
        <v>98</v>
      </c>
    </row>
    <row r="3698" spans="1:4">
      <c r="A3698">
        <v>200979</v>
      </c>
      <c r="C3698" t="s">
        <v>27</v>
      </c>
      <c r="D3698">
        <v>20</v>
      </c>
    </row>
    <row r="3700" spans="1:4">
      <c r="C3700" t="s">
        <v>1621</v>
      </c>
    </row>
    <row r="3702" spans="1:4">
      <c r="A3702">
        <v>20098100</v>
      </c>
      <c r="C3702" t="s">
        <v>1622</v>
      </c>
      <c r="D3702" t="s">
        <v>98</v>
      </c>
    </row>
    <row r="3703" spans="1:4">
      <c r="C3703" t="s">
        <v>1623</v>
      </c>
    </row>
    <row r="3704" spans="1:4">
      <c r="C3704" t="s">
        <v>1624</v>
      </c>
    </row>
    <row r="3705" spans="1:4">
      <c r="A3705">
        <v>200989</v>
      </c>
      <c r="C3705" t="s">
        <v>27</v>
      </c>
      <c r="D3705">
        <v>20</v>
      </c>
    </row>
    <row r="3707" spans="1:4">
      <c r="A3707">
        <v>20099</v>
      </c>
      <c r="C3707" t="s">
        <v>1625</v>
      </c>
      <c r="D3707">
        <v>20</v>
      </c>
    </row>
    <row r="3711" spans="1:4">
      <c r="A3711" t="s">
        <v>1626</v>
      </c>
    </row>
    <row r="3713" spans="1:2">
      <c r="A3713" t="s">
        <v>1627</v>
      </c>
    </row>
    <row r="3715" spans="1:2">
      <c r="A3715" t="s">
        <v>822</v>
      </c>
    </row>
    <row r="3717" spans="1:2">
      <c r="A3717" t="s">
        <v>823</v>
      </c>
      <c r="B3717" t="s">
        <v>1470</v>
      </c>
    </row>
    <row r="3719" spans="1:2">
      <c r="A3719" t="s">
        <v>1628</v>
      </c>
    </row>
    <row r="3721" spans="1:2">
      <c r="A3721" t="s">
        <v>1629</v>
      </c>
    </row>
    <row r="3723" spans="1:2">
      <c r="A3723" t="s">
        <v>1630</v>
      </c>
    </row>
    <row r="3724" spans="1:2">
      <c r="A3724" t="s">
        <v>1631</v>
      </c>
    </row>
    <row r="3726" spans="1:2">
      <c r="A3726" t="s">
        <v>1632</v>
      </c>
    </row>
    <row r="3728" spans="1:2">
      <c r="A3728" t="s">
        <v>1633</v>
      </c>
    </row>
    <row r="3730" spans="1:4">
      <c r="A3730" t="s">
        <v>1634</v>
      </c>
    </row>
    <row r="3732" spans="1:4">
      <c r="A3732" t="s">
        <v>825</v>
      </c>
      <c r="B3732" t="s">
        <v>1635</v>
      </c>
    </row>
    <row r="3734" spans="1:4">
      <c r="A3734" t="s">
        <v>827</v>
      </c>
      <c r="B3734" t="s">
        <v>1636</v>
      </c>
    </row>
    <row r="3739" spans="1:4">
      <c r="A3739">
        <v>73</v>
      </c>
    </row>
    <row r="3741" spans="1:4">
      <c r="A3741" t="s">
        <v>0</v>
      </c>
      <c r="C3741" t="s">
        <v>1</v>
      </c>
      <c r="D3741" t="s">
        <v>2</v>
      </c>
    </row>
    <row r="3743" spans="1:4">
      <c r="A3743" t="s">
        <v>4</v>
      </c>
      <c r="B3743" t="s">
        <v>5</v>
      </c>
    </row>
    <row r="3744" spans="1:4">
      <c r="A3744" t="s">
        <v>7</v>
      </c>
      <c r="B3744" t="s">
        <v>8</v>
      </c>
    </row>
    <row r="3745" spans="1:4">
      <c r="A3745" t="s">
        <v>12</v>
      </c>
    </row>
    <row r="3746" spans="1:4">
      <c r="A3746">
        <v>-1</v>
      </c>
      <c r="B3746">
        <v>-2</v>
      </c>
      <c r="C3746">
        <v>-3</v>
      </c>
      <c r="D3746">
        <v>-4</v>
      </c>
    </row>
    <row r="3747" spans="1:4">
      <c r="A3747">
        <v>2101</v>
      </c>
      <c r="C3747" t="s">
        <v>1637</v>
      </c>
    </row>
    <row r="3748" spans="1:4">
      <c r="C3748" t="s">
        <v>1638</v>
      </c>
    </row>
    <row r="3749" spans="1:4">
      <c r="C3749" t="s">
        <v>1639</v>
      </c>
    </row>
    <row r="3750" spans="1:4">
      <c r="C3750" t="s">
        <v>1640</v>
      </c>
    </row>
    <row r="3751" spans="1:4">
      <c r="C3751" t="s">
        <v>1641</v>
      </c>
    </row>
    <row r="3752" spans="1:4">
      <c r="C3752" t="s">
        <v>1642</v>
      </c>
    </row>
    <row r="3753" spans="1:4">
      <c r="C3753" t="s">
        <v>1643</v>
      </c>
    </row>
    <row r="3754" spans="1:4">
      <c r="C3754" t="s">
        <v>1644</v>
      </c>
    </row>
    <row r="3755" spans="1:4">
      <c r="C3755" t="s">
        <v>1645</v>
      </c>
    </row>
    <row r="3756" spans="1:4">
      <c r="C3756" t="s">
        <v>1646</v>
      </c>
    </row>
    <row r="3757" spans="1:4">
      <c r="C3757" t="s">
        <v>1647</v>
      </c>
    </row>
    <row r="3759" spans="1:4">
      <c r="A3759">
        <v>21011110</v>
      </c>
      <c r="C3759" t="s">
        <v>1648</v>
      </c>
      <c r="D3759">
        <v>11</v>
      </c>
    </row>
    <row r="3761" spans="1:4">
      <c r="A3761">
        <v>2101112</v>
      </c>
      <c r="C3761" t="s">
        <v>1649</v>
      </c>
      <c r="D3761">
        <v>11</v>
      </c>
    </row>
    <row r="3763" spans="1:4">
      <c r="A3763">
        <v>2101119</v>
      </c>
      <c r="C3763" t="s">
        <v>56</v>
      </c>
      <c r="D3763">
        <v>11</v>
      </c>
    </row>
    <row r="3765" spans="1:4">
      <c r="A3765">
        <v>210112</v>
      </c>
      <c r="C3765" t="s">
        <v>1650</v>
      </c>
      <c r="D3765" t="s">
        <v>265</v>
      </c>
    </row>
    <row r="3766" spans="1:4">
      <c r="C3766" t="s">
        <v>1645</v>
      </c>
    </row>
    <row r="3767" spans="1:4">
      <c r="C3767" t="s">
        <v>1651</v>
      </c>
    </row>
    <row r="3768" spans="1:4">
      <c r="A3768">
        <v>21012</v>
      </c>
      <c r="C3768" t="s">
        <v>1652</v>
      </c>
      <c r="D3768" t="s">
        <v>265</v>
      </c>
    </row>
    <row r="3769" spans="1:4">
      <c r="C3769" t="s">
        <v>1653</v>
      </c>
    </row>
    <row r="3770" spans="1:4">
      <c r="C3770" t="s">
        <v>1654</v>
      </c>
    </row>
    <row r="3771" spans="1:4">
      <c r="C3771" t="s">
        <v>1655</v>
      </c>
    </row>
    <row r="3773" spans="1:4">
      <c r="A3773">
        <v>21013</v>
      </c>
      <c r="C3773" t="s">
        <v>1656</v>
      </c>
      <c r="D3773" t="s">
        <v>265</v>
      </c>
    </row>
    <row r="3774" spans="1:4">
      <c r="C3774" t="s">
        <v>1657</v>
      </c>
    </row>
    <row r="3775" spans="1:4">
      <c r="C3775" t="s">
        <v>1658</v>
      </c>
    </row>
    <row r="3777" spans="1:4">
      <c r="A3777">
        <v>2102</v>
      </c>
      <c r="C3777" t="s">
        <v>1659</v>
      </c>
    </row>
    <row r="3778" spans="1:4">
      <c r="C3778" t="s">
        <v>1660</v>
      </c>
    </row>
    <row r="3779" spans="1:4">
      <c r="C3779" t="s">
        <v>1661</v>
      </c>
    </row>
    <row r="3780" spans="1:4">
      <c r="C3780" t="s">
        <v>1662</v>
      </c>
    </row>
    <row r="3781" spans="1:4">
      <c r="A3781">
        <v>21021</v>
      </c>
      <c r="C3781" t="s">
        <v>1663</v>
      </c>
      <c r="D3781">
        <v>16</v>
      </c>
    </row>
    <row r="3783" spans="1:4">
      <c r="A3783">
        <v>21022</v>
      </c>
      <c r="C3783" t="s">
        <v>1664</v>
      </c>
      <c r="D3783" t="s">
        <v>764</v>
      </c>
    </row>
    <row r="3784" spans="1:4">
      <c r="C3784" t="s">
        <v>1665</v>
      </c>
    </row>
    <row r="3786" spans="1:4">
      <c r="A3786">
        <v>21023</v>
      </c>
      <c r="C3786" t="s">
        <v>1666</v>
      </c>
      <c r="D3786">
        <v>16</v>
      </c>
    </row>
    <row r="3788" spans="1:4">
      <c r="A3788">
        <v>2103</v>
      </c>
      <c r="C3788" t="s">
        <v>1667</v>
      </c>
    </row>
    <row r="3789" spans="1:4">
      <c r="C3789" t="s">
        <v>1668</v>
      </c>
    </row>
    <row r="3790" spans="1:4">
      <c r="C3790" t="s">
        <v>1669</v>
      </c>
    </row>
    <row r="3791" spans="1:4">
      <c r="A3791">
        <v>21031</v>
      </c>
      <c r="C3791" t="s">
        <v>1670</v>
      </c>
      <c r="D3791">
        <v>20</v>
      </c>
    </row>
    <row r="3793" spans="1:4">
      <c r="A3793">
        <v>21032</v>
      </c>
      <c r="C3793" t="s">
        <v>1671</v>
      </c>
      <c r="D3793" t="s">
        <v>98</v>
      </c>
    </row>
    <row r="3795" spans="1:4">
      <c r="A3795">
        <v>21033</v>
      </c>
      <c r="C3795" t="s">
        <v>1672</v>
      </c>
      <c r="D3795" t="s">
        <v>98</v>
      </c>
    </row>
    <row r="3797" spans="1:4">
      <c r="A3797">
        <v>21039</v>
      </c>
      <c r="C3797" t="s">
        <v>33</v>
      </c>
      <c r="D3797">
        <v>20</v>
      </c>
    </row>
    <row r="3799" spans="1:4">
      <c r="A3799">
        <v>2104</v>
      </c>
      <c r="C3799" t="s">
        <v>1673</v>
      </c>
    </row>
    <row r="3800" spans="1:4">
      <c r="C3800" t="s">
        <v>1674</v>
      </c>
    </row>
    <row r="3802" spans="1:4">
      <c r="A3802">
        <v>21041</v>
      </c>
      <c r="C3802" t="s">
        <v>1675</v>
      </c>
      <c r="D3802" t="s">
        <v>98</v>
      </c>
    </row>
    <row r="3804" spans="1:4">
      <c r="A3804">
        <v>21042</v>
      </c>
      <c r="C3804" t="s">
        <v>1676</v>
      </c>
      <c r="D3804">
        <v>20</v>
      </c>
    </row>
    <row r="3806" spans="1:4">
      <c r="A3806">
        <v>2105</v>
      </c>
      <c r="C3806" t="s">
        <v>1677</v>
      </c>
      <c r="D3806">
        <v>20</v>
      </c>
    </row>
    <row r="3807" spans="1:4">
      <c r="C3807" t="s">
        <v>1678</v>
      </c>
    </row>
    <row r="3811" spans="1:4">
      <c r="A3811">
        <v>74</v>
      </c>
    </row>
    <row r="3813" spans="1:4">
      <c r="A3813" t="s">
        <v>0</v>
      </c>
      <c r="C3813" t="s">
        <v>1</v>
      </c>
      <c r="D3813" t="s">
        <v>2</v>
      </c>
    </row>
    <row r="3815" spans="1:4">
      <c r="A3815" t="s">
        <v>4</v>
      </c>
      <c r="B3815" t="s">
        <v>5</v>
      </c>
    </row>
    <row r="3816" spans="1:4">
      <c r="A3816" t="s">
        <v>7</v>
      </c>
      <c r="B3816" t="s">
        <v>8</v>
      </c>
    </row>
    <row r="3817" spans="1:4">
      <c r="A3817" t="s">
        <v>12</v>
      </c>
    </row>
    <row r="3818" spans="1:4">
      <c r="A3818">
        <v>-1</v>
      </c>
      <c r="B3818">
        <v>-2</v>
      </c>
      <c r="C3818">
        <v>-3</v>
      </c>
      <c r="D3818">
        <v>-4</v>
      </c>
    </row>
    <row r="3819" spans="1:4">
      <c r="A3819">
        <v>2106</v>
      </c>
      <c r="C3819" t="s">
        <v>1679</v>
      </c>
    </row>
    <row r="3820" spans="1:4">
      <c r="C3820" t="s">
        <v>1151</v>
      </c>
    </row>
    <row r="3821" spans="1:4">
      <c r="C3821" t="s">
        <v>1680</v>
      </c>
    </row>
    <row r="3822" spans="1:4">
      <c r="C3822" t="s">
        <v>1681</v>
      </c>
    </row>
    <row r="3824" spans="1:4">
      <c r="A3824">
        <v>2106101</v>
      </c>
      <c r="C3824" t="s">
        <v>1682</v>
      </c>
      <c r="D3824">
        <v>20</v>
      </c>
    </row>
    <row r="3826" spans="1:4">
      <c r="A3826">
        <v>2106109</v>
      </c>
      <c r="C3826" t="s">
        <v>56</v>
      </c>
      <c r="D3826">
        <v>20</v>
      </c>
    </row>
    <row r="3828" spans="1:4">
      <c r="C3828" t="s">
        <v>95</v>
      </c>
    </row>
    <row r="3830" spans="1:4">
      <c r="A3830">
        <v>21069010</v>
      </c>
      <c r="C3830" t="s">
        <v>1683</v>
      </c>
      <c r="D3830">
        <v>20</v>
      </c>
    </row>
    <row r="3831" spans="1:4">
      <c r="C3831" t="s">
        <v>1684</v>
      </c>
    </row>
    <row r="3832" spans="1:4">
      <c r="A3832">
        <v>2106902</v>
      </c>
      <c r="C3832" t="s">
        <v>1685</v>
      </c>
      <c r="D3832" t="s">
        <v>98</v>
      </c>
    </row>
    <row r="3834" spans="1:4">
      <c r="A3834">
        <v>2106903</v>
      </c>
      <c r="C3834" t="s">
        <v>1686</v>
      </c>
      <c r="D3834">
        <v>20</v>
      </c>
    </row>
    <row r="3836" spans="1:4">
      <c r="A3836">
        <v>2106904</v>
      </c>
      <c r="C3836" t="s">
        <v>1687</v>
      </c>
      <c r="D3836" t="s">
        <v>98</v>
      </c>
    </row>
    <row r="3837" spans="1:4">
      <c r="C3837" t="s">
        <v>1545</v>
      </c>
    </row>
    <row r="3838" spans="1:4">
      <c r="A3838">
        <v>2106905</v>
      </c>
      <c r="C3838" t="s">
        <v>1688</v>
      </c>
      <c r="D3838">
        <v>20</v>
      </c>
    </row>
    <row r="3839" spans="1:4">
      <c r="C3839" t="s">
        <v>1689</v>
      </c>
    </row>
    <row r="3841" spans="1:4">
      <c r="A3841">
        <v>2106906</v>
      </c>
      <c r="C3841" t="s">
        <v>1690</v>
      </c>
      <c r="D3841">
        <v>20</v>
      </c>
    </row>
    <row r="3843" spans="1:4">
      <c r="A3843">
        <v>2106907</v>
      </c>
      <c r="C3843" t="s">
        <v>1691</v>
      </c>
      <c r="D3843" t="s">
        <v>98</v>
      </c>
    </row>
    <row r="3845" spans="1:4">
      <c r="A3845">
        <v>2106909</v>
      </c>
      <c r="C3845" t="s">
        <v>56</v>
      </c>
      <c r="D3845">
        <v>20</v>
      </c>
    </row>
    <row r="3850" spans="1:4">
      <c r="A3850" t="s">
        <v>1692</v>
      </c>
    </row>
    <row r="3852" spans="1:4">
      <c r="A3852" t="s">
        <v>1693</v>
      </c>
    </row>
    <row r="3854" spans="1:4">
      <c r="A3854" t="s">
        <v>822</v>
      </c>
    </row>
    <row r="3856" spans="1:4">
      <c r="A3856" t="s">
        <v>823</v>
      </c>
      <c r="B3856" t="s">
        <v>1470</v>
      </c>
    </row>
    <row r="3858" spans="1:2">
      <c r="A3858" t="s">
        <v>1694</v>
      </c>
    </row>
    <row r="3860" spans="1:2">
      <c r="A3860" t="s">
        <v>1695</v>
      </c>
    </row>
    <row r="3862" spans="1:2">
      <c r="A3862" t="s">
        <v>1696</v>
      </c>
    </row>
    <row r="3864" spans="1:2">
      <c r="A3864" t="s">
        <v>1697</v>
      </c>
    </row>
    <row r="3866" spans="1:2">
      <c r="A3866" t="s">
        <v>1698</v>
      </c>
    </row>
    <row r="3867" spans="1:2">
      <c r="A3867" t="s">
        <v>1699</v>
      </c>
    </row>
    <row r="3869" spans="1:2">
      <c r="A3869" t="s">
        <v>825</v>
      </c>
      <c r="B3869" t="s">
        <v>1700</v>
      </c>
    </row>
    <row r="3871" spans="1:2">
      <c r="A3871" t="s">
        <v>827</v>
      </c>
      <c r="B3871" t="s">
        <v>1701</v>
      </c>
    </row>
    <row r="3875" spans="1:4">
      <c r="A3875">
        <v>75</v>
      </c>
    </row>
    <row r="3877" spans="1:4">
      <c r="A3877" t="s">
        <v>1702</v>
      </c>
    </row>
    <row r="3879" spans="1:4">
      <c r="A3879" t="s">
        <v>823</v>
      </c>
      <c r="B3879" t="s">
        <v>1703</v>
      </c>
    </row>
    <row r="3882" spans="1:4">
      <c r="A3882" t="s">
        <v>0</v>
      </c>
      <c r="C3882" t="s">
        <v>1</v>
      </c>
      <c r="D3882" t="s">
        <v>2</v>
      </c>
    </row>
    <row r="3884" spans="1:4">
      <c r="A3884" t="s">
        <v>4</v>
      </c>
      <c r="B3884" t="s">
        <v>5</v>
      </c>
    </row>
    <row r="3885" spans="1:4">
      <c r="A3885" t="s">
        <v>7</v>
      </c>
      <c r="B3885" t="s">
        <v>8</v>
      </c>
    </row>
    <row r="3886" spans="1:4">
      <c r="A3886" t="s">
        <v>12</v>
      </c>
    </row>
    <row r="3887" spans="1:4">
      <c r="A3887">
        <v>-1</v>
      </c>
      <c r="B3887">
        <v>-2</v>
      </c>
      <c r="C3887">
        <v>-3</v>
      </c>
      <c r="D3887">
        <v>-4</v>
      </c>
    </row>
    <row r="3888" spans="1:4">
      <c r="A3888">
        <v>2201</v>
      </c>
      <c r="C3888" t="s">
        <v>1704</v>
      </c>
    </row>
    <row r="3889" spans="1:4">
      <c r="C3889" t="s">
        <v>1705</v>
      </c>
    </row>
    <row r="3890" spans="1:4">
      <c r="C3890" t="s">
        <v>1706</v>
      </c>
    </row>
    <row r="3891" spans="1:4">
      <c r="C3891" t="s">
        <v>1707</v>
      </c>
    </row>
    <row r="3892" spans="1:4">
      <c r="C3892" t="s">
        <v>1708</v>
      </c>
    </row>
    <row r="3894" spans="1:4">
      <c r="A3894">
        <v>22011010</v>
      </c>
      <c r="C3894" t="s">
        <v>1709</v>
      </c>
      <c r="D3894">
        <v>20</v>
      </c>
    </row>
    <row r="3896" spans="1:4">
      <c r="A3896">
        <v>2201102</v>
      </c>
      <c r="C3896" t="s">
        <v>1710</v>
      </c>
      <c r="D3896">
        <v>20</v>
      </c>
    </row>
    <row r="3898" spans="1:4">
      <c r="A3898">
        <v>22019</v>
      </c>
      <c r="C3898" t="s">
        <v>33</v>
      </c>
      <c r="D3898">
        <v>20</v>
      </c>
    </row>
    <row r="3900" spans="1:4">
      <c r="A3900">
        <v>2202</v>
      </c>
      <c r="C3900" t="s">
        <v>1711</v>
      </c>
    </row>
    <row r="3901" spans="1:4">
      <c r="C3901" t="s">
        <v>1712</v>
      </c>
    </row>
    <row r="3902" spans="1:4">
      <c r="C3902" t="s">
        <v>1713</v>
      </c>
    </row>
    <row r="3903" spans="1:4">
      <c r="C3903" t="s">
        <v>1714</v>
      </c>
    </row>
    <row r="3904" spans="1:4">
      <c r="C3904" t="s">
        <v>1715</v>
      </c>
    </row>
    <row r="3905" spans="1:4">
      <c r="C3905" t="s">
        <v>1716</v>
      </c>
    </row>
    <row r="3906" spans="1:4">
      <c r="C3906" t="s">
        <v>1712</v>
      </c>
    </row>
    <row r="3907" spans="1:4">
      <c r="C3907" t="s">
        <v>1717</v>
      </c>
    </row>
    <row r="3908" spans="1:4">
      <c r="A3908">
        <v>2202101</v>
      </c>
      <c r="C3908" t="s">
        <v>1710</v>
      </c>
      <c r="D3908">
        <v>20</v>
      </c>
    </row>
    <row r="3910" spans="1:4">
      <c r="A3910">
        <v>2202109</v>
      </c>
      <c r="C3910" t="s">
        <v>56</v>
      </c>
      <c r="D3910">
        <v>20</v>
      </c>
    </row>
    <row r="3912" spans="1:4">
      <c r="C3912" t="s">
        <v>95</v>
      </c>
    </row>
    <row r="3914" spans="1:4">
      <c r="A3914">
        <v>22029100</v>
      </c>
      <c r="C3914" t="s">
        <v>1718</v>
      </c>
      <c r="D3914">
        <v>20</v>
      </c>
    </row>
    <row r="3916" spans="1:4">
      <c r="A3916">
        <v>220299</v>
      </c>
      <c r="C3916" t="s">
        <v>27</v>
      </c>
      <c r="D3916">
        <v>20</v>
      </c>
    </row>
    <row r="3918" spans="1:4">
      <c r="A3918">
        <v>2203</v>
      </c>
      <c r="C3918" t="s">
        <v>1719</v>
      </c>
      <c r="D3918">
        <v>90</v>
      </c>
    </row>
    <row r="3920" spans="1:4">
      <c r="A3920">
        <v>2204</v>
      </c>
      <c r="C3920" t="s">
        <v>1720</v>
      </c>
    </row>
    <row r="3921" spans="1:4">
      <c r="C3921" t="s">
        <v>1721</v>
      </c>
    </row>
    <row r="3922" spans="1:4">
      <c r="C3922" t="s">
        <v>1722</v>
      </c>
    </row>
    <row r="3923" spans="1:4">
      <c r="A3923">
        <v>22041</v>
      </c>
      <c r="C3923" t="s">
        <v>1723</v>
      </c>
      <c r="D3923">
        <v>90</v>
      </c>
    </row>
    <row r="3925" spans="1:4">
      <c r="C3925" t="s">
        <v>1724</v>
      </c>
    </row>
    <row r="3926" spans="1:4">
      <c r="C3926" t="s">
        <v>1725</v>
      </c>
    </row>
    <row r="3928" spans="1:4">
      <c r="A3928">
        <v>220421</v>
      </c>
      <c r="C3928" t="s">
        <v>1726</v>
      </c>
      <c r="D3928" t="s">
        <v>1727</v>
      </c>
    </row>
    <row r="3930" spans="1:4">
      <c r="A3930">
        <v>220422</v>
      </c>
      <c r="C3930" t="s">
        <v>1728</v>
      </c>
      <c r="D3930" t="s">
        <v>1727</v>
      </c>
    </row>
    <row r="3931" spans="1:4">
      <c r="C3931" t="s">
        <v>1729</v>
      </c>
    </row>
    <row r="3933" spans="1:4">
      <c r="A3933">
        <v>220429</v>
      </c>
      <c r="C3933" t="s">
        <v>27</v>
      </c>
      <c r="D3933">
        <v>90</v>
      </c>
    </row>
    <row r="3935" spans="1:4">
      <c r="A3935">
        <v>22043</v>
      </c>
      <c r="C3935" t="s">
        <v>1730</v>
      </c>
      <c r="D3935">
        <v>90</v>
      </c>
    </row>
    <row r="3937" spans="1:5">
      <c r="A3937">
        <v>2205</v>
      </c>
      <c r="C3937" t="s">
        <v>1731</v>
      </c>
    </row>
    <row r="3938" spans="1:5">
      <c r="C3938" t="s">
        <v>1732</v>
      </c>
    </row>
    <row r="3940" spans="1:5">
      <c r="A3940">
        <v>22051</v>
      </c>
      <c r="C3940" t="s">
        <v>1733</v>
      </c>
      <c r="D3940" t="s">
        <v>1727</v>
      </c>
    </row>
    <row r="3942" spans="1:5">
      <c r="A3942">
        <v>22059</v>
      </c>
      <c r="C3942" t="s">
        <v>33</v>
      </c>
      <c r="D3942">
        <v>90</v>
      </c>
    </row>
    <row r="3947" spans="1:5">
      <c r="A3947">
        <v>76</v>
      </c>
    </row>
    <row r="3949" spans="1:5">
      <c r="A3949" t="s">
        <v>0</v>
      </c>
      <c r="D3949" t="s">
        <v>1</v>
      </c>
      <c r="E3949" t="s">
        <v>2</v>
      </c>
    </row>
    <row r="3951" spans="1:5">
      <c r="A3951" t="s">
        <v>4</v>
      </c>
      <c r="B3951" t="s">
        <v>5</v>
      </c>
    </row>
    <row r="3952" spans="1:5">
      <c r="A3952" t="s">
        <v>7</v>
      </c>
      <c r="B3952" t="s">
        <v>8</v>
      </c>
    </row>
    <row r="3953" spans="1:5">
      <c r="A3953" t="s">
        <v>12</v>
      </c>
    </row>
    <row r="3954" spans="1:5">
      <c r="A3954">
        <v>-1</v>
      </c>
      <c r="B3954">
        <v>-2</v>
      </c>
      <c r="D3954">
        <v>-3</v>
      </c>
      <c r="E3954">
        <v>-4</v>
      </c>
    </row>
    <row r="3955" spans="1:5">
      <c r="A3955">
        <v>2206</v>
      </c>
      <c r="C3955" t="s">
        <v>1734</v>
      </c>
      <c r="E3955">
        <v>90</v>
      </c>
    </row>
    <row r="3956" spans="1:5">
      <c r="C3956" t="s">
        <v>1735</v>
      </c>
    </row>
    <row r="3957" spans="1:5">
      <c r="C3957" t="s">
        <v>1736</v>
      </c>
    </row>
    <row r="3958" spans="1:5">
      <c r="C3958" t="s">
        <v>1737</v>
      </c>
    </row>
    <row r="3959" spans="1:5">
      <c r="C3959" t="s">
        <v>1738</v>
      </c>
    </row>
    <row r="3960" spans="1:5">
      <c r="C3960" t="s">
        <v>1151</v>
      </c>
    </row>
    <row r="3961" spans="1:5">
      <c r="A3961">
        <v>2207</v>
      </c>
      <c r="C3961" t="s">
        <v>1739</v>
      </c>
    </row>
    <row r="3962" spans="1:5">
      <c r="C3962" t="s">
        <v>1740</v>
      </c>
    </row>
    <row r="3963" spans="1:5">
      <c r="C3963" t="s">
        <v>1741</v>
      </c>
    </row>
    <row r="3964" spans="1:5">
      <c r="C3964" t="s">
        <v>1742</v>
      </c>
    </row>
    <row r="3965" spans="1:5">
      <c r="A3965">
        <v>22071</v>
      </c>
      <c r="C3965" t="s">
        <v>1743</v>
      </c>
      <c r="E3965">
        <v>90</v>
      </c>
    </row>
    <row r="3966" spans="1:5">
      <c r="C3966" t="s">
        <v>1744</v>
      </c>
    </row>
    <row r="3968" spans="1:5">
      <c r="A3968">
        <v>22072</v>
      </c>
      <c r="C3968" t="s">
        <v>1745</v>
      </c>
      <c r="E3968" t="s">
        <v>1746</v>
      </c>
    </row>
    <row r="3969" spans="1:5">
      <c r="C3969" t="s">
        <v>1747</v>
      </c>
    </row>
    <row r="3971" spans="1:5">
      <c r="A3971">
        <v>2208</v>
      </c>
      <c r="C3971" t="s">
        <v>1739</v>
      </c>
    </row>
    <row r="3972" spans="1:5">
      <c r="C3972" t="s">
        <v>1748</v>
      </c>
    </row>
    <row r="3973" spans="1:5">
      <c r="C3973" t="s">
        <v>1749</v>
      </c>
    </row>
    <row r="3974" spans="1:5">
      <c r="C3974" t="s">
        <v>1750</v>
      </c>
    </row>
    <row r="3975" spans="1:5">
      <c r="A3975">
        <v>22082</v>
      </c>
      <c r="C3975" t="s">
        <v>1751</v>
      </c>
      <c r="E3975" t="s">
        <v>1727</v>
      </c>
    </row>
    <row r="3976" spans="1:5">
      <c r="C3976" t="s">
        <v>1752</v>
      </c>
    </row>
    <row r="3978" spans="1:5">
      <c r="A3978">
        <v>22083</v>
      </c>
      <c r="C3978" t="s">
        <v>1753</v>
      </c>
      <c r="E3978">
        <v>90</v>
      </c>
    </row>
    <row r="3980" spans="1:5">
      <c r="A3980">
        <v>22084</v>
      </c>
      <c r="C3980" t="s">
        <v>360</v>
      </c>
      <c r="D3980" t="s">
        <v>1754</v>
      </c>
      <c r="E3980">
        <v>90</v>
      </c>
    </row>
    <row r="3981" spans="1:5">
      <c r="C3981" t="s">
        <v>1755</v>
      </c>
    </row>
    <row r="3983" spans="1:5">
      <c r="A3983">
        <v>22085</v>
      </c>
      <c r="C3983" t="s">
        <v>1756</v>
      </c>
      <c r="E3983" t="s">
        <v>1727</v>
      </c>
    </row>
    <row r="3985" spans="1:5">
      <c r="A3985">
        <v>22086</v>
      </c>
      <c r="C3985" t="s">
        <v>1757</v>
      </c>
      <c r="E3985">
        <v>90</v>
      </c>
    </row>
    <row r="3987" spans="1:5">
      <c r="A3987">
        <v>22087</v>
      </c>
      <c r="C3987" t="s">
        <v>1758</v>
      </c>
      <c r="E3987" t="s">
        <v>1727</v>
      </c>
    </row>
    <row r="3989" spans="1:5">
      <c r="A3989">
        <v>22089</v>
      </c>
      <c r="C3989" t="s">
        <v>33</v>
      </c>
      <c r="E3989">
        <v>90</v>
      </c>
    </row>
    <row r="3991" spans="1:5">
      <c r="A3991">
        <v>2209</v>
      </c>
      <c r="C3991" t="s">
        <v>1759</v>
      </c>
      <c r="E3991">
        <v>20</v>
      </c>
    </row>
    <row r="3992" spans="1:5">
      <c r="C3992" t="s">
        <v>1760</v>
      </c>
    </row>
    <row r="4017" spans="1:4">
      <c r="A4017">
        <v>77</v>
      </c>
    </row>
    <row r="4019" spans="1:4">
      <c r="A4019" t="s">
        <v>1761</v>
      </c>
    </row>
    <row r="4021" spans="1:4">
      <c r="A4021" t="s">
        <v>1762</v>
      </c>
    </row>
    <row r="4022" spans="1:4">
      <c r="A4022" t="s">
        <v>1763</v>
      </c>
    </row>
    <row r="4024" spans="1:4">
      <c r="A4024" t="s">
        <v>1764</v>
      </c>
    </row>
    <row r="4026" spans="1:4">
      <c r="A4026" t="s">
        <v>823</v>
      </c>
      <c r="B4026" t="s">
        <v>1765</v>
      </c>
    </row>
    <row r="4028" spans="1:4">
      <c r="A4028" t="s">
        <v>1702</v>
      </c>
    </row>
    <row r="4030" spans="1:4">
      <c r="A4030" t="s">
        <v>823</v>
      </c>
      <c r="B4030" t="s">
        <v>1766</v>
      </c>
    </row>
    <row r="4032" spans="1:4">
      <c r="A4032" t="s">
        <v>0</v>
      </c>
      <c r="C4032" t="s">
        <v>1</v>
      </c>
      <c r="D4032" t="s">
        <v>2</v>
      </c>
    </row>
    <row r="4034" spans="1:4">
      <c r="A4034" t="s">
        <v>4</v>
      </c>
      <c r="B4034" t="s">
        <v>5</v>
      </c>
    </row>
    <row r="4035" spans="1:4">
      <c r="A4035" t="s">
        <v>7</v>
      </c>
      <c r="B4035" t="s">
        <v>8</v>
      </c>
    </row>
    <row r="4036" spans="1:4">
      <c r="A4036" t="s">
        <v>12</v>
      </c>
    </row>
    <row r="4037" spans="1:4">
      <c r="A4037">
        <v>-1</v>
      </c>
      <c r="B4037">
        <v>-2</v>
      </c>
      <c r="C4037">
        <v>-3</v>
      </c>
      <c r="D4037">
        <v>-4</v>
      </c>
    </row>
    <row r="4039" spans="1:4">
      <c r="A4039">
        <v>2301</v>
      </c>
      <c r="C4039" t="s">
        <v>1767</v>
      </c>
    </row>
    <row r="4040" spans="1:4">
      <c r="C4040" t="s">
        <v>1768</v>
      </c>
    </row>
    <row r="4041" spans="1:4">
      <c r="C4041" t="s">
        <v>1769</v>
      </c>
    </row>
    <row r="4042" spans="1:4">
      <c r="C4042" t="s">
        <v>1770</v>
      </c>
    </row>
    <row r="4043" spans="1:4">
      <c r="A4043">
        <v>23011</v>
      </c>
      <c r="C4043" t="s">
        <v>1771</v>
      </c>
      <c r="D4043" t="s">
        <v>265</v>
      </c>
    </row>
    <row r="4044" spans="1:4">
      <c r="C4044" t="s">
        <v>1772</v>
      </c>
    </row>
    <row r="4046" spans="1:4">
      <c r="C4046" t="s">
        <v>1773</v>
      </c>
    </row>
    <row r="4047" spans="1:4">
      <c r="C4047" t="s">
        <v>1353</v>
      </c>
    </row>
    <row r="4048" spans="1:4">
      <c r="C4048" t="s">
        <v>1774</v>
      </c>
    </row>
    <row r="4050" spans="1:4">
      <c r="A4050">
        <v>2301201</v>
      </c>
      <c r="C4050" t="s">
        <v>1775</v>
      </c>
      <c r="D4050">
        <v>3</v>
      </c>
    </row>
    <row r="4052" spans="1:4">
      <c r="A4052">
        <v>2301209</v>
      </c>
      <c r="C4052" t="s">
        <v>56</v>
      </c>
      <c r="D4052">
        <v>11</v>
      </c>
    </row>
    <row r="4054" spans="1:4">
      <c r="A4054">
        <v>2302</v>
      </c>
      <c r="C4054" t="s">
        <v>1776</v>
      </c>
    </row>
    <row r="4055" spans="1:4">
      <c r="C4055" t="s">
        <v>1777</v>
      </c>
    </row>
    <row r="4056" spans="1:4">
      <c r="C4056" t="s">
        <v>1778</v>
      </c>
    </row>
    <row r="4057" spans="1:4">
      <c r="C4057" t="s">
        <v>1779</v>
      </c>
    </row>
    <row r="4059" spans="1:4">
      <c r="A4059">
        <v>23021</v>
      </c>
      <c r="C4059" t="s">
        <v>1780</v>
      </c>
      <c r="D4059">
        <v>11</v>
      </c>
    </row>
    <row r="4061" spans="1:4">
      <c r="A4061">
        <v>23023</v>
      </c>
      <c r="C4061" t="s">
        <v>1781</v>
      </c>
      <c r="D4061">
        <v>11</v>
      </c>
    </row>
    <row r="4063" spans="1:4">
      <c r="A4063">
        <v>23024</v>
      </c>
      <c r="C4063" t="s">
        <v>1782</v>
      </c>
      <c r="D4063">
        <v>11</v>
      </c>
    </row>
    <row r="4065" spans="1:4">
      <c r="A4065">
        <v>23025</v>
      </c>
      <c r="C4065" t="s">
        <v>1783</v>
      </c>
      <c r="D4065">
        <v>11</v>
      </c>
    </row>
    <row r="4067" spans="1:4">
      <c r="A4067">
        <v>2303</v>
      </c>
      <c r="C4067" t="s">
        <v>1784</v>
      </c>
    </row>
    <row r="4068" spans="1:4">
      <c r="C4068" t="s">
        <v>1785</v>
      </c>
    </row>
    <row r="4069" spans="1:4">
      <c r="C4069" t="s">
        <v>1786</v>
      </c>
    </row>
    <row r="4070" spans="1:4">
      <c r="C4070" t="s">
        <v>1787</v>
      </c>
    </row>
    <row r="4071" spans="1:4">
      <c r="C4071" t="s">
        <v>1788</v>
      </c>
    </row>
    <row r="4072" spans="1:4">
      <c r="A4072">
        <v>23031</v>
      </c>
      <c r="C4072" t="s">
        <v>1789</v>
      </c>
      <c r="D4072" t="s">
        <v>265</v>
      </c>
    </row>
    <row r="4073" spans="1:4">
      <c r="C4073" t="s">
        <v>1790</v>
      </c>
    </row>
    <row r="4075" spans="1:4">
      <c r="A4075">
        <v>23032</v>
      </c>
      <c r="C4075" t="s">
        <v>1791</v>
      </c>
      <c r="D4075" t="s">
        <v>265</v>
      </c>
    </row>
    <row r="4076" spans="1:4">
      <c r="C4076" t="s">
        <v>1792</v>
      </c>
    </row>
    <row r="4080" spans="1:4">
      <c r="A4080">
        <v>78</v>
      </c>
    </row>
    <row r="4082" spans="1:4">
      <c r="A4082" t="s">
        <v>0</v>
      </c>
      <c r="C4082" t="s">
        <v>1</v>
      </c>
      <c r="D4082" t="s">
        <v>2</v>
      </c>
    </row>
    <row r="4084" spans="1:4">
      <c r="A4084" t="s">
        <v>4</v>
      </c>
      <c r="B4084" t="s">
        <v>5</v>
      </c>
    </row>
    <row r="4085" spans="1:4">
      <c r="A4085" t="s">
        <v>7</v>
      </c>
      <c r="B4085" t="s">
        <v>8</v>
      </c>
    </row>
    <row r="4086" spans="1:4">
      <c r="A4086" t="s">
        <v>12</v>
      </c>
    </row>
    <row r="4087" spans="1:4">
      <c r="A4087">
        <v>-1</v>
      </c>
      <c r="B4087">
        <v>-2</v>
      </c>
      <c r="C4087">
        <v>-3</v>
      </c>
      <c r="D4087">
        <v>-4</v>
      </c>
    </row>
    <row r="4089" spans="1:4">
      <c r="A4089">
        <v>23033</v>
      </c>
      <c r="C4089" t="s">
        <v>1793</v>
      </c>
      <c r="D4089" t="s">
        <v>265</v>
      </c>
    </row>
    <row r="4091" spans="1:4">
      <c r="A4091">
        <v>2304</v>
      </c>
      <c r="C4091" t="s">
        <v>1794</v>
      </c>
      <c r="D4091">
        <v>11</v>
      </c>
    </row>
    <row r="4092" spans="1:4">
      <c r="C4092" t="s">
        <v>1795</v>
      </c>
    </row>
    <row r="4093" spans="1:4">
      <c r="C4093" t="s">
        <v>1796</v>
      </c>
    </row>
    <row r="4094" spans="1:4">
      <c r="C4094" t="s">
        <v>1797</v>
      </c>
    </row>
    <row r="4095" spans="1:4">
      <c r="A4095">
        <v>2305</v>
      </c>
      <c r="C4095" t="s">
        <v>1794</v>
      </c>
      <c r="D4095">
        <v>20</v>
      </c>
    </row>
    <row r="4096" spans="1:4">
      <c r="C4096" t="s">
        <v>1795</v>
      </c>
    </row>
    <row r="4097" spans="1:4">
      <c r="C4097" t="s">
        <v>1798</v>
      </c>
    </row>
    <row r="4098" spans="1:4">
      <c r="C4098" t="s">
        <v>1797</v>
      </c>
    </row>
    <row r="4100" spans="1:4">
      <c r="A4100">
        <v>2306</v>
      </c>
      <c r="C4100" t="s">
        <v>1794</v>
      </c>
    </row>
    <row r="4101" spans="1:4">
      <c r="C4101" t="s">
        <v>1795</v>
      </c>
    </row>
    <row r="4102" spans="1:4">
      <c r="C4102" t="s">
        <v>1799</v>
      </c>
    </row>
    <row r="4103" spans="1:4">
      <c r="C4103" t="s">
        <v>1800</v>
      </c>
    </row>
    <row r="4104" spans="1:4">
      <c r="C4104" t="s">
        <v>1801</v>
      </c>
    </row>
    <row r="4105" spans="1:4">
      <c r="A4105">
        <v>23061</v>
      </c>
      <c r="C4105" t="s">
        <v>1802</v>
      </c>
      <c r="D4105">
        <v>11</v>
      </c>
    </row>
    <row r="4107" spans="1:4">
      <c r="A4107">
        <v>23062</v>
      </c>
      <c r="C4107" t="s">
        <v>1803</v>
      </c>
      <c r="D4107">
        <v>11</v>
      </c>
    </row>
    <row r="4109" spans="1:4">
      <c r="A4109">
        <v>23063</v>
      </c>
      <c r="C4109" t="s">
        <v>1804</v>
      </c>
      <c r="D4109">
        <v>11</v>
      </c>
    </row>
    <row r="4111" spans="1:4">
      <c r="C4111" t="s">
        <v>1805</v>
      </c>
    </row>
    <row r="4113" spans="1:4">
      <c r="A4113">
        <v>23064100</v>
      </c>
      <c r="C4113" t="s">
        <v>1806</v>
      </c>
      <c r="D4113" t="s">
        <v>265</v>
      </c>
    </row>
    <row r="4115" spans="1:4">
      <c r="A4115">
        <v>230649</v>
      </c>
      <c r="C4115" t="s">
        <v>27</v>
      </c>
      <c r="D4115">
        <v>11</v>
      </c>
    </row>
    <row r="4117" spans="1:4">
      <c r="A4117">
        <v>23065</v>
      </c>
      <c r="C4117" t="s">
        <v>1807</v>
      </c>
      <c r="D4117" t="s">
        <v>265</v>
      </c>
    </row>
    <row r="4119" spans="1:4">
      <c r="A4119">
        <v>23066</v>
      </c>
      <c r="C4119" t="s">
        <v>1808</v>
      </c>
      <c r="D4119" t="s">
        <v>265</v>
      </c>
    </row>
    <row r="4121" spans="1:4">
      <c r="A4121">
        <v>23069</v>
      </c>
      <c r="C4121" t="s">
        <v>33</v>
      </c>
      <c r="D4121">
        <v>11</v>
      </c>
    </row>
    <row r="4123" spans="1:4">
      <c r="A4123">
        <v>2307</v>
      </c>
      <c r="C4123" t="s">
        <v>1809</v>
      </c>
      <c r="D4123">
        <v>11</v>
      </c>
    </row>
    <row r="4124" spans="1:4">
      <c r="A4124">
        <v>2308</v>
      </c>
      <c r="C4124" t="s">
        <v>1810</v>
      </c>
      <c r="D4124">
        <v>11</v>
      </c>
    </row>
    <row r="4125" spans="1:4">
      <c r="C4125" t="s">
        <v>1811</v>
      </c>
    </row>
    <row r="4126" spans="1:4">
      <c r="C4126" t="s">
        <v>1812</v>
      </c>
    </row>
    <row r="4127" spans="1:4">
      <c r="C4127" t="s">
        <v>1813</v>
      </c>
    </row>
    <row r="4128" spans="1:4">
      <c r="C4128" t="s">
        <v>1596</v>
      </c>
    </row>
    <row r="4129" spans="1:4">
      <c r="A4129">
        <v>2309</v>
      </c>
      <c r="C4129" t="s">
        <v>1814</v>
      </c>
    </row>
    <row r="4130" spans="1:4">
      <c r="C4130" t="s">
        <v>1815</v>
      </c>
    </row>
    <row r="4131" spans="1:4">
      <c r="A4131">
        <v>23091</v>
      </c>
      <c r="C4131" t="s">
        <v>1816</v>
      </c>
      <c r="D4131" t="s">
        <v>98</v>
      </c>
    </row>
    <row r="4133" spans="1:4">
      <c r="C4133" t="s">
        <v>95</v>
      </c>
    </row>
    <row r="4134" spans="1:4">
      <c r="A4134">
        <v>23099010</v>
      </c>
      <c r="C4134" t="s">
        <v>1817</v>
      </c>
      <c r="D4134">
        <v>20</v>
      </c>
    </row>
    <row r="4135" spans="1:4">
      <c r="C4135" t="s">
        <v>1818</v>
      </c>
    </row>
    <row r="4136" spans="1:4">
      <c r="A4136">
        <v>2309902</v>
      </c>
      <c r="C4136" t="s">
        <v>1819</v>
      </c>
      <c r="D4136">
        <v>20</v>
      </c>
    </row>
    <row r="4137" spans="1:4">
      <c r="C4137" t="s">
        <v>1820</v>
      </c>
    </row>
    <row r="4139" spans="1:4">
      <c r="A4139">
        <v>2309909</v>
      </c>
      <c r="C4139" t="s">
        <v>56</v>
      </c>
      <c r="D4139">
        <v>20</v>
      </c>
    </row>
    <row r="4151" spans="1:2">
      <c r="A4151">
        <v>79</v>
      </c>
    </row>
    <row r="4153" spans="1:2">
      <c r="A4153" t="s">
        <v>1821</v>
      </c>
    </row>
    <row r="4156" spans="1:2">
      <c r="A4156" t="s">
        <v>1822</v>
      </c>
    </row>
    <row r="4158" spans="1:2">
      <c r="A4158" t="s">
        <v>1764</v>
      </c>
    </row>
    <row r="4160" spans="1:2">
      <c r="A4160" t="s">
        <v>823</v>
      </c>
      <c r="B4160" t="s">
        <v>1823</v>
      </c>
    </row>
    <row r="4163" spans="1:5">
      <c r="A4163" t="s">
        <v>1702</v>
      </c>
    </row>
    <row r="4165" spans="1:5">
      <c r="A4165" t="s">
        <v>823</v>
      </c>
      <c r="B4165" t="s">
        <v>1824</v>
      </c>
    </row>
    <row r="4168" spans="1:5">
      <c r="A4168" t="s">
        <v>0</v>
      </c>
      <c r="D4168" t="s">
        <v>1</v>
      </c>
      <c r="E4168" t="s">
        <v>2</v>
      </c>
    </row>
    <row r="4170" spans="1:5">
      <c r="A4170" t="s">
        <v>4</v>
      </c>
      <c r="B4170" t="s">
        <v>5</v>
      </c>
    </row>
    <row r="4171" spans="1:5">
      <c r="A4171" t="s">
        <v>7</v>
      </c>
      <c r="B4171" t="s">
        <v>8</v>
      </c>
    </row>
    <row r="4172" spans="1:5">
      <c r="A4172" t="s">
        <v>12</v>
      </c>
    </row>
    <row r="4174" spans="1:5">
      <c r="A4174">
        <v>-1</v>
      </c>
      <c r="B4174">
        <v>-2</v>
      </c>
      <c r="D4174">
        <v>-3</v>
      </c>
      <c r="E4174">
        <v>-4</v>
      </c>
    </row>
    <row r="4176" spans="1:5">
      <c r="A4176">
        <v>2401</v>
      </c>
      <c r="C4176" t="s">
        <v>1825</v>
      </c>
    </row>
    <row r="4178" spans="1:5">
      <c r="A4178">
        <v>24011</v>
      </c>
      <c r="C4178" t="s">
        <v>1826</v>
      </c>
      <c r="E4178" t="s">
        <v>265</v>
      </c>
    </row>
    <row r="4180" spans="1:5">
      <c r="A4180">
        <v>24012</v>
      </c>
      <c r="C4180" t="s">
        <v>1827</v>
      </c>
      <c r="E4180" t="s">
        <v>265</v>
      </c>
    </row>
    <row r="4182" spans="1:5">
      <c r="A4182">
        <v>24013</v>
      </c>
      <c r="C4182" t="s">
        <v>1828</v>
      </c>
      <c r="E4182">
        <v>11</v>
      </c>
    </row>
    <row r="4184" spans="1:5">
      <c r="A4184">
        <v>2402</v>
      </c>
      <c r="C4184" t="s">
        <v>1829</v>
      </c>
    </row>
    <row r="4185" spans="1:5">
      <c r="C4185" t="s">
        <v>1830</v>
      </c>
    </row>
    <row r="4187" spans="1:5">
      <c r="A4187">
        <v>24021</v>
      </c>
      <c r="C4187" t="s">
        <v>1831</v>
      </c>
      <c r="E4187" t="s">
        <v>98</v>
      </c>
    </row>
    <row r="4188" spans="1:5">
      <c r="C4188" t="s">
        <v>1832</v>
      </c>
    </row>
    <row r="4189" spans="1:5">
      <c r="A4189">
        <v>24022</v>
      </c>
      <c r="C4189" t="s">
        <v>1833</v>
      </c>
      <c r="E4189">
        <v>20</v>
      </c>
    </row>
    <row r="4191" spans="1:5">
      <c r="A4191">
        <v>24029</v>
      </c>
      <c r="C4191" t="s">
        <v>33</v>
      </c>
      <c r="E4191">
        <v>20</v>
      </c>
    </row>
    <row r="4193" spans="1:5">
      <c r="A4193">
        <v>2403</v>
      </c>
      <c r="C4193" t="s">
        <v>1834</v>
      </c>
    </row>
    <row r="4194" spans="1:5">
      <c r="C4194" t="s">
        <v>1835</v>
      </c>
    </row>
    <row r="4195" spans="1:5">
      <c r="C4195" t="s">
        <v>1836</v>
      </c>
    </row>
    <row r="4196" spans="1:5">
      <c r="C4196" t="s">
        <v>1837</v>
      </c>
    </row>
    <row r="4197" spans="1:5">
      <c r="C4197" t="s">
        <v>360</v>
      </c>
      <c r="D4197" t="s">
        <v>1838</v>
      </c>
    </row>
    <row r="4198" spans="1:5">
      <c r="C4198" t="s">
        <v>1839</v>
      </c>
    </row>
    <row r="4200" spans="1:5">
      <c r="A4200">
        <v>240311</v>
      </c>
      <c r="C4200" t="s">
        <v>1840</v>
      </c>
      <c r="E4200">
        <v>20</v>
      </c>
    </row>
    <row r="4201" spans="1:5">
      <c r="C4201" t="s">
        <v>1841</v>
      </c>
    </row>
    <row r="4203" spans="1:5">
      <c r="A4203">
        <v>240319</v>
      </c>
      <c r="C4203" t="s">
        <v>27</v>
      </c>
      <c r="E4203">
        <v>20</v>
      </c>
    </row>
    <row r="4205" spans="1:5">
      <c r="C4205" t="s">
        <v>95</v>
      </c>
    </row>
    <row r="4207" spans="1:5">
      <c r="A4207">
        <v>24039100</v>
      </c>
      <c r="C4207" t="s">
        <v>1842</v>
      </c>
      <c r="E4207">
        <v>20</v>
      </c>
    </row>
    <row r="4209" spans="1:5">
      <c r="C4209" t="s">
        <v>676</v>
      </c>
    </row>
    <row r="4211" spans="1:5">
      <c r="A4211">
        <v>24039910</v>
      </c>
      <c r="C4211" t="s">
        <v>1843</v>
      </c>
      <c r="E4211">
        <v>20</v>
      </c>
    </row>
    <row r="4213" spans="1:5">
      <c r="A4213">
        <v>2403999</v>
      </c>
      <c r="C4213" t="s">
        <v>56</v>
      </c>
      <c r="E4213">
        <v>20</v>
      </c>
    </row>
    <row r="4219" spans="1:5">
      <c r="A4219">
        <v>80</v>
      </c>
    </row>
    <row r="4222" spans="1:5">
      <c r="A4222" t="s">
        <v>1844</v>
      </c>
    </row>
    <row r="4224" spans="1:5">
      <c r="A4224" t="s">
        <v>1845</v>
      </c>
    </row>
    <row r="4228" spans="1:2">
      <c r="A4228" t="s">
        <v>1846</v>
      </c>
    </row>
    <row r="4230" spans="1:2">
      <c r="A4230" t="s">
        <v>1847</v>
      </c>
    </row>
    <row r="4231" spans="1:2">
      <c r="A4231" t="s">
        <v>1848</v>
      </c>
    </row>
    <row r="4233" spans="1:2">
      <c r="A4233" t="s">
        <v>822</v>
      </c>
    </row>
    <row r="4235" spans="1:2">
      <c r="A4235" t="s">
        <v>823</v>
      </c>
      <c r="B4235" t="s">
        <v>1849</v>
      </c>
    </row>
    <row r="4237" spans="1:2">
      <c r="A4237" t="s">
        <v>1850</v>
      </c>
    </row>
    <row r="4239" spans="1:2">
      <c r="A4239" t="s">
        <v>825</v>
      </c>
      <c r="B4239" t="s">
        <v>1851</v>
      </c>
    </row>
    <row r="4241" spans="1:2">
      <c r="A4241" t="s">
        <v>1852</v>
      </c>
    </row>
    <row r="4243" spans="1:2">
      <c r="A4243" t="s">
        <v>1853</v>
      </c>
    </row>
    <row r="4244" spans="1:2">
      <c r="A4244" t="s">
        <v>1854</v>
      </c>
    </row>
    <row r="4246" spans="1:2">
      <c r="A4246" t="s">
        <v>1855</v>
      </c>
    </row>
    <row r="4248" spans="1:2">
      <c r="A4248" t="s">
        <v>1856</v>
      </c>
    </row>
    <row r="4250" spans="1:2">
      <c r="A4250" t="s">
        <v>1857</v>
      </c>
    </row>
    <row r="4252" spans="1:2">
      <c r="A4252" t="s">
        <v>1858</v>
      </c>
    </row>
    <row r="4254" spans="1:2">
      <c r="A4254" t="s">
        <v>1859</v>
      </c>
    </row>
    <row r="4255" spans="1:2">
      <c r="A4255" t="s">
        <v>1860</v>
      </c>
      <c r="B4255" t="s">
        <v>1861</v>
      </c>
    </row>
    <row r="4257" spans="1:4">
      <c r="A4257" t="s">
        <v>827</v>
      </c>
      <c r="B4257" t="s">
        <v>1862</v>
      </c>
    </row>
    <row r="4259" spans="1:4">
      <c r="A4259" t="s">
        <v>1480</v>
      </c>
      <c r="B4259" t="s">
        <v>1863</v>
      </c>
    </row>
    <row r="4262" spans="1:4">
      <c r="A4262">
        <v>81</v>
      </c>
    </row>
    <row r="4265" spans="1:4">
      <c r="A4265" t="s">
        <v>1864</v>
      </c>
    </row>
    <row r="4268" spans="1:4">
      <c r="A4268" t="s">
        <v>0</v>
      </c>
      <c r="C4268" t="s">
        <v>1</v>
      </c>
      <c r="D4268" t="s">
        <v>2</v>
      </c>
    </row>
    <row r="4270" spans="1:4">
      <c r="A4270" t="s">
        <v>4</v>
      </c>
      <c r="B4270" t="s">
        <v>5</v>
      </c>
    </row>
    <row r="4271" spans="1:4">
      <c r="A4271" t="s">
        <v>7</v>
      </c>
      <c r="B4271" t="s">
        <v>8</v>
      </c>
    </row>
    <row r="4272" spans="1:4">
      <c r="A4272" t="s">
        <v>12</v>
      </c>
    </row>
    <row r="4273" spans="1:4">
      <c r="A4273">
        <v>-1</v>
      </c>
      <c r="B4273">
        <v>-2</v>
      </c>
      <c r="C4273">
        <v>-3</v>
      </c>
      <c r="D4273">
        <v>-4</v>
      </c>
    </row>
    <row r="4274" spans="1:4">
      <c r="A4274">
        <v>2501</v>
      </c>
      <c r="C4274" t="s">
        <v>1865</v>
      </c>
    </row>
    <row r="4275" spans="1:4">
      <c r="C4275" t="s">
        <v>1866</v>
      </c>
    </row>
    <row r="4276" spans="1:4">
      <c r="C4276" t="s">
        <v>1867</v>
      </c>
    </row>
    <row r="4277" spans="1:4">
      <c r="C4277" t="s">
        <v>1868</v>
      </c>
    </row>
    <row r="4278" spans="1:4">
      <c r="A4278">
        <v>2501001</v>
      </c>
      <c r="C4278" t="s">
        <v>1869</v>
      </c>
      <c r="D4278">
        <v>20</v>
      </c>
    </row>
    <row r="4280" spans="1:4">
      <c r="A4280">
        <v>2501002</v>
      </c>
      <c r="C4280" t="s">
        <v>1870</v>
      </c>
      <c r="D4280">
        <v>20</v>
      </c>
    </row>
    <row r="4282" spans="1:4">
      <c r="A4282">
        <v>2501003</v>
      </c>
      <c r="C4282" t="s">
        <v>1871</v>
      </c>
      <c r="D4282">
        <v>20</v>
      </c>
    </row>
    <row r="4284" spans="1:4">
      <c r="A4284">
        <v>2501009</v>
      </c>
      <c r="C4284" t="s">
        <v>56</v>
      </c>
      <c r="D4284">
        <v>20</v>
      </c>
    </row>
    <row r="4286" spans="1:4">
      <c r="A4286">
        <v>2502</v>
      </c>
      <c r="C4286" t="s">
        <v>1872</v>
      </c>
      <c r="D4286">
        <v>3</v>
      </c>
    </row>
    <row r="4288" spans="1:4">
      <c r="A4288">
        <v>2503</v>
      </c>
      <c r="C4288" t="s">
        <v>1873</v>
      </c>
      <c r="D4288">
        <v>3</v>
      </c>
    </row>
    <row r="4289" spans="1:4">
      <c r="C4289" t="s">
        <v>1874</v>
      </c>
    </row>
    <row r="4290" spans="1:4">
      <c r="C4290" t="s">
        <v>1875</v>
      </c>
    </row>
    <row r="4292" spans="1:4">
      <c r="A4292">
        <v>2504</v>
      </c>
      <c r="C4292" t="s">
        <v>1876</v>
      </c>
    </row>
    <row r="4294" spans="1:4">
      <c r="A4294">
        <v>25041</v>
      </c>
      <c r="C4294" t="s">
        <v>1877</v>
      </c>
      <c r="D4294" t="s">
        <v>155</v>
      </c>
    </row>
    <row r="4296" spans="1:4">
      <c r="A4296">
        <v>25049</v>
      </c>
      <c r="C4296" t="s">
        <v>33</v>
      </c>
      <c r="D4296">
        <v>3</v>
      </c>
    </row>
    <row r="4298" spans="1:4">
      <c r="A4298">
        <v>2505</v>
      </c>
      <c r="C4298" t="s">
        <v>1878</v>
      </c>
    </row>
    <row r="4299" spans="1:4">
      <c r="C4299" t="s">
        <v>1879</v>
      </c>
    </row>
    <row r="4300" spans="1:4">
      <c r="C4300" t="s">
        <v>1880</v>
      </c>
    </row>
    <row r="4302" spans="1:4">
      <c r="A4302">
        <v>25051</v>
      </c>
      <c r="C4302" t="s">
        <v>1881</v>
      </c>
      <c r="D4302" t="s">
        <v>155</v>
      </c>
    </row>
    <row r="4304" spans="1:4">
      <c r="A4304">
        <v>25059</v>
      </c>
      <c r="C4304" t="s">
        <v>33</v>
      </c>
      <c r="D4304">
        <v>3</v>
      </c>
    </row>
    <row r="4306" spans="1:4">
      <c r="A4306">
        <v>2506</v>
      </c>
      <c r="C4306" t="s">
        <v>1882</v>
      </c>
    </row>
    <row r="4307" spans="1:4">
      <c r="C4307" t="s">
        <v>1883</v>
      </c>
    </row>
    <row r="4308" spans="1:4">
      <c r="C4308" t="s">
        <v>1884</v>
      </c>
    </row>
    <row r="4309" spans="1:4">
      <c r="C4309" t="s">
        <v>1885</v>
      </c>
    </row>
    <row r="4310" spans="1:4">
      <c r="C4310" t="s">
        <v>1886</v>
      </c>
    </row>
    <row r="4311" spans="1:4">
      <c r="A4311">
        <v>25061</v>
      </c>
      <c r="C4311" t="s">
        <v>1887</v>
      </c>
      <c r="D4311">
        <v>3</v>
      </c>
    </row>
    <row r="4313" spans="1:4">
      <c r="A4313">
        <v>25062</v>
      </c>
      <c r="C4313" t="s">
        <v>1888</v>
      </c>
      <c r="D4313">
        <v>3</v>
      </c>
    </row>
    <row r="4315" spans="1:4">
      <c r="A4315">
        <v>2507</v>
      </c>
      <c r="C4315" t="s">
        <v>1889</v>
      </c>
      <c r="D4315">
        <v>3</v>
      </c>
    </row>
    <row r="4316" spans="1:4">
      <c r="C4316" t="s">
        <v>1890</v>
      </c>
    </row>
    <row r="4317" spans="1:4">
      <c r="A4317">
        <v>2508</v>
      </c>
      <c r="C4317" t="s">
        <v>1891</v>
      </c>
    </row>
    <row r="4318" spans="1:4">
      <c r="C4318" t="s">
        <v>1892</v>
      </c>
    </row>
    <row r="4319" spans="1:4">
      <c r="C4319" t="s">
        <v>1893</v>
      </c>
    </row>
    <row r="4320" spans="1:4">
      <c r="C4320" t="s">
        <v>1894</v>
      </c>
    </row>
    <row r="4321" spans="1:4">
      <c r="A4321">
        <v>25081</v>
      </c>
      <c r="C4321" t="s">
        <v>1895</v>
      </c>
      <c r="D4321">
        <v>3</v>
      </c>
    </row>
    <row r="4323" spans="1:4">
      <c r="A4323">
        <v>25083</v>
      </c>
      <c r="C4323" t="s">
        <v>1896</v>
      </c>
      <c r="D4323">
        <v>3</v>
      </c>
    </row>
    <row r="4325" spans="1:4">
      <c r="A4325">
        <v>25084</v>
      </c>
      <c r="C4325" t="s">
        <v>1897</v>
      </c>
      <c r="D4325">
        <v>3</v>
      </c>
    </row>
    <row r="4327" spans="1:4">
      <c r="A4327">
        <v>25085</v>
      </c>
      <c r="C4327" t="s">
        <v>1898</v>
      </c>
      <c r="D4327" t="s">
        <v>155</v>
      </c>
    </row>
    <row r="4329" spans="1:4">
      <c r="A4329">
        <v>25086</v>
      </c>
      <c r="C4329" t="s">
        <v>1899</v>
      </c>
      <c r="D4329">
        <v>3</v>
      </c>
    </row>
    <row r="4331" spans="1:4">
      <c r="A4331">
        <v>25087</v>
      </c>
      <c r="C4331" t="s">
        <v>1900</v>
      </c>
      <c r="D4331" t="s">
        <v>155</v>
      </c>
    </row>
    <row r="4333" spans="1:4">
      <c r="A4333">
        <v>2509</v>
      </c>
      <c r="C4333" t="s">
        <v>1901</v>
      </c>
      <c r="D4333">
        <v>3</v>
      </c>
    </row>
    <row r="4337" spans="1:5">
      <c r="A4337">
        <v>82</v>
      </c>
    </row>
    <row r="4339" spans="1:5">
      <c r="A4339" t="s">
        <v>0</v>
      </c>
      <c r="D4339" t="s">
        <v>1</v>
      </c>
      <c r="E4339" t="s">
        <v>2</v>
      </c>
    </row>
    <row r="4341" spans="1:5">
      <c r="A4341" t="s">
        <v>4</v>
      </c>
      <c r="B4341" t="s">
        <v>5</v>
      </c>
    </row>
    <row r="4342" spans="1:5">
      <c r="A4342" t="s">
        <v>7</v>
      </c>
      <c r="B4342" t="s">
        <v>8</v>
      </c>
    </row>
    <row r="4343" spans="1:5">
      <c r="A4343" t="s">
        <v>12</v>
      </c>
    </row>
    <row r="4344" spans="1:5">
      <c r="A4344">
        <v>-1</v>
      </c>
      <c r="B4344">
        <v>-2</v>
      </c>
      <c r="D4344">
        <v>-3</v>
      </c>
      <c r="E4344">
        <v>-4</v>
      </c>
    </row>
    <row r="4345" spans="1:5">
      <c r="A4345">
        <v>251</v>
      </c>
      <c r="C4345" t="s">
        <v>1902</v>
      </c>
    </row>
    <row r="4346" spans="1:5">
      <c r="C4346" t="s">
        <v>1903</v>
      </c>
    </row>
    <row r="4347" spans="1:5">
      <c r="C4347" t="s">
        <v>1904</v>
      </c>
    </row>
    <row r="4348" spans="1:5">
      <c r="A4348">
        <v>25101</v>
      </c>
      <c r="C4348" t="s">
        <v>1905</v>
      </c>
      <c r="E4348">
        <v>3</v>
      </c>
    </row>
    <row r="4350" spans="1:5">
      <c r="A4350">
        <v>25102</v>
      </c>
      <c r="C4350" t="s">
        <v>1906</v>
      </c>
      <c r="E4350">
        <v>3</v>
      </c>
    </row>
    <row r="4352" spans="1:5">
      <c r="A4352">
        <v>2511</v>
      </c>
      <c r="C4352" t="s">
        <v>1907</v>
      </c>
    </row>
    <row r="4353" spans="1:5">
      <c r="C4353" t="s">
        <v>1908</v>
      </c>
    </row>
    <row r="4354" spans="1:5">
      <c r="C4354" t="s">
        <v>1909</v>
      </c>
    </row>
    <row r="4355" spans="1:5">
      <c r="C4355" t="s">
        <v>1910</v>
      </c>
    </row>
    <row r="4356" spans="1:5">
      <c r="A4356">
        <v>25111</v>
      </c>
      <c r="C4356" t="s">
        <v>1911</v>
      </c>
      <c r="E4356">
        <v>3</v>
      </c>
    </row>
    <row r="4358" spans="1:5">
      <c r="A4358">
        <v>25112</v>
      </c>
      <c r="C4358" t="s">
        <v>1912</v>
      </c>
      <c r="E4358">
        <v>3</v>
      </c>
    </row>
    <row r="4360" spans="1:5">
      <c r="A4360">
        <v>2512</v>
      </c>
      <c r="C4360" t="s">
        <v>1913</v>
      </c>
      <c r="E4360">
        <v>3</v>
      </c>
    </row>
    <row r="4361" spans="1:5">
      <c r="C4361" t="s">
        <v>1914</v>
      </c>
    </row>
    <row r="4362" spans="1:5">
      <c r="C4362" t="s">
        <v>1915</v>
      </c>
    </row>
    <row r="4363" spans="1:5">
      <c r="C4363" t="s">
        <v>1916</v>
      </c>
    </row>
    <row r="4364" spans="1:5">
      <c r="C4364" t="s">
        <v>1917</v>
      </c>
    </row>
    <row r="4365" spans="1:5">
      <c r="A4365">
        <v>2513</v>
      </c>
      <c r="C4365" t="s">
        <v>1918</v>
      </c>
    </row>
    <row r="4366" spans="1:5">
      <c r="C4366" t="s">
        <v>1919</v>
      </c>
    </row>
    <row r="4367" spans="1:5">
      <c r="C4367" t="s">
        <v>1920</v>
      </c>
    </row>
    <row r="4368" spans="1:5">
      <c r="A4368">
        <v>25131</v>
      </c>
      <c r="C4368" t="s">
        <v>1921</v>
      </c>
      <c r="E4368">
        <v>3</v>
      </c>
    </row>
    <row r="4370" spans="1:5">
      <c r="C4370" t="s">
        <v>1922</v>
      </c>
    </row>
    <row r="4371" spans="1:5">
      <c r="C4371" t="s">
        <v>1923</v>
      </c>
    </row>
    <row r="4373" spans="1:5">
      <c r="A4373">
        <v>2513201</v>
      </c>
      <c r="C4373" t="s">
        <v>1924</v>
      </c>
      <c r="E4373">
        <v>3</v>
      </c>
    </row>
    <row r="4375" spans="1:5">
      <c r="A4375">
        <v>2513202</v>
      </c>
      <c r="C4375" t="s">
        <v>1925</v>
      </c>
      <c r="E4375">
        <v>3</v>
      </c>
    </row>
    <row r="4377" spans="1:5">
      <c r="A4377">
        <v>2513209</v>
      </c>
      <c r="C4377" t="s">
        <v>56</v>
      </c>
      <c r="E4377">
        <v>3</v>
      </c>
    </row>
    <row r="4379" spans="1:5">
      <c r="A4379">
        <v>2514</v>
      </c>
      <c r="C4379" t="s">
        <v>1926</v>
      </c>
      <c r="E4379">
        <v>3</v>
      </c>
    </row>
    <row r="4380" spans="1:5">
      <c r="C4380" t="s">
        <v>1927</v>
      </c>
    </row>
    <row r="4381" spans="1:5">
      <c r="C4381" t="s">
        <v>1928</v>
      </c>
    </row>
    <row r="4382" spans="1:5">
      <c r="C4382" t="s">
        <v>1929</v>
      </c>
    </row>
    <row r="4383" spans="1:5">
      <c r="A4383">
        <v>2515</v>
      </c>
      <c r="C4383" t="s">
        <v>1930</v>
      </c>
    </row>
    <row r="4384" spans="1:5">
      <c r="C4384" t="s">
        <v>1931</v>
      </c>
    </row>
    <row r="4385" spans="1:5">
      <c r="C4385" t="s">
        <v>1932</v>
      </c>
    </row>
    <row r="4386" spans="1:5">
      <c r="C4386" t="s">
        <v>1933</v>
      </c>
    </row>
    <row r="4387" spans="1:5">
      <c r="C4387" t="s">
        <v>1934</v>
      </c>
    </row>
    <row r="4388" spans="1:5">
      <c r="C4388" t="s">
        <v>1935</v>
      </c>
    </row>
    <row r="4389" spans="1:5">
      <c r="C4389" t="s">
        <v>1936</v>
      </c>
    </row>
    <row r="4390" spans="1:5">
      <c r="C4390" t="s">
        <v>1937</v>
      </c>
    </row>
    <row r="4392" spans="1:5">
      <c r="A4392">
        <v>25151100</v>
      </c>
      <c r="C4392" t="s">
        <v>1938</v>
      </c>
      <c r="E4392" t="s">
        <v>764</v>
      </c>
    </row>
    <row r="4394" spans="1:5">
      <c r="A4394">
        <v>251512</v>
      </c>
      <c r="C4394" t="s">
        <v>1939</v>
      </c>
      <c r="E4394" t="s">
        <v>764</v>
      </c>
    </row>
    <row r="4395" spans="1:5">
      <c r="C4395" t="s">
        <v>1940</v>
      </c>
      <c r="D4395" t="s">
        <v>1941</v>
      </c>
    </row>
    <row r="4396" spans="1:5">
      <c r="C4396" t="s">
        <v>1942</v>
      </c>
    </row>
    <row r="4397" spans="1:5">
      <c r="A4397">
        <v>25152</v>
      </c>
      <c r="C4397" t="s">
        <v>1943</v>
      </c>
      <c r="E4397" t="s">
        <v>764</v>
      </c>
    </row>
    <row r="4398" spans="1:5">
      <c r="C4398" t="s">
        <v>1944</v>
      </c>
    </row>
    <row r="4406" spans="1:5">
      <c r="A4406">
        <v>83</v>
      </c>
    </row>
    <row r="4408" spans="1:5">
      <c r="A4408" t="s">
        <v>0</v>
      </c>
      <c r="D4408" t="s">
        <v>1</v>
      </c>
      <c r="E4408" t="s">
        <v>2</v>
      </c>
    </row>
    <row r="4410" spans="1:5">
      <c r="A4410" t="s">
        <v>4</v>
      </c>
      <c r="B4410" t="s">
        <v>5</v>
      </c>
    </row>
    <row r="4411" spans="1:5">
      <c r="A4411" t="s">
        <v>7</v>
      </c>
      <c r="B4411" t="s">
        <v>8</v>
      </c>
    </row>
    <row r="4412" spans="1:5">
      <c r="A4412" t="s">
        <v>12</v>
      </c>
    </row>
    <row r="4413" spans="1:5">
      <c r="A4413">
        <v>-1</v>
      </c>
      <c r="B4413">
        <v>-2</v>
      </c>
      <c r="D4413">
        <v>-3</v>
      </c>
      <c r="E4413">
        <v>-4</v>
      </c>
    </row>
    <row r="4414" spans="1:5">
      <c r="A4414">
        <v>2516</v>
      </c>
      <c r="C4414" t="s">
        <v>1945</v>
      </c>
    </row>
    <row r="4415" spans="1:5">
      <c r="C4415" t="s">
        <v>1946</v>
      </c>
    </row>
    <row r="4416" spans="1:5">
      <c r="C4416" t="s">
        <v>1947</v>
      </c>
    </row>
    <row r="4417" spans="1:5">
      <c r="C4417" t="s">
        <v>1948</v>
      </c>
    </row>
    <row r="4418" spans="1:5">
      <c r="C4418" t="s">
        <v>1936</v>
      </c>
    </row>
    <row r="4420" spans="1:5">
      <c r="C4420" t="s">
        <v>1949</v>
      </c>
    </row>
    <row r="4422" spans="1:5">
      <c r="A4422">
        <v>25161100</v>
      </c>
      <c r="C4422" t="s">
        <v>1938</v>
      </c>
      <c r="E4422" t="s">
        <v>764</v>
      </c>
    </row>
    <row r="4424" spans="1:5">
      <c r="A4424">
        <v>251612</v>
      </c>
      <c r="C4424" t="s">
        <v>1950</v>
      </c>
      <c r="E4424" t="s">
        <v>764</v>
      </c>
    </row>
    <row r="4425" spans="1:5">
      <c r="C4425" t="s">
        <v>1928</v>
      </c>
    </row>
    <row r="4426" spans="1:5">
      <c r="C4426" t="s">
        <v>1951</v>
      </c>
    </row>
    <row r="4427" spans="1:5">
      <c r="A4427">
        <v>25162</v>
      </c>
      <c r="C4427" t="s">
        <v>1952</v>
      </c>
      <c r="E4427">
        <v>16</v>
      </c>
    </row>
    <row r="4429" spans="1:5">
      <c r="A4429">
        <v>25169</v>
      </c>
      <c r="C4429" t="s">
        <v>1953</v>
      </c>
      <c r="E4429" t="s">
        <v>764</v>
      </c>
    </row>
    <row r="4431" spans="1:5">
      <c r="A4431">
        <v>2517</v>
      </c>
      <c r="C4431" t="s">
        <v>1954</v>
      </c>
    </row>
    <row r="4432" spans="1:5">
      <c r="C4432" t="s">
        <v>1955</v>
      </c>
    </row>
    <row r="4433" spans="1:5">
      <c r="C4433" t="s">
        <v>1956</v>
      </c>
    </row>
    <row r="4434" spans="1:5">
      <c r="C4434" t="s">
        <v>1957</v>
      </c>
    </row>
    <row r="4435" spans="1:5">
      <c r="C4435" t="s">
        <v>1958</v>
      </c>
    </row>
    <row r="4436" spans="1:5">
      <c r="C4436" t="s">
        <v>1959</v>
      </c>
    </row>
    <row r="4437" spans="1:5">
      <c r="C4437" t="s">
        <v>1960</v>
      </c>
    </row>
    <row r="4438" spans="1:5">
      <c r="C4438" t="s">
        <v>1961</v>
      </c>
    </row>
    <row r="4439" spans="1:5">
      <c r="C4439" t="s">
        <v>1962</v>
      </c>
    </row>
    <row r="4440" spans="1:5">
      <c r="C4440" t="s">
        <v>1963</v>
      </c>
    </row>
    <row r="4441" spans="1:5">
      <c r="C4441" t="s">
        <v>1964</v>
      </c>
    </row>
    <row r="4442" spans="1:5">
      <c r="A4442">
        <v>25171</v>
      </c>
      <c r="C4442" t="s">
        <v>1965</v>
      </c>
      <c r="E4442" t="s">
        <v>155</v>
      </c>
    </row>
    <row r="4443" spans="1:5">
      <c r="C4443" t="s">
        <v>1966</v>
      </c>
    </row>
    <row r="4444" spans="1:5">
      <c r="C4444" t="s">
        <v>1967</v>
      </c>
    </row>
    <row r="4445" spans="1:5">
      <c r="C4445" t="s">
        <v>1968</v>
      </c>
    </row>
    <row r="4447" spans="1:5">
      <c r="A4447">
        <v>25172</v>
      </c>
      <c r="C4447" t="s">
        <v>1969</v>
      </c>
      <c r="E4447" t="s">
        <v>764</v>
      </c>
    </row>
    <row r="4448" spans="1:5">
      <c r="C4448" t="s">
        <v>1970</v>
      </c>
    </row>
    <row r="4449" spans="1:5">
      <c r="C4449" t="s">
        <v>1971</v>
      </c>
      <c r="D4449" t="s">
        <v>1972</v>
      </c>
    </row>
    <row r="4451" spans="1:5">
      <c r="A4451">
        <v>25173</v>
      </c>
      <c r="C4451" t="s">
        <v>1973</v>
      </c>
      <c r="E4451">
        <v>16</v>
      </c>
    </row>
    <row r="4453" spans="1:5">
      <c r="C4453" t="s">
        <v>1974</v>
      </c>
    </row>
    <row r="4454" spans="1:5">
      <c r="C4454" t="s">
        <v>1963</v>
      </c>
    </row>
    <row r="4455" spans="1:5">
      <c r="C4455" t="s">
        <v>1975</v>
      </c>
    </row>
    <row r="4457" spans="1:5">
      <c r="A4457">
        <v>251741</v>
      </c>
      <c r="C4457" t="s">
        <v>1976</v>
      </c>
      <c r="E4457">
        <v>16</v>
      </c>
    </row>
    <row r="4459" spans="1:5">
      <c r="A4459">
        <v>251749</v>
      </c>
      <c r="C4459" t="s">
        <v>27</v>
      </c>
      <c r="E4459">
        <v>16</v>
      </c>
    </row>
    <row r="4461" spans="1:5">
      <c r="A4461">
        <v>2518</v>
      </c>
      <c r="C4461" t="s">
        <v>1977</v>
      </c>
    </row>
    <row r="4462" spans="1:5">
      <c r="C4462" t="s">
        <v>1978</v>
      </c>
    </row>
    <row r="4463" spans="1:5">
      <c r="C4463" t="s">
        <v>1884</v>
      </c>
    </row>
    <row r="4464" spans="1:5">
      <c r="C4464" t="s">
        <v>1885</v>
      </c>
    </row>
    <row r="4465" spans="1:5">
      <c r="C4465" t="s">
        <v>1979</v>
      </c>
    </row>
    <row r="4466" spans="1:5">
      <c r="A4466">
        <v>25181</v>
      </c>
      <c r="C4466" t="s">
        <v>1980</v>
      </c>
      <c r="E4466" t="s">
        <v>155</v>
      </c>
    </row>
    <row r="4468" spans="1:5">
      <c r="A4468">
        <v>25182</v>
      </c>
      <c r="C4468" t="s">
        <v>1981</v>
      </c>
      <c r="E4468" t="s">
        <v>155</v>
      </c>
    </row>
    <row r="4470" spans="1:5">
      <c r="A4470">
        <v>25183</v>
      </c>
      <c r="C4470" t="s">
        <v>1982</v>
      </c>
      <c r="E4470">
        <v>3</v>
      </c>
    </row>
    <row r="4476" spans="1:5">
      <c r="A4476">
        <v>84</v>
      </c>
    </row>
    <row r="4478" spans="1:5">
      <c r="A4478" t="s">
        <v>0</v>
      </c>
      <c r="C4478" t="s">
        <v>1</v>
      </c>
      <c r="D4478" t="s">
        <v>2</v>
      </c>
    </row>
    <row r="4480" spans="1:5">
      <c r="A4480" t="s">
        <v>4</v>
      </c>
      <c r="B4480" t="s">
        <v>5</v>
      </c>
    </row>
    <row r="4481" spans="1:4">
      <c r="A4481" t="s">
        <v>7</v>
      </c>
      <c r="B4481" t="s">
        <v>8</v>
      </c>
    </row>
    <row r="4482" spans="1:4">
      <c r="A4482" t="s">
        <v>12</v>
      </c>
    </row>
    <row r="4483" spans="1:4">
      <c r="A4483">
        <v>-1</v>
      </c>
      <c r="B4483">
        <v>-2</v>
      </c>
      <c r="C4483">
        <v>-3</v>
      </c>
      <c r="D4483">
        <v>-4</v>
      </c>
    </row>
    <row r="4484" spans="1:4">
      <c r="A4484">
        <v>2519</v>
      </c>
      <c r="C4484" t="s">
        <v>1983</v>
      </c>
    </row>
    <row r="4485" spans="1:4">
      <c r="C4485" t="s">
        <v>1984</v>
      </c>
    </row>
    <row r="4486" spans="1:4">
      <c r="C4486" t="s">
        <v>1985</v>
      </c>
    </row>
    <row r="4487" spans="1:4">
      <c r="C4487" t="s">
        <v>1986</v>
      </c>
    </row>
    <row r="4488" spans="1:4">
      <c r="C4488" t="s">
        <v>1987</v>
      </c>
    </row>
    <row r="4489" spans="1:4">
      <c r="C4489" t="s">
        <v>1988</v>
      </c>
    </row>
    <row r="4490" spans="1:4">
      <c r="A4490">
        <v>25191</v>
      </c>
      <c r="C4490" t="s">
        <v>1989</v>
      </c>
      <c r="D4490">
        <v>3</v>
      </c>
    </row>
    <row r="4492" spans="1:4">
      <c r="C4492" t="s">
        <v>95</v>
      </c>
    </row>
    <row r="4493" spans="1:4">
      <c r="A4493">
        <v>25199010</v>
      </c>
      <c r="C4493" t="s">
        <v>1990</v>
      </c>
      <c r="D4493">
        <v>3</v>
      </c>
    </row>
    <row r="4495" spans="1:4">
      <c r="A4495">
        <v>2519909</v>
      </c>
      <c r="C4495" t="s">
        <v>56</v>
      </c>
      <c r="D4495">
        <v>3</v>
      </c>
    </row>
    <row r="4496" spans="1:4">
      <c r="A4496">
        <v>252</v>
      </c>
      <c r="C4496" t="s">
        <v>1991</v>
      </c>
    </row>
    <row r="4497" spans="1:4">
      <c r="C4497" t="s">
        <v>1992</v>
      </c>
    </row>
    <row r="4498" spans="1:4">
      <c r="C4498" t="s">
        <v>1993</v>
      </c>
    </row>
    <row r="4499" spans="1:4">
      <c r="C4499" t="s">
        <v>1994</v>
      </c>
    </row>
    <row r="4500" spans="1:4">
      <c r="C4500" t="s">
        <v>1995</v>
      </c>
    </row>
    <row r="4501" spans="1:4">
      <c r="A4501">
        <v>25201010</v>
      </c>
      <c r="C4501" t="s">
        <v>1996</v>
      </c>
      <c r="D4501">
        <v>11</v>
      </c>
    </row>
    <row r="4503" spans="1:4">
      <c r="A4503">
        <v>2520102</v>
      </c>
      <c r="C4503" t="s">
        <v>1997</v>
      </c>
      <c r="D4503">
        <v>11</v>
      </c>
    </row>
    <row r="4505" spans="1:4">
      <c r="A4505">
        <v>25202</v>
      </c>
      <c r="C4505" t="s">
        <v>1998</v>
      </c>
      <c r="D4505">
        <v>16</v>
      </c>
    </row>
    <row r="4507" spans="1:4">
      <c r="A4507">
        <v>2521</v>
      </c>
      <c r="C4507" t="s">
        <v>1999</v>
      </c>
      <c r="D4507">
        <v>11</v>
      </c>
    </row>
    <row r="4508" spans="1:4">
      <c r="C4508" t="s">
        <v>2000</v>
      </c>
    </row>
    <row r="4509" spans="1:4">
      <c r="C4509" t="s">
        <v>2001</v>
      </c>
    </row>
    <row r="4510" spans="1:4">
      <c r="A4510">
        <v>2522</v>
      </c>
      <c r="C4510" t="s">
        <v>2002</v>
      </c>
    </row>
    <row r="4511" spans="1:4">
      <c r="C4511" t="s">
        <v>2003</v>
      </c>
    </row>
    <row r="4512" spans="1:4">
      <c r="C4512" t="s">
        <v>2004</v>
      </c>
    </row>
    <row r="4514" spans="1:4">
      <c r="A4514">
        <v>25221</v>
      </c>
      <c r="C4514" t="s">
        <v>2005</v>
      </c>
      <c r="D4514">
        <v>16</v>
      </c>
    </row>
    <row r="4516" spans="1:4">
      <c r="A4516">
        <v>25222</v>
      </c>
      <c r="C4516" t="s">
        <v>2006</v>
      </c>
      <c r="D4516">
        <v>16</v>
      </c>
    </row>
    <row r="4518" spans="1:4">
      <c r="A4518">
        <v>25223</v>
      </c>
      <c r="C4518" t="s">
        <v>2007</v>
      </c>
      <c r="D4518">
        <v>16</v>
      </c>
    </row>
    <row r="4520" spans="1:4">
      <c r="A4520">
        <v>2523</v>
      </c>
      <c r="C4520" t="s">
        <v>2008</v>
      </c>
    </row>
    <row r="4521" spans="1:4">
      <c r="C4521" t="s">
        <v>2009</v>
      </c>
    </row>
    <row r="4522" spans="1:4">
      <c r="C4522" t="s">
        <v>2010</v>
      </c>
    </row>
    <row r="4523" spans="1:4">
      <c r="C4523" t="s">
        <v>2011</v>
      </c>
    </row>
    <row r="4524" spans="1:4">
      <c r="A4524">
        <v>25231</v>
      </c>
      <c r="C4524" t="s">
        <v>2012</v>
      </c>
      <c r="D4524">
        <v>11</v>
      </c>
    </row>
    <row r="4526" spans="1:4">
      <c r="C4526" t="s">
        <v>2013</v>
      </c>
    </row>
    <row r="4527" spans="1:4">
      <c r="A4527">
        <v>25232100</v>
      </c>
      <c r="C4527" t="s">
        <v>2014</v>
      </c>
      <c r="D4527" t="s">
        <v>98</v>
      </c>
    </row>
    <row r="4528" spans="1:4">
      <c r="C4528" t="s">
        <v>2015</v>
      </c>
    </row>
    <row r="4529" spans="1:4">
      <c r="A4529">
        <v>252329</v>
      </c>
      <c r="C4529" t="s">
        <v>27</v>
      </c>
      <c r="D4529">
        <v>20</v>
      </c>
    </row>
    <row r="4531" spans="1:4">
      <c r="A4531">
        <v>25233</v>
      </c>
      <c r="C4531" t="s">
        <v>2016</v>
      </c>
      <c r="D4531">
        <v>20</v>
      </c>
    </row>
    <row r="4533" spans="1:4">
      <c r="A4533">
        <v>25239</v>
      </c>
      <c r="C4533" t="s">
        <v>2017</v>
      </c>
      <c r="D4533">
        <v>20</v>
      </c>
    </row>
    <row r="4535" spans="1:4">
      <c r="A4535">
        <v>2524</v>
      </c>
      <c r="C4535" t="s">
        <v>2018</v>
      </c>
    </row>
    <row r="4536" spans="1:4">
      <c r="A4536">
        <v>25241</v>
      </c>
      <c r="C4536" t="s">
        <v>2019</v>
      </c>
      <c r="D4536">
        <v>20</v>
      </c>
    </row>
    <row r="4538" spans="1:4">
      <c r="A4538">
        <v>25249</v>
      </c>
      <c r="C4538" t="s">
        <v>33</v>
      </c>
      <c r="D4538">
        <v>20</v>
      </c>
    </row>
    <row r="4540" spans="1:4">
      <c r="A4540">
        <v>2525</v>
      </c>
      <c r="C4540" t="s">
        <v>2020</v>
      </c>
    </row>
    <row r="4541" spans="1:4">
      <c r="A4541">
        <v>25251</v>
      </c>
      <c r="C4541" t="s">
        <v>2021</v>
      </c>
      <c r="D4541" t="s">
        <v>155</v>
      </c>
    </row>
    <row r="4542" spans="1:4">
      <c r="C4542" t="s">
        <v>2022</v>
      </c>
    </row>
    <row r="4544" spans="1:4">
      <c r="A4544">
        <v>25252</v>
      </c>
      <c r="C4544" t="s">
        <v>2023</v>
      </c>
      <c r="D4544">
        <v>3</v>
      </c>
    </row>
    <row r="4546" spans="1:4">
      <c r="A4546">
        <v>25253</v>
      </c>
      <c r="C4546" t="s">
        <v>2024</v>
      </c>
      <c r="D4546">
        <v>3</v>
      </c>
    </row>
    <row r="4549" spans="1:4">
      <c r="A4549">
        <v>85</v>
      </c>
    </row>
    <row r="4551" spans="1:4">
      <c r="A4551" t="s">
        <v>0</v>
      </c>
      <c r="C4551" t="s">
        <v>1</v>
      </c>
      <c r="D4551" t="s">
        <v>2</v>
      </c>
    </row>
    <row r="4553" spans="1:4">
      <c r="A4553" t="s">
        <v>4</v>
      </c>
      <c r="B4553" t="s">
        <v>5</v>
      </c>
    </row>
    <row r="4554" spans="1:4">
      <c r="A4554" t="s">
        <v>7</v>
      </c>
      <c r="B4554" t="s">
        <v>8</v>
      </c>
    </row>
    <row r="4555" spans="1:4">
      <c r="A4555" t="s">
        <v>12</v>
      </c>
    </row>
    <row r="4556" spans="1:4">
      <c r="A4556">
        <v>-1</v>
      </c>
      <c r="B4556">
        <v>-2</v>
      </c>
      <c r="C4556">
        <v>-3</v>
      </c>
      <c r="D4556">
        <v>-4</v>
      </c>
    </row>
    <row r="4557" spans="1:4">
      <c r="A4557">
        <v>2526</v>
      </c>
      <c r="C4557" t="s">
        <v>2025</v>
      </c>
    </row>
    <row r="4558" spans="1:4">
      <c r="C4558" t="s">
        <v>1934</v>
      </c>
    </row>
    <row r="4559" spans="1:4">
      <c r="C4559" t="s">
        <v>1935</v>
      </c>
    </row>
    <row r="4560" spans="1:4">
      <c r="C4560" t="s">
        <v>2026</v>
      </c>
    </row>
    <row r="4561" spans="1:4">
      <c r="C4561" t="s">
        <v>2027</v>
      </c>
    </row>
    <row r="4563" spans="1:4">
      <c r="A4563">
        <v>25261010</v>
      </c>
      <c r="C4563" t="s">
        <v>2028</v>
      </c>
      <c r="D4563">
        <v>11</v>
      </c>
    </row>
    <row r="4565" spans="1:4">
      <c r="A4565">
        <v>2526109</v>
      </c>
      <c r="C4565" t="s">
        <v>56</v>
      </c>
      <c r="D4565">
        <v>11</v>
      </c>
    </row>
    <row r="4567" spans="1:4">
      <c r="A4567">
        <v>25262</v>
      </c>
      <c r="C4567" t="s">
        <v>2029</v>
      </c>
      <c r="D4567" t="s">
        <v>265</v>
      </c>
    </row>
    <row r="4569" spans="1:4">
      <c r="A4569" t="s">
        <v>2030</v>
      </c>
    </row>
    <row r="4571" spans="1:4">
      <c r="A4571">
        <v>2528</v>
      </c>
      <c r="C4571" t="s">
        <v>2031</v>
      </c>
      <c r="D4571">
        <v>3</v>
      </c>
    </row>
    <row r="4572" spans="1:4">
      <c r="C4572" t="s">
        <v>2032</v>
      </c>
    </row>
    <row r="4573" spans="1:4">
      <c r="C4573" t="s">
        <v>2033</v>
      </c>
    </row>
    <row r="4574" spans="1:4">
      <c r="C4574" t="s">
        <v>2034</v>
      </c>
    </row>
    <row r="4575" spans="1:4">
      <c r="C4575" t="s">
        <v>2035</v>
      </c>
    </row>
    <row r="4576" spans="1:4">
      <c r="A4576">
        <v>2529</v>
      </c>
      <c r="C4576" t="s">
        <v>2036</v>
      </c>
    </row>
    <row r="4577" spans="1:4">
      <c r="C4577" t="s">
        <v>2037</v>
      </c>
    </row>
    <row r="4579" spans="1:4">
      <c r="A4579">
        <v>25291</v>
      </c>
      <c r="C4579" t="s">
        <v>2038</v>
      </c>
      <c r="D4579">
        <v>3</v>
      </c>
    </row>
    <row r="4581" spans="1:4">
      <c r="C4581" t="s">
        <v>2039</v>
      </c>
    </row>
    <row r="4583" spans="1:4">
      <c r="A4583">
        <v>25292100</v>
      </c>
      <c r="C4583" t="s">
        <v>2040</v>
      </c>
      <c r="D4583" t="s">
        <v>155</v>
      </c>
    </row>
    <row r="4584" spans="1:4">
      <c r="C4584" t="s">
        <v>2041</v>
      </c>
    </row>
    <row r="4586" spans="1:4">
      <c r="A4586">
        <v>252922</v>
      </c>
      <c r="C4586" t="s">
        <v>2042</v>
      </c>
      <c r="D4586" t="s">
        <v>155</v>
      </c>
    </row>
    <row r="4587" spans="1:4">
      <c r="C4587" t="s">
        <v>2043</v>
      </c>
    </row>
    <row r="4589" spans="1:4">
      <c r="A4589">
        <v>25293</v>
      </c>
      <c r="C4589" t="s">
        <v>2044</v>
      </c>
      <c r="D4589" t="s">
        <v>155</v>
      </c>
    </row>
    <row r="4591" spans="1:4">
      <c r="A4591">
        <v>253</v>
      </c>
      <c r="C4591" t="s">
        <v>2045</v>
      </c>
    </row>
    <row r="4592" spans="1:4">
      <c r="C4592" t="s">
        <v>1198</v>
      </c>
    </row>
    <row r="4593" spans="1:4">
      <c r="A4593">
        <v>25301</v>
      </c>
      <c r="C4593" t="s">
        <v>2046</v>
      </c>
      <c r="D4593" t="s">
        <v>155</v>
      </c>
    </row>
    <row r="4595" spans="1:4">
      <c r="A4595">
        <v>25302</v>
      </c>
      <c r="C4595" t="s">
        <v>2047</v>
      </c>
      <c r="D4595" t="s">
        <v>155</v>
      </c>
    </row>
    <row r="4596" spans="1:4">
      <c r="C4596" t="s">
        <v>2048</v>
      </c>
    </row>
    <row r="4598" spans="1:4">
      <c r="C4598" t="s">
        <v>95</v>
      </c>
    </row>
    <row r="4600" spans="1:4">
      <c r="A4600">
        <v>25309010</v>
      </c>
      <c r="C4600" t="s">
        <v>2049</v>
      </c>
      <c r="D4600">
        <v>3</v>
      </c>
    </row>
    <row r="4602" spans="1:4">
      <c r="A4602">
        <v>2530902</v>
      </c>
      <c r="C4602" t="s">
        <v>2050</v>
      </c>
      <c r="D4602">
        <v>3</v>
      </c>
    </row>
    <row r="4604" spans="1:4">
      <c r="A4604">
        <v>2530903</v>
      </c>
      <c r="C4604" t="s">
        <v>2051</v>
      </c>
      <c r="D4604">
        <v>11</v>
      </c>
    </row>
    <row r="4606" spans="1:4">
      <c r="A4606">
        <v>2530909</v>
      </c>
      <c r="C4606" t="s">
        <v>56</v>
      </c>
      <c r="D4606">
        <v>11</v>
      </c>
    </row>
    <row r="4625" spans="1:2">
      <c r="A4625">
        <v>86</v>
      </c>
    </row>
    <row r="4627" spans="1:2">
      <c r="A4627" t="s">
        <v>2052</v>
      </c>
    </row>
    <row r="4629" spans="1:2">
      <c r="A4629" t="s">
        <v>2053</v>
      </c>
    </row>
    <row r="4631" spans="1:2">
      <c r="A4631" t="s">
        <v>822</v>
      </c>
    </row>
    <row r="4633" spans="1:2">
      <c r="A4633" t="s">
        <v>823</v>
      </c>
      <c r="B4633" t="s">
        <v>1851</v>
      </c>
    </row>
    <row r="4635" spans="1:2">
      <c r="A4635" t="s">
        <v>2054</v>
      </c>
    </row>
    <row r="4637" spans="1:2">
      <c r="A4637" t="s">
        <v>2055</v>
      </c>
    </row>
    <row r="4639" spans="1:2">
      <c r="A4639" t="s">
        <v>2056</v>
      </c>
    </row>
    <row r="4641" spans="1:2">
      <c r="A4641" t="s">
        <v>2057</v>
      </c>
    </row>
    <row r="4642" spans="1:2">
      <c r="A4642" t="s">
        <v>2058</v>
      </c>
    </row>
    <row r="4644" spans="1:2">
      <c r="A4644" t="s">
        <v>2059</v>
      </c>
    </row>
    <row r="4646" spans="1:2">
      <c r="A4646" t="s">
        <v>2060</v>
      </c>
    </row>
    <row r="4648" spans="1:2">
      <c r="A4648" t="s">
        <v>825</v>
      </c>
      <c r="B4648" t="s">
        <v>2061</v>
      </c>
    </row>
    <row r="4650" spans="1:2">
      <c r="A4650" t="s">
        <v>827</v>
      </c>
      <c r="B4650" t="s">
        <v>2062</v>
      </c>
    </row>
    <row r="4652" spans="1:2">
      <c r="A4652" t="s">
        <v>2063</v>
      </c>
    </row>
    <row r="4654" spans="1:2">
      <c r="A4654" t="s">
        <v>2064</v>
      </c>
    </row>
    <row r="4656" spans="1:2">
      <c r="A4656" t="s">
        <v>1559</v>
      </c>
    </row>
    <row r="4658" spans="1:4">
      <c r="A4658" t="s">
        <v>823</v>
      </c>
      <c r="B4658" t="s">
        <v>2065</v>
      </c>
    </row>
    <row r="4660" spans="1:4">
      <c r="A4660" t="s">
        <v>825</v>
      </c>
      <c r="B4660" t="s">
        <v>2066</v>
      </c>
    </row>
    <row r="4665" spans="1:4">
      <c r="A4665">
        <v>87</v>
      </c>
    </row>
    <row r="4669" spans="1:4">
      <c r="A4669" t="s">
        <v>0</v>
      </c>
      <c r="C4669" t="s">
        <v>1</v>
      </c>
      <c r="D4669" t="s">
        <v>2</v>
      </c>
    </row>
    <row r="4671" spans="1:4">
      <c r="A4671" t="s">
        <v>4</v>
      </c>
      <c r="B4671" t="s">
        <v>5</v>
      </c>
    </row>
    <row r="4672" spans="1:4">
      <c r="A4672" t="s">
        <v>7</v>
      </c>
      <c r="B4672" t="s">
        <v>8</v>
      </c>
    </row>
    <row r="4673" spans="1:4">
      <c r="A4673" t="s">
        <v>12</v>
      </c>
    </row>
    <row r="4674" spans="1:4">
      <c r="A4674">
        <v>-1</v>
      </c>
      <c r="B4674">
        <v>-2</v>
      </c>
      <c r="C4674">
        <v>-3</v>
      </c>
      <c r="D4674">
        <v>-4</v>
      </c>
    </row>
    <row r="4676" spans="1:4">
      <c r="A4676">
        <v>2601</v>
      </c>
      <c r="C4676" t="s">
        <v>2067</v>
      </c>
    </row>
    <row r="4677" spans="1:4">
      <c r="C4677" t="s">
        <v>2068</v>
      </c>
    </row>
    <row r="4679" spans="1:4">
      <c r="C4679" t="s">
        <v>2069</v>
      </c>
    </row>
    <row r="4680" spans="1:4">
      <c r="C4680" t="s">
        <v>2070</v>
      </c>
    </row>
    <row r="4682" spans="1:4">
      <c r="A4682">
        <v>260111</v>
      </c>
      <c r="C4682" t="s">
        <v>2071</v>
      </c>
      <c r="D4682">
        <v>3</v>
      </c>
    </row>
    <row r="4684" spans="1:4">
      <c r="A4684">
        <v>260112</v>
      </c>
      <c r="C4684" t="s">
        <v>2072</v>
      </c>
      <c r="D4684">
        <v>3</v>
      </c>
    </row>
    <row r="4686" spans="1:4">
      <c r="A4686">
        <v>26012</v>
      </c>
      <c r="C4686" t="s">
        <v>2073</v>
      </c>
      <c r="D4686">
        <v>3</v>
      </c>
    </row>
    <row r="4688" spans="1:4">
      <c r="A4688">
        <v>2602</v>
      </c>
      <c r="C4688" t="s">
        <v>2074</v>
      </c>
      <c r="D4688">
        <v>3</v>
      </c>
    </row>
    <row r="4689" spans="1:4">
      <c r="C4689" t="s">
        <v>2075</v>
      </c>
    </row>
    <row r="4690" spans="1:4">
      <c r="C4690" t="s">
        <v>2076</v>
      </c>
    </row>
    <row r="4691" spans="1:4">
      <c r="C4691" t="s">
        <v>2077</v>
      </c>
    </row>
    <row r="4693" spans="1:4">
      <c r="A4693">
        <v>2603</v>
      </c>
      <c r="C4693" t="s">
        <v>2078</v>
      </c>
      <c r="D4693">
        <v>3</v>
      </c>
    </row>
    <row r="4695" spans="1:4">
      <c r="A4695">
        <v>2604</v>
      </c>
      <c r="C4695" t="s">
        <v>2079</v>
      </c>
      <c r="D4695">
        <v>3</v>
      </c>
    </row>
    <row r="4697" spans="1:4">
      <c r="A4697">
        <v>2605</v>
      </c>
      <c r="C4697" t="s">
        <v>2080</v>
      </c>
      <c r="D4697">
        <v>3</v>
      </c>
    </row>
    <row r="4699" spans="1:4">
      <c r="A4699">
        <v>2606</v>
      </c>
      <c r="C4699" t="s">
        <v>2081</v>
      </c>
      <c r="D4699">
        <v>3</v>
      </c>
    </row>
    <row r="4701" spans="1:4">
      <c r="A4701">
        <v>2607</v>
      </c>
      <c r="C4701" t="s">
        <v>2082</v>
      </c>
      <c r="D4701">
        <v>3</v>
      </c>
    </row>
    <row r="4703" spans="1:4">
      <c r="A4703">
        <v>2608</v>
      </c>
      <c r="C4703" t="s">
        <v>2083</v>
      </c>
      <c r="D4703">
        <v>3</v>
      </c>
    </row>
    <row r="4705" spans="1:4">
      <c r="A4705">
        <v>2609</v>
      </c>
      <c r="C4705" t="s">
        <v>2084</v>
      </c>
      <c r="D4705">
        <v>3</v>
      </c>
    </row>
    <row r="4707" spans="1:4">
      <c r="A4707">
        <v>2610</v>
      </c>
      <c r="C4707" t="s">
        <v>2085</v>
      </c>
      <c r="D4707">
        <v>3</v>
      </c>
    </row>
    <row r="4709" spans="1:4">
      <c r="A4709">
        <v>2611</v>
      </c>
      <c r="C4709" t="s">
        <v>2086</v>
      </c>
      <c r="D4709">
        <v>3</v>
      </c>
    </row>
    <row r="4711" spans="1:4">
      <c r="A4711">
        <v>2612</v>
      </c>
      <c r="C4711" t="s">
        <v>2087</v>
      </c>
    </row>
    <row r="4713" spans="1:4">
      <c r="A4713">
        <v>26121</v>
      </c>
      <c r="C4713" t="s">
        <v>2088</v>
      </c>
      <c r="D4713" t="s">
        <v>155</v>
      </c>
    </row>
    <row r="4715" spans="1:4">
      <c r="A4715">
        <v>26122</v>
      </c>
      <c r="C4715" t="s">
        <v>2089</v>
      </c>
      <c r="D4715" t="s">
        <v>155</v>
      </c>
    </row>
    <row r="4717" spans="1:4">
      <c r="A4717">
        <v>2613</v>
      </c>
      <c r="C4717" t="s">
        <v>2090</v>
      </c>
    </row>
    <row r="4719" spans="1:4">
      <c r="A4719">
        <v>26131</v>
      </c>
      <c r="C4719" t="s">
        <v>1076</v>
      </c>
      <c r="D4719">
        <v>3</v>
      </c>
    </row>
    <row r="4721" spans="1:4">
      <c r="A4721">
        <v>26139</v>
      </c>
      <c r="C4721" t="s">
        <v>33</v>
      </c>
      <c r="D4721">
        <v>3</v>
      </c>
    </row>
    <row r="4723" spans="1:4">
      <c r="A4723">
        <v>2614</v>
      </c>
      <c r="C4723" t="s">
        <v>2091</v>
      </c>
      <c r="D4723">
        <v>3</v>
      </c>
    </row>
    <row r="4725" spans="1:4">
      <c r="A4725">
        <v>2615</v>
      </c>
      <c r="C4725" t="s">
        <v>2092</v>
      </c>
    </row>
    <row r="4726" spans="1:4">
      <c r="C4726" t="s">
        <v>2093</v>
      </c>
    </row>
    <row r="4728" spans="1:4">
      <c r="A4728">
        <v>26151</v>
      </c>
      <c r="C4728" t="s">
        <v>2094</v>
      </c>
      <c r="D4728" t="s">
        <v>155</v>
      </c>
    </row>
    <row r="4730" spans="1:4">
      <c r="A4730">
        <v>26159</v>
      </c>
      <c r="C4730" t="s">
        <v>33</v>
      </c>
      <c r="D4730">
        <v>3</v>
      </c>
    </row>
    <row r="4732" spans="1:4">
      <c r="A4732">
        <v>2616</v>
      </c>
      <c r="C4732" t="s">
        <v>2095</v>
      </c>
    </row>
    <row r="4734" spans="1:4">
      <c r="A4734">
        <v>26161</v>
      </c>
      <c r="C4734" t="s">
        <v>2096</v>
      </c>
      <c r="D4734" t="s">
        <v>155</v>
      </c>
    </row>
    <row r="4736" spans="1:4">
      <c r="A4736">
        <v>26169</v>
      </c>
      <c r="C4736" t="s">
        <v>33</v>
      </c>
      <c r="D4736">
        <v>3</v>
      </c>
    </row>
    <row r="4738" spans="1:4">
      <c r="A4738">
        <v>2617</v>
      </c>
      <c r="C4738" t="s">
        <v>2097</v>
      </c>
    </row>
    <row r="4740" spans="1:4">
      <c r="A4740">
        <v>26171</v>
      </c>
      <c r="C4740" t="s">
        <v>2098</v>
      </c>
      <c r="D4740" t="s">
        <v>155</v>
      </c>
    </row>
    <row r="4742" spans="1:4">
      <c r="A4742">
        <v>26179</v>
      </c>
      <c r="C4742" t="s">
        <v>33</v>
      </c>
      <c r="D4742">
        <v>3</v>
      </c>
    </row>
    <row r="4744" spans="1:4">
      <c r="A4744">
        <v>2618</v>
      </c>
      <c r="C4744" t="s">
        <v>2099</v>
      </c>
      <c r="D4744">
        <v>3</v>
      </c>
    </row>
    <row r="4745" spans="1:4">
      <c r="C4745" t="s">
        <v>2100</v>
      </c>
    </row>
    <row r="4749" spans="1:4">
      <c r="A4749">
        <v>88</v>
      </c>
    </row>
    <row r="4751" spans="1:4">
      <c r="A4751" t="s">
        <v>0</v>
      </c>
      <c r="C4751" t="s">
        <v>1</v>
      </c>
      <c r="D4751" t="s">
        <v>2</v>
      </c>
    </row>
    <row r="4753" spans="1:4">
      <c r="A4753" t="s">
        <v>4</v>
      </c>
      <c r="B4753" t="s">
        <v>5</v>
      </c>
    </row>
    <row r="4754" spans="1:4">
      <c r="A4754" t="s">
        <v>7</v>
      </c>
      <c r="B4754" t="s">
        <v>8</v>
      </c>
    </row>
    <row r="4755" spans="1:4">
      <c r="A4755" t="s">
        <v>12</v>
      </c>
    </row>
    <row r="4756" spans="1:4">
      <c r="A4756">
        <v>-1</v>
      </c>
      <c r="B4756">
        <v>-2</v>
      </c>
      <c r="C4756">
        <v>-3</v>
      </c>
      <c r="D4756">
        <v>-4</v>
      </c>
    </row>
    <row r="4758" spans="1:4">
      <c r="A4758">
        <v>2619</v>
      </c>
      <c r="C4758" t="s">
        <v>2101</v>
      </c>
      <c r="D4758">
        <v>3</v>
      </c>
    </row>
    <row r="4759" spans="1:4">
      <c r="C4759" t="s">
        <v>2102</v>
      </c>
    </row>
    <row r="4760" spans="1:4">
      <c r="C4760" t="s">
        <v>2100</v>
      </c>
    </row>
    <row r="4762" spans="1:4">
      <c r="A4762">
        <v>262</v>
      </c>
      <c r="C4762" t="s">
        <v>2103</v>
      </c>
    </row>
    <row r="4763" spans="1:4">
      <c r="C4763" t="s">
        <v>2104</v>
      </c>
    </row>
    <row r="4764" spans="1:4">
      <c r="C4764" t="s">
        <v>2105</v>
      </c>
    </row>
    <row r="4766" spans="1:4">
      <c r="C4766" t="s">
        <v>2106</v>
      </c>
    </row>
    <row r="4768" spans="1:4">
      <c r="A4768">
        <v>26201100</v>
      </c>
      <c r="C4768" t="s">
        <v>2107</v>
      </c>
      <c r="D4768">
        <v>3</v>
      </c>
    </row>
    <row r="4770" spans="1:4">
      <c r="A4770">
        <v>262019</v>
      </c>
      <c r="C4770" t="s">
        <v>27</v>
      </c>
      <c r="D4770">
        <v>3</v>
      </c>
    </row>
    <row r="4772" spans="1:4">
      <c r="C4772" t="s">
        <v>2108</v>
      </c>
    </row>
    <row r="4774" spans="1:4">
      <c r="A4774">
        <v>26202100</v>
      </c>
      <c r="C4774" t="s">
        <v>2109</v>
      </c>
      <c r="D4774" t="s">
        <v>155</v>
      </c>
    </row>
    <row r="4775" spans="1:4">
      <c r="C4775" t="s">
        <v>2110</v>
      </c>
    </row>
    <row r="4777" spans="1:4">
      <c r="A4777">
        <v>262029</v>
      </c>
      <c r="C4777" t="s">
        <v>27</v>
      </c>
      <c r="D4777">
        <v>3</v>
      </c>
    </row>
    <row r="4779" spans="1:4">
      <c r="A4779">
        <v>26203</v>
      </c>
      <c r="C4779" t="s">
        <v>2111</v>
      </c>
      <c r="D4779">
        <v>3</v>
      </c>
    </row>
    <row r="4781" spans="1:4">
      <c r="A4781">
        <v>26204</v>
      </c>
      <c r="C4781" t="s">
        <v>2112</v>
      </c>
      <c r="D4781">
        <v>3</v>
      </c>
    </row>
    <row r="4783" spans="1:4">
      <c r="A4783">
        <v>26206</v>
      </c>
      <c r="C4783" t="s">
        <v>2113</v>
      </c>
      <c r="D4783" t="s">
        <v>155</v>
      </c>
    </row>
    <row r="4784" spans="1:4">
      <c r="C4784" t="s">
        <v>2114</v>
      </c>
    </row>
    <row r="4785" spans="1:4">
      <c r="C4785" t="s">
        <v>2115</v>
      </c>
    </row>
    <row r="4786" spans="1:4">
      <c r="C4786" t="s">
        <v>2116</v>
      </c>
    </row>
    <row r="4788" spans="1:4">
      <c r="C4788" t="s">
        <v>95</v>
      </c>
    </row>
    <row r="4790" spans="1:4">
      <c r="A4790">
        <v>26209100</v>
      </c>
      <c r="C4790" t="s">
        <v>2117</v>
      </c>
      <c r="D4790" t="s">
        <v>155</v>
      </c>
    </row>
    <row r="4791" spans="1:4">
      <c r="C4791" t="s">
        <v>2118</v>
      </c>
    </row>
    <row r="4793" spans="1:4">
      <c r="A4793">
        <v>262099</v>
      </c>
      <c r="C4793" t="s">
        <v>27</v>
      </c>
      <c r="D4793">
        <v>3</v>
      </c>
    </row>
    <row r="4795" spans="1:4">
      <c r="A4795">
        <v>2621</v>
      </c>
      <c r="C4795" t="s">
        <v>2119</v>
      </c>
    </row>
    <row r="4796" spans="1:4">
      <c r="C4796" t="s">
        <v>2120</v>
      </c>
    </row>
    <row r="4797" spans="1:4">
      <c r="C4797" t="s">
        <v>2121</v>
      </c>
    </row>
    <row r="4799" spans="1:4">
      <c r="A4799">
        <v>26211</v>
      </c>
      <c r="C4799" t="s">
        <v>2122</v>
      </c>
      <c r="D4799" t="s">
        <v>98</v>
      </c>
    </row>
    <row r="4800" spans="1:4">
      <c r="C4800" t="s">
        <v>2123</v>
      </c>
    </row>
    <row r="4802" spans="1:4">
      <c r="A4802">
        <v>26219</v>
      </c>
      <c r="C4802" t="s">
        <v>33</v>
      </c>
      <c r="D4802">
        <v>20</v>
      </c>
    </row>
    <row r="4825" spans="1:1">
      <c r="A4825">
        <v>89</v>
      </c>
    </row>
    <row r="4827" spans="1:1">
      <c r="A4827" t="s">
        <v>2124</v>
      </c>
    </row>
    <row r="4829" spans="1:1">
      <c r="A4829" t="s">
        <v>2125</v>
      </c>
    </row>
    <row r="4830" spans="1:1">
      <c r="A4830" t="s">
        <v>2126</v>
      </c>
    </row>
    <row r="4832" spans="1:1">
      <c r="A4832" t="s">
        <v>822</v>
      </c>
    </row>
    <row r="4834" spans="1:2">
      <c r="A4834" t="s">
        <v>823</v>
      </c>
      <c r="B4834" t="s">
        <v>1470</v>
      </c>
    </row>
    <row r="4836" spans="1:2">
      <c r="A4836" t="s">
        <v>2127</v>
      </c>
    </row>
    <row r="4838" spans="1:2">
      <c r="A4838" t="s">
        <v>1698</v>
      </c>
    </row>
    <row r="4839" spans="1:2">
      <c r="A4839" t="s">
        <v>2128</v>
      </c>
    </row>
    <row r="4842" spans="1:2">
      <c r="A4842" t="s">
        <v>825</v>
      </c>
      <c r="B4842" t="s">
        <v>2129</v>
      </c>
    </row>
    <row r="4844" spans="1:2">
      <c r="A4844" t="s">
        <v>2130</v>
      </c>
    </row>
    <row r="4846" spans="1:2">
      <c r="A4846" t="s">
        <v>827</v>
      </c>
      <c r="B4846" t="s">
        <v>2131</v>
      </c>
    </row>
    <row r="4848" spans="1:2">
      <c r="A4848" t="s">
        <v>2132</v>
      </c>
    </row>
    <row r="4850" spans="1:2">
      <c r="A4850" t="s">
        <v>2133</v>
      </c>
    </row>
    <row r="4852" spans="1:2">
      <c r="A4852" t="s">
        <v>2134</v>
      </c>
    </row>
    <row r="4854" spans="1:2">
      <c r="A4854" t="s">
        <v>1559</v>
      </c>
    </row>
    <row r="4856" spans="1:2">
      <c r="A4856" t="s">
        <v>2135</v>
      </c>
    </row>
    <row r="4859" spans="1:2">
      <c r="A4859" t="s">
        <v>825</v>
      </c>
      <c r="B4859" t="s">
        <v>2136</v>
      </c>
    </row>
    <row r="4861" spans="1:2">
      <c r="A4861" t="s">
        <v>2137</v>
      </c>
    </row>
    <row r="4863" spans="1:2">
      <c r="A4863" t="s">
        <v>827</v>
      </c>
      <c r="B4863" t="s">
        <v>2138</v>
      </c>
    </row>
    <row r="4865" spans="1:4">
      <c r="A4865" t="s">
        <v>1480</v>
      </c>
      <c r="B4865" t="s">
        <v>2139</v>
      </c>
    </row>
    <row r="4867" spans="1:4">
      <c r="A4867">
        <v>90</v>
      </c>
    </row>
    <row r="4870" spans="1:4">
      <c r="A4870" t="s">
        <v>2140</v>
      </c>
    </row>
    <row r="4872" spans="1:4">
      <c r="A4872" t="s">
        <v>1555</v>
      </c>
      <c r="B4872" t="s">
        <v>2141</v>
      </c>
    </row>
    <row r="4875" spans="1:4">
      <c r="A4875" t="s">
        <v>0</v>
      </c>
      <c r="C4875" t="s">
        <v>1</v>
      </c>
      <c r="D4875" t="s">
        <v>2</v>
      </c>
    </row>
    <row r="4877" spans="1:4">
      <c r="A4877" t="s">
        <v>4</v>
      </c>
      <c r="B4877" t="s">
        <v>5</v>
      </c>
    </row>
    <row r="4878" spans="1:4">
      <c r="A4878" t="s">
        <v>7</v>
      </c>
      <c r="B4878" t="s">
        <v>8</v>
      </c>
    </row>
    <row r="4879" spans="1:4">
      <c r="A4879" t="s">
        <v>12</v>
      </c>
    </row>
    <row r="4881" spans="1:4">
      <c r="A4881">
        <v>-1</v>
      </c>
      <c r="B4881">
        <v>-2</v>
      </c>
      <c r="C4881">
        <v>-3</v>
      </c>
      <c r="D4881">
        <v>-4</v>
      </c>
    </row>
    <row r="4883" spans="1:4">
      <c r="A4883">
        <v>2701</v>
      </c>
      <c r="C4883" t="s">
        <v>2142</v>
      </c>
    </row>
    <row r="4884" spans="1:4">
      <c r="C4884" t="s">
        <v>2143</v>
      </c>
    </row>
    <row r="4886" spans="1:4">
      <c r="C4886" t="s">
        <v>2144</v>
      </c>
    </row>
    <row r="4887" spans="1:4">
      <c r="C4887" t="s">
        <v>2145</v>
      </c>
    </row>
    <row r="4889" spans="1:4">
      <c r="A4889">
        <v>270111</v>
      </c>
      <c r="C4889" t="s">
        <v>2146</v>
      </c>
      <c r="D4889">
        <v>3</v>
      </c>
    </row>
    <row r="4891" spans="1:4">
      <c r="A4891">
        <v>270112</v>
      </c>
      <c r="C4891" t="s">
        <v>2147</v>
      </c>
      <c r="D4891">
        <v>11</v>
      </c>
    </row>
    <row r="4893" spans="1:4">
      <c r="A4893">
        <v>270119</v>
      </c>
      <c r="C4893" t="s">
        <v>2148</v>
      </c>
      <c r="D4893">
        <v>11</v>
      </c>
    </row>
    <row r="4895" spans="1:4">
      <c r="A4895">
        <v>27012</v>
      </c>
      <c r="C4895" t="s">
        <v>2149</v>
      </c>
      <c r="D4895" t="s">
        <v>155</v>
      </c>
    </row>
    <row r="4896" spans="1:4">
      <c r="C4896" t="s">
        <v>2150</v>
      </c>
    </row>
    <row r="4898" spans="1:4">
      <c r="A4898">
        <v>2702</v>
      </c>
      <c r="C4898" t="s">
        <v>2151</v>
      </c>
    </row>
    <row r="4899" spans="1:4">
      <c r="C4899" t="s">
        <v>2152</v>
      </c>
    </row>
    <row r="4901" spans="1:4">
      <c r="A4901">
        <v>27021</v>
      </c>
      <c r="C4901" t="s">
        <v>2153</v>
      </c>
      <c r="D4901" t="s">
        <v>155</v>
      </c>
    </row>
    <row r="4902" spans="1:4">
      <c r="C4902" t="s">
        <v>2154</v>
      </c>
    </row>
    <row r="4904" spans="1:4">
      <c r="A4904">
        <v>27022</v>
      </c>
      <c r="C4904" t="s">
        <v>2155</v>
      </c>
      <c r="D4904">
        <v>3</v>
      </c>
    </row>
    <row r="4906" spans="1:4">
      <c r="A4906">
        <v>2703</v>
      </c>
      <c r="C4906" t="s">
        <v>2156</v>
      </c>
      <c r="D4906">
        <v>3</v>
      </c>
    </row>
    <row r="4907" spans="1:4">
      <c r="C4907" t="s">
        <v>2157</v>
      </c>
    </row>
    <row r="4909" spans="1:4">
      <c r="A4909">
        <v>2704</v>
      </c>
      <c r="C4909" t="s">
        <v>2158</v>
      </c>
    </row>
    <row r="4910" spans="1:4">
      <c r="C4910" t="s">
        <v>2159</v>
      </c>
    </row>
    <row r="4911" spans="1:4">
      <c r="C4911" t="s">
        <v>2160</v>
      </c>
    </row>
    <row r="4913" spans="1:4">
      <c r="A4913">
        <v>2704001</v>
      </c>
      <c r="C4913" t="s">
        <v>2161</v>
      </c>
      <c r="D4913">
        <v>3</v>
      </c>
    </row>
    <row r="4915" spans="1:4">
      <c r="A4915">
        <v>2704002</v>
      </c>
      <c r="C4915" t="s">
        <v>2162</v>
      </c>
      <c r="D4915" t="s">
        <v>155</v>
      </c>
    </row>
    <row r="4917" spans="1:4">
      <c r="A4917">
        <v>2704009</v>
      </c>
      <c r="C4917" t="s">
        <v>56</v>
      </c>
      <c r="D4917">
        <v>3</v>
      </c>
    </row>
    <row r="4919" spans="1:4">
      <c r="A4919">
        <v>2705</v>
      </c>
      <c r="C4919" t="s">
        <v>2163</v>
      </c>
      <c r="D4919">
        <v>3</v>
      </c>
    </row>
    <row r="4920" spans="1:4">
      <c r="C4920" t="s">
        <v>2164</v>
      </c>
    </row>
    <row r="4921" spans="1:4">
      <c r="C4921" t="s">
        <v>2165</v>
      </c>
    </row>
    <row r="4923" spans="1:4">
      <c r="A4923">
        <v>2706</v>
      </c>
      <c r="C4923" t="s">
        <v>2166</v>
      </c>
    </row>
    <row r="4924" spans="1:4">
      <c r="C4924" t="s">
        <v>2167</v>
      </c>
    </row>
    <row r="4925" spans="1:4">
      <c r="C4925" t="s">
        <v>2168</v>
      </c>
    </row>
    <row r="4926" spans="1:4">
      <c r="C4926" t="s">
        <v>2169</v>
      </c>
    </row>
    <row r="4928" spans="1:4">
      <c r="A4928">
        <v>2706001</v>
      </c>
      <c r="C4928" t="s">
        <v>2170</v>
      </c>
      <c r="D4928">
        <v>11</v>
      </c>
    </row>
    <row r="4930" spans="1:4">
      <c r="A4930">
        <v>2706009</v>
      </c>
      <c r="C4930" t="s">
        <v>56</v>
      </c>
      <c r="D4930">
        <v>11</v>
      </c>
    </row>
    <row r="4939" spans="1:4">
      <c r="A4939">
        <v>91</v>
      </c>
    </row>
    <row r="4941" spans="1:4">
      <c r="A4941" t="s">
        <v>0</v>
      </c>
      <c r="C4941" t="s">
        <v>1</v>
      </c>
      <c r="D4941" t="s">
        <v>2</v>
      </c>
    </row>
    <row r="4943" spans="1:4">
      <c r="A4943" t="s">
        <v>4</v>
      </c>
      <c r="B4943" t="s">
        <v>5</v>
      </c>
    </row>
    <row r="4944" spans="1:4">
      <c r="A4944" t="s">
        <v>7</v>
      </c>
      <c r="B4944" t="s">
        <v>8</v>
      </c>
    </row>
    <row r="4945" spans="1:4">
      <c r="A4945" t="s">
        <v>12</v>
      </c>
    </row>
    <row r="4947" spans="1:4">
      <c r="A4947">
        <v>-1</v>
      </c>
      <c r="B4947">
        <v>-2</v>
      </c>
      <c r="C4947">
        <v>-3</v>
      </c>
      <c r="D4947">
        <v>-4</v>
      </c>
    </row>
    <row r="4949" spans="1:4">
      <c r="A4949">
        <v>2707</v>
      </c>
      <c r="C4949" t="s">
        <v>2171</v>
      </c>
    </row>
    <row r="4950" spans="1:4">
      <c r="C4950" t="s">
        <v>2172</v>
      </c>
    </row>
    <row r="4951" spans="1:4">
      <c r="C4951" t="s">
        <v>2173</v>
      </c>
    </row>
    <row r="4952" spans="1:4">
      <c r="C4952" t="s">
        <v>2174</v>
      </c>
    </row>
    <row r="4953" spans="1:4">
      <c r="C4953" t="s">
        <v>2175</v>
      </c>
    </row>
    <row r="4954" spans="1:4">
      <c r="A4954">
        <v>27071</v>
      </c>
      <c r="C4954" t="s">
        <v>2176</v>
      </c>
      <c r="D4954">
        <v>3</v>
      </c>
    </row>
    <row r="4956" spans="1:4">
      <c r="A4956">
        <v>27072</v>
      </c>
      <c r="C4956" t="s">
        <v>2177</v>
      </c>
      <c r="D4956">
        <v>3</v>
      </c>
    </row>
    <row r="4958" spans="1:4">
      <c r="A4958">
        <v>27073</v>
      </c>
      <c r="C4958" t="s">
        <v>2178</v>
      </c>
      <c r="D4958">
        <v>3</v>
      </c>
    </row>
    <row r="4960" spans="1:4">
      <c r="A4960">
        <v>27074</v>
      </c>
      <c r="C4960" t="s">
        <v>2179</v>
      </c>
      <c r="D4960">
        <v>3</v>
      </c>
    </row>
    <row r="4962" spans="1:4">
      <c r="A4962">
        <v>27075</v>
      </c>
      <c r="C4962" t="s">
        <v>2180</v>
      </c>
      <c r="D4962">
        <v>20</v>
      </c>
    </row>
    <row r="4963" spans="1:4">
      <c r="C4963" t="s">
        <v>2181</v>
      </c>
    </row>
    <row r="4964" spans="1:4">
      <c r="C4964" t="s">
        <v>2182</v>
      </c>
    </row>
    <row r="4965" spans="1:4">
      <c r="C4965" t="s">
        <v>2183</v>
      </c>
    </row>
    <row r="4967" spans="1:4">
      <c r="C4967" t="s">
        <v>95</v>
      </c>
    </row>
    <row r="4969" spans="1:4">
      <c r="A4969">
        <v>27079100</v>
      </c>
      <c r="C4969" t="s">
        <v>2184</v>
      </c>
      <c r="D4969">
        <v>11</v>
      </c>
    </row>
    <row r="4971" spans="1:4">
      <c r="C4971" t="s">
        <v>676</v>
      </c>
    </row>
    <row r="4973" spans="1:4">
      <c r="A4973">
        <v>27079910</v>
      </c>
      <c r="C4973" t="s">
        <v>2185</v>
      </c>
      <c r="D4973">
        <v>3</v>
      </c>
    </row>
    <row r="4975" spans="1:4">
      <c r="A4975">
        <v>2707992</v>
      </c>
      <c r="C4975" t="s">
        <v>2186</v>
      </c>
      <c r="D4975">
        <v>3</v>
      </c>
    </row>
    <row r="4977" spans="1:4">
      <c r="A4977">
        <v>2707999</v>
      </c>
      <c r="C4977" t="s">
        <v>56</v>
      </c>
      <c r="D4977">
        <v>20</v>
      </c>
    </row>
    <row r="4979" spans="1:4">
      <c r="A4979">
        <v>2708</v>
      </c>
      <c r="C4979" t="s">
        <v>2187</v>
      </c>
    </row>
    <row r="4980" spans="1:4">
      <c r="C4980" t="s">
        <v>2188</v>
      </c>
    </row>
    <row r="4982" spans="1:4">
      <c r="A4982">
        <v>27081</v>
      </c>
      <c r="C4982" t="s">
        <v>2189</v>
      </c>
      <c r="D4982">
        <v>3</v>
      </c>
    </row>
    <row r="4984" spans="1:4">
      <c r="A4984">
        <v>27082</v>
      </c>
      <c r="C4984" t="s">
        <v>2190</v>
      </c>
      <c r="D4984">
        <v>3</v>
      </c>
    </row>
    <row r="4986" spans="1:4">
      <c r="A4986">
        <v>2709</v>
      </c>
      <c r="C4986" t="s">
        <v>2191</v>
      </c>
      <c r="D4986">
        <v>3</v>
      </c>
    </row>
    <row r="4987" spans="1:4">
      <c r="C4987" t="s">
        <v>2192</v>
      </c>
    </row>
    <row r="4989" spans="1:4">
      <c r="A4989">
        <v>271</v>
      </c>
      <c r="C4989" t="s">
        <v>2191</v>
      </c>
    </row>
    <row r="4990" spans="1:4">
      <c r="C4990" t="s">
        <v>2193</v>
      </c>
    </row>
    <row r="4991" spans="1:4">
      <c r="C4991" t="s">
        <v>2194</v>
      </c>
    </row>
    <row r="4992" spans="1:4">
      <c r="C4992" t="s">
        <v>2195</v>
      </c>
    </row>
    <row r="4993" spans="3:3">
      <c r="C4993" t="s">
        <v>2196</v>
      </c>
    </row>
    <row r="4994" spans="3:3">
      <c r="C4994" t="s">
        <v>2197</v>
      </c>
    </row>
    <row r="4995" spans="3:3">
      <c r="C4995" t="s">
        <v>2198</v>
      </c>
    </row>
    <row r="4996" spans="3:3">
      <c r="C4996" t="s">
        <v>2199</v>
      </c>
    </row>
    <row r="4998" spans="3:3">
      <c r="C4998" t="s">
        <v>2200</v>
      </c>
    </row>
    <row r="4999" spans="3:3">
      <c r="C4999" t="s">
        <v>2201</v>
      </c>
    </row>
    <row r="5000" spans="3:3">
      <c r="C5000" t="s">
        <v>2202</v>
      </c>
    </row>
    <row r="5001" spans="3:3">
      <c r="C5001" t="s">
        <v>2203</v>
      </c>
    </row>
    <row r="5002" spans="3:3">
      <c r="C5002" t="s">
        <v>2204</v>
      </c>
    </row>
    <row r="5003" spans="3:3">
      <c r="C5003" t="s">
        <v>2205</v>
      </c>
    </row>
    <row r="5004" spans="3:3">
      <c r="C5004" t="s">
        <v>2206</v>
      </c>
    </row>
    <row r="5005" spans="3:3">
      <c r="C5005" t="s">
        <v>2207</v>
      </c>
    </row>
    <row r="5007" spans="3:3">
      <c r="C5007" t="s">
        <v>2208</v>
      </c>
    </row>
    <row r="5009" spans="1:4">
      <c r="A5009">
        <v>27101210</v>
      </c>
      <c r="C5009" t="s">
        <v>2209</v>
      </c>
      <c r="D5009">
        <v>3</v>
      </c>
    </row>
    <row r="5013" spans="1:4">
      <c r="A5013">
        <v>92</v>
      </c>
    </row>
    <row r="5015" spans="1:4">
      <c r="A5015" t="s">
        <v>0</v>
      </c>
      <c r="C5015" t="s">
        <v>1</v>
      </c>
      <c r="D5015" t="s">
        <v>2</v>
      </c>
    </row>
    <row r="5017" spans="1:4">
      <c r="A5017" t="s">
        <v>4</v>
      </c>
      <c r="B5017" t="s">
        <v>5</v>
      </c>
    </row>
    <row r="5018" spans="1:4">
      <c r="A5018" t="s">
        <v>7</v>
      </c>
      <c r="B5018" t="s">
        <v>8</v>
      </c>
    </row>
    <row r="5019" spans="1:4">
      <c r="A5019" t="s">
        <v>12</v>
      </c>
    </row>
    <row r="5021" spans="1:4">
      <c r="A5021">
        <v>-1</v>
      </c>
      <c r="B5021">
        <v>-2</v>
      </c>
      <c r="C5021">
        <v>-3</v>
      </c>
      <c r="D5021">
        <v>-4</v>
      </c>
    </row>
    <row r="5023" spans="1:4">
      <c r="A5023">
        <v>2710122</v>
      </c>
      <c r="C5023" t="s">
        <v>2210</v>
      </c>
      <c r="D5023">
        <v>3</v>
      </c>
    </row>
    <row r="5025" spans="1:4">
      <c r="A5025">
        <v>2710123</v>
      </c>
      <c r="C5025" t="s">
        <v>2211</v>
      </c>
      <c r="D5025" t="s">
        <v>155</v>
      </c>
    </row>
    <row r="5027" spans="1:4">
      <c r="A5027">
        <v>2710124</v>
      </c>
      <c r="C5027" t="s">
        <v>2212</v>
      </c>
      <c r="D5027">
        <v>3</v>
      </c>
    </row>
    <row r="5029" spans="1:4">
      <c r="A5029">
        <v>2710125</v>
      </c>
      <c r="C5029" t="s">
        <v>2213</v>
      </c>
      <c r="D5029" t="s">
        <v>764</v>
      </c>
    </row>
    <row r="5031" spans="1:4">
      <c r="A5031">
        <v>2710129</v>
      </c>
      <c r="C5031" t="s">
        <v>56</v>
      </c>
      <c r="D5031">
        <v>16</v>
      </c>
    </row>
    <row r="5033" spans="1:4">
      <c r="C5033" t="s">
        <v>676</v>
      </c>
    </row>
    <row r="5035" spans="1:4">
      <c r="C5035" t="s">
        <v>2214</v>
      </c>
    </row>
    <row r="5037" spans="1:4">
      <c r="A5037">
        <v>27101911</v>
      </c>
      <c r="C5037" t="s">
        <v>2215</v>
      </c>
      <c r="D5037">
        <v>3</v>
      </c>
    </row>
    <row r="5039" spans="1:4">
      <c r="A5039">
        <v>27101912</v>
      </c>
      <c r="C5039" t="s">
        <v>2216</v>
      </c>
      <c r="D5039">
        <v>3</v>
      </c>
    </row>
    <row r="5041" spans="1:4">
      <c r="A5041">
        <v>27101913</v>
      </c>
      <c r="C5041" t="s">
        <v>2217</v>
      </c>
      <c r="D5041">
        <v>3</v>
      </c>
    </row>
    <row r="5043" spans="1:4">
      <c r="A5043">
        <v>27101919</v>
      </c>
      <c r="C5043" t="s">
        <v>1213</v>
      </c>
      <c r="D5043">
        <v>3</v>
      </c>
    </row>
    <row r="5045" spans="1:4">
      <c r="C5045" t="s">
        <v>2218</v>
      </c>
    </row>
    <row r="5047" spans="1:4">
      <c r="A5047">
        <v>27101921</v>
      </c>
      <c r="C5047" t="s">
        <v>2219</v>
      </c>
      <c r="D5047">
        <v>3</v>
      </c>
    </row>
    <row r="5049" spans="1:4">
      <c r="A5049">
        <v>27101929</v>
      </c>
      <c r="C5049" t="s">
        <v>1213</v>
      </c>
      <c r="D5049">
        <v>3</v>
      </c>
    </row>
    <row r="5051" spans="1:4">
      <c r="C5051" t="s">
        <v>2220</v>
      </c>
    </row>
    <row r="5053" spans="1:4">
      <c r="A5053">
        <v>27101931</v>
      </c>
      <c r="C5053" t="s">
        <v>2221</v>
      </c>
      <c r="D5053">
        <v>11</v>
      </c>
    </row>
    <row r="5055" spans="1:4">
      <c r="A5055">
        <v>27101939</v>
      </c>
      <c r="C5055" t="s">
        <v>1213</v>
      </c>
      <c r="D5055">
        <v>11</v>
      </c>
    </row>
    <row r="5057" spans="1:4">
      <c r="C5057" t="s">
        <v>2222</v>
      </c>
    </row>
    <row r="5059" spans="1:4">
      <c r="A5059">
        <v>27101941</v>
      </c>
      <c r="C5059" t="s">
        <v>2223</v>
      </c>
      <c r="D5059">
        <v>11</v>
      </c>
    </row>
    <row r="5061" spans="1:4">
      <c r="A5061">
        <v>27101942</v>
      </c>
      <c r="C5061" t="s">
        <v>2224</v>
      </c>
      <c r="D5061">
        <v>20</v>
      </c>
    </row>
    <row r="5063" spans="1:4">
      <c r="A5063">
        <v>27101949</v>
      </c>
      <c r="C5063" t="s">
        <v>1213</v>
      </c>
      <c r="D5063">
        <v>20</v>
      </c>
    </row>
    <row r="5065" spans="1:4">
      <c r="C5065" t="s">
        <v>2225</v>
      </c>
    </row>
    <row r="5066" spans="1:4">
      <c r="C5066" t="s">
        <v>2226</v>
      </c>
    </row>
    <row r="5067" spans="1:4">
      <c r="C5067" t="s">
        <v>2227</v>
      </c>
    </row>
    <row r="5068" spans="1:4">
      <c r="C5068" t="s">
        <v>2228</v>
      </c>
    </row>
    <row r="5070" spans="1:4">
      <c r="A5070">
        <v>27101951</v>
      </c>
      <c r="C5070" t="s">
        <v>2229</v>
      </c>
      <c r="D5070" t="s">
        <v>98</v>
      </c>
    </row>
    <row r="5072" spans="1:4">
      <c r="A5072">
        <v>27101952</v>
      </c>
      <c r="C5072" t="s">
        <v>2230</v>
      </c>
      <c r="D5072" t="s">
        <v>98</v>
      </c>
    </row>
    <row r="5074" spans="1:4">
      <c r="A5074">
        <v>27101953</v>
      </c>
      <c r="C5074" t="s">
        <v>2231</v>
      </c>
      <c r="D5074">
        <v>20</v>
      </c>
    </row>
    <row r="5076" spans="1:4">
      <c r="C5076" t="s">
        <v>2232</v>
      </c>
    </row>
    <row r="5078" spans="1:4">
      <c r="A5078">
        <v>27101991</v>
      </c>
      <c r="C5078" t="s">
        <v>2233</v>
      </c>
      <c r="D5078" t="s">
        <v>155</v>
      </c>
    </row>
    <row r="5079" spans="1:4">
      <c r="C5079" t="s">
        <v>2234</v>
      </c>
    </row>
    <row r="5080" spans="1:4">
      <c r="C5080" t="s">
        <v>2235</v>
      </c>
    </row>
    <row r="5082" spans="1:4">
      <c r="A5082">
        <v>27101992</v>
      </c>
      <c r="C5082" t="s">
        <v>2236</v>
      </c>
      <c r="D5082">
        <v>20</v>
      </c>
    </row>
    <row r="5084" spans="1:4">
      <c r="A5084">
        <v>27101993</v>
      </c>
      <c r="C5084" t="s">
        <v>2237</v>
      </c>
      <c r="D5084" t="s">
        <v>265</v>
      </c>
    </row>
    <row r="5085" spans="1:4">
      <c r="C5085" t="s">
        <v>2238</v>
      </c>
    </row>
    <row r="5087" spans="1:4">
      <c r="A5087">
        <v>27101994</v>
      </c>
      <c r="C5087" t="s">
        <v>2239</v>
      </c>
      <c r="D5087">
        <v>20</v>
      </c>
    </row>
    <row r="5089" spans="1:5">
      <c r="A5089">
        <v>27101995</v>
      </c>
      <c r="C5089" t="s">
        <v>2240</v>
      </c>
      <c r="D5089">
        <v>11</v>
      </c>
    </row>
    <row r="5091" spans="1:5">
      <c r="A5091">
        <v>27101996</v>
      </c>
      <c r="C5091" t="s">
        <v>2241</v>
      </c>
      <c r="D5091">
        <v>11</v>
      </c>
    </row>
    <row r="5093" spans="1:5">
      <c r="A5093">
        <v>27101997</v>
      </c>
      <c r="C5093" t="s">
        <v>2242</v>
      </c>
      <c r="D5093">
        <v>16</v>
      </c>
    </row>
    <row r="5095" spans="1:5">
      <c r="A5095">
        <v>27101998</v>
      </c>
      <c r="C5095" t="s">
        <v>2243</v>
      </c>
      <c r="D5095">
        <v>3</v>
      </c>
    </row>
    <row r="5097" spans="1:5">
      <c r="A5097">
        <v>27101999</v>
      </c>
      <c r="C5097" t="s">
        <v>1213</v>
      </c>
      <c r="D5097">
        <v>20</v>
      </c>
    </row>
    <row r="5102" spans="1:5">
      <c r="A5102">
        <v>93</v>
      </c>
    </row>
    <row r="5104" spans="1:5">
      <c r="A5104" t="s">
        <v>0</v>
      </c>
      <c r="D5104" t="s">
        <v>1</v>
      </c>
      <c r="E5104" t="s">
        <v>2</v>
      </c>
    </row>
    <row r="5106" spans="1:5">
      <c r="A5106" t="s">
        <v>4</v>
      </c>
      <c r="B5106" t="s">
        <v>5</v>
      </c>
    </row>
    <row r="5107" spans="1:5">
      <c r="A5107" t="s">
        <v>7</v>
      </c>
      <c r="B5107" t="s">
        <v>8</v>
      </c>
    </row>
    <row r="5108" spans="1:5">
      <c r="A5108" t="s">
        <v>12</v>
      </c>
    </row>
    <row r="5110" spans="1:5">
      <c r="A5110">
        <v>-1</v>
      </c>
      <c r="B5110">
        <v>-2</v>
      </c>
      <c r="D5110">
        <v>-3</v>
      </c>
      <c r="E5110">
        <v>-4</v>
      </c>
    </row>
    <row r="5112" spans="1:5">
      <c r="A5112">
        <v>27102</v>
      </c>
      <c r="C5112" t="s">
        <v>2200</v>
      </c>
      <c r="E5112" t="s">
        <v>265</v>
      </c>
    </row>
    <row r="5113" spans="1:5">
      <c r="C5113" t="s">
        <v>2201</v>
      </c>
    </row>
    <row r="5114" spans="1:5">
      <c r="C5114" t="s">
        <v>2202</v>
      </c>
    </row>
    <row r="5115" spans="1:5">
      <c r="C5115" t="s">
        <v>2203</v>
      </c>
    </row>
    <row r="5116" spans="1:5">
      <c r="C5116" t="s">
        <v>2204</v>
      </c>
    </row>
    <row r="5117" spans="1:5">
      <c r="C5117" t="s">
        <v>2205</v>
      </c>
    </row>
    <row r="5118" spans="1:5">
      <c r="C5118" t="s">
        <v>2244</v>
      </c>
      <c r="D5118" t="s">
        <v>2245</v>
      </c>
    </row>
    <row r="5119" spans="1:5">
      <c r="C5119" t="s">
        <v>2246</v>
      </c>
    </row>
    <row r="5120" spans="1:5">
      <c r="C5120" t="s">
        <v>2247</v>
      </c>
    </row>
    <row r="5122" spans="1:5">
      <c r="A5122">
        <v>27109100</v>
      </c>
      <c r="C5122" t="s">
        <v>2248</v>
      </c>
      <c r="E5122" t="s">
        <v>98</v>
      </c>
    </row>
    <row r="5123" spans="1:5">
      <c r="C5123" t="s">
        <v>2249</v>
      </c>
    </row>
    <row r="5124" spans="1:5">
      <c r="C5124" t="s">
        <v>2250</v>
      </c>
    </row>
    <row r="5126" spans="1:5">
      <c r="A5126">
        <v>271099</v>
      </c>
      <c r="C5126" t="s">
        <v>27</v>
      </c>
      <c r="E5126">
        <v>16</v>
      </c>
    </row>
    <row r="5128" spans="1:5">
      <c r="A5128">
        <v>2711</v>
      </c>
      <c r="C5128" t="s">
        <v>2251</v>
      </c>
    </row>
    <row r="5129" spans="1:5">
      <c r="C5129" t="s">
        <v>2252</v>
      </c>
    </row>
    <row r="5131" spans="1:5">
      <c r="C5131" t="s">
        <v>2253</v>
      </c>
    </row>
    <row r="5133" spans="1:5">
      <c r="A5133">
        <v>27111100</v>
      </c>
      <c r="C5133" t="s">
        <v>2254</v>
      </c>
      <c r="E5133">
        <v>3</v>
      </c>
    </row>
    <row r="5135" spans="1:5">
      <c r="A5135">
        <v>271112</v>
      </c>
      <c r="C5135" t="s">
        <v>2255</v>
      </c>
      <c r="E5135">
        <v>3</v>
      </c>
    </row>
    <row r="5137" spans="1:5">
      <c r="A5137">
        <v>271113</v>
      </c>
      <c r="C5137" t="s">
        <v>2256</v>
      </c>
      <c r="E5137">
        <v>3</v>
      </c>
    </row>
    <row r="5139" spans="1:5">
      <c r="A5139">
        <v>271114</v>
      </c>
      <c r="C5139" t="s">
        <v>2257</v>
      </c>
      <c r="E5139" t="s">
        <v>155</v>
      </c>
    </row>
    <row r="5141" spans="1:5">
      <c r="C5141" t="s">
        <v>676</v>
      </c>
    </row>
    <row r="5143" spans="1:5">
      <c r="A5143">
        <v>27111910</v>
      </c>
      <c r="C5143" t="s">
        <v>2258</v>
      </c>
      <c r="E5143">
        <v>3</v>
      </c>
    </row>
    <row r="5145" spans="1:5">
      <c r="A5145">
        <v>2711199</v>
      </c>
      <c r="C5145" t="s">
        <v>56</v>
      </c>
      <c r="E5145">
        <v>3</v>
      </c>
    </row>
    <row r="5147" spans="1:5">
      <c r="C5147" t="s">
        <v>2259</v>
      </c>
    </row>
    <row r="5149" spans="1:5">
      <c r="A5149">
        <v>27112100</v>
      </c>
      <c r="C5149" t="s">
        <v>2254</v>
      </c>
      <c r="E5149">
        <v>3</v>
      </c>
    </row>
    <row r="5151" spans="1:5">
      <c r="A5151">
        <v>271129</v>
      </c>
      <c r="C5151" t="s">
        <v>27</v>
      </c>
      <c r="E5151">
        <v>3</v>
      </c>
    </row>
    <row r="5153" spans="1:5">
      <c r="A5153">
        <v>2712</v>
      </c>
      <c r="C5153" t="s">
        <v>139</v>
      </c>
    </row>
    <row r="5154" spans="1:5">
      <c r="C5154" t="s">
        <v>2260</v>
      </c>
    </row>
    <row r="5155" spans="1:5">
      <c r="C5155" t="s">
        <v>2261</v>
      </c>
    </row>
    <row r="5156" spans="1:5">
      <c r="C5156" t="s">
        <v>2262</v>
      </c>
    </row>
    <row r="5157" spans="1:5">
      <c r="C5157" t="s">
        <v>2263</v>
      </c>
    </row>
    <row r="5158" spans="1:5">
      <c r="C5158" t="s">
        <v>2264</v>
      </c>
    </row>
    <row r="5159" spans="1:5">
      <c r="A5159">
        <v>27121</v>
      </c>
      <c r="C5159" t="s">
        <v>2265</v>
      </c>
      <c r="E5159">
        <v>11</v>
      </c>
    </row>
    <row r="5161" spans="1:5">
      <c r="A5161">
        <v>27122</v>
      </c>
      <c r="C5161" t="s">
        <v>2266</v>
      </c>
      <c r="E5161">
        <v>11</v>
      </c>
    </row>
    <row r="5162" spans="1:5">
      <c r="C5162" t="s">
        <v>2267</v>
      </c>
    </row>
    <row r="5164" spans="1:5">
      <c r="C5164" t="s">
        <v>95</v>
      </c>
    </row>
    <row r="5166" spans="1:5">
      <c r="A5166">
        <v>27129010</v>
      </c>
      <c r="C5166" t="s">
        <v>2268</v>
      </c>
      <c r="E5166">
        <v>16</v>
      </c>
    </row>
    <row r="5168" spans="1:5">
      <c r="A5168">
        <v>2712909</v>
      </c>
      <c r="C5168" t="s">
        <v>56</v>
      </c>
      <c r="E5168">
        <v>16</v>
      </c>
    </row>
    <row r="5170" spans="1:5">
      <c r="A5170">
        <v>2713</v>
      </c>
      <c r="C5170" t="s">
        <v>2269</v>
      </c>
    </row>
    <row r="5171" spans="1:5">
      <c r="C5171" t="s">
        <v>2270</v>
      </c>
    </row>
    <row r="5172" spans="1:5">
      <c r="C5172" t="s">
        <v>2271</v>
      </c>
    </row>
    <row r="5174" spans="1:5">
      <c r="C5174" t="s">
        <v>2272</v>
      </c>
    </row>
    <row r="5176" spans="1:5">
      <c r="A5176">
        <v>27131100</v>
      </c>
      <c r="C5176" t="s">
        <v>2273</v>
      </c>
      <c r="E5176" t="s">
        <v>155</v>
      </c>
    </row>
    <row r="5180" spans="1:5">
      <c r="A5180">
        <v>94</v>
      </c>
    </row>
    <row r="5182" spans="1:5">
      <c r="A5182" t="s">
        <v>0</v>
      </c>
      <c r="C5182" t="s">
        <v>1</v>
      </c>
      <c r="D5182" t="s">
        <v>2</v>
      </c>
    </row>
    <row r="5184" spans="1:5">
      <c r="A5184" t="s">
        <v>4</v>
      </c>
      <c r="B5184" t="s">
        <v>5</v>
      </c>
    </row>
    <row r="5185" spans="1:4">
      <c r="A5185" t="s">
        <v>7</v>
      </c>
      <c r="B5185" t="s">
        <v>8</v>
      </c>
    </row>
    <row r="5186" spans="1:4">
      <c r="A5186" t="s">
        <v>12</v>
      </c>
    </row>
    <row r="5188" spans="1:4">
      <c r="A5188">
        <v>-1</v>
      </c>
      <c r="B5188">
        <v>-2</v>
      </c>
      <c r="C5188">
        <v>-3</v>
      </c>
      <c r="D5188">
        <v>-4</v>
      </c>
    </row>
    <row r="5190" spans="1:4">
      <c r="A5190">
        <v>271312</v>
      </c>
      <c r="C5190" t="s">
        <v>2274</v>
      </c>
      <c r="D5190">
        <v>3</v>
      </c>
    </row>
    <row r="5192" spans="1:4">
      <c r="A5192">
        <v>27132</v>
      </c>
      <c r="C5192" t="s">
        <v>2275</v>
      </c>
      <c r="D5192">
        <v>3</v>
      </c>
    </row>
    <row r="5194" spans="1:4">
      <c r="C5194" t="s">
        <v>2276</v>
      </c>
    </row>
    <row r="5195" spans="1:4">
      <c r="C5195" t="s">
        <v>2277</v>
      </c>
    </row>
    <row r="5197" spans="1:4">
      <c r="A5197">
        <v>2713901</v>
      </c>
      <c r="C5197" t="s">
        <v>2278</v>
      </c>
      <c r="D5197">
        <v>3</v>
      </c>
    </row>
    <row r="5199" spans="1:4">
      <c r="A5199">
        <v>2713902</v>
      </c>
      <c r="C5199" t="s">
        <v>2279</v>
      </c>
      <c r="D5199">
        <v>20</v>
      </c>
    </row>
    <row r="5201" spans="1:4">
      <c r="A5201">
        <v>2713909</v>
      </c>
      <c r="C5201" t="s">
        <v>56</v>
      </c>
      <c r="D5201">
        <v>16</v>
      </c>
    </row>
    <row r="5203" spans="1:4">
      <c r="A5203">
        <v>2714</v>
      </c>
      <c r="C5203" t="s">
        <v>2280</v>
      </c>
    </row>
    <row r="5204" spans="1:4">
      <c r="C5204" t="s">
        <v>2281</v>
      </c>
    </row>
    <row r="5205" spans="1:4">
      <c r="C5205" t="s">
        <v>2282</v>
      </c>
    </row>
    <row r="5207" spans="1:4">
      <c r="A5207">
        <v>27141</v>
      </c>
      <c r="C5207" t="s">
        <v>2283</v>
      </c>
      <c r="D5207" t="s">
        <v>155</v>
      </c>
    </row>
    <row r="5209" spans="1:4">
      <c r="A5209">
        <v>27149</v>
      </c>
      <c r="C5209" t="s">
        <v>33</v>
      </c>
      <c r="D5209">
        <v>3</v>
      </c>
    </row>
    <row r="5211" spans="1:4">
      <c r="A5211">
        <v>2715</v>
      </c>
      <c r="C5211" t="s">
        <v>2284</v>
      </c>
      <c r="D5211">
        <v>3</v>
      </c>
    </row>
    <row r="5212" spans="1:4">
      <c r="C5212" t="s">
        <v>2285</v>
      </c>
    </row>
    <row r="5213" spans="1:4">
      <c r="C5213" t="s">
        <v>2286</v>
      </c>
    </row>
    <row r="5214" spans="1:4">
      <c r="C5214" t="s">
        <v>2287</v>
      </c>
    </row>
    <row r="5215" spans="1:4">
      <c r="C5215" t="s">
        <v>2288</v>
      </c>
    </row>
    <row r="5216" spans="1:4">
      <c r="A5216">
        <v>2716</v>
      </c>
      <c r="C5216" t="s">
        <v>175</v>
      </c>
      <c r="D5216">
        <v>3</v>
      </c>
    </row>
    <row r="5223" spans="1:3">
      <c r="A5223" t="s">
        <v>2289</v>
      </c>
    </row>
    <row r="5225" spans="1:3">
      <c r="A5225" t="s">
        <v>2290</v>
      </c>
    </row>
    <row r="5227" spans="1:3">
      <c r="A5227" t="s">
        <v>822</v>
      </c>
    </row>
    <row r="5229" spans="1:3">
      <c r="A5229" t="s">
        <v>823</v>
      </c>
      <c r="B5229" t="s">
        <v>2291</v>
      </c>
      <c r="C5229" t="s">
        <v>2292</v>
      </c>
    </row>
    <row r="5230" spans="1:3">
      <c r="C5230" t="s">
        <v>2293</v>
      </c>
    </row>
    <row r="5231" spans="1:3">
      <c r="C5231" t="s">
        <v>2294</v>
      </c>
    </row>
    <row r="5232" spans="1:3">
      <c r="B5232" t="s">
        <v>2295</v>
      </c>
      <c r="C5232" t="s">
        <v>2296</v>
      </c>
    </row>
    <row r="5233" spans="1:3">
      <c r="C5233" t="s">
        <v>2297</v>
      </c>
    </row>
    <row r="5234" spans="1:3">
      <c r="C5234" t="s">
        <v>2298</v>
      </c>
    </row>
    <row r="5235" spans="1:3">
      <c r="A5235" t="s">
        <v>825</v>
      </c>
      <c r="B5235" t="s">
        <v>2299</v>
      </c>
    </row>
    <row r="5236" spans="1:3">
      <c r="B5236" t="s">
        <v>2300</v>
      </c>
    </row>
    <row r="5237" spans="1:3">
      <c r="B5237" t="s">
        <v>2301</v>
      </c>
    </row>
    <row r="5238" spans="1:3">
      <c r="B5238" t="s">
        <v>2302</v>
      </c>
    </row>
    <row r="5239" spans="1:3">
      <c r="A5239" t="s">
        <v>827</v>
      </c>
      <c r="B5239" t="s">
        <v>2303</v>
      </c>
    </row>
    <row r="5240" spans="1:3">
      <c r="B5240" t="s">
        <v>2304</v>
      </c>
    </row>
    <row r="5241" spans="1:3">
      <c r="B5241" t="s">
        <v>2305</v>
      </c>
    </row>
    <row r="5242" spans="1:3">
      <c r="B5242" t="s">
        <v>2306</v>
      </c>
    </row>
    <row r="5246" spans="1:3">
      <c r="A5246">
        <v>95</v>
      </c>
    </row>
    <row r="5249" spans="1:2">
      <c r="A5249" t="s">
        <v>2307</v>
      </c>
    </row>
    <row r="5251" spans="1:2">
      <c r="A5251" t="s">
        <v>2308</v>
      </c>
    </row>
    <row r="5253" spans="1:2">
      <c r="A5253" t="s">
        <v>2309</v>
      </c>
    </row>
    <row r="5256" spans="1:2">
      <c r="A5256" t="s">
        <v>2310</v>
      </c>
    </row>
    <row r="5258" spans="1:2">
      <c r="A5258" t="s">
        <v>2311</v>
      </c>
    </row>
    <row r="5260" spans="1:2">
      <c r="A5260" t="s">
        <v>822</v>
      </c>
    </row>
    <row r="5262" spans="1:2">
      <c r="A5262" t="s">
        <v>823</v>
      </c>
      <c r="B5262" t="s">
        <v>2312</v>
      </c>
    </row>
    <row r="5264" spans="1:2">
      <c r="A5264" t="s">
        <v>2313</v>
      </c>
    </row>
    <row r="5266" spans="1:2">
      <c r="A5266" t="s">
        <v>2314</v>
      </c>
    </row>
    <row r="5268" spans="1:2">
      <c r="A5268" t="s">
        <v>2315</v>
      </c>
    </row>
    <row r="5270" spans="1:2">
      <c r="A5270" t="s">
        <v>2316</v>
      </c>
    </row>
    <row r="5272" spans="1:2">
      <c r="A5272" t="s">
        <v>2317</v>
      </c>
    </row>
    <row r="5274" spans="1:2">
      <c r="A5274" t="s">
        <v>825</v>
      </c>
      <c r="B5274" t="s">
        <v>2318</v>
      </c>
    </row>
    <row r="5276" spans="1:2">
      <c r="A5276" t="s">
        <v>2319</v>
      </c>
    </row>
    <row r="5278" spans="1:2">
      <c r="A5278" t="s">
        <v>2320</v>
      </c>
    </row>
    <row r="5279" spans="1:2">
      <c r="A5279" t="s">
        <v>2321</v>
      </c>
    </row>
    <row r="5281" spans="1:2">
      <c r="A5281" t="s">
        <v>2322</v>
      </c>
    </row>
    <row r="5283" spans="1:2">
      <c r="A5283" t="s">
        <v>2323</v>
      </c>
    </row>
    <row r="5286" spans="1:2">
      <c r="A5286">
        <v>96</v>
      </c>
    </row>
    <row r="5289" spans="1:2">
      <c r="A5289" t="s">
        <v>2324</v>
      </c>
    </row>
    <row r="5291" spans="1:2">
      <c r="A5291" t="s">
        <v>827</v>
      </c>
      <c r="B5291" t="s">
        <v>2325</v>
      </c>
    </row>
    <row r="5293" spans="1:2">
      <c r="A5293" t="s">
        <v>2326</v>
      </c>
    </row>
    <row r="5295" spans="1:2">
      <c r="A5295" t="s">
        <v>2327</v>
      </c>
    </row>
    <row r="5297" spans="1:2">
      <c r="A5297" t="s">
        <v>2328</v>
      </c>
    </row>
    <row r="5299" spans="1:2">
      <c r="A5299" t="s">
        <v>2329</v>
      </c>
    </row>
    <row r="5301" spans="1:2">
      <c r="A5301" t="s">
        <v>2330</v>
      </c>
    </row>
    <row r="5303" spans="1:2">
      <c r="A5303" t="s">
        <v>2331</v>
      </c>
    </row>
    <row r="5305" spans="1:2">
      <c r="A5305" t="s">
        <v>2332</v>
      </c>
    </row>
    <row r="5307" spans="1:2">
      <c r="A5307" t="s">
        <v>2333</v>
      </c>
    </row>
    <row r="5309" spans="1:2">
      <c r="A5309" t="s">
        <v>2334</v>
      </c>
    </row>
    <row r="5311" spans="1:2">
      <c r="A5311" t="s">
        <v>1480</v>
      </c>
      <c r="B5311" t="s">
        <v>2335</v>
      </c>
    </row>
    <row r="5313" spans="1:2">
      <c r="A5313" t="s">
        <v>1555</v>
      </c>
      <c r="B5313" t="s">
        <v>2336</v>
      </c>
    </row>
    <row r="5315" spans="1:2">
      <c r="A5315" t="s">
        <v>2337</v>
      </c>
    </row>
    <row r="5317" spans="1:2">
      <c r="A5317" t="s">
        <v>1557</v>
      </c>
      <c r="B5317" t="s">
        <v>2338</v>
      </c>
    </row>
    <row r="5319" spans="1:2">
      <c r="A5319" t="s">
        <v>2339</v>
      </c>
    </row>
    <row r="5321" spans="1:2">
      <c r="A5321" t="s">
        <v>2340</v>
      </c>
    </row>
    <row r="5323" spans="1:2">
      <c r="A5323" t="s">
        <v>2341</v>
      </c>
    </row>
    <row r="5325" spans="1:2">
      <c r="A5325" t="s">
        <v>2342</v>
      </c>
    </row>
    <row r="5327" spans="1:2">
      <c r="A5327" t="s">
        <v>2343</v>
      </c>
    </row>
    <row r="5328" spans="1:2">
      <c r="A5328" t="s">
        <v>2344</v>
      </c>
    </row>
    <row r="5333" spans="1:2">
      <c r="A5333">
        <v>97</v>
      </c>
    </row>
    <row r="5336" spans="1:2">
      <c r="A5336" t="s">
        <v>2345</v>
      </c>
    </row>
    <row r="5338" spans="1:2">
      <c r="A5338" t="s">
        <v>2346</v>
      </c>
    </row>
    <row r="5340" spans="1:2">
      <c r="A5340" t="s">
        <v>2347</v>
      </c>
    </row>
    <row r="5342" spans="1:2">
      <c r="A5342" t="s">
        <v>2348</v>
      </c>
      <c r="B5342" t="s">
        <v>2349</v>
      </c>
    </row>
    <row r="5344" spans="1:2">
      <c r="A5344" t="s">
        <v>2350</v>
      </c>
      <c r="B5344" t="s">
        <v>2351</v>
      </c>
    </row>
    <row r="5347" spans="1:4">
      <c r="A5347" t="s">
        <v>1702</v>
      </c>
    </row>
    <row r="5349" spans="1:4">
      <c r="A5349" t="s">
        <v>823</v>
      </c>
      <c r="B5349" t="s">
        <v>2352</v>
      </c>
    </row>
    <row r="5351" spans="1:4">
      <c r="A5351" t="s">
        <v>2353</v>
      </c>
    </row>
    <row r="5354" spans="1:4">
      <c r="A5354" t="s">
        <v>0</v>
      </c>
      <c r="C5354" t="s">
        <v>1</v>
      </c>
      <c r="D5354" t="s">
        <v>2</v>
      </c>
    </row>
    <row r="5356" spans="1:4">
      <c r="A5356" t="s">
        <v>4</v>
      </c>
      <c r="B5356" t="s">
        <v>5</v>
      </c>
    </row>
    <row r="5357" spans="1:4">
      <c r="A5357" t="s">
        <v>7</v>
      </c>
      <c r="B5357" t="s">
        <v>8</v>
      </c>
    </row>
    <row r="5358" spans="1:4">
      <c r="A5358" t="s">
        <v>12</v>
      </c>
    </row>
    <row r="5359" spans="1:4">
      <c r="A5359">
        <v>-1</v>
      </c>
      <c r="B5359">
        <v>-2</v>
      </c>
      <c r="C5359">
        <v>-3</v>
      </c>
      <c r="D5359">
        <v>-4</v>
      </c>
    </row>
    <row r="5361" spans="1:4">
      <c r="C5361" t="s">
        <v>2354</v>
      </c>
    </row>
    <row r="5363" spans="1:4">
      <c r="A5363">
        <v>2801</v>
      </c>
      <c r="C5363" t="s">
        <v>2355</v>
      </c>
    </row>
    <row r="5365" spans="1:4">
      <c r="A5365">
        <v>28011</v>
      </c>
      <c r="C5365" t="s">
        <v>2356</v>
      </c>
      <c r="D5365">
        <v>11</v>
      </c>
    </row>
    <row r="5367" spans="1:4">
      <c r="A5367">
        <v>28012</v>
      </c>
      <c r="C5367" t="s">
        <v>2357</v>
      </c>
      <c r="D5367">
        <v>11</v>
      </c>
    </row>
    <row r="5369" spans="1:4">
      <c r="A5369">
        <v>28013</v>
      </c>
      <c r="C5369" t="s">
        <v>2358</v>
      </c>
      <c r="D5369" t="s">
        <v>265</v>
      </c>
    </row>
    <row r="5371" spans="1:4">
      <c r="A5371">
        <v>2802</v>
      </c>
      <c r="C5371" t="s">
        <v>2359</v>
      </c>
    </row>
    <row r="5372" spans="1:4">
      <c r="C5372" t="s">
        <v>1875</v>
      </c>
    </row>
    <row r="5374" spans="1:4">
      <c r="A5374">
        <v>2802001</v>
      </c>
      <c r="C5374" t="s">
        <v>2360</v>
      </c>
      <c r="D5374" t="s">
        <v>155</v>
      </c>
    </row>
    <row r="5376" spans="1:4">
      <c r="A5376">
        <v>2802002</v>
      </c>
      <c r="C5376" t="s">
        <v>2361</v>
      </c>
      <c r="D5376">
        <v>3</v>
      </c>
    </row>
    <row r="5378" spans="1:4">
      <c r="A5378">
        <v>2803</v>
      </c>
      <c r="C5378" t="s">
        <v>2362</v>
      </c>
    </row>
    <row r="5379" spans="1:4">
      <c r="C5379" t="s">
        <v>2363</v>
      </c>
    </row>
    <row r="5381" spans="1:4">
      <c r="A5381">
        <v>2803001</v>
      </c>
      <c r="C5381" t="s">
        <v>2364</v>
      </c>
      <c r="D5381">
        <v>20</v>
      </c>
    </row>
    <row r="5383" spans="1:4">
      <c r="A5383">
        <v>2803002</v>
      </c>
      <c r="C5383" t="s">
        <v>2365</v>
      </c>
      <c r="D5383">
        <v>20</v>
      </c>
    </row>
    <row r="5385" spans="1:4">
      <c r="A5385">
        <v>2803003</v>
      </c>
      <c r="C5385" t="s">
        <v>2366</v>
      </c>
      <c r="D5385">
        <v>3</v>
      </c>
    </row>
    <row r="5387" spans="1:4">
      <c r="A5387">
        <v>2803009</v>
      </c>
      <c r="C5387" t="s">
        <v>56</v>
      </c>
      <c r="D5387">
        <v>20</v>
      </c>
    </row>
    <row r="5389" spans="1:4">
      <c r="A5389">
        <v>2804</v>
      </c>
      <c r="C5389" t="s">
        <v>2367</v>
      </c>
    </row>
    <row r="5391" spans="1:4">
      <c r="A5391">
        <v>28041</v>
      </c>
      <c r="C5391" t="s">
        <v>2368</v>
      </c>
      <c r="D5391">
        <v>11</v>
      </c>
    </row>
    <row r="5393" spans="1:4">
      <c r="C5393" t="s">
        <v>2369</v>
      </c>
    </row>
    <row r="5395" spans="1:4">
      <c r="A5395">
        <v>28042100</v>
      </c>
      <c r="C5395" t="s">
        <v>2370</v>
      </c>
      <c r="D5395">
        <v>3</v>
      </c>
    </row>
    <row r="5397" spans="1:4">
      <c r="A5397">
        <v>280429</v>
      </c>
      <c r="C5397" t="s">
        <v>27</v>
      </c>
      <c r="D5397">
        <v>3</v>
      </c>
    </row>
    <row r="5401" spans="1:4">
      <c r="A5401">
        <v>98</v>
      </c>
    </row>
    <row r="5403" spans="1:4">
      <c r="A5403" t="s">
        <v>0</v>
      </c>
      <c r="C5403" t="s">
        <v>1</v>
      </c>
      <c r="D5403" t="s">
        <v>2</v>
      </c>
    </row>
    <row r="5405" spans="1:4">
      <c r="A5405" t="s">
        <v>4</v>
      </c>
      <c r="B5405" t="s">
        <v>5</v>
      </c>
    </row>
    <row r="5406" spans="1:4">
      <c r="A5406" t="s">
        <v>7</v>
      </c>
      <c r="B5406" t="s">
        <v>8</v>
      </c>
    </row>
    <row r="5407" spans="1:4">
      <c r="A5407" t="s">
        <v>12</v>
      </c>
    </row>
    <row r="5408" spans="1:4">
      <c r="A5408">
        <v>-1</v>
      </c>
      <c r="B5408">
        <v>-2</v>
      </c>
      <c r="C5408">
        <v>-3</v>
      </c>
      <c r="D5408">
        <v>-4</v>
      </c>
    </row>
    <row r="5410" spans="1:4">
      <c r="A5410">
        <v>28043</v>
      </c>
      <c r="C5410" t="s">
        <v>2371</v>
      </c>
      <c r="D5410">
        <v>3</v>
      </c>
    </row>
    <row r="5412" spans="1:4">
      <c r="A5412">
        <v>28044</v>
      </c>
      <c r="C5412" t="s">
        <v>2372</v>
      </c>
      <c r="D5412">
        <v>3</v>
      </c>
    </row>
    <row r="5414" spans="1:4">
      <c r="A5414">
        <v>28045</v>
      </c>
      <c r="C5414" t="s">
        <v>2373</v>
      </c>
      <c r="D5414" t="s">
        <v>155</v>
      </c>
    </row>
    <row r="5416" spans="1:4">
      <c r="C5416" t="s">
        <v>2374</v>
      </c>
    </row>
    <row r="5418" spans="1:4">
      <c r="A5418">
        <v>28046100</v>
      </c>
      <c r="C5418" t="s">
        <v>2375</v>
      </c>
      <c r="D5418" t="s">
        <v>155</v>
      </c>
    </row>
    <row r="5419" spans="1:4">
      <c r="C5419" t="s">
        <v>2376</v>
      </c>
    </row>
    <row r="5421" spans="1:4">
      <c r="A5421">
        <v>280469</v>
      </c>
      <c r="C5421" t="s">
        <v>27</v>
      </c>
      <c r="D5421">
        <v>3</v>
      </c>
    </row>
    <row r="5423" spans="1:4">
      <c r="A5423">
        <v>28047</v>
      </c>
      <c r="C5423" t="s">
        <v>2377</v>
      </c>
      <c r="D5423">
        <v>3</v>
      </c>
    </row>
    <row r="5425" spans="1:4">
      <c r="A5425">
        <v>28048</v>
      </c>
      <c r="C5425" t="s">
        <v>2378</v>
      </c>
      <c r="D5425">
        <v>3</v>
      </c>
    </row>
    <row r="5427" spans="1:4">
      <c r="A5427">
        <v>28049</v>
      </c>
      <c r="C5427" t="s">
        <v>2379</v>
      </c>
      <c r="D5427">
        <v>3</v>
      </c>
    </row>
    <row r="5429" spans="1:4">
      <c r="A5429">
        <v>2805</v>
      </c>
      <c r="C5429" t="s">
        <v>2380</v>
      </c>
    </row>
    <row r="5430" spans="1:4">
      <c r="C5430" t="s">
        <v>2381</v>
      </c>
    </row>
    <row r="5431" spans="1:4">
      <c r="C5431" t="s">
        <v>2382</v>
      </c>
    </row>
    <row r="5433" spans="1:4">
      <c r="C5433" t="s">
        <v>2383</v>
      </c>
    </row>
    <row r="5435" spans="1:4">
      <c r="A5435">
        <v>28051100</v>
      </c>
      <c r="C5435" t="s">
        <v>2384</v>
      </c>
      <c r="D5435">
        <v>3</v>
      </c>
    </row>
    <row r="5437" spans="1:4">
      <c r="A5437">
        <v>280512</v>
      </c>
      <c r="C5437" t="s">
        <v>2385</v>
      </c>
      <c r="D5437">
        <v>3</v>
      </c>
    </row>
    <row r="5439" spans="1:4">
      <c r="A5439">
        <v>280519</v>
      </c>
      <c r="C5439" t="s">
        <v>27</v>
      </c>
      <c r="D5439">
        <v>3</v>
      </c>
    </row>
    <row r="5441" spans="1:4">
      <c r="A5441">
        <v>28053</v>
      </c>
      <c r="C5441" t="s">
        <v>2386</v>
      </c>
      <c r="D5441" t="s">
        <v>155</v>
      </c>
    </row>
    <row r="5442" spans="1:4">
      <c r="C5442" t="s">
        <v>2387</v>
      </c>
    </row>
    <row r="5444" spans="1:4">
      <c r="A5444">
        <v>28054</v>
      </c>
      <c r="C5444" t="s">
        <v>2388</v>
      </c>
      <c r="D5444">
        <v>3</v>
      </c>
    </row>
    <row r="5446" spans="1:4">
      <c r="C5446" t="s">
        <v>2389</v>
      </c>
    </row>
    <row r="5447" spans="1:4">
      <c r="C5447" t="s">
        <v>2390</v>
      </c>
    </row>
    <row r="5449" spans="1:4">
      <c r="A5449">
        <v>2806</v>
      </c>
      <c r="C5449" t="s">
        <v>2391</v>
      </c>
    </row>
    <row r="5450" spans="1:4">
      <c r="C5450" t="s">
        <v>2392</v>
      </c>
    </row>
    <row r="5452" spans="1:4">
      <c r="A5452">
        <v>28061</v>
      </c>
      <c r="C5452" t="s">
        <v>2393</v>
      </c>
      <c r="D5452">
        <v>11</v>
      </c>
    </row>
    <row r="5454" spans="1:4">
      <c r="A5454">
        <v>28062</v>
      </c>
      <c r="C5454" t="s">
        <v>2394</v>
      </c>
      <c r="D5454">
        <v>11</v>
      </c>
    </row>
    <row r="5456" spans="1:4">
      <c r="A5456">
        <v>2807</v>
      </c>
      <c r="C5456" t="s">
        <v>2395</v>
      </c>
      <c r="D5456">
        <v>11</v>
      </c>
    </row>
    <row r="5458" spans="1:4">
      <c r="A5458">
        <v>2808</v>
      </c>
      <c r="C5458" t="s">
        <v>2396</v>
      </c>
    </row>
    <row r="5460" spans="1:4">
      <c r="A5460">
        <v>2808001</v>
      </c>
      <c r="C5460" t="s">
        <v>2397</v>
      </c>
      <c r="D5460">
        <v>3</v>
      </c>
    </row>
    <row r="5462" spans="1:4">
      <c r="A5462">
        <v>2808009</v>
      </c>
      <c r="C5462" t="s">
        <v>2398</v>
      </c>
      <c r="D5462">
        <v>3</v>
      </c>
    </row>
    <row r="5464" spans="1:4">
      <c r="A5464">
        <v>2809</v>
      </c>
      <c r="C5464" t="s">
        <v>2399</v>
      </c>
    </row>
    <row r="5465" spans="1:4">
      <c r="C5465" t="s">
        <v>2400</v>
      </c>
    </row>
    <row r="5466" spans="1:4">
      <c r="C5466" t="s">
        <v>2401</v>
      </c>
    </row>
    <row r="5468" spans="1:4">
      <c r="A5468">
        <v>28091</v>
      </c>
      <c r="C5468" t="s">
        <v>2402</v>
      </c>
      <c r="D5468">
        <v>3</v>
      </c>
    </row>
    <row r="5470" spans="1:4">
      <c r="C5470" t="s">
        <v>2403</v>
      </c>
    </row>
    <row r="5472" spans="1:4">
      <c r="A5472">
        <v>28092010</v>
      </c>
      <c r="C5472" t="s">
        <v>2404</v>
      </c>
      <c r="D5472">
        <v>3</v>
      </c>
    </row>
    <row r="5474" spans="1:6">
      <c r="A5474">
        <v>2809209</v>
      </c>
      <c r="C5474" t="s">
        <v>56</v>
      </c>
      <c r="D5474">
        <v>3</v>
      </c>
    </row>
    <row r="5476" spans="1:6">
      <c r="A5476">
        <v>281</v>
      </c>
      <c r="C5476" t="s">
        <v>2405</v>
      </c>
    </row>
    <row r="5478" spans="1:6">
      <c r="A5478">
        <v>2810001</v>
      </c>
      <c r="C5478" t="s">
        <v>2406</v>
      </c>
      <c r="D5478">
        <v>11</v>
      </c>
    </row>
    <row r="5480" spans="1:6">
      <c r="A5480">
        <v>2810002</v>
      </c>
      <c r="C5480" t="s">
        <v>2407</v>
      </c>
      <c r="D5480">
        <v>11</v>
      </c>
    </row>
    <row r="5482" spans="1:6">
      <c r="A5482">
        <v>2811</v>
      </c>
      <c r="C5482" t="s">
        <v>2408</v>
      </c>
    </row>
    <row r="5483" spans="1:6">
      <c r="C5483" t="s">
        <v>2409</v>
      </c>
    </row>
    <row r="5486" spans="1:6">
      <c r="A5486">
        <v>99</v>
      </c>
    </row>
    <row r="5488" spans="1:6">
      <c r="A5488" t="s">
        <v>0</v>
      </c>
      <c r="E5488" t="s">
        <v>1</v>
      </c>
      <c r="F5488" t="s">
        <v>2</v>
      </c>
    </row>
    <row r="5490" spans="1:6">
      <c r="A5490" t="s">
        <v>4</v>
      </c>
      <c r="B5490" t="s">
        <v>5</v>
      </c>
    </row>
    <row r="5491" spans="1:6">
      <c r="A5491" t="s">
        <v>7</v>
      </c>
      <c r="B5491" t="s">
        <v>8</v>
      </c>
    </row>
    <row r="5492" spans="1:6">
      <c r="A5492" t="s">
        <v>12</v>
      </c>
    </row>
    <row r="5493" spans="1:6">
      <c r="A5493">
        <v>-1</v>
      </c>
      <c r="B5493">
        <v>-2</v>
      </c>
      <c r="E5493">
        <v>-3</v>
      </c>
      <c r="F5493">
        <v>-4</v>
      </c>
    </row>
    <row r="5495" spans="1:6">
      <c r="C5495" t="s">
        <v>2410</v>
      </c>
    </row>
    <row r="5497" spans="1:6">
      <c r="A5497">
        <v>28111100</v>
      </c>
      <c r="C5497" t="s">
        <v>2411</v>
      </c>
      <c r="F5497">
        <v>11</v>
      </c>
    </row>
    <row r="5499" spans="1:6">
      <c r="A5499">
        <v>281112</v>
      </c>
      <c r="C5499" t="s">
        <v>2412</v>
      </c>
      <c r="F5499">
        <v>11</v>
      </c>
    </row>
    <row r="5501" spans="1:6">
      <c r="C5501" t="s">
        <v>676</v>
      </c>
    </row>
    <row r="5503" spans="1:6">
      <c r="A5503">
        <v>28111920</v>
      </c>
      <c r="C5503" t="s">
        <v>2413</v>
      </c>
      <c r="F5503">
        <v>11</v>
      </c>
    </row>
    <row r="5505" spans="1:6">
      <c r="A5505">
        <v>2811199</v>
      </c>
      <c r="C5505" t="s">
        <v>2414</v>
      </c>
      <c r="E5505" t="s">
        <v>79</v>
      </c>
      <c r="F5505">
        <v>11</v>
      </c>
    </row>
    <row r="5507" spans="1:6">
      <c r="C5507" t="s">
        <v>2415</v>
      </c>
    </row>
    <row r="5508" spans="1:6">
      <c r="C5508" t="s">
        <v>2416</v>
      </c>
    </row>
    <row r="5510" spans="1:6">
      <c r="A5510">
        <v>281121</v>
      </c>
      <c r="C5510" t="s">
        <v>2417</v>
      </c>
      <c r="F5510">
        <v>3</v>
      </c>
    </row>
    <row r="5512" spans="1:6">
      <c r="A5512">
        <v>281122</v>
      </c>
      <c r="C5512" t="s">
        <v>2418</v>
      </c>
      <c r="F5512">
        <v>3</v>
      </c>
    </row>
    <row r="5514" spans="1:6">
      <c r="C5514" t="s">
        <v>676</v>
      </c>
    </row>
    <row r="5516" spans="1:6">
      <c r="A5516">
        <v>28112910</v>
      </c>
      <c r="C5516" t="s">
        <v>2419</v>
      </c>
      <c r="F5516">
        <v>3</v>
      </c>
    </row>
    <row r="5518" spans="1:6">
      <c r="A5518">
        <v>2811299</v>
      </c>
      <c r="C5518" t="s">
        <v>56</v>
      </c>
      <c r="F5518">
        <v>3</v>
      </c>
    </row>
    <row r="5520" spans="1:6">
      <c r="C5520" t="s">
        <v>2420</v>
      </c>
    </row>
    <row r="5521" spans="1:6">
      <c r="C5521" t="s">
        <v>2421</v>
      </c>
    </row>
    <row r="5523" spans="1:6">
      <c r="A5523">
        <v>2812</v>
      </c>
      <c r="C5523" t="s">
        <v>2422</v>
      </c>
    </row>
    <row r="5525" spans="1:6">
      <c r="C5525" t="s">
        <v>2423</v>
      </c>
    </row>
    <row r="5527" spans="1:6">
      <c r="A5527">
        <v>28121100</v>
      </c>
      <c r="C5527" t="s">
        <v>60</v>
      </c>
      <c r="D5527" t="s">
        <v>2424</v>
      </c>
      <c r="F5527">
        <v>11</v>
      </c>
    </row>
    <row r="5529" spans="1:6">
      <c r="A5529">
        <v>281212</v>
      </c>
      <c r="C5529" t="s">
        <v>60</v>
      </c>
      <c r="D5529" t="s">
        <v>2425</v>
      </c>
      <c r="F5529">
        <v>11</v>
      </c>
    </row>
    <row r="5531" spans="1:6">
      <c r="A5531">
        <v>281213</v>
      </c>
      <c r="C5531" t="s">
        <v>60</v>
      </c>
      <c r="D5531" t="s">
        <v>2426</v>
      </c>
      <c r="F5531">
        <v>11</v>
      </c>
    </row>
    <row r="5533" spans="1:6">
      <c r="A5533">
        <v>281214</v>
      </c>
      <c r="C5533" t="s">
        <v>60</v>
      </c>
      <c r="D5533" t="s">
        <v>2427</v>
      </c>
      <c r="F5533">
        <v>11</v>
      </c>
    </row>
    <row r="5535" spans="1:6">
      <c r="A5535">
        <v>281215</v>
      </c>
      <c r="C5535" t="s">
        <v>60</v>
      </c>
      <c r="D5535" t="s">
        <v>2428</v>
      </c>
      <c r="F5535">
        <v>11</v>
      </c>
    </row>
    <row r="5537" spans="1:6">
      <c r="A5537">
        <v>281216</v>
      </c>
      <c r="C5537" t="s">
        <v>60</v>
      </c>
      <c r="D5537" t="s">
        <v>2429</v>
      </c>
      <c r="F5537">
        <v>11</v>
      </c>
    </row>
    <row r="5539" spans="1:6">
      <c r="A5539">
        <v>281217</v>
      </c>
      <c r="C5539" t="s">
        <v>2430</v>
      </c>
      <c r="F5539">
        <v>11</v>
      </c>
    </row>
    <row r="5541" spans="1:6">
      <c r="C5541" t="s">
        <v>676</v>
      </c>
    </row>
    <row r="5543" spans="1:6">
      <c r="A5543">
        <v>28121910</v>
      </c>
      <c r="C5543" t="s">
        <v>2414</v>
      </c>
      <c r="E5543" t="s">
        <v>2431</v>
      </c>
      <c r="F5543">
        <v>11</v>
      </c>
    </row>
    <row r="5545" spans="1:6">
      <c r="A5545">
        <v>2812199</v>
      </c>
      <c r="C5545" t="s">
        <v>2414</v>
      </c>
      <c r="E5545" t="s">
        <v>79</v>
      </c>
      <c r="F5545">
        <v>11</v>
      </c>
    </row>
    <row r="5547" spans="1:6">
      <c r="A5547">
        <v>28129</v>
      </c>
      <c r="C5547" t="s">
        <v>33</v>
      </c>
      <c r="F5547">
        <v>11</v>
      </c>
    </row>
    <row r="5549" spans="1:6">
      <c r="A5549">
        <v>2813</v>
      </c>
      <c r="C5549" t="s">
        <v>2432</v>
      </c>
    </row>
    <row r="5550" spans="1:6">
      <c r="C5550" t="s">
        <v>2433</v>
      </c>
    </row>
    <row r="5552" spans="1:6">
      <c r="A5552">
        <v>28131</v>
      </c>
      <c r="C5552" t="s">
        <v>2434</v>
      </c>
      <c r="F5552">
        <v>11</v>
      </c>
    </row>
    <row r="5554" spans="1:6">
      <c r="A5554">
        <v>28139</v>
      </c>
      <c r="C5554" t="s">
        <v>33</v>
      </c>
      <c r="F5554">
        <v>11</v>
      </c>
    </row>
    <row r="5556" spans="1:6">
      <c r="C5556" t="s">
        <v>2435</v>
      </c>
    </row>
    <row r="5557" spans="1:6">
      <c r="C5557" t="s">
        <v>2436</v>
      </c>
    </row>
    <row r="5559" spans="1:6">
      <c r="A5559">
        <v>2814</v>
      </c>
      <c r="C5559" t="s">
        <v>2437</v>
      </c>
    </row>
    <row r="5561" spans="1:6">
      <c r="A5561">
        <v>28141</v>
      </c>
      <c r="C5561" t="s">
        <v>2438</v>
      </c>
      <c r="F5561">
        <v>3</v>
      </c>
    </row>
    <row r="5563" spans="1:6">
      <c r="A5563">
        <v>28142</v>
      </c>
      <c r="C5563" t="s">
        <v>2439</v>
      </c>
      <c r="F5563">
        <v>3</v>
      </c>
    </row>
    <row r="5565" spans="1:6">
      <c r="A5565">
        <v>2815</v>
      </c>
      <c r="C5565" t="s">
        <v>2440</v>
      </c>
    </row>
    <row r="5566" spans="1:6">
      <c r="C5566" t="s">
        <v>2441</v>
      </c>
    </row>
    <row r="5567" spans="1:6">
      <c r="C5567" t="s">
        <v>2442</v>
      </c>
    </row>
    <row r="5569" spans="1:6">
      <c r="C5569" t="s">
        <v>2443</v>
      </c>
    </row>
    <row r="5571" spans="1:6">
      <c r="A5571">
        <v>28151100</v>
      </c>
      <c r="C5571" t="s">
        <v>2444</v>
      </c>
      <c r="F5571">
        <v>20</v>
      </c>
    </row>
    <row r="5574" spans="1:6">
      <c r="A5574">
        <v>100</v>
      </c>
    </row>
    <row r="5576" spans="1:6">
      <c r="A5576" t="s">
        <v>0</v>
      </c>
      <c r="C5576" t="s">
        <v>1</v>
      </c>
      <c r="D5576" t="s">
        <v>2</v>
      </c>
    </row>
    <row r="5578" spans="1:6">
      <c r="A5578" t="s">
        <v>4</v>
      </c>
      <c r="B5578" t="s">
        <v>5</v>
      </c>
    </row>
    <row r="5579" spans="1:6">
      <c r="A5579" t="s">
        <v>7</v>
      </c>
      <c r="B5579" t="s">
        <v>8</v>
      </c>
    </row>
    <row r="5580" spans="1:6">
      <c r="A5580" t="s">
        <v>12</v>
      </c>
    </row>
    <row r="5581" spans="1:6">
      <c r="A5581">
        <v>-1</v>
      </c>
      <c r="B5581">
        <v>-2</v>
      </c>
      <c r="C5581">
        <v>-3</v>
      </c>
      <c r="D5581">
        <v>-4</v>
      </c>
    </row>
    <row r="5583" spans="1:6">
      <c r="A5583">
        <v>281512</v>
      </c>
      <c r="C5583" t="s">
        <v>2445</v>
      </c>
      <c r="D5583" t="s">
        <v>2446</v>
      </c>
    </row>
    <row r="5584" spans="1:6">
      <c r="D5584" t="s">
        <v>2447</v>
      </c>
    </row>
    <row r="5586" spans="1:4">
      <c r="A5586">
        <v>28152</v>
      </c>
      <c r="C5586" t="s">
        <v>2448</v>
      </c>
      <c r="D5586">
        <v>3</v>
      </c>
    </row>
    <row r="5588" spans="1:4">
      <c r="A5588">
        <v>28153</v>
      </c>
      <c r="C5588" t="s">
        <v>2449</v>
      </c>
      <c r="D5588" t="s">
        <v>155</v>
      </c>
    </row>
    <row r="5590" spans="1:4">
      <c r="A5590">
        <v>2816</v>
      </c>
      <c r="C5590" t="s">
        <v>2450</v>
      </c>
    </row>
    <row r="5591" spans="1:4">
      <c r="C5591" t="s">
        <v>2451</v>
      </c>
    </row>
    <row r="5592" spans="1:4">
      <c r="C5592" t="s">
        <v>2452</v>
      </c>
    </row>
    <row r="5594" spans="1:4">
      <c r="C5594" t="s">
        <v>2453</v>
      </c>
    </row>
    <row r="5596" spans="1:4">
      <c r="A5596">
        <v>28161010</v>
      </c>
      <c r="C5596" t="s">
        <v>2454</v>
      </c>
      <c r="D5596">
        <v>11</v>
      </c>
    </row>
    <row r="5598" spans="1:4">
      <c r="A5598">
        <v>2816109</v>
      </c>
      <c r="C5598" t="s">
        <v>56</v>
      </c>
      <c r="D5598">
        <v>11</v>
      </c>
    </row>
    <row r="5600" spans="1:4">
      <c r="A5600">
        <v>28164</v>
      </c>
      <c r="C5600" t="s">
        <v>2455</v>
      </c>
      <c r="D5600" t="s">
        <v>155</v>
      </c>
    </row>
    <row r="5601" spans="1:4">
      <c r="C5601" t="s">
        <v>2456</v>
      </c>
    </row>
    <row r="5603" spans="1:4">
      <c r="A5603">
        <v>2817</v>
      </c>
      <c r="C5603" t="s">
        <v>2457</v>
      </c>
      <c r="D5603">
        <v>3</v>
      </c>
    </row>
    <row r="5605" spans="1:4">
      <c r="A5605">
        <v>2818</v>
      </c>
      <c r="C5605" t="s">
        <v>2458</v>
      </c>
    </row>
    <row r="5606" spans="1:4">
      <c r="C5606" t="s">
        <v>2459</v>
      </c>
    </row>
    <row r="5607" spans="1:4">
      <c r="C5607" t="s">
        <v>2460</v>
      </c>
    </row>
    <row r="5608" spans="1:4">
      <c r="A5608">
        <v>28181</v>
      </c>
      <c r="C5608" t="s">
        <v>2461</v>
      </c>
      <c r="D5608" t="s">
        <v>155</v>
      </c>
    </row>
    <row r="5609" spans="1:4">
      <c r="C5609" t="s">
        <v>2462</v>
      </c>
    </row>
    <row r="5611" spans="1:4">
      <c r="A5611">
        <v>28182</v>
      </c>
      <c r="C5611" t="s">
        <v>2463</v>
      </c>
      <c r="D5611">
        <v>3</v>
      </c>
    </row>
    <row r="5613" spans="1:4">
      <c r="A5613">
        <v>28183</v>
      </c>
      <c r="C5613" t="s">
        <v>2464</v>
      </c>
      <c r="D5613">
        <v>3</v>
      </c>
    </row>
    <row r="5615" spans="1:4">
      <c r="A5615">
        <v>2819</v>
      </c>
      <c r="C5615" t="s">
        <v>2465</v>
      </c>
    </row>
    <row r="5617" spans="1:4">
      <c r="A5617">
        <v>28191</v>
      </c>
      <c r="C5617" t="s">
        <v>2466</v>
      </c>
      <c r="D5617">
        <v>3</v>
      </c>
    </row>
    <row r="5619" spans="1:4">
      <c r="C5619" t="s">
        <v>95</v>
      </c>
    </row>
    <row r="5621" spans="1:4">
      <c r="A5621">
        <v>28199010</v>
      </c>
      <c r="C5621" t="s">
        <v>2467</v>
      </c>
      <c r="D5621">
        <v>3</v>
      </c>
    </row>
    <row r="5623" spans="1:4">
      <c r="A5623">
        <v>2819902</v>
      </c>
      <c r="C5623" t="s">
        <v>2468</v>
      </c>
      <c r="D5623">
        <v>3</v>
      </c>
    </row>
    <row r="5625" spans="1:4">
      <c r="A5625">
        <v>282</v>
      </c>
      <c r="C5625" t="s">
        <v>2469</v>
      </c>
    </row>
    <row r="5627" spans="1:4">
      <c r="C5627" t="s">
        <v>2470</v>
      </c>
    </row>
    <row r="5629" spans="1:4">
      <c r="A5629">
        <v>28201010</v>
      </c>
      <c r="C5629" t="s">
        <v>2471</v>
      </c>
      <c r="D5629">
        <v>3</v>
      </c>
    </row>
    <row r="5631" spans="1:4">
      <c r="A5631">
        <v>2820109</v>
      </c>
      <c r="C5631" t="s">
        <v>56</v>
      </c>
      <c r="D5631">
        <v>3</v>
      </c>
    </row>
    <row r="5633" spans="1:4">
      <c r="A5633">
        <v>28209</v>
      </c>
      <c r="C5633" t="s">
        <v>33</v>
      </c>
      <c r="D5633">
        <v>3</v>
      </c>
    </row>
    <row r="5635" spans="1:4">
      <c r="A5635">
        <v>2821</v>
      </c>
      <c r="C5635" t="s">
        <v>2472</v>
      </c>
    </row>
    <row r="5636" spans="1:4">
      <c r="C5636" t="s">
        <v>2473</v>
      </c>
    </row>
    <row r="5637" spans="1:4">
      <c r="C5637" t="s">
        <v>2474</v>
      </c>
    </row>
    <row r="5639" spans="1:4">
      <c r="C5639" t="s">
        <v>2475</v>
      </c>
    </row>
    <row r="5641" spans="1:4">
      <c r="A5641">
        <v>28211010</v>
      </c>
      <c r="C5641" t="s">
        <v>2476</v>
      </c>
      <c r="D5641">
        <v>3</v>
      </c>
    </row>
    <row r="5643" spans="1:4">
      <c r="A5643">
        <v>2821102</v>
      </c>
      <c r="C5643" t="s">
        <v>2477</v>
      </c>
      <c r="D5643">
        <v>11</v>
      </c>
    </row>
    <row r="5645" spans="1:4">
      <c r="A5645">
        <v>28212</v>
      </c>
      <c r="C5645" t="s">
        <v>2478</v>
      </c>
      <c r="D5645">
        <v>11</v>
      </c>
    </row>
    <row r="5647" spans="1:4">
      <c r="A5647">
        <v>2822</v>
      </c>
      <c r="C5647" t="s">
        <v>2479</v>
      </c>
      <c r="D5647">
        <v>3</v>
      </c>
    </row>
    <row r="5648" spans="1:4">
      <c r="C5648" t="s">
        <v>2480</v>
      </c>
    </row>
    <row r="5650" spans="1:4">
      <c r="A5650">
        <v>2823</v>
      </c>
      <c r="C5650" t="s">
        <v>2481</v>
      </c>
    </row>
    <row r="5652" spans="1:4">
      <c r="A5652">
        <v>2823001</v>
      </c>
      <c r="C5652" t="s">
        <v>2482</v>
      </c>
      <c r="D5652">
        <v>3</v>
      </c>
    </row>
    <row r="5654" spans="1:4">
      <c r="A5654">
        <v>2823009</v>
      </c>
      <c r="C5654" t="s">
        <v>56</v>
      </c>
      <c r="D5654">
        <v>3</v>
      </c>
    </row>
    <row r="5658" spans="1:4">
      <c r="A5658">
        <v>101</v>
      </c>
    </row>
    <row r="5660" spans="1:4">
      <c r="A5660" t="s">
        <v>0</v>
      </c>
      <c r="C5660" t="s">
        <v>1</v>
      </c>
      <c r="D5660" t="s">
        <v>2</v>
      </c>
    </row>
    <row r="5662" spans="1:4">
      <c r="A5662" t="s">
        <v>4</v>
      </c>
      <c r="B5662" t="s">
        <v>5</v>
      </c>
    </row>
    <row r="5663" spans="1:4">
      <c r="A5663" t="s">
        <v>7</v>
      </c>
      <c r="B5663" t="s">
        <v>8</v>
      </c>
    </row>
    <row r="5664" spans="1:4">
      <c r="A5664" t="s">
        <v>12</v>
      </c>
    </row>
    <row r="5665" spans="1:4">
      <c r="A5665">
        <v>-1</v>
      </c>
      <c r="B5665">
        <v>-2</v>
      </c>
      <c r="C5665">
        <v>-3</v>
      </c>
      <c r="D5665">
        <v>-4</v>
      </c>
    </row>
    <row r="5667" spans="1:4">
      <c r="A5667">
        <v>2824</v>
      </c>
      <c r="C5667" t="s">
        <v>2483</v>
      </c>
    </row>
    <row r="5669" spans="1:4">
      <c r="A5669">
        <v>28241</v>
      </c>
      <c r="C5669" t="s">
        <v>2484</v>
      </c>
      <c r="D5669">
        <v>3</v>
      </c>
    </row>
    <row r="5671" spans="1:4">
      <c r="A5671">
        <v>28249</v>
      </c>
      <c r="C5671" t="s">
        <v>33</v>
      </c>
      <c r="D5671">
        <v>3</v>
      </c>
    </row>
    <row r="5673" spans="1:4">
      <c r="A5673">
        <v>2825</v>
      </c>
      <c r="C5673" t="s">
        <v>2485</v>
      </c>
    </row>
    <row r="5674" spans="1:4">
      <c r="C5674" t="s">
        <v>2486</v>
      </c>
    </row>
    <row r="5675" spans="1:4">
      <c r="C5675" t="s">
        <v>2487</v>
      </c>
    </row>
    <row r="5677" spans="1:4">
      <c r="A5677">
        <v>28251</v>
      </c>
      <c r="C5677" t="s">
        <v>2488</v>
      </c>
      <c r="D5677" t="s">
        <v>155</v>
      </c>
    </row>
    <row r="5678" spans="1:4">
      <c r="C5678" t="s">
        <v>2489</v>
      </c>
    </row>
    <row r="5680" spans="1:4">
      <c r="A5680">
        <v>28252</v>
      </c>
      <c r="C5680" t="s">
        <v>2490</v>
      </c>
      <c r="D5680" t="s">
        <v>155</v>
      </c>
    </row>
    <row r="5682" spans="1:4">
      <c r="A5682">
        <v>28253</v>
      </c>
      <c r="C5682" t="s">
        <v>2491</v>
      </c>
      <c r="D5682" t="s">
        <v>155</v>
      </c>
    </row>
    <row r="5684" spans="1:4">
      <c r="A5684">
        <v>28254</v>
      </c>
      <c r="C5684" t="s">
        <v>2492</v>
      </c>
      <c r="D5684" t="s">
        <v>155</v>
      </c>
    </row>
    <row r="5686" spans="1:4">
      <c r="A5686">
        <v>28255</v>
      </c>
      <c r="C5686" t="s">
        <v>2493</v>
      </c>
      <c r="D5686" t="s">
        <v>155</v>
      </c>
    </row>
    <row r="5688" spans="1:4">
      <c r="A5688">
        <v>28256</v>
      </c>
      <c r="C5688" t="s">
        <v>2494</v>
      </c>
      <c r="D5688" t="s">
        <v>155</v>
      </c>
    </row>
    <row r="5690" spans="1:4">
      <c r="A5690">
        <v>28257</v>
      </c>
      <c r="C5690" t="s">
        <v>2495</v>
      </c>
      <c r="D5690" t="s">
        <v>155</v>
      </c>
    </row>
    <row r="5692" spans="1:4">
      <c r="A5692">
        <v>28258</v>
      </c>
      <c r="C5692" t="s">
        <v>2496</v>
      </c>
      <c r="D5692">
        <v>3</v>
      </c>
    </row>
    <row r="5694" spans="1:4">
      <c r="A5694">
        <v>28259</v>
      </c>
      <c r="C5694" t="s">
        <v>33</v>
      </c>
      <c r="D5694">
        <v>3</v>
      </c>
    </row>
    <row r="5696" spans="1:4">
      <c r="C5696" t="s">
        <v>2497</v>
      </c>
    </row>
    <row r="5697" spans="1:4">
      <c r="C5697" t="s">
        <v>2498</v>
      </c>
    </row>
    <row r="5699" spans="1:4">
      <c r="A5699">
        <v>2826</v>
      </c>
      <c r="C5699" t="s">
        <v>2499</v>
      </c>
    </row>
    <row r="5700" spans="1:4">
      <c r="C5700" t="s">
        <v>2500</v>
      </c>
    </row>
    <row r="5702" spans="1:4">
      <c r="C5702" t="s">
        <v>2501</v>
      </c>
    </row>
    <row r="5704" spans="1:4">
      <c r="A5704">
        <v>28261200</v>
      </c>
      <c r="C5704" t="s">
        <v>2502</v>
      </c>
      <c r="D5704">
        <v>3</v>
      </c>
    </row>
    <row r="5706" spans="1:4">
      <c r="A5706">
        <v>282619</v>
      </c>
      <c r="C5706" t="s">
        <v>27</v>
      </c>
      <c r="D5706">
        <v>3</v>
      </c>
    </row>
    <row r="5708" spans="1:4">
      <c r="A5708">
        <v>28263</v>
      </c>
      <c r="C5708" t="s">
        <v>2503</v>
      </c>
      <c r="D5708">
        <v>3</v>
      </c>
    </row>
    <row r="5710" spans="1:4">
      <c r="A5710">
        <v>28269</v>
      </c>
      <c r="C5710" t="s">
        <v>33</v>
      </c>
      <c r="D5710">
        <v>3</v>
      </c>
    </row>
    <row r="5712" spans="1:4">
      <c r="A5712">
        <v>2827</v>
      </c>
      <c r="C5712" t="s">
        <v>2504</v>
      </c>
    </row>
    <row r="5713" spans="1:4">
      <c r="C5713" t="s">
        <v>2505</v>
      </c>
    </row>
    <row r="5714" spans="1:4">
      <c r="C5714" t="s">
        <v>2506</v>
      </c>
    </row>
    <row r="5716" spans="1:4">
      <c r="A5716">
        <v>28271</v>
      </c>
      <c r="C5716" t="s">
        <v>2507</v>
      </c>
      <c r="D5716">
        <v>3</v>
      </c>
    </row>
    <row r="5718" spans="1:4">
      <c r="A5718">
        <v>28272</v>
      </c>
      <c r="C5718" t="s">
        <v>2508</v>
      </c>
      <c r="D5718">
        <v>3</v>
      </c>
    </row>
    <row r="5720" spans="1:4">
      <c r="C5720" t="s">
        <v>2509</v>
      </c>
    </row>
    <row r="5722" spans="1:4">
      <c r="A5722">
        <v>28273100</v>
      </c>
      <c r="C5722" t="s">
        <v>2510</v>
      </c>
      <c r="D5722">
        <v>3</v>
      </c>
    </row>
    <row r="5724" spans="1:4">
      <c r="A5724">
        <v>282732</v>
      </c>
      <c r="C5724" t="s">
        <v>2502</v>
      </c>
      <c r="D5724">
        <v>3</v>
      </c>
    </row>
    <row r="5726" spans="1:4">
      <c r="A5726">
        <v>282735</v>
      </c>
      <c r="C5726" t="s">
        <v>2511</v>
      </c>
      <c r="D5726">
        <v>3</v>
      </c>
    </row>
    <row r="5728" spans="1:4">
      <c r="A5728">
        <v>282739</v>
      </c>
      <c r="C5728" t="s">
        <v>27</v>
      </c>
      <c r="D5728">
        <v>3</v>
      </c>
    </row>
    <row r="5730" spans="1:4">
      <c r="C5730" t="s">
        <v>2512</v>
      </c>
    </row>
    <row r="5732" spans="1:4">
      <c r="A5732">
        <v>28274100</v>
      </c>
      <c r="C5732" t="s">
        <v>2513</v>
      </c>
      <c r="D5732">
        <v>3</v>
      </c>
    </row>
    <row r="5734" spans="1:4">
      <c r="A5734">
        <v>282749</v>
      </c>
      <c r="C5734" t="s">
        <v>27</v>
      </c>
      <c r="D5734">
        <v>3</v>
      </c>
    </row>
    <row r="5736" spans="1:4">
      <c r="C5736" t="s">
        <v>2514</v>
      </c>
    </row>
    <row r="5738" spans="1:4">
      <c r="A5738">
        <v>28275100</v>
      </c>
      <c r="C5738" t="s">
        <v>2515</v>
      </c>
      <c r="D5738" t="s">
        <v>155</v>
      </c>
    </row>
    <row r="5740" spans="1:4">
      <c r="A5740">
        <v>282759</v>
      </c>
      <c r="C5740" t="s">
        <v>27</v>
      </c>
      <c r="D5740">
        <v>3</v>
      </c>
    </row>
    <row r="5742" spans="1:4">
      <c r="A5742">
        <v>28276</v>
      </c>
      <c r="C5742" t="s">
        <v>2516</v>
      </c>
      <c r="D5742" t="s">
        <v>155</v>
      </c>
    </row>
    <row r="5745" spans="1:4">
      <c r="A5745">
        <v>102</v>
      </c>
    </row>
    <row r="5747" spans="1:4">
      <c r="A5747" t="s">
        <v>0</v>
      </c>
      <c r="C5747" t="s">
        <v>1</v>
      </c>
      <c r="D5747" t="s">
        <v>2</v>
      </c>
    </row>
    <row r="5749" spans="1:4">
      <c r="A5749" t="s">
        <v>4</v>
      </c>
      <c r="B5749" t="s">
        <v>5</v>
      </c>
    </row>
    <row r="5750" spans="1:4">
      <c r="A5750" t="s">
        <v>7</v>
      </c>
      <c r="B5750" t="s">
        <v>8</v>
      </c>
    </row>
    <row r="5751" spans="1:4">
      <c r="A5751" t="s">
        <v>12</v>
      </c>
    </row>
    <row r="5752" spans="1:4">
      <c r="A5752">
        <v>-1</v>
      </c>
      <c r="B5752">
        <v>-2</v>
      </c>
      <c r="C5752">
        <v>-3</v>
      </c>
      <c r="D5752">
        <v>-4</v>
      </c>
    </row>
    <row r="5754" spans="1:4">
      <c r="A5754">
        <v>2828</v>
      </c>
      <c r="C5754" t="s">
        <v>2517</v>
      </c>
    </row>
    <row r="5755" spans="1:4">
      <c r="C5755" t="s">
        <v>2518</v>
      </c>
    </row>
    <row r="5756" spans="1:4">
      <c r="C5756" t="s">
        <v>2519</v>
      </c>
    </row>
    <row r="5757" spans="1:4">
      <c r="C5757" t="s">
        <v>2520</v>
      </c>
    </row>
    <row r="5759" spans="1:4">
      <c r="A5759">
        <v>2828101</v>
      </c>
      <c r="C5759" t="s">
        <v>2521</v>
      </c>
      <c r="D5759" t="s">
        <v>155</v>
      </c>
    </row>
    <row r="5760" spans="1:4">
      <c r="C5760" t="s">
        <v>2522</v>
      </c>
    </row>
    <row r="5762" spans="1:4">
      <c r="A5762">
        <v>2828109</v>
      </c>
      <c r="C5762" t="s">
        <v>56</v>
      </c>
      <c r="D5762">
        <v>3</v>
      </c>
    </row>
    <row r="5764" spans="1:4">
      <c r="A5764">
        <v>28289</v>
      </c>
      <c r="C5764" t="s">
        <v>33</v>
      </c>
      <c r="D5764">
        <v>3</v>
      </c>
    </row>
    <row r="5766" spans="1:4">
      <c r="A5766">
        <v>2829</v>
      </c>
      <c r="C5766" t="s">
        <v>2523</v>
      </c>
    </row>
    <row r="5767" spans="1:4">
      <c r="C5767" t="s">
        <v>2524</v>
      </c>
    </row>
    <row r="5768" spans="1:4">
      <c r="C5768" t="s">
        <v>2525</v>
      </c>
    </row>
    <row r="5770" spans="1:4">
      <c r="A5770">
        <v>28291100</v>
      </c>
      <c r="C5770" t="s">
        <v>2526</v>
      </c>
      <c r="D5770">
        <v>3</v>
      </c>
    </row>
    <row r="5772" spans="1:4">
      <c r="C5772" t="s">
        <v>676</v>
      </c>
    </row>
    <row r="5774" spans="1:4">
      <c r="A5774">
        <v>28291910</v>
      </c>
      <c r="C5774" t="s">
        <v>2527</v>
      </c>
      <c r="D5774">
        <v>3</v>
      </c>
    </row>
    <row r="5776" spans="1:4">
      <c r="A5776">
        <v>2829199</v>
      </c>
      <c r="C5776" t="s">
        <v>56</v>
      </c>
      <c r="D5776">
        <v>3</v>
      </c>
    </row>
    <row r="5778" spans="1:4">
      <c r="A5778">
        <v>28299</v>
      </c>
      <c r="C5778" t="s">
        <v>33</v>
      </c>
      <c r="D5778">
        <v>3</v>
      </c>
    </row>
    <row r="5780" spans="1:4">
      <c r="A5780">
        <v>283</v>
      </c>
      <c r="C5780" t="s">
        <v>2528</v>
      </c>
    </row>
    <row r="5781" spans="1:4">
      <c r="C5781" t="s">
        <v>2401</v>
      </c>
    </row>
    <row r="5782" spans="1:4">
      <c r="C5782" t="s">
        <v>2529</v>
      </c>
    </row>
    <row r="5784" spans="1:4">
      <c r="A5784">
        <v>28301010</v>
      </c>
      <c r="C5784" t="s">
        <v>2530</v>
      </c>
      <c r="D5784">
        <v>3</v>
      </c>
    </row>
    <row r="5786" spans="1:4">
      <c r="A5786">
        <v>2830109</v>
      </c>
      <c r="C5786" t="s">
        <v>56</v>
      </c>
      <c r="D5786">
        <v>3</v>
      </c>
    </row>
    <row r="5788" spans="1:4">
      <c r="A5788">
        <v>28309</v>
      </c>
      <c r="C5788" t="s">
        <v>33</v>
      </c>
      <c r="D5788">
        <v>3</v>
      </c>
    </row>
    <row r="5790" spans="1:4">
      <c r="A5790">
        <v>2831</v>
      </c>
      <c r="C5790" t="s">
        <v>2531</v>
      </c>
    </row>
    <row r="5791" spans="1:4">
      <c r="C5791" t="s">
        <v>2532</v>
      </c>
    </row>
    <row r="5793" spans="1:4">
      <c r="A5793">
        <v>28311010</v>
      </c>
      <c r="C5793" t="s">
        <v>2533</v>
      </c>
      <c r="D5793">
        <v>3</v>
      </c>
    </row>
    <row r="5795" spans="1:4">
      <c r="A5795">
        <v>2831109</v>
      </c>
      <c r="C5795" t="s">
        <v>56</v>
      </c>
      <c r="D5795">
        <v>3</v>
      </c>
    </row>
    <row r="5797" spans="1:4">
      <c r="C5797" t="s">
        <v>95</v>
      </c>
    </row>
    <row r="5799" spans="1:4">
      <c r="A5799">
        <v>28319010</v>
      </c>
      <c r="C5799" t="s">
        <v>2534</v>
      </c>
      <c r="D5799">
        <v>3</v>
      </c>
    </row>
    <row r="5801" spans="1:4">
      <c r="A5801">
        <v>2831902</v>
      </c>
      <c r="C5801" t="s">
        <v>2535</v>
      </c>
      <c r="D5801">
        <v>3</v>
      </c>
    </row>
    <row r="5803" spans="1:4">
      <c r="A5803">
        <v>2831909</v>
      </c>
      <c r="C5803" t="s">
        <v>56</v>
      </c>
      <c r="D5803">
        <v>3</v>
      </c>
    </row>
    <row r="5805" spans="1:4">
      <c r="A5805">
        <v>2832</v>
      </c>
      <c r="C5805" t="s">
        <v>2536</v>
      </c>
    </row>
    <row r="5806" spans="1:4">
      <c r="C5806" t="s">
        <v>2537</v>
      </c>
    </row>
    <row r="5808" spans="1:4">
      <c r="A5808">
        <v>28321010</v>
      </c>
      <c r="C5808" t="s">
        <v>2538</v>
      </c>
      <c r="D5808">
        <v>3</v>
      </c>
    </row>
    <row r="5810" spans="1:4">
      <c r="A5810">
        <v>2832109</v>
      </c>
      <c r="C5810" t="s">
        <v>56</v>
      </c>
      <c r="D5810">
        <v>3</v>
      </c>
    </row>
    <row r="5812" spans="1:4">
      <c r="C5812" t="s">
        <v>2539</v>
      </c>
    </row>
    <row r="5814" spans="1:4">
      <c r="A5814">
        <v>28322010</v>
      </c>
      <c r="C5814" t="s">
        <v>2540</v>
      </c>
      <c r="D5814">
        <v>3</v>
      </c>
    </row>
    <row r="5816" spans="1:4">
      <c r="A5816">
        <v>2832209</v>
      </c>
      <c r="C5816" t="s">
        <v>56</v>
      </c>
      <c r="D5816">
        <v>3</v>
      </c>
    </row>
    <row r="5818" spans="1:4">
      <c r="A5818">
        <v>28323</v>
      </c>
      <c r="C5818" t="s">
        <v>2541</v>
      </c>
      <c r="D5818">
        <v>3</v>
      </c>
    </row>
    <row r="5820" spans="1:4">
      <c r="A5820">
        <v>2833</v>
      </c>
      <c r="C5820" t="s">
        <v>2542</v>
      </c>
    </row>
    <row r="5821" spans="1:4">
      <c r="C5821" t="s">
        <v>2543</v>
      </c>
    </row>
    <row r="5822" spans="1:4">
      <c r="C5822" t="s">
        <v>2544</v>
      </c>
    </row>
    <row r="5824" spans="1:4">
      <c r="A5824">
        <v>28331100</v>
      </c>
      <c r="C5824" t="s">
        <v>2545</v>
      </c>
      <c r="D5824">
        <v>16</v>
      </c>
    </row>
    <row r="5826" spans="1:4">
      <c r="A5826">
        <v>283319</v>
      </c>
      <c r="C5826" t="s">
        <v>27</v>
      </c>
      <c r="D5826">
        <v>11</v>
      </c>
    </row>
    <row r="5830" spans="1:4">
      <c r="A5830">
        <v>103</v>
      </c>
    </row>
    <row r="5832" spans="1:4">
      <c r="A5832" t="s">
        <v>0</v>
      </c>
      <c r="C5832" t="s">
        <v>1</v>
      </c>
      <c r="D5832" t="s">
        <v>2</v>
      </c>
    </row>
    <row r="5834" spans="1:4">
      <c r="A5834" t="s">
        <v>4</v>
      </c>
      <c r="B5834" t="s">
        <v>5</v>
      </c>
    </row>
    <row r="5835" spans="1:4">
      <c r="A5835" t="s">
        <v>7</v>
      </c>
      <c r="B5835" t="s">
        <v>8</v>
      </c>
    </row>
    <row r="5836" spans="1:4">
      <c r="A5836" t="s">
        <v>12</v>
      </c>
    </row>
    <row r="5837" spans="1:4">
      <c r="A5837">
        <v>-1</v>
      </c>
      <c r="B5837">
        <v>-2</v>
      </c>
      <c r="C5837">
        <v>-3</v>
      </c>
      <c r="D5837">
        <v>-4</v>
      </c>
    </row>
    <row r="5839" spans="1:4">
      <c r="C5839" t="s">
        <v>2546</v>
      </c>
    </row>
    <row r="5841" spans="1:4">
      <c r="A5841">
        <v>28332100</v>
      </c>
      <c r="C5841" t="s">
        <v>2510</v>
      </c>
      <c r="D5841">
        <v>3</v>
      </c>
    </row>
    <row r="5843" spans="1:4">
      <c r="A5843">
        <v>283322</v>
      </c>
      <c r="C5843" t="s">
        <v>2502</v>
      </c>
      <c r="D5843">
        <v>3</v>
      </c>
    </row>
    <row r="5845" spans="1:4">
      <c r="A5845">
        <v>283324</v>
      </c>
      <c r="C5845" t="s">
        <v>2511</v>
      </c>
      <c r="D5845">
        <v>3</v>
      </c>
    </row>
    <row r="5847" spans="1:4">
      <c r="A5847">
        <v>283325</v>
      </c>
      <c r="C5847" t="s">
        <v>2513</v>
      </c>
      <c r="D5847">
        <v>3</v>
      </c>
    </row>
    <row r="5849" spans="1:4">
      <c r="A5849">
        <v>283327</v>
      </c>
      <c r="C5849" t="s">
        <v>2547</v>
      </c>
      <c r="D5849">
        <v>3</v>
      </c>
    </row>
    <row r="5851" spans="1:4">
      <c r="C5851" t="s">
        <v>676</v>
      </c>
    </row>
    <row r="5853" spans="1:4">
      <c r="A5853">
        <v>28332910</v>
      </c>
      <c r="C5853" t="s">
        <v>2548</v>
      </c>
      <c r="D5853">
        <v>3</v>
      </c>
    </row>
    <row r="5855" spans="1:4">
      <c r="A5855">
        <v>2833292</v>
      </c>
      <c r="C5855" t="s">
        <v>2549</v>
      </c>
      <c r="D5855">
        <v>3</v>
      </c>
    </row>
    <row r="5857" spans="1:4">
      <c r="A5857">
        <v>2833293</v>
      </c>
      <c r="C5857" t="s">
        <v>2550</v>
      </c>
      <c r="D5857">
        <v>16</v>
      </c>
    </row>
    <row r="5859" spans="1:4">
      <c r="A5859">
        <v>2833294</v>
      </c>
      <c r="C5859" t="s">
        <v>2551</v>
      </c>
      <c r="D5859">
        <v>3</v>
      </c>
    </row>
    <row r="5861" spans="1:4">
      <c r="A5861">
        <v>2833299</v>
      </c>
      <c r="C5861" t="s">
        <v>56</v>
      </c>
      <c r="D5861">
        <v>3</v>
      </c>
    </row>
    <row r="5863" spans="1:4">
      <c r="A5863">
        <v>28333</v>
      </c>
      <c r="C5863" t="s">
        <v>2552</v>
      </c>
      <c r="D5863">
        <v>3</v>
      </c>
    </row>
    <row r="5865" spans="1:4">
      <c r="A5865">
        <v>28334</v>
      </c>
      <c r="C5865" t="s">
        <v>2553</v>
      </c>
      <c r="D5865">
        <v>3</v>
      </c>
    </row>
    <row r="5867" spans="1:4">
      <c r="A5867">
        <v>2834</v>
      </c>
      <c r="C5867" t="s">
        <v>2554</v>
      </c>
    </row>
    <row r="5868" spans="1:4">
      <c r="C5868" t="s">
        <v>2555</v>
      </c>
    </row>
    <row r="5869" spans="1:4">
      <c r="A5869">
        <v>28341010</v>
      </c>
      <c r="C5869" t="s">
        <v>2556</v>
      </c>
      <c r="D5869">
        <v>3</v>
      </c>
    </row>
    <row r="5870" spans="1:4">
      <c r="A5870">
        <v>2834109</v>
      </c>
      <c r="C5870" t="s">
        <v>56</v>
      </c>
      <c r="D5870">
        <v>3</v>
      </c>
    </row>
    <row r="5871" spans="1:4">
      <c r="C5871" t="s">
        <v>2557</v>
      </c>
    </row>
    <row r="5872" spans="1:4">
      <c r="A5872">
        <v>28342100</v>
      </c>
      <c r="C5872" t="s">
        <v>2558</v>
      </c>
      <c r="D5872">
        <v>3</v>
      </c>
    </row>
    <row r="5874" spans="1:4">
      <c r="A5874">
        <v>283429</v>
      </c>
      <c r="C5874" t="s">
        <v>27</v>
      </c>
      <c r="D5874">
        <v>3</v>
      </c>
    </row>
    <row r="5876" spans="1:4">
      <c r="A5876">
        <v>2835</v>
      </c>
      <c r="C5876" t="s">
        <v>2559</v>
      </c>
    </row>
    <row r="5877" spans="1:4">
      <c r="C5877" t="s">
        <v>2560</v>
      </c>
    </row>
    <row r="5878" spans="1:4">
      <c r="C5878" t="s">
        <v>2561</v>
      </c>
    </row>
    <row r="5879" spans="1:4">
      <c r="C5879" t="s">
        <v>2562</v>
      </c>
    </row>
    <row r="5880" spans="1:4">
      <c r="A5880">
        <v>28351</v>
      </c>
      <c r="C5880" t="s">
        <v>2563</v>
      </c>
      <c r="D5880" t="s">
        <v>155</v>
      </c>
    </row>
    <row r="5881" spans="1:4">
      <c r="C5881" t="s">
        <v>2564</v>
      </c>
    </row>
    <row r="5883" spans="1:4">
      <c r="C5883" t="s">
        <v>2565</v>
      </c>
    </row>
    <row r="5885" spans="1:4">
      <c r="C5885" t="s">
        <v>2566</v>
      </c>
    </row>
    <row r="5887" spans="1:4">
      <c r="A5887">
        <v>28352210</v>
      </c>
      <c r="C5887" t="s">
        <v>2567</v>
      </c>
      <c r="D5887">
        <v>3</v>
      </c>
    </row>
    <row r="5889" spans="1:4">
      <c r="A5889">
        <v>2835229</v>
      </c>
      <c r="C5889" t="s">
        <v>56</v>
      </c>
      <c r="D5889">
        <v>3</v>
      </c>
    </row>
    <row r="5891" spans="1:4">
      <c r="A5891">
        <v>283524</v>
      </c>
      <c r="C5891" t="s">
        <v>2558</v>
      </c>
      <c r="D5891">
        <v>3</v>
      </c>
    </row>
    <row r="5893" spans="1:4">
      <c r="A5893">
        <v>283525</v>
      </c>
      <c r="C5893" t="s">
        <v>2568</v>
      </c>
      <c r="D5893" t="s">
        <v>155</v>
      </c>
    </row>
    <row r="5894" spans="1:4">
      <c r="C5894" t="s">
        <v>2569</v>
      </c>
    </row>
    <row r="5896" spans="1:4">
      <c r="A5896">
        <v>283526</v>
      </c>
      <c r="C5896" t="s">
        <v>2570</v>
      </c>
      <c r="D5896">
        <v>3</v>
      </c>
    </row>
    <row r="5898" spans="1:4">
      <c r="C5898" t="s">
        <v>676</v>
      </c>
    </row>
    <row r="5899" spans="1:4">
      <c r="A5899">
        <v>28352910</v>
      </c>
      <c r="C5899" t="s">
        <v>2571</v>
      </c>
      <c r="D5899">
        <v>3</v>
      </c>
    </row>
    <row r="5901" spans="1:4">
      <c r="A5901">
        <v>2835292</v>
      </c>
      <c r="C5901" t="s">
        <v>2572</v>
      </c>
      <c r="D5901">
        <v>3</v>
      </c>
    </row>
    <row r="5902" spans="1:4">
      <c r="A5902">
        <v>2835293</v>
      </c>
      <c r="C5902" t="s">
        <v>2573</v>
      </c>
      <c r="D5902">
        <v>3</v>
      </c>
    </row>
    <row r="5903" spans="1:4">
      <c r="A5903">
        <v>2835299</v>
      </c>
      <c r="C5903" t="s">
        <v>56</v>
      </c>
      <c r="D5903">
        <v>3</v>
      </c>
    </row>
    <row r="5904" spans="1:4">
      <c r="C5904" t="s">
        <v>2574</v>
      </c>
    </row>
    <row r="5906" spans="1:4">
      <c r="A5906">
        <v>28353100</v>
      </c>
      <c r="C5906" t="s">
        <v>2575</v>
      </c>
      <c r="D5906" t="s">
        <v>155</v>
      </c>
    </row>
    <row r="5907" spans="1:4">
      <c r="C5907" t="s">
        <v>2576</v>
      </c>
    </row>
    <row r="5908" spans="1:4">
      <c r="A5908">
        <v>283539</v>
      </c>
      <c r="C5908" t="s">
        <v>27</v>
      </c>
      <c r="D5908">
        <v>11</v>
      </c>
    </row>
    <row r="5911" spans="1:4">
      <c r="A5911">
        <v>104</v>
      </c>
    </row>
    <row r="5913" spans="1:4">
      <c r="A5913" t="s">
        <v>0</v>
      </c>
      <c r="C5913" t="s">
        <v>1</v>
      </c>
      <c r="D5913" t="s">
        <v>2</v>
      </c>
    </row>
    <row r="5915" spans="1:4">
      <c r="A5915" t="s">
        <v>4</v>
      </c>
      <c r="B5915" t="s">
        <v>5</v>
      </c>
    </row>
    <row r="5916" spans="1:4">
      <c r="A5916" t="s">
        <v>7</v>
      </c>
      <c r="B5916" t="s">
        <v>8</v>
      </c>
    </row>
    <row r="5917" spans="1:4">
      <c r="A5917" t="s">
        <v>12</v>
      </c>
    </row>
    <row r="5918" spans="1:4">
      <c r="A5918">
        <v>-1</v>
      </c>
      <c r="B5918">
        <v>-2</v>
      </c>
      <c r="C5918">
        <v>-3</v>
      </c>
      <c r="D5918">
        <v>-4</v>
      </c>
    </row>
    <row r="5920" spans="1:4">
      <c r="A5920">
        <v>2836</v>
      </c>
      <c r="C5920" t="s">
        <v>2577</v>
      </c>
    </row>
    <row r="5921" spans="1:4">
      <c r="C5921" t="s">
        <v>2578</v>
      </c>
    </row>
    <row r="5922" spans="1:4">
      <c r="C5922" t="s">
        <v>2579</v>
      </c>
    </row>
    <row r="5924" spans="1:4">
      <c r="A5924">
        <v>28362</v>
      </c>
      <c r="C5924" t="s">
        <v>2580</v>
      </c>
      <c r="D5924">
        <v>11</v>
      </c>
    </row>
    <row r="5926" spans="1:4">
      <c r="A5926">
        <v>28363</v>
      </c>
      <c r="C5926" t="s">
        <v>2581</v>
      </c>
      <c r="D5926" t="s">
        <v>98</v>
      </c>
    </row>
    <row r="5927" spans="1:4">
      <c r="C5927" t="s">
        <v>2582</v>
      </c>
    </row>
    <row r="5928" spans="1:4">
      <c r="A5928">
        <v>28364</v>
      </c>
      <c r="C5928" t="s">
        <v>2583</v>
      </c>
      <c r="D5928">
        <v>3</v>
      </c>
    </row>
    <row r="5930" spans="1:4">
      <c r="A5930">
        <v>28365</v>
      </c>
      <c r="C5930" t="s">
        <v>2584</v>
      </c>
      <c r="D5930">
        <v>3</v>
      </c>
    </row>
    <row r="5932" spans="1:4">
      <c r="A5932">
        <v>28366</v>
      </c>
      <c r="C5932" t="s">
        <v>2585</v>
      </c>
      <c r="D5932">
        <v>3</v>
      </c>
    </row>
    <row r="5934" spans="1:4">
      <c r="C5934" t="s">
        <v>95</v>
      </c>
    </row>
    <row r="5936" spans="1:4">
      <c r="A5936">
        <v>28369100</v>
      </c>
      <c r="C5936" t="s">
        <v>2586</v>
      </c>
      <c r="D5936">
        <v>3</v>
      </c>
    </row>
    <row r="5938" spans="1:4">
      <c r="A5938">
        <v>283692</v>
      </c>
      <c r="C5938" t="s">
        <v>2587</v>
      </c>
      <c r="D5938">
        <v>3</v>
      </c>
    </row>
    <row r="5940" spans="1:4">
      <c r="C5940" t="s">
        <v>676</v>
      </c>
    </row>
    <row r="5942" spans="1:4">
      <c r="A5942">
        <v>28369910</v>
      </c>
      <c r="C5942" t="s">
        <v>2588</v>
      </c>
      <c r="D5942">
        <v>3</v>
      </c>
    </row>
    <row r="5944" spans="1:4">
      <c r="A5944">
        <v>2836992</v>
      </c>
      <c r="C5944" t="s">
        <v>2589</v>
      </c>
      <c r="D5944">
        <v>3</v>
      </c>
    </row>
    <row r="5946" spans="1:4">
      <c r="A5946">
        <v>2836993</v>
      </c>
      <c r="C5946" t="s">
        <v>2590</v>
      </c>
      <c r="D5946">
        <v>11</v>
      </c>
    </row>
    <row r="5948" spans="1:4">
      <c r="A5948">
        <v>2836999</v>
      </c>
      <c r="C5948" t="s">
        <v>56</v>
      </c>
      <c r="D5948">
        <v>3</v>
      </c>
    </row>
    <row r="5950" spans="1:4">
      <c r="A5950">
        <v>2837</v>
      </c>
      <c r="C5950" t="s">
        <v>2591</v>
      </c>
    </row>
    <row r="5951" spans="1:4">
      <c r="C5951" t="s">
        <v>2592</v>
      </c>
    </row>
    <row r="5953" spans="1:4">
      <c r="C5953" t="s">
        <v>2593</v>
      </c>
    </row>
    <row r="5955" spans="1:4">
      <c r="A5955">
        <v>28371100</v>
      </c>
      <c r="C5955" t="s">
        <v>2526</v>
      </c>
      <c r="D5955">
        <v>11</v>
      </c>
    </row>
    <row r="5957" spans="1:4">
      <c r="A5957">
        <v>283719</v>
      </c>
      <c r="C5957" t="s">
        <v>27</v>
      </c>
      <c r="D5957">
        <v>3</v>
      </c>
    </row>
    <row r="5959" spans="1:4">
      <c r="A5959">
        <v>28372</v>
      </c>
      <c r="C5959" t="s">
        <v>2594</v>
      </c>
      <c r="D5959" t="s">
        <v>155</v>
      </c>
    </row>
    <row r="5961" spans="1:4">
      <c r="A5961" t="s">
        <v>2595</v>
      </c>
    </row>
    <row r="5963" spans="1:4">
      <c r="A5963">
        <v>2839</v>
      </c>
      <c r="C5963" t="s">
        <v>2596</v>
      </c>
    </row>
    <row r="5964" spans="1:4">
      <c r="C5964" t="s">
        <v>2532</v>
      </c>
    </row>
    <row r="5966" spans="1:4">
      <c r="A5966">
        <v>28391100</v>
      </c>
      <c r="C5966" t="s">
        <v>2597</v>
      </c>
      <c r="D5966">
        <v>3</v>
      </c>
    </row>
    <row r="5968" spans="1:4">
      <c r="C5968" t="s">
        <v>676</v>
      </c>
    </row>
    <row r="5970" spans="1:4">
      <c r="A5970">
        <v>28391910</v>
      </c>
      <c r="C5970" t="s">
        <v>2598</v>
      </c>
      <c r="D5970">
        <v>3</v>
      </c>
    </row>
    <row r="5972" spans="1:4">
      <c r="A5972">
        <v>2839199</v>
      </c>
      <c r="C5972" t="s">
        <v>56</v>
      </c>
      <c r="D5972">
        <v>3</v>
      </c>
    </row>
    <row r="5974" spans="1:4">
      <c r="A5974">
        <v>28399</v>
      </c>
      <c r="C5974" t="s">
        <v>33</v>
      </c>
      <c r="D5974">
        <v>3</v>
      </c>
    </row>
    <row r="5976" spans="1:4">
      <c r="A5976">
        <v>284</v>
      </c>
      <c r="C5976" t="s">
        <v>2599</v>
      </c>
    </row>
    <row r="5977" spans="1:4">
      <c r="C5977" t="s">
        <v>2600</v>
      </c>
    </row>
    <row r="5979" spans="1:4">
      <c r="A5979">
        <v>28401100</v>
      </c>
      <c r="C5979" t="s">
        <v>2601</v>
      </c>
      <c r="D5979">
        <v>3</v>
      </c>
    </row>
    <row r="5981" spans="1:4">
      <c r="A5981">
        <v>284019</v>
      </c>
      <c r="C5981" t="s">
        <v>27</v>
      </c>
      <c r="D5981">
        <v>3</v>
      </c>
    </row>
    <row r="5983" spans="1:4">
      <c r="A5983">
        <v>28402</v>
      </c>
      <c r="C5983" t="s">
        <v>2602</v>
      </c>
      <c r="D5983">
        <v>3</v>
      </c>
    </row>
    <row r="5985" spans="1:4">
      <c r="A5985">
        <v>28403</v>
      </c>
      <c r="C5985" t="s">
        <v>2603</v>
      </c>
      <c r="D5985">
        <v>3</v>
      </c>
    </row>
    <row r="5987" spans="1:4">
      <c r="A5987">
        <v>2841</v>
      </c>
      <c r="C5987" t="s">
        <v>2604</v>
      </c>
    </row>
    <row r="5988" spans="1:4">
      <c r="A5988">
        <v>28413</v>
      </c>
      <c r="C5988" t="s">
        <v>2605</v>
      </c>
      <c r="D5988">
        <v>3</v>
      </c>
    </row>
    <row r="5990" spans="1:4">
      <c r="C5990" t="s">
        <v>2606</v>
      </c>
    </row>
    <row r="5991" spans="1:4">
      <c r="C5991" t="s">
        <v>2607</v>
      </c>
    </row>
    <row r="5992" spans="1:4">
      <c r="A5992">
        <v>2841501</v>
      </c>
      <c r="C5992" t="s">
        <v>2608</v>
      </c>
      <c r="D5992">
        <v>3</v>
      </c>
    </row>
    <row r="5994" spans="1:4">
      <c r="A5994">
        <v>2841509</v>
      </c>
      <c r="C5994" t="s">
        <v>56</v>
      </c>
      <c r="D5994">
        <v>3</v>
      </c>
    </row>
    <row r="5997" spans="1:4">
      <c r="A5997">
        <v>105</v>
      </c>
    </row>
    <row r="5999" spans="1:4">
      <c r="A5999" t="s">
        <v>0</v>
      </c>
      <c r="C5999" t="s">
        <v>1</v>
      </c>
      <c r="D5999" t="s">
        <v>2</v>
      </c>
    </row>
    <row r="6001" spans="1:4">
      <c r="A6001" t="s">
        <v>4</v>
      </c>
      <c r="B6001" t="s">
        <v>5</v>
      </c>
    </row>
    <row r="6002" spans="1:4">
      <c r="A6002" t="s">
        <v>7</v>
      </c>
      <c r="B6002" t="s">
        <v>8</v>
      </c>
    </row>
    <row r="6003" spans="1:4">
      <c r="A6003" t="s">
        <v>12</v>
      </c>
    </row>
    <row r="6004" spans="1:4">
      <c r="A6004">
        <v>-1</v>
      </c>
      <c r="B6004">
        <v>-2</v>
      </c>
      <c r="C6004">
        <v>-3</v>
      </c>
      <c r="D6004">
        <v>-4</v>
      </c>
    </row>
    <row r="6006" spans="1:4">
      <c r="C6006" t="s">
        <v>2609</v>
      </c>
    </row>
    <row r="6008" spans="1:4">
      <c r="A6008">
        <v>28416100</v>
      </c>
      <c r="C6008" t="s">
        <v>2610</v>
      </c>
      <c r="D6008">
        <v>3</v>
      </c>
    </row>
    <row r="6010" spans="1:4">
      <c r="A6010">
        <v>284169</v>
      </c>
      <c r="C6010" t="s">
        <v>27</v>
      </c>
      <c r="D6010">
        <v>3</v>
      </c>
    </row>
    <row r="6012" spans="1:4">
      <c r="A6012">
        <v>28417</v>
      </c>
      <c r="C6012" t="s">
        <v>2611</v>
      </c>
      <c r="D6012">
        <v>3</v>
      </c>
    </row>
    <row r="6014" spans="1:4">
      <c r="A6014">
        <v>28418</v>
      </c>
      <c r="C6014" t="s">
        <v>2612</v>
      </c>
      <c r="D6014">
        <v>3</v>
      </c>
    </row>
    <row r="6016" spans="1:4">
      <c r="C6016" t="s">
        <v>95</v>
      </c>
    </row>
    <row r="6018" spans="1:4">
      <c r="A6018">
        <v>28419010</v>
      </c>
      <c r="C6018" t="s">
        <v>2613</v>
      </c>
      <c r="D6018">
        <v>3</v>
      </c>
    </row>
    <row r="6020" spans="1:4">
      <c r="A6020">
        <v>2841909</v>
      </c>
      <c r="C6020" t="s">
        <v>56</v>
      </c>
      <c r="D6020">
        <v>3</v>
      </c>
    </row>
    <row r="6022" spans="1:4">
      <c r="A6022">
        <v>2842</v>
      </c>
      <c r="C6022" t="s">
        <v>2614</v>
      </c>
    </row>
    <row r="6023" spans="1:4">
      <c r="C6023" t="s">
        <v>2615</v>
      </c>
    </row>
    <row r="6024" spans="1:4">
      <c r="C6024" t="s">
        <v>2616</v>
      </c>
    </row>
    <row r="6026" spans="1:4">
      <c r="A6026">
        <v>28421</v>
      </c>
      <c r="C6026" t="s">
        <v>2617</v>
      </c>
      <c r="D6026" t="s">
        <v>155</v>
      </c>
    </row>
    <row r="6027" spans="1:4">
      <c r="C6027" t="s">
        <v>2618</v>
      </c>
    </row>
    <row r="6028" spans="1:4">
      <c r="C6028" t="s">
        <v>2462</v>
      </c>
    </row>
    <row r="6029" spans="1:4">
      <c r="C6029" t="s">
        <v>95</v>
      </c>
    </row>
    <row r="6031" spans="1:4">
      <c r="A6031">
        <v>28429010</v>
      </c>
      <c r="C6031" t="s">
        <v>2619</v>
      </c>
      <c r="D6031" t="s">
        <v>155</v>
      </c>
    </row>
    <row r="6033" spans="1:4">
      <c r="A6033">
        <v>2842909</v>
      </c>
      <c r="C6033" t="s">
        <v>56</v>
      </c>
      <c r="D6033">
        <v>3</v>
      </c>
    </row>
    <row r="6035" spans="1:4">
      <c r="C6035" t="s">
        <v>2620</v>
      </c>
    </row>
    <row r="6037" spans="1:4">
      <c r="A6037">
        <v>2843</v>
      </c>
      <c r="C6037" t="s">
        <v>2621</v>
      </c>
    </row>
    <row r="6038" spans="1:4">
      <c r="C6038" t="s">
        <v>2622</v>
      </c>
    </row>
    <row r="6039" spans="1:4">
      <c r="C6039" t="s">
        <v>2623</v>
      </c>
    </row>
    <row r="6040" spans="1:4">
      <c r="C6040" t="s">
        <v>2624</v>
      </c>
    </row>
    <row r="6042" spans="1:4">
      <c r="A6042">
        <v>28431</v>
      </c>
      <c r="C6042" t="s">
        <v>2625</v>
      </c>
      <c r="D6042">
        <v>3</v>
      </c>
    </row>
    <row r="6044" spans="1:4">
      <c r="C6044" t="s">
        <v>2626</v>
      </c>
    </row>
    <row r="6046" spans="1:4">
      <c r="A6046">
        <v>28432100</v>
      </c>
      <c r="C6046" t="s">
        <v>2627</v>
      </c>
      <c r="D6046">
        <v>3</v>
      </c>
    </row>
    <row r="6048" spans="1:4">
      <c r="A6048">
        <v>284329</v>
      </c>
      <c r="C6048" t="s">
        <v>27</v>
      </c>
      <c r="D6048">
        <v>3</v>
      </c>
    </row>
    <row r="6050" spans="1:4">
      <c r="A6050">
        <v>28433</v>
      </c>
      <c r="C6050" t="s">
        <v>2628</v>
      </c>
      <c r="D6050">
        <v>3</v>
      </c>
    </row>
    <row r="6052" spans="1:4">
      <c r="A6052">
        <v>28439</v>
      </c>
      <c r="C6052" t="s">
        <v>2629</v>
      </c>
      <c r="D6052" t="s">
        <v>155</v>
      </c>
    </row>
    <row r="6054" spans="1:4">
      <c r="A6054">
        <v>2844</v>
      </c>
      <c r="C6054" t="s">
        <v>2630</v>
      </c>
    </row>
    <row r="6055" spans="1:4">
      <c r="C6055" t="s">
        <v>2631</v>
      </c>
    </row>
    <row r="6056" spans="1:4">
      <c r="C6056" t="s">
        <v>2632</v>
      </c>
    </row>
    <row r="6057" spans="1:4">
      <c r="C6057" t="s">
        <v>2633</v>
      </c>
    </row>
    <row r="6058" spans="1:4">
      <c r="C6058" t="s">
        <v>2634</v>
      </c>
    </row>
    <row r="6060" spans="1:4">
      <c r="A6060">
        <v>28441</v>
      </c>
      <c r="C6060" t="s">
        <v>2635</v>
      </c>
      <c r="D6060" t="s">
        <v>155</v>
      </c>
    </row>
    <row r="6061" spans="1:4">
      <c r="C6061" t="s">
        <v>2636</v>
      </c>
    </row>
    <row r="6062" spans="1:4">
      <c r="C6062" t="s">
        <v>2637</v>
      </c>
    </row>
    <row r="6063" spans="1:4">
      <c r="C6063" t="s">
        <v>2638</v>
      </c>
    </row>
    <row r="6065" spans="1:4">
      <c r="A6065">
        <v>28442</v>
      </c>
      <c r="C6065" t="s">
        <v>2639</v>
      </c>
      <c r="D6065" t="s">
        <v>155</v>
      </c>
    </row>
    <row r="6066" spans="1:4">
      <c r="C6066" t="s">
        <v>2640</v>
      </c>
    </row>
    <row r="6067" spans="1:4">
      <c r="C6067" t="s">
        <v>2641</v>
      </c>
    </row>
    <row r="6068" spans="1:4">
      <c r="C6068" t="s">
        <v>2642</v>
      </c>
    </row>
    <row r="6069" spans="1:4">
      <c r="C6069" t="s">
        <v>2643</v>
      </c>
    </row>
    <row r="6073" spans="1:4">
      <c r="A6073">
        <v>106</v>
      </c>
    </row>
    <row r="6075" spans="1:4">
      <c r="A6075" t="s">
        <v>0</v>
      </c>
      <c r="C6075" t="s">
        <v>1</v>
      </c>
      <c r="D6075" t="s">
        <v>2</v>
      </c>
    </row>
    <row r="6077" spans="1:4">
      <c r="A6077" t="s">
        <v>4</v>
      </c>
      <c r="B6077" t="s">
        <v>5</v>
      </c>
    </row>
    <row r="6078" spans="1:4">
      <c r="A6078" t="s">
        <v>7</v>
      </c>
      <c r="B6078" t="s">
        <v>8</v>
      </c>
    </row>
    <row r="6079" spans="1:4">
      <c r="A6079" t="s">
        <v>12</v>
      </c>
    </row>
    <row r="6080" spans="1:4">
      <c r="A6080">
        <v>-1</v>
      </c>
      <c r="B6080">
        <v>-2</v>
      </c>
      <c r="C6080">
        <v>-3</v>
      </c>
      <c r="D6080">
        <v>-4</v>
      </c>
    </row>
    <row r="6082" spans="1:4">
      <c r="A6082">
        <v>28443</v>
      </c>
      <c r="C6082" t="s">
        <v>2644</v>
      </c>
      <c r="D6082" t="s">
        <v>155</v>
      </c>
    </row>
    <row r="6083" spans="1:4">
      <c r="C6083" t="s">
        <v>2645</v>
      </c>
    </row>
    <row r="6084" spans="1:4">
      <c r="C6084" t="s">
        <v>2641</v>
      </c>
    </row>
    <row r="6085" spans="1:4">
      <c r="C6085" t="s">
        <v>2646</v>
      </c>
    </row>
    <row r="6086" spans="1:4">
      <c r="C6086" t="s">
        <v>2647</v>
      </c>
    </row>
    <row r="6088" spans="1:4">
      <c r="A6088">
        <v>28444</v>
      </c>
      <c r="C6088" t="s">
        <v>2648</v>
      </c>
      <c r="D6088" t="s">
        <v>155</v>
      </c>
    </row>
    <row r="6089" spans="1:4">
      <c r="C6089" t="s">
        <v>2649</v>
      </c>
    </row>
    <row r="6090" spans="1:4">
      <c r="C6090" t="s">
        <v>2650</v>
      </c>
    </row>
    <row r="6091" spans="1:4">
      <c r="C6091" t="s">
        <v>2641</v>
      </c>
    </row>
    <row r="6092" spans="1:4">
      <c r="C6092" t="s">
        <v>2651</v>
      </c>
    </row>
    <row r="6093" spans="1:4">
      <c r="C6093" t="s">
        <v>2652</v>
      </c>
    </row>
    <row r="6095" spans="1:4">
      <c r="A6095">
        <v>28445</v>
      </c>
      <c r="C6095" t="s">
        <v>2653</v>
      </c>
      <c r="D6095">
        <v>3</v>
      </c>
    </row>
    <row r="6096" spans="1:4">
      <c r="C6096" t="s">
        <v>2654</v>
      </c>
    </row>
    <row r="6098" spans="1:4">
      <c r="A6098">
        <v>2845</v>
      </c>
      <c r="C6098" t="s">
        <v>2655</v>
      </c>
    </row>
    <row r="6099" spans="1:4">
      <c r="C6099" t="s">
        <v>2656</v>
      </c>
    </row>
    <row r="6100" spans="1:4">
      <c r="C6100" t="s">
        <v>2657</v>
      </c>
    </row>
    <row r="6102" spans="1:4">
      <c r="A6102">
        <v>28451</v>
      </c>
      <c r="C6102" t="s">
        <v>2658</v>
      </c>
      <c r="D6102">
        <v>3</v>
      </c>
    </row>
    <row r="6104" spans="1:4">
      <c r="A6104">
        <v>28459</v>
      </c>
      <c r="C6104" t="s">
        <v>33</v>
      </c>
      <c r="D6104">
        <v>3</v>
      </c>
    </row>
    <row r="6106" spans="1:4">
      <c r="A6106">
        <v>2846</v>
      </c>
      <c r="C6106" t="s">
        <v>2659</v>
      </c>
    </row>
    <row r="6107" spans="1:4">
      <c r="C6107" t="s">
        <v>2660</v>
      </c>
    </row>
    <row r="6108" spans="1:4">
      <c r="C6108" t="s">
        <v>2661</v>
      </c>
    </row>
    <row r="6110" spans="1:4">
      <c r="A6110">
        <v>28461</v>
      </c>
      <c r="C6110" t="s">
        <v>2662</v>
      </c>
      <c r="D6110">
        <v>3</v>
      </c>
    </row>
    <row r="6112" spans="1:4">
      <c r="A6112">
        <v>28469</v>
      </c>
      <c r="C6112" t="s">
        <v>33</v>
      </c>
      <c r="D6112">
        <v>3</v>
      </c>
    </row>
    <row r="6114" spans="1:4">
      <c r="A6114">
        <v>2847</v>
      </c>
      <c r="C6114" t="s">
        <v>2663</v>
      </c>
      <c r="D6114">
        <v>11</v>
      </c>
    </row>
    <row r="6115" spans="1:4">
      <c r="C6115" t="s">
        <v>2664</v>
      </c>
    </row>
    <row r="6117" spans="1:4">
      <c r="A6117" t="s">
        <v>2665</v>
      </c>
    </row>
    <row r="6119" spans="1:4">
      <c r="A6119">
        <v>2849</v>
      </c>
      <c r="C6119" t="s">
        <v>2666</v>
      </c>
    </row>
    <row r="6121" spans="1:4">
      <c r="A6121">
        <v>28491</v>
      </c>
      <c r="C6121" t="s">
        <v>2667</v>
      </c>
      <c r="D6121">
        <v>3</v>
      </c>
    </row>
    <row r="6123" spans="1:4">
      <c r="A6123">
        <v>28492</v>
      </c>
      <c r="C6123" t="s">
        <v>2668</v>
      </c>
      <c r="D6123">
        <v>3</v>
      </c>
    </row>
    <row r="6125" spans="1:4">
      <c r="A6125">
        <v>28499</v>
      </c>
      <c r="C6125" t="s">
        <v>33</v>
      </c>
      <c r="D6125">
        <v>3</v>
      </c>
    </row>
    <row r="6127" spans="1:4">
      <c r="A6127">
        <v>2850</v>
      </c>
      <c r="C6127" t="s">
        <v>2669</v>
      </c>
      <c r="D6127">
        <v>3</v>
      </c>
    </row>
    <row r="6128" spans="1:4">
      <c r="C6128" t="s">
        <v>2670</v>
      </c>
    </row>
    <row r="6129" spans="1:4">
      <c r="C6129" t="s">
        <v>2671</v>
      </c>
    </row>
    <row r="6130" spans="1:4">
      <c r="C6130" t="s">
        <v>2672</v>
      </c>
    </row>
    <row r="6131" spans="1:4">
      <c r="A6131" t="s">
        <v>2673</v>
      </c>
    </row>
    <row r="6133" spans="1:4">
      <c r="A6133">
        <v>2852</v>
      </c>
      <c r="C6133" t="s">
        <v>2674</v>
      </c>
    </row>
    <row r="6134" spans="1:4">
      <c r="C6134" t="s">
        <v>2675</v>
      </c>
    </row>
    <row r="6135" spans="1:4">
      <c r="C6135" t="s">
        <v>2676</v>
      </c>
    </row>
    <row r="6136" spans="1:4">
      <c r="A6136">
        <v>28521</v>
      </c>
      <c r="C6136" t="s">
        <v>2677</v>
      </c>
      <c r="D6136">
        <v>3</v>
      </c>
    </row>
    <row r="6138" spans="1:4">
      <c r="A6138">
        <v>28529</v>
      </c>
      <c r="C6138" t="s">
        <v>33</v>
      </c>
      <c r="D6138">
        <v>3</v>
      </c>
    </row>
    <row r="6146" spans="1:4">
      <c r="A6146">
        <v>107</v>
      </c>
    </row>
    <row r="6148" spans="1:4">
      <c r="A6148" t="s">
        <v>0</v>
      </c>
      <c r="C6148" t="s">
        <v>1</v>
      </c>
      <c r="D6148" t="s">
        <v>2</v>
      </c>
    </row>
    <row r="6150" spans="1:4">
      <c r="A6150" t="s">
        <v>4</v>
      </c>
      <c r="B6150" t="s">
        <v>5</v>
      </c>
    </row>
    <row r="6151" spans="1:4">
      <c r="A6151" t="s">
        <v>7</v>
      </c>
      <c r="B6151" t="s">
        <v>8</v>
      </c>
    </row>
    <row r="6152" spans="1:4">
      <c r="A6152" t="s">
        <v>12</v>
      </c>
    </row>
    <row r="6153" spans="1:4">
      <c r="A6153">
        <v>-1</v>
      </c>
      <c r="B6153">
        <v>-2</v>
      </c>
      <c r="C6153">
        <v>-3</v>
      </c>
      <c r="D6153">
        <v>-4</v>
      </c>
    </row>
    <row r="6155" spans="1:4">
      <c r="A6155">
        <v>2853</v>
      </c>
      <c r="C6155" t="s">
        <v>2678</v>
      </c>
    </row>
    <row r="6156" spans="1:4">
      <c r="C6156" t="s">
        <v>2679</v>
      </c>
    </row>
    <row r="6157" spans="1:4">
      <c r="C6157" t="s">
        <v>2680</v>
      </c>
    </row>
    <row r="6158" spans="1:4">
      <c r="C6158" t="s">
        <v>2681</v>
      </c>
    </row>
    <row r="6159" spans="1:4">
      <c r="C6159" t="s">
        <v>2682</v>
      </c>
    </row>
    <row r="6160" spans="1:4">
      <c r="C6160" t="s">
        <v>2683</v>
      </c>
    </row>
    <row r="6161" spans="1:4">
      <c r="C6161" t="s">
        <v>2684</v>
      </c>
    </row>
    <row r="6162" spans="1:4">
      <c r="C6162" t="s">
        <v>2685</v>
      </c>
    </row>
    <row r="6164" spans="1:4">
      <c r="A6164">
        <v>28531</v>
      </c>
      <c r="C6164" t="s">
        <v>2686</v>
      </c>
      <c r="D6164">
        <v>3</v>
      </c>
    </row>
    <row r="6166" spans="1:4">
      <c r="A6166">
        <v>28539</v>
      </c>
      <c r="C6166" t="s">
        <v>33</v>
      </c>
      <c r="D6166">
        <v>3</v>
      </c>
    </row>
    <row r="6170" spans="1:4">
      <c r="A6170" t="s">
        <v>2687</v>
      </c>
    </row>
    <row r="6172" spans="1:4">
      <c r="A6172" t="s">
        <v>2688</v>
      </c>
    </row>
    <row r="6174" spans="1:4">
      <c r="A6174" t="s">
        <v>822</v>
      </c>
    </row>
    <row r="6176" spans="1:4">
      <c r="A6176" t="s">
        <v>823</v>
      </c>
      <c r="B6176" t="s">
        <v>2312</v>
      </c>
    </row>
    <row r="6178" spans="1:1">
      <c r="A6178" t="s">
        <v>2689</v>
      </c>
    </row>
    <row r="6180" spans="1:1">
      <c r="A6180" t="s">
        <v>2690</v>
      </c>
    </row>
    <row r="6182" spans="1:1">
      <c r="A6182" t="s">
        <v>2691</v>
      </c>
    </row>
    <row r="6184" spans="1:1">
      <c r="A6184" t="s">
        <v>2692</v>
      </c>
    </row>
    <row r="6186" spans="1:1">
      <c r="A6186" t="s">
        <v>2693</v>
      </c>
    </row>
    <row r="6188" spans="1:1">
      <c r="A6188" t="s">
        <v>2694</v>
      </c>
    </row>
    <row r="6190" spans="1:1">
      <c r="A6190" t="s">
        <v>2695</v>
      </c>
    </row>
    <row r="6192" spans="1:1">
      <c r="A6192" t="s">
        <v>2696</v>
      </c>
    </row>
    <row r="6196" spans="1:2">
      <c r="A6196">
        <v>108</v>
      </c>
    </row>
    <row r="6198" spans="1:2">
      <c r="A6198" t="s">
        <v>825</v>
      </c>
      <c r="B6198" t="s">
        <v>1470</v>
      </c>
    </row>
    <row r="6199" spans="1:2">
      <c r="A6199" t="s">
        <v>2697</v>
      </c>
    </row>
    <row r="6200" spans="1:2">
      <c r="A6200" t="s">
        <v>2698</v>
      </c>
    </row>
    <row r="6201" spans="1:2">
      <c r="A6201" t="s">
        <v>2699</v>
      </c>
    </row>
    <row r="6202" spans="1:2">
      <c r="A6202" t="s">
        <v>2700</v>
      </c>
    </row>
    <row r="6203" spans="1:2">
      <c r="A6203" t="s">
        <v>2701</v>
      </c>
    </row>
    <row r="6204" spans="1:2">
      <c r="A6204" t="s">
        <v>2702</v>
      </c>
    </row>
    <row r="6206" spans="1:2">
      <c r="A6206" t="s">
        <v>2703</v>
      </c>
    </row>
    <row r="6208" spans="1:2">
      <c r="A6208" t="s">
        <v>2704</v>
      </c>
    </row>
    <row r="6209" spans="1:2">
      <c r="A6209" t="s">
        <v>1860</v>
      </c>
      <c r="B6209" t="s">
        <v>2705</v>
      </c>
    </row>
    <row r="6210" spans="1:2">
      <c r="A6210" t="s">
        <v>2706</v>
      </c>
    </row>
    <row r="6211" spans="1:2">
      <c r="A6211" t="s">
        <v>2707</v>
      </c>
    </row>
    <row r="6212" spans="1:2">
      <c r="A6212" t="s">
        <v>2708</v>
      </c>
    </row>
    <row r="6213" spans="1:2">
      <c r="A6213" t="s">
        <v>2709</v>
      </c>
    </row>
    <row r="6214" spans="1:2">
      <c r="A6214" t="s">
        <v>2710</v>
      </c>
    </row>
    <row r="6216" spans="1:2">
      <c r="A6216" t="s">
        <v>2711</v>
      </c>
    </row>
    <row r="6218" spans="1:2">
      <c r="A6218" t="s">
        <v>2712</v>
      </c>
    </row>
    <row r="6220" spans="1:2">
      <c r="A6220" t="s">
        <v>827</v>
      </c>
      <c r="B6220" t="s">
        <v>2713</v>
      </c>
    </row>
    <row r="6222" spans="1:2">
      <c r="A6222" t="s">
        <v>1480</v>
      </c>
      <c r="B6222" t="s">
        <v>2714</v>
      </c>
    </row>
    <row r="6224" spans="1:2">
      <c r="A6224" t="s">
        <v>2715</v>
      </c>
    </row>
    <row r="6226" spans="1:4">
      <c r="A6226" t="s">
        <v>2716</v>
      </c>
    </row>
    <row r="6228" spans="1:4">
      <c r="A6228" t="s">
        <v>1555</v>
      </c>
      <c r="B6228" t="s">
        <v>2291</v>
      </c>
      <c r="C6228" t="s">
        <v>2717</v>
      </c>
    </row>
    <row r="6229" spans="1:4">
      <c r="C6229" t="s">
        <v>2718</v>
      </c>
    </row>
    <row r="6230" spans="1:4">
      <c r="C6230" t="s">
        <v>2719</v>
      </c>
    </row>
    <row r="6231" spans="1:4">
      <c r="C6231" t="s">
        <v>2720</v>
      </c>
    </row>
    <row r="6232" spans="1:4">
      <c r="B6232" t="s">
        <v>2295</v>
      </c>
      <c r="C6232" t="s">
        <v>2721</v>
      </c>
    </row>
    <row r="6233" spans="1:4">
      <c r="C6233" t="s">
        <v>2722</v>
      </c>
    </row>
    <row r="6234" spans="1:4">
      <c r="C6234" t="s">
        <v>2723</v>
      </c>
    </row>
    <row r="6235" spans="1:4">
      <c r="B6235" t="s">
        <v>2724</v>
      </c>
      <c r="C6235" t="s">
        <v>2725</v>
      </c>
    </row>
    <row r="6236" spans="1:4">
      <c r="C6236">
        <v>-1</v>
      </c>
      <c r="D6236" t="s">
        <v>2726</v>
      </c>
    </row>
    <row r="6237" spans="1:4">
      <c r="D6237" t="s">
        <v>2727</v>
      </c>
    </row>
    <row r="6238" spans="1:4">
      <c r="D6238" t="s">
        <v>2728</v>
      </c>
    </row>
    <row r="6239" spans="1:4">
      <c r="D6239" t="s">
        <v>2729</v>
      </c>
    </row>
    <row r="6240" spans="1:4">
      <c r="C6240">
        <v>-2</v>
      </c>
      <c r="D6240" t="s">
        <v>2730</v>
      </c>
    </row>
    <row r="6241" spans="1:4">
      <c r="D6241" t="s">
        <v>2731</v>
      </c>
    </row>
    <row r="6242" spans="1:4">
      <c r="D6242" t="s">
        <v>2732</v>
      </c>
    </row>
    <row r="6243" spans="1:4">
      <c r="D6243">
        <v>109</v>
      </c>
    </row>
    <row r="6246" spans="1:4">
      <c r="A6246" t="s">
        <v>2733</v>
      </c>
    </row>
    <row r="6248" spans="1:4">
      <c r="A6248" t="s">
        <v>2734</v>
      </c>
    </row>
    <row r="6250" spans="1:4">
      <c r="A6250" t="s">
        <v>2735</v>
      </c>
    </row>
    <row r="6252" spans="1:4">
      <c r="A6252" t="s">
        <v>2736</v>
      </c>
    </row>
    <row r="6254" spans="1:4">
      <c r="A6254" t="s">
        <v>1557</v>
      </c>
      <c r="B6254" t="s">
        <v>2737</v>
      </c>
    </row>
    <row r="6256" spans="1:4">
      <c r="A6256" t="s">
        <v>2738</v>
      </c>
    </row>
    <row r="6258" spans="1:2">
      <c r="A6258" t="s">
        <v>2348</v>
      </c>
      <c r="B6258" t="s">
        <v>2739</v>
      </c>
    </row>
    <row r="6260" spans="1:2">
      <c r="A6260" t="s">
        <v>2740</v>
      </c>
    </row>
    <row r="6262" spans="1:2">
      <c r="A6262" t="s">
        <v>2350</v>
      </c>
      <c r="B6262" t="s">
        <v>2741</v>
      </c>
    </row>
    <row r="6264" spans="1:2">
      <c r="A6264" t="s">
        <v>2742</v>
      </c>
    </row>
    <row r="6266" spans="1:2">
      <c r="A6266" t="s">
        <v>2743</v>
      </c>
    </row>
    <row r="6269" spans="1:2">
      <c r="A6269" t="s">
        <v>1559</v>
      </c>
    </row>
    <row r="6271" spans="1:2">
      <c r="A6271" t="s">
        <v>823</v>
      </c>
      <c r="B6271" t="s">
        <v>2744</v>
      </c>
    </row>
    <row r="6273" spans="1:4">
      <c r="A6273" t="s">
        <v>825</v>
      </c>
      <c r="B6273" t="s">
        <v>2745</v>
      </c>
    </row>
    <row r="6276" spans="1:4">
      <c r="A6276">
        <v>110</v>
      </c>
    </row>
    <row r="6278" spans="1:4">
      <c r="A6278" t="s">
        <v>0</v>
      </c>
      <c r="C6278" t="s">
        <v>1</v>
      </c>
      <c r="D6278" t="s">
        <v>2746</v>
      </c>
    </row>
    <row r="6279" spans="1:4">
      <c r="D6279" t="s">
        <v>2747</v>
      </c>
    </row>
    <row r="6280" spans="1:4">
      <c r="A6280" t="s">
        <v>4</v>
      </c>
      <c r="B6280" t="s">
        <v>5</v>
      </c>
    </row>
    <row r="6281" spans="1:4">
      <c r="A6281" t="s">
        <v>7</v>
      </c>
      <c r="B6281" t="s">
        <v>8</v>
      </c>
    </row>
    <row r="6282" spans="1:4">
      <c r="A6282" t="s">
        <v>12</v>
      </c>
    </row>
    <row r="6283" spans="1:4">
      <c r="A6283">
        <v>-1</v>
      </c>
      <c r="B6283">
        <v>-2</v>
      </c>
      <c r="C6283">
        <v>-3</v>
      </c>
      <c r="D6283">
        <v>-4</v>
      </c>
    </row>
    <row r="6285" spans="1:4">
      <c r="C6285" t="s">
        <v>2748</v>
      </c>
    </row>
    <row r="6286" spans="1:4">
      <c r="C6286" t="s">
        <v>2749</v>
      </c>
    </row>
    <row r="6287" spans="1:4">
      <c r="C6287" t="s">
        <v>2750</v>
      </c>
    </row>
    <row r="6289" spans="1:4">
      <c r="A6289">
        <v>2901</v>
      </c>
      <c r="C6289" t="s">
        <v>2751</v>
      </c>
    </row>
    <row r="6291" spans="1:4">
      <c r="C6291" t="s">
        <v>2752</v>
      </c>
    </row>
    <row r="6293" spans="1:4">
      <c r="A6293">
        <v>29011010</v>
      </c>
      <c r="C6293" t="s">
        <v>2753</v>
      </c>
      <c r="D6293" t="s">
        <v>155</v>
      </c>
    </row>
    <row r="6295" spans="1:4">
      <c r="A6295">
        <v>2901109</v>
      </c>
      <c r="C6295" t="s">
        <v>56</v>
      </c>
      <c r="D6295">
        <v>3</v>
      </c>
    </row>
    <row r="6297" spans="1:4">
      <c r="C6297" t="s">
        <v>2754</v>
      </c>
    </row>
    <row r="6299" spans="1:4">
      <c r="A6299">
        <v>29012100</v>
      </c>
      <c r="C6299" t="s">
        <v>2755</v>
      </c>
      <c r="D6299">
        <v>3</v>
      </c>
    </row>
    <row r="6301" spans="1:4">
      <c r="A6301">
        <v>290122</v>
      </c>
      <c r="C6301" t="s">
        <v>2756</v>
      </c>
      <c r="D6301">
        <v>3</v>
      </c>
    </row>
    <row r="6303" spans="1:4">
      <c r="A6303">
        <v>290123</v>
      </c>
      <c r="C6303" t="s">
        <v>2757</v>
      </c>
      <c r="D6303" t="s">
        <v>155</v>
      </c>
    </row>
    <row r="6305" spans="1:4">
      <c r="A6305">
        <v>290124</v>
      </c>
      <c r="C6305" t="s">
        <v>2758</v>
      </c>
      <c r="D6305" t="s">
        <v>155</v>
      </c>
    </row>
    <row r="6307" spans="1:4">
      <c r="C6307" t="s">
        <v>676</v>
      </c>
    </row>
    <row r="6309" spans="1:4">
      <c r="A6309">
        <v>29012910</v>
      </c>
      <c r="C6309" t="s">
        <v>2759</v>
      </c>
      <c r="D6309">
        <v>3</v>
      </c>
    </row>
    <row r="6311" spans="1:4">
      <c r="A6311">
        <v>2901299</v>
      </c>
      <c r="C6311" t="s">
        <v>56</v>
      </c>
      <c r="D6311">
        <v>3</v>
      </c>
    </row>
    <row r="6313" spans="1:4">
      <c r="A6313">
        <v>2902</v>
      </c>
      <c r="C6313" t="s">
        <v>2760</v>
      </c>
    </row>
    <row r="6315" spans="1:4">
      <c r="C6315" t="s">
        <v>2761</v>
      </c>
    </row>
    <row r="6317" spans="1:4">
      <c r="A6317">
        <v>29021100</v>
      </c>
      <c r="C6317" t="s">
        <v>2762</v>
      </c>
      <c r="D6317">
        <v>3</v>
      </c>
    </row>
    <row r="6319" spans="1:4">
      <c r="C6319" t="s">
        <v>676</v>
      </c>
    </row>
    <row r="6321" spans="1:4">
      <c r="A6321">
        <v>29021910</v>
      </c>
      <c r="C6321" t="s">
        <v>2763</v>
      </c>
      <c r="D6321">
        <v>3</v>
      </c>
    </row>
    <row r="6323" spans="1:4">
      <c r="A6323">
        <v>2902192</v>
      </c>
      <c r="C6323" t="s">
        <v>2764</v>
      </c>
      <c r="D6323">
        <v>11</v>
      </c>
    </row>
    <row r="6325" spans="1:4">
      <c r="A6325">
        <v>2902199</v>
      </c>
      <c r="C6325" t="s">
        <v>56</v>
      </c>
      <c r="D6325">
        <v>3</v>
      </c>
    </row>
    <row r="6327" spans="1:4">
      <c r="A6327">
        <v>29022</v>
      </c>
      <c r="C6327" t="s">
        <v>2765</v>
      </c>
      <c r="D6327">
        <v>3</v>
      </c>
    </row>
    <row r="6329" spans="1:4">
      <c r="A6329">
        <v>29023</v>
      </c>
      <c r="C6329" t="s">
        <v>2766</v>
      </c>
      <c r="D6329">
        <v>3</v>
      </c>
    </row>
    <row r="6331" spans="1:4">
      <c r="C6331" t="s">
        <v>2767</v>
      </c>
    </row>
    <row r="6333" spans="1:4">
      <c r="A6333">
        <v>29024100</v>
      </c>
      <c r="C6333" t="s">
        <v>2768</v>
      </c>
      <c r="D6333">
        <v>3</v>
      </c>
    </row>
    <row r="6335" spans="1:4">
      <c r="A6335">
        <v>290242</v>
      </c>
      <c r="C6335" t="s">
        <v>2769</v>
      </c>
      <c r="D6335">
        <v>3</v>
      </c>
    </row>
    <row r="6337" spans="1:4">
      <c r="A6337">
        <v>290243</v>
      </c>
      <c r="C6337" t="s">
        <v>2770</v>
      </c>
      <c r="D6337">
        <v>3</v>
      </c>
    </row>
    <row r="6339" spans="1:4">
      <c r="A6339">
        <v>290244</v>
      </c>
      <c r="C6339" t="s">
        <v>2771</v>
      </c>
      <c r="D6339">
        <v>3</v>
      </c>
    </row>
    <row r="6341" spans="1:4">
      <c r="A6341">
        <v>29025</v>
      </c>
      <c r="C6341" t="s">
        <v>2772</v>
      </c>
      <c r="D6341">
        <v>3</v>
      </c>
    </row>
    <row r="6343" spans="1:4">
      <c r="A6343">
        <v>29026</v>
      </c>
      <c r="C6343" t="s">
        <v>2773</v>
      </c>
      <c r="D6343">
        <v>3</v>
      </c>
    </row>
    <row r="6345" spans="1:4">
      <c r="A6345">
        <v>29027</v>
      </c>
      <c r="C6345" t="s">
        <v>2774</v>
      </c>
      <c r="D6345">
        <v>3</v>
      </c>
    </row>
    <row r="6347" spans="1:4">
      <c r="C6347" t="s">
        <v>95</v>
      </c>
    </row>
    <row r="6349" spans="1:4">
      <c r="A6349">
        <v>29029010</v>
      </c>
      <c r="C6349" t="s">
        <v>2775</v>
      </c>
      <c r="D6349">
        <v>11</v>
      </c>
    </row>
    <row r="6351" spans="1:4">
      <c r="A6351">
        <v>2902909</v>
      </c>
      <c r="C6351" t="s">
        <v>56</v>
      </c>
      <c r="D6351">
        <v>3</v>
      </c>
    </row>
    <row r="6353" spans="1:5">
      <c r="A6353">
        <v>2903</v>
      </c>
      <c r="C6353" t="s">
        <v>2776</v>
      </c>
    </row>
    <row r="6355" spans="1:5">
      <c r="C6355" t="s">
        <v>2777</v>
      </c>
    </row>
    <row r="6356" spans="1:5">
      <c r="C6356" t="s">
        <v>2778</v>
      </c>
    </row>
    <row r="6358" spans="1:5">
      <c r="C6358" t="s">
        <v>2779</v>
      </c>
    </row>
    <row r="6359" spans="1:5">
      <c r="C6359" t="s">
        <v>2780</v>
      </c>
    </row>
    <row r="6361" spans="1:5">
      <c r="A6361">
        <v>2903111</v>
      </c>
      <c r="C6361" t="s">
        <v>2781</v>
      </c>
      <c r="D6361">
        <v>3</v>
      </c>
    </row>
    <row r="6365" spans="1:5">
      <c r="A6365">
        <v>111</v>
      </c>
    </row>
    <row r="6367" spans="1:5">
      <c r="A6367" t="s">
        <v>0</v>
      </c>
      <c r="D6367" t="s">
        <v>1</v>
      </c>
      <c r="E6367" t="s">
        <v>2746</v>
      </c>
    </row>
    <row r="6368" spans="1:5">
      <c r="E6368" t="s">
        <v>2747</v>
      </c>
    </row>
    <row r="6369" spans="1:5">
      <c r="A6369" t="s">
        <v>4</v>
      </c>
      <c r="B6369" t="s">
        <v>5</v>
      </c>
    </row>
    <row r="6370" spans="1:5">
      <c r="A6370" t="s">
        <v>7</v>
      </c>
      <c r="B6370" t="s">
        <v>8</v>
      </c>
    </row>
    <row r="6371" spans="1:5">
      <c r="A6371" t="s">
        <v>12</v>
      </c>
    </row>
    <row r="6372" spans="1:5">
      <c r="A6372">
        <v>-1</v>
      </c>
      <c r="B6372">
        <v>-2</v>
      </c>
      <c r="D6372">
        <v>-3</v>
      </c>
      <c r="E6372">
        <v>-4</v>
      </c>
    </row>
    <row r="6374" spans="1:5">
      <c r="A6374">
        <v>2903119</v>
      </c>
      <c r="C6374" t="s">
        <v>56</v>
      </c>
      <c r="E6374">
        <v>3</v>
      </c>
    </row>
    <row r="6376" spans="1:5">
      <c r="A6376">
        <v>290312</v>
      </c>
      <c r="C6376" t="s">
        <v>2782</v>
      </c>
      <c r="E6376">
        <v>3</v>
      </c>
    </row>
    <row r="6378" spans="1:5">
      <c r="A6378">
        <v>290313</v>
      </c>
      <c r="C6378" t="s">
        <v>2783</v>
      </c>
      <c r="E6378">
        <v>3</v>
      </c>
    </row>
    <row r="6380" spans="1:5">
      <c r="A6380">
        <v>290314</v>
      </c>
      <c r="C6380" t="s">
        <v>2784</v>
      </c>
      <c r="E6380">
        <v>3</v>
      </c>
    </row>
    <row r="6382" spans="1:5">
      <c r="A6382">
        <v>290315</v>
      </c>
      <c r="C6382" t="s">
        <v>2785</v>
      </c>
      <c r="E6382" t="s">
        <v>155</v>
      </c>
    </row>
    <row r="6384" spans="1:5">
      <c r="C6384" t="s">
        <v>676</v>
      </c>
    </row>
    <row r="6386" spans="1:5">
      <c r="A6386">
        <v>29031910</v>
      </c>
      <c r="C6386" t="s">
        <v>2414</v>
      </c>
      <c r="D6386" t="s">
        <v>2786</v>
      </c>
      <c r="E6386">
        <v>3</v>
      </c>
    </row>
    <row r="6388" spans="1:5">
      <c r="A6388">
        <v>2903199</v>
      </c>
      <c r="C6388" t="s">
        <v>56</v>
      </c>
      <c r="E6388">
        <v>3</v>
      </c>
    </row>
    <row r="6390" spans="1:5">
      <c r="C6390" t="s">
        <v>2787</v>
      </c>
    </row>
    <row r="6391" spans="1:5">
      <c r="C6391" t="s">
        <v>2778</v>
      </c>
    </row>
    <row r="6393" spans="1:5">
      <c r="A6393">
        <v>290321</v>
      </c>
      <c r="C6393" t="s">
        <v>2788</v>
      </c>
      <c r="E6393">
        <v>3</v>
      </c>
    </row>
    <row r="6395" spans="1:5">
      <c r="A6395">
        <v>290322</v>
      </c>
      <c r="C6395" t="s">
        <v>2789</v>
      </c>
      <c r="E6395">
        <v>3</v>
      </c>
    </row>
    <row r="6397" spans="1:5">
      <c r="A6397">
        <v>290323</v>
      </c>
      <c r="C6397" t="s">
        <v>2790</v>
      </c>
      <c r="E6397">
        <v>3</v>
      </c>
    </row>
    <row r="6399" spans="1:5">
      <c r="A6399">
        <v>290329</v>
      </c>
      <c r="C6399" t="s">
        <v>27</v>
      </c>
      <c r="E6399">
        <v>3</v>
      </c>
    </row>
    <row r="6401" spans="1:5">
      <c r="C6401" t="s">
        <v>2791</v>
      </c>
    </row>
    <row r="6402" spans="1:5">
      <c r="C6402" t="s">
        <v>2792</v>
      </c>
    </row>
    <row r="6404" spans="1:5">
      <c r="A6404">
        <v>290331</v>
      </c>
      <c r="C6404" t="s">
        <v>2793</v>
      </c>
      <c r="E6404" t="s">
        <v>155</v>
      </c>
    </row>
    <row r="6406" spans="1:5">
      <c r="C6406" t="s">
        <v>676</v>
      </c>
    </row>
    <row r="6408" spans="1:5">
      <c r="A6408">
        <v>29033910</v>
      </c>
      <c r="C6408" t="s">
        <v>2794</v>
      </c>
      <c r="E6408">
        <v>3</v>
      </c>
    </row>
    <row r="6410" spans="1:5">
      <c r="A6410">
        <v>2903392</v>
      </c>
      <c r="C6410" t="s">
        <v>2795</v>
      </c>
      <c r="E6410">
        <v>3</v>
      </c>
    </row>
    <row r="6412" spans="1:5">
      <c r="A6412">
        <v>2903393</v>
      </c>
      <c r="C6412" t="s">
        <v>2796</v>
      </c>
      <c r="E6412">
        <v>3</v>
      </c>
    </row>
    <row r="6414" spans="1:5">
      <c r="A6414">
        <v>2903395</v>
      </c>
      <c r="C6414" t="s">
        <v>2797</v>
      </c>
      <c r="E6414">
        <v>3</v>
      </c>
    </row>
    <row r="6415" spans="1:5">
      <c r="C6415" t="s">
        <v>2798</v>
      </c>
    </row>
    <row r="6417" spans="1:5">
      <c r="A6417">
        <v>2903396</v>
      </c>
      <c r="C6417" t="s">
        <v>2799</v>
      </c>
      <c r="E6417">
        <v>3</v>
      </c>
    </row>
    <row r="6419" spans="1:5">
      <c r="A6419">
        <v>2903399</v>
      </c>
      <c r="C6419" t="s">
        <v>56</v>
      </c>
      <c r="E6419">
        <v>3</v>
      </c>
    </row>
    <row r="6421" spans="1:5">
      <c r="C6421" t="s">
        <v>2800</v>
      </c>
    </row>
    <row r="6422" spans="1:5">
      <c r="C6422" t="s">
        <v>2801</v>
      </c>
    </row>
    <row r="6424" spans="1:5">
      <c r="A6424">
        <v>290371</v>
      </c>
      <c r="C6424" t="s">
        <v>2802</v>
      </c>
      <c r="E6424">
        <v>3</v>
      </c>
    </row>
    <row r="6426" spans="1:5">
      <c r="A6426">
        <v>290372</v>
      </c>
      <c r="C6426" t="s">
        <v>2803</v>
      </c>
      <c r="E6426">
        <v>3</v>
      </c>
    </row>
    <row r="6428" spans="1:5">
      <c r="A6428">
        <v>290373</v>
      </c>
      <c r="C6428" t="s">
        <v>2804</v>
      </c>
      <c r="E6428">
        <v>3</v>
      </c>
    </row>
    <row r="6430" spans="1:5">
      <c r="A6430">
        <v>290374</v>
      </c>
      <c r="C6430" t="s">
        <v>2805</v>
      </c>
      <c r="E6430">
        <v>3</v>
      </c>
    </row>
    <row r="6432" spans="1:5">
      <c r="A6432">
        <v>290375</v>
      </c>
      <c r="C6432" t="s">
        <v>2806</v>
      </c>
      <c r="E6432">
        <v>3</v>
      </c>
    </row>
    <row r="6434" spans="1:5">
      <c r="A6434">
        <v>290376</v>
      </c>
      <c r="C6434" t="s">
        <v>2807</v>
      </c>
      <c r="E6434" t="s">
        <v>155</v>
      </c>
    </row>
    <row r="6435" spans="1:5">
      <c r="C6435" t="s">
        <v>2808</v>
      </c>
    </row>
    <row r="6436" spans="1:5">
      <c r="C6436" t="s">
        <v>2809</v>
      </c>
    </row>
    <row r="6438" spans="1:5">
      <c r="C6438" t="s">
        <v>2810</v>
      </c>
    </row>
    <row r="6439" spans="1:5">
      <c r="C6439" t="s">
        <v>2811</v>
      </c>
    </row>
    <row r="6441" spans="1:5">
      <c r="A6441">
        <v>2903771</v>
      </c>
      <c r="C6441" t="s">
        <v>2812</v>
      </c>
      <c r="E6441" t="s">
        <v>155</v>
      </c>
    </row>
    <row r="6442" spans="1:5">
      <c r="C6442" t="s">
        <v>2813</v>
      </c>
    </row>
    <row r="6443" spans="1:5">
      <c r="C6443" t="s">
        <v>2814</v>
      </c>
    </row>
    <row r="6445" spans="1:5">
      <c r="A6445">
        <v>2903772</v>
      </c>
      <c r="C6445" t="s">
        <v>2815</v>
      </c>
      <c r="E6445" t="s">
        <v>155</v>
      </c>
    </row>
    <row r="6446" spans="1:5">
      <c r="C6446" t="s">
        <v>2816</v>
      </c>
    </row>
    <row r="6449" spans="1:5">
      <c r="A6449">
        <v>112</v>
      </c>
    </row>
    <row r="6451" spans="1:5">
      <c r="A6451" t="s">
        <v>0</v>
      </c>
      <c r="D6451" t="s">
        <v>1</v>
      </c>
      <c r="E6451" t="s">
        <v>2746</v>
      </c>
    </row>
    <row r="6452" spans="1:5">
      <c r="E6452" t="s">
        <v>2747</v>
      </c>
    </row>
    <row r="6453" spans="1:5">
      <c r="A6453" t="s">
        <v>4</v>
      </c>
      <c r="B6453" t="s">
        <v>5</v>
      </c>
    </row>
    <row r="6454" spans="1:5">
      <c r="A6454" t="s">
        <v>7</v>
      </c>
      <c r="B6454" t="s">
        <v>8</v>
      </c>
    </row>
    <row r="6455" spans="1:5">
      <c r="A6455" t="s">
        <v>12</v>
      </c>
    </row>
    <row r="6456" spans="1:5">
      <c r="A6456">
        <v>-1</v>
      </c>
      <c r="B6456">
        <v>-2</v>
      </c>
      <c r="D6456">
        <v>-3</v>
      </c>
      <c r="E6456">
        <v>-4</v>
      </c>
    </row>
    <row r="6458" spans="1:5">
      <c r="A6458">
        <v>2903773</v>
      </c>
      <c r="C6458" t="s">
        <v>2817</v>
      </c>
      <c r="E6458" t="s">
        <v>155</v>
      </c>
    </row>
    <row r="6459" spans="1:5">
      <c r="C6459" t="s">
        <v>2818</v>
      </c>
    </row>
    <row r="6461" spans="1:5">
      <c r="A6461">
        <v>2903774</v>
      </c>
      <c r="C6461" t="s">
        <v>2819</v>
      </c>
      <c r="E6461">
        <v>3</v>
      </c>
    </row>
    <row r="6463" spans="1:5">
      <c r="A6463">
        <v>2903775</v>
      </c>
      <c r="C6463" t="s">
        <v>2820</v>
      </c>
      <c r="E6463">
        <v>3</v>
      </c>
    </row>
    <row r="6465" spans="1:5">
      <c r="A6465">
        <v>2903776</v>
      </c>
      <c r="C6465" t="s">
        <v>2821</v>
      </c>
      <c r="E6465">
        <v>3</v>
      </c>
    </row>
    <row r="6467" spans="1:5">
      <c r="A6467">
        <v>2903777</v>
      </c>
      <c r="C6467" t="s">
        <v>2822</v>
      </c>
      <c r="E6467">
        <v>3</v>
      </c>
    </row>
    <row r="6469" spans="1:5">
      <c r="A6469">
        <v>2903778</v>
      </c>
      <c r="C6469" t="s">
        <v>2823</v>
      </c>
      <c r="E6469">
        <v>3</v>
      </c>
    </row>
    <row r="6471" spans="1:5">
      <c r="A6471">
        <v>2903779</v>
      </c>
      <c r="C6471" t="s">
        <v>56</v>
      </c>
      <c r="E6471">
        <v>3</v>
      </c>
    </row>
    <row r="6473" spans="1:5">
      <c r="A6473">
        <v>290378</v>
      </c>
      <c r="C6473" t="s">
        <v>2824</v>
      </c>
      <c r="E6473">
        <v>3</v>
      </c>
    </row>
    <row r="6475" spans="1:5">
      <c r="C6475" t="s">
        <v>676</v>
      </c>
    </row>
    <row r="6477" spans="1:5">
      <c r="A6477">
        <v>29037910</v>
      </c>
      <c r="C6477" t="s">
        <v>2825</v>
      </c>
      <c r="E6477">
        <v>3</v>
      </c>
    </row>
    <row r="6479" spans="1:5">
      <c r="A6479">
        <v>2903799</v>
      </c>
      <c r="C6479" t="s">
        <v>56</v>
      </c>
      <c r="E6479">
        <v>3</v>
      </c>
    </row>
    <row r="6481" spans="1:5">
      <c r="C6481" t="s">
        <v>2826</v>
      </c>
    </row>
    <row r="6482" spans="1:5">
      <c r="C6482" t="s">
        <v>2827</v>
      </c>
    </row>
    <row r="6484" spans="1:5">
      <c r="A6484">
        <v>290381</v>
      </c>
      <c r="C6484" t="s">
        <v>60</v>
      </c>
      <c r="D6484" t="s">
        <v>2828</v>
      </c>
      <c r="E6484">
        <v>3</v>
      </c>
    </row>
    <row r="6485" spans="1:5">
      <c r="C6485" t="s">
        <v>2829</v>
      </c>
    </row>
    <row r="6487" spans="1:5">
      <c r="A6487">
        <v>290382</v>
      </c>
      <c r="C6487" t="s">
        <v>60</v>
      </c>
      <c r="D6487" t="s">
        <v>2830</v>
      </c>
      <c r="E6487">
        <v>3</v>
      </c>
    </row>
    <row r="6488" spans="1:5">
      <c r="C6488" t="s">
        <v>2831</v>
      </c>
    </row>
    <row r="6490" spans="1:5">
      <c r="A6490">
        <v>290383</v>
      </c>
      <c r="C6490" t="s">
        <v>60</v>
      </c>
      <c r="D6490" t="s">
        <v>2832</v>
      </c>
      <c r="E6490">
        <v>3</v>
      </c>
    </row>
    <row r="6492" spans="1:5">
      <c r="A6492">
        <v>290389</v>
      </c>
      <c r="C6492" t="s">
        <v>27</v>
      </c>
      <c r="E6492">
        <v>3</v>
      </c>
    </row>
    <row r="6494" spans="1:5">
      <c r="C6494" t="s">
        <v>2833</v>
      </c>
    </row>
    <row r="6495" spans="1:5">
      <c r="C6495" t="s">
        <v>2778</v>
      </c>
    </row>
    <row r="6496" spans="1:5">
      <c r="C6496" t="s">
        <v>2834</v>
      </c>
    </row>
    <row r="6497" spans="1:5">
      <c r="C6497" t="s">
        <v>2835</v>
      </c>
    </row>
    <row r="6499" spans="1:5">
      <c r="A6499">
        <v>2903911</v>
      </c>
      <c r="C6499" t="s">
        <v>2836</v>
      </c>
      <c r="E6499">
        <v>3</v>
      </c>
    </row>
    <row r="6501" spans="1:5">
      <c r="A6501">
        <v>2903912</v>
      </c>
      <c r="C6501" t="s">
        <v>2837</v>
      </c>
      <c r="E6501">
        <v>3</v>
      </c>
    </row>
    <row r="6503" spans="1:5">
      <c r="A6503">
        <v>2903913</v>
      </c>
      <c r="C6503" t="s">
        <v>2838</v>
      </c>
      <c r="E6503">
        <v>3</v>
      </c>
    </row>
    <row r="6505" spans="1:5">
      <c r="A6505">
        <v>290392</v>
      </c>
      <c r="C6505" t="s">
        <v>2839</v>
      </c>
      <c r="E6505" t="s">
        <v>265</v>
      </c>
    </row>
    <row r="6506" spans="1:5">
      <c r="C6506" t="s">
        <v>2840</v>
      </c>
    </row>
    <row r="6507" spans="1:5">
      <c r="C6507" t="s">
        <v>2841</v>
      </c>
    </row>
    <row r="6509" spans="1:5">
      <c r="A6509">
        <v>290393</v>
      </c>
      <c r="C6509" t="s">
        <v>2842</v>
      </c>
      <c r="E6509">
        <v>3</v>
      </c>
    </row>
    <row r="6511" spans="1:5">
      <c r="A6511">
        <v>290394</v>
      </c>
      <c r="C6511" t="s">
        <v>2843</v>
      </c>
      <c r="E6511">
        <v>3</v>
      </c>
    </row>
    <row r="6513" spans="1:5">
      <c r="A6513">
        <v>290399</v>
      </c>
      <c r="C6513" t="s">
        <v>27</v>
      </c>
      <c r="E6513">
        <v>3</v>
      </c>
    </row>
    <row r="6515" spans="1:5">
      <c r="A6515">
        <v>2904</v>
      </c>
      <c r="C6515" t="s">
        <v>2844</v>
      </c>
    </row>
    <row r="6516" spans="1:5">
      <c r="C6516" t="s">
        <v>2845</v>
      </c>
    </row>
    <row r="6518" spans="1:5">
      <c r="C6518" t="s">
        <v>2846</v>
      </c>
    </row>
    <row r="6519" spans="1:5">
      <c r="C6519" t="s">
        <v>2847</v>
      </c>
    </row>
    <row r="6521" spans="1:5">
      <c r="A6521">
        <v>2904101</v>
      </c>
      <c r="C6521" t="s">
        <v>2848</v>
      </c>
      <c r="E6521">
        <v>11</v>
      </c>
    </row>
    <row r="6523" spans="1:5">
      <c r="A6523">
        <v>2904109</v>
      </c>
      <c r="C6523" t="s">
        <v>56</v>
      </c>
      <c r="E6523">
        <v>3</v>
      </c>
    </row>
    <row r="6525" spans="1:5">
      <c r="C6525" t="s">
        <v>2849</v>
      </c>
    </row>
    <row r="6526" spans="1:5">
      <c r="C6526" t="s">
        <v>2850</v>
      </c>
    </row>
    <row r="6528" spans="1:5">
      <c r="A6528">
        <v>2904201</v>
      </c>
      <c r="C6528" t="s">
        <v>2851</v>
      </c>
      <c r="E6528">
        <v>3</v>
      </c>
    </row>
    <row r="6531" spans="1:5">
      <c r="A6531">
        <v>113</v>
      </c>
    </row>
    <row r="6533" spans="1:5">
      <c r="A6533" t="s">
        <v>0</v>
      </c>
      <c r="D6533" t="s">
        <v>1</v>
      </c>
      <c r="E6533" t="s">
        <v>2746</v>
      </c>
    </row>
    <row r="6534" spans="1:5">
      <c r="E6534" t="s">
        <v>2747</v>
      </c>
    </row>
    <row r="6535" spans="1:5">
      <c r="A6535" t="s">
        <v>4</v>
      </c>
      <c r="B6535" t="s">
        <v>5</v>
      </c>
    </row>
    <row r="6536" spans="1:5">
      <c r="A6536" t="s">
        <v>7</v>
      </c>
      <c r="B6536" t="s">
        <v>8</v>
      </c>
    </row>
    <row r="6537" spans="1:5">
      <c r="A6537" t="s">
        <v>12</v>
      </c>
    </row>
    <row r="6538" spans="1:5">
      <c r="A6538">
        <v>-1</v>
      </c>
      <c r="B6538">
        <v>-2</v>
      </c>
      <c r="D6538">
        <v>-3</v>
      </c>
      <c r="E6538">
        <v>-4</v>
      </c>
    </row>
    <row r="6540" spans="1:5">
      <c r="A6540">
        <v>2904209</v>
      </c>
      <c r="C6540" t="s">
        <v>56</v>
      </c>
      <c r="E6540">
        <v>3</v>
      </c>
    </row>
    <row r="6542" spans="1:5">
      <c r="C6542" t="s">
        <v>2852</v>
      </c>
    </row>
    <row r="6543" spans="1:5">
      <c r="C6543" t="s">
        <v>2853</v>
      </c>
    </row>
    <row r="6545" spans="1:5">
      <c r="A6545">
        <v>290431</v>
      </c>
      <c r="C6545" t="s">
        <v>2854</v>
      </c>
      <c r="E6545">
        <v>3</v>
      </c>
    </row>
    <row r="6546" spans="1:5">
      <c r="A6546">
        <v>290432</v>
      </c>
      <c r="C6546" t="s">
        <v>2855</v>
      </c>
      <c r="E6546">
        <v>3</v>
      </c>
    </row>
    <row r="6547" spans="1:5">
      <c r="A6547">
        <v>290433</v>
      </c>
      <c r="C6547" t="s">
        <v>2856</v>
      </c>
      <c r="E6547">
        <v>3</v>
      </c>
    </row>
    <row r="6548" spans="1:5">
      <c r="A6548">
        <v>290434</v>
      </c>
      <c r="C6548" t="s">
        <v>2857</v>
      </c>
      <c r="E6548">
        <v>3</v>
      </c>
    </row>
    <row r="6549" spans="1:5">
      <c r="A6549">
        <v>290435</v>
      </c>
      <c r="C6549" t="s">
        <v>2858</v>
      </c>
      <c r="E6549">
        <v>3</v>
      </c>
    </row>
    <row r="6550" spans="1:5">
      <c r="A6550">
        <v>290436</v>
      </c>
      <c r="C6550" t="s">
        <v>2859</v>
      </c>
      <c r="E6550">
        <v>3</v>
      </c>
    </row>
    <row r="6551" spans="1:5">
      <c r="C6551" t="s">
        <v>95</v>
      </c>
    </row>
    <row r="6553" spans="1:5">
      <c r="A6553">
        <v>29049100</v>
      </c>
      <c r="C6553" t="s">
        <v>2860</v>
      </c>
      <c r="E6553">
        <v>3</v>
      </c>
    </row>
    <row r="6555" spans="1:5">
      <c r="A6555">
        <v>290499</v>
      </c>
      <c r="C6555" t="s">
        <v>27</v>
      </c>
      <c r="E6555">
        <v>3</v>
      </c>
    </row>
    <row r="6557" spans="1:5">
      <c r="C6557" t="s">
        <v>2861</v>
      </c>
    </row>
    <row r="6558" spans="1:5">
      <c r="C6558" t="s">
        <v>2862</v>
      </c>
    </row>
    <row r="6559" spans="1:5">
      <c r="C6559" t="s">
        <v>2863</v>
      </c>
    </row>
    <row r="6561" spans="1:5">
      <c r="A6561">
        <v>2905</v>
      </c>
      <c r="C6561" t="s">
        <v>2864</v>
      </c>
    </row>
    <row r="6562" spans="1:5">
      <c r="C6562" t="s">
        <v>2865</v>
      </c>
    </row>
    <row r="6564" spans="1:5">
      <c r="C6564" t="s">
        <v>2866</v>
      </c>
    </row>
    <row r="6566" spans="1:5">
      <c r="A6566">
        <v>29051100</v>
      </c>
      <c r="C6566" t="s">
        <v>2867</v>
      </c>
      <c r="E6566">
        <v>3</v>
      </c>
    </row>
    <row r="6568" spans="1:5">
      <c r="C6568" t="s">
        <v>2868</v>
      </c>
    </row>
    <row r="6569" spans="1:5">
      <c r="C6569" t="s">
        <v>2869</v>
      </c>
    </row>
    <row r="6571" spans="1:5">
      <c r="A6571">
        <v>2905121</v>
      </c>
      <c r="C6571" t="s">
        <v>2870</v>
      </c>
      <c r="E6571" t="s">
        <v>155</v>
      </c>
    </row>
    <row r="6573" spans="1:5">
      <c r="A6573">
        <v>2905122</v>
      </c>
      <c r="C6573" t="s">
        <v>2871</v>
      </c>
      <c r="E6573" t="s">
        <v>155</v>
      </c>
    </row>
    <row r="6575" spans="1:5">
      <c r="A6575">
        <v>290513</v>
      </c>
      <c r="C6575" t="s">
        <v>2872</v>
      </c>
      <c r="E6575" t="s">
        <v>155</v>
      </c>
    </row>
    <row r="6577" spans="1:5">
      <c r="A6577">
        <v>290514</v>
      </c>
      <c r="C6577" t="s">
        <v>2873</v>
      </c>
      <c r="E6577">
        <v>3</v>
      </c>
    </row>
    <row r="6579" spans="1:5">
      <c r="A6579">
        <v>290516</v>
      </c>
      <c r="C6579" t="s">
        <v>2874</v>
      </c>
      <c r="E6579" t="s">
        <v>155</v>
      </c>
    </row>
    <row r="6581" spans="1:5">
      <c r="C6581" t="s">
        <v>2875</v>
      </c>
    </row>
    <row r="6582" spans="1:5">
      <c r="C6582" t="s">
        <v>2876</v>
      </c>
    </row>
    <row r="6584" spans="1:5">
      <c r="A6584">
        <v>2905171</v>
      </c>
      <c r="C6584" t="s">
        <v>2877</v>
      </c>
      <c r="E6584">
        <v>3</v>
      </c>
    </row>
    <row r="6586" spans="1:5">
      <c r="A6586">
        <v>2905172</v>
      </c>
      <c r="C6586" t="s">
        <v>2878</v>
      </c>
      <c r="E6586">
        <v>3</v>
      </c>
    </row>
    <row r="6588" spans="1:5">
      <c r="A6588">
        <v>2905179</v>
      </c>
      <c r="C6588" t="s">
        <v>56</v>
      </c>
      <c r="E6588">
        <v>3</v>
      </c>
    </row>
    <row r="6590" spans="1:5">
      <c r="C6590" t="s">
        <v>676</v>
      </c>
    </row>
    <row r="6592" spans="1:5">
      <c r="A6592">
        <v>29051910</v>
      </c>
      <c r="C6592" t="s">
        <v>2879</v>
      </c>
      <c r="E6592">
        <v>3</v>
      </c>
    </row>
    <row r="6594" spans="1:5">
      <c r="A6594">
        <v>2905192</v>
      </c>
      <c r="C6594" t="s">
        <v>2414</v>
      </c>
      <c r="D6594" t="s">
        <v>2880</v>
      </c>
      <c r="E6594">
        <v>3</v>
      </c>
    </row>
    <row r="6596" spans="1:5">
      <c r="A6596">
        <v>2905199</v>
      </c>
      <c r="C6596" t="s">
        <v>56</v>
      </c>
      <c r="E6596">
        <v>3</v>
      </c>
    </row>
    <row r="6598" spans="1:5">
      <c r="C6598" t="s">
        <v>2881</v>
      </c>
    </row>
    <row r="6600" spans="1:5">
      <c r="A6600">
        <v>29052200</v>
      </c>
      <c r="C6600" t="s">
        <v>2882</v>
      </c>
      <c r="E6600">
        <v>3</v>
      </c>
    </row>
    <row r="6602" spans="1:5">
      <c r="A6602">
        <v>290529</v>
      </c>
      <c r="C6602" t="s">
        <v>27</v>
      </c>
      <c r="E6602">
        <v>3</v>
      </c>
    </row>
    <row r="6604" spans="1:5">
      <c r="C6604" t="s">
        <v>2883</v>
      </c>
    </row>
    <row r="6606" spans="1:5">
      <c r="A6606">
        <v>29053100</v>
      </c>
      <c r="C6606" t="s">
        <v>2884</v>
      </c>
      <c r="E6606">
        <v>3</v>
      </c>
    </row>
    <row r="6608" spans="1:5">
      <c r="A6608">
        <v>290532</v>
      </c>
      <c r="C6608" t="s">
        <v>2885</v>
      </c>
      <c r="E6608" t="s">
        <v>155</v>
      </c>
    </row>
    <row r="6612" spans="1:4">
      <c r="A6612">
        <v>114</v>
      </c>
    </row>
    <row r="6614" spans="1:4">
      <c r="A6614" t="s">
        <v>0</v>
      </c>
      <c r="C6614" t="s">
        <v>1</v>
      </c>
      <c r="D6614" t="s">
        <v>2746</v>
      </c>
    </row>
    <row r="6615" spans="1:4">
      <c r="D6615" t="s">
        <v>2747</v>
      </c>
    </row>
    <row r="6616" spans="1:4">
      <c r="A6616" t="s">
        <v>4</v>
      </c>
      <c r="B6616" t="s">
        <v>5</v>
      </c>
    </row>
    <row r="6617" spans="1:4">
      <c r="A6617" t="s">
        <v>7</v>
      </c>
      <c r="B6617" t="s">
        <v>8</v>
      </c>
    </row>
    <row r="6618" spans="1:4">
      <c r="A6618" t="s">
        <v>12</v>
      </c>
    </row>
    <row r="6619" spans="1:4">
      <c r="A6619">
        <v>-1</v>
      </c>
      <c r="B6619">
        <v>-2</v>
      </c>
      <c r="C6619">
        <v>-3</v>
      </c>
      <c r="D6619">
        <v>-4</v>
      </c>
    </row>
    <row r="6621" spans="1:4">
      <c r="A6621">
        <v>290539</v>
      </c>
      <c r="C6621" t="s">
        <v>27</v>
      </c>
      <c r="D6621">
        <v>3</v>
      </c>
    </row>
    <row r="6623" spans="1:4">
      <c r="C6623" t="s">
        <v>2886</v>
      </c>
    </row>
    <row r="6625" spans="1:4">
      <c r="A6625">
        <v>29054100</v>
      </c>
      <c r="C6625" t="s">
        <v>2887</v>
      </c>
      <c r="D6625" t="s">
        <v>155</v>
      </c>
    </row>
    <row r="6626" spans="1:4">
      <c r="C6626" t="s">
        <v>2888</v>
      </c>
    </row>
    <row r="6628" spans="1:4">
      <c r="A6628">
        <v>290542</v>
      </c>
      <c r="C6628" t="s">
        <v>2889</v>
      </c>
      <c r="D6628">
        <v>3</v>
      </c>
    </row>
    <row r="6630" spans="1:4">
      <c r="A6630">
        <v>290543</v>
      </c>
      <c r="C6630" t="s">
        <v>2890</v>
      </c>
      <c r="D6630">
        <v>3</v>
      </c>
    </row>
    <row r="6632" spans="1:4">
      <c r="A6632">
        <v>290544</v>
      </c>
      <c r="C6632" t="s">
        <v>2891</v>
      </c>
      <c r="D6632">
        <v>20</v>
      </c>
    </row>
    <row r="6634" spans="1:4">
      <c r="A6634">
        <v>290545</v>
      </c>
      <c r="C6634" t="s">
        <v>2892</v>
      </c>
      <c r="D6634">
        <v>20</v>
      </c>
    </row>
    <row r="6636" spans="1:4">
      <c r="A6636">
        <v>290549</v>
      </c>
      <c r="C6636" t="s">
        <v>27</v>
      </c>
      <c r="D6636">
        <v>20</v>
      </c>
    </row>
    <row r="6638" spans="1:4">
      <c r="C6638" t="s">
        <v>2893</v>
      </c>
    </row>
    <row r="6639" spans="1:4">
      <c r="C6639" t="s">
        <v>2894</v>
      </c>
    </row>
    <row r="6641" spans="1:4">
      <c r="A6641">
        <v>290551</v>
      </c>
      <c r="C6641" t="s">
        <v>2895</v>
      </c>
      <c r="D6641">
        <v>3</v>
      </c>
    </row>
    <row r="6643" spans="1:4">
      <c r="A6643">
        <v>290559</v>
      </c>
      <c r="C6643" t="s">
        <v>27</v>
      </c>
      <c r="D6643">
        <v>3</v>
      </c>
    </row>
    <row r="6645" spans="1:4">
      <c r="A6645">
        <v>2906</v>
      </c>
      <c r="C6645" t="s">
        <v>2896</v>
      </c>
    </row>
    <row r="6646" spans="1:4">
      <c r="C6646" t="s">
        <v>2865</v>
      </c>
    </row>
    <row r="6648" spans="1:4">
      <c r="C6648" t="s">
        <v>2897</v>
      </c>
    </row>
    <row r="6650" spans="1:4">
      <c r="A6650">
        <v>29061100</v>
      </c>
      <c r="C6650" t="s">
        <v>2898</v>
      </c>
      <c r="D6650">
        <v>3</v>
      </c>
    </row>
    <row r="6652" spans="1:4">
      <c r="A6652">
        <v>290612</v>
      </c>
      <c r="C6652" t="s">
        <v>2899</v>
      </c>
      <c r="D6652" t="s">
        <v>155</v>
      </c>
    </row>
    <row r="6653" spans="1:4">
      <c r="C6653" t="s">
        <v>2900</v>
      </c>
    </row>
    <row r="6655" spans="1:4">
      <c r="A6655">
        <v>290613</v>
      </c>
      <c r="C6655" t="s">
        <v>2901</v>
      </c>
      <c r="D6655" t="s">
        <v>155</v>
      </c>
    </row>
    <row r="6657" spans="1:4">
      <c r="C6657" t="s">
        <v>676</v>
      </c>
    </row>
    <row r="6659" spans="1:4">
      <c r="A6659">
        <v>29061910</v>
      </c>
      <c r="C6659" t="s">
        <v>2902</v>
      </c>
      <c r="D6659">
        <v>3</v>
      </c>
    </row>
    <row r="6661" spans="1:4">
      <c r="A6661">
        <v>2906199</v>
      </c>
      <c r="C6661" t="s">
        <v>56</v>
      </c>
      <c r="D6661">
        <v>3</v>
      </c>
    </row>
    <row r="6663" spans="1:4">
      <c r="C6663" t="s">
        <v>2903</v>
      </c>
    </row>
    <row r="6665" spans="1:4">
      <c r="A6665">
        <v>29062100</v>
      </c>
      <c r="C6665" t="s">
        <v>2904</v>
      </c>
      <c r="D6665">
        <v>3</v>
      </c>
    </row>
    <row r="6667" spans="1:4">
      <c r="C6667" t="s">
        <v>676</v>
      </c>
    </row>
    <row r="6669" spans="1:4">
      <c r="A6669">
        <v>29062910</v>
      </c>
      <c r="C6669" t="s">
        <v>2799</v>
      </c>
      <c r="D6669">
        <v>3</v>
      </c>
    </row>
    <row r="6671" spans="1:4">
      <c r="A6671">
        <v>2906299</v>
      </c>
      <c r="C6671" t="s">
        <v>56</v>
      </c>
      <c r="D6671">
        <v>3</v>
      </c>
    </row>
    <row r="6673" spans="1:4">
      <c r="C6673" t="s">
        <v>2905</v>
      </c>
    </row>
    <row r="6674" spans="1:4">
      <c r="C6674" t="s">
        <v>2906</v>
      </c>
    </row>
    <row r="6675" spans="1:4">
      <c r="C6675" t="s">
        <v>2907</v>
      </c>
    </row>
    <row r="6677" spans="1:4">
      <c r="A6677">
        <v>2907</v>
      </c>
      <c r="C6677" t="s">
        <v>2908</v>
      </c>
    </row>
    <row r="6679" spans="1:4">
      <c r="C6679" t="s">
        <v>2909</v>
      </c>
    </row>
    <row r="6681" spans="1:4">
      <c r="A6681">
        <v>29071100</v>
      </c>
      <c r="C6681" t="s">
        <v>2910</v>
      </c>
      <c r="D6681" t="s">
        <v>155</v>
      </c>
    </row>
    <row r="6683" spans="1:4">
      <c r="A6683">
        <v>290712</v>
      </c>
      <c r="C6683" t="s">
        <v>2911</v>
      </c>
      <c r="D6683" t="s">
        <v>155</v>
      </c>
    </row>
    <row r="6685" spans="1:4">
      <c r="A6685">
        <v>290713</v>
      </c>
      <c r="C6685" t="s">
        <v>2912</v>
      </c>
      <c r="D6685" t="s">
        <v>155</v>
      </c>
    </row>
    <row r="6686" spans="1:4">
      <c r="C6686" t="s">
        <v>2913</v>
      </c>
    </row>
    <row r="6688" spans="1:4">
      <c r="A6688">
        <v>290715</v>
      </c>
      <c r="C6688" t="s">
        <v>2914</v>
      </c>
      <c r="D6688" t="s">
        <v>155</v>
      </c>
    </row>
    <row r="6690" spans="1:5">
      <c r="A6690">
        <v>290719</v>
      </c>
      <c r="C6690" t="s">
        <v>27</v>
      </c>
      <c r="D6690">
        <v>3</v>
      </c>
    </row>
    <row r="6692" spans="1:5">
      <c r="C6692" t="s">
        <v>2915</v>
      </c>
    </row>
    <row r="6694" spans="1:5">
      <c r="A6694">
        <v>29072100</v>
      </c>
      <c r="C6694" t="s">
        <v>2916</v>
      </c>
      <c r="D6694" t="s">
        <v>155</v>
      </c>
    </row>
    <row r="6698" spans="1:5">
      <c r="A6698">
        <v>115</v>
      </c>
    </row>
    <row r="6700" spans="1:5">
      <c r="A6700" t="s">
        <v>0</v>
      </c>
      <c r="D6700" t="s">
        <v>1</v>
      </c>
      <c r="E6700" t="s">
        <v>2746</v>
      </c>
    </row>
    <row r="6701" spans="1:5">
      <c r="E6701" t="s">
        <v>2747</v>
      </c>
    </row>
    <row r="6702" spans="1:5">
      <c r="A6702" t="s">
        <v>4</v>
      </c>
      <c r="B6702" t="s">
        <v>5</v>
      </c>
    </row>
    <row r="6703" spans="1:5">
      <c r="A6703" t="s">
        <v>7</v>
      </c>
      <c r="B6703" t="s">
        <v>8</v>
      </c>
    </row>
    <row r="6704" spans="1:5">
      <c r="A6704" t="s">
        <v>12</v>
      </c>
    </row>
    <row r="6705" spans="1:5">
      <c r="A6705">
        <v>-1</v>
      </c>
      <c r="B6705">
        <v>-2</v>
      </c>
      <c r="D6705">
        <v>-3</v>
      </c>
      <c r="E6705">
        <v>-4</v>
      </c>
    </row>
    <row r="6707" spans="1:5">
      <c r="A6707">
        <v>290722</v>
      </c>
      <c r="C6707" t="s">
        <v>2917</v>
      </c>
      <c r="E6707" t="s">
        <v>155</v>
      </c>
    </row>
    <row r="6709" spans="1:5">
      <c r="A6709">
        <v>290723</v>
      </c>
      <c r="C6709" t="s">
        <v>60</v>
      </c>
      <c r="D6709" t="s">
        <v>2918</v>
      </c>
      <c r="E6709">
        <v>3</v>
      </c>
    </row>
    <row r="6710" spans="1:5">
      <c r="C6710" t="s">
        <v>2919</v>
      </c>
    </row>
    <row r="6712" spans="1:5">
      <c r="A6712">
        <v>290729</v>
      </c>
      <c r="C6712" t="s">
        <v>27</v>
      </c>
      <c r="E6712">
        <v>3</v>
      </c>
    </row>
    <row r="6714" spans="1:5">
      <c r="A6714">
        <v>2908</v>
      </c>
      <c r="C6714" t="s">
        <v>2920</v>
      </c>
    </row>
    <row r="6715" spans="1:5">
      <c r="C6715" t="s">
        <v>2921</v>
      </c>
    </row>
    <row r="6716" spans="1:5">
      <c r="C6716" t="s">
        <v>2922</v>
      </c>
    </row>
    <row r="6718" spans="1:5">
      <c r="C6718" t="s">
        <v>2923</v>
      </c>
    </row>
    <row r="6719" spans="1:5">
      <c r="C6719" t="s">
        <v>2924</v>
      </c>
    </row>
    <row r="6721" spans="1:5">
      <c r="A6721">
        <v>290811</v>
      </c>
      <c r="C6721" t="s">
        <v>60</v>
      </c>
      <c r="D6721" t="s">
        <v>2925</v>
      </c>
      <c r="E6721">
        <v>3</v>
      </c>
    </row>
    <row r="6723" spans="1:5">
      <c r="C6723" t="s">
        <v>60</v>
      </c>
      <c r="D6723" t="s">
        <v>61</v>
      </c>
    </row>
    <row r="6725" spans="1:5">
      <c r="A6725">
        <v>2908191</v>
      </c>
      <c r="C6725" t="s">
        <v>2926</v>
      </c>
      <c r="E6725" t="s">
        <v>155</v>
      </c>
    </row>
    <row r="6726" spans="1:5">
      <c r="C6726" t="s">
        <v>2927</v>
      </c>
    </row>
    <row r="6728" spans="1:5">
      <c r="A6728">
        <v>2908199</v>
      </c>
      <c r="C6728" t="s">
        <v>56</v>
      </c>
      <c r="E6728">
        <v>3</v>
      </c>
    </row>
    <row r="6730" spans="1:5">
      <c r="C6730" t="s">
        <v>2928</v>
      </c>
    </row>
    <row r="6732" spans="1:5">
      <c r="A6732">
        <v>29089100</v>
      </c>
      <c r="C6732" t="s">
        <v>60</v>
      </c>
      <c r="D6732" t="s">
        <v>2929</v>
      </c>
      <c r="E6732">
        <v>3</v>
      </c>
    </row>
    <row r="6734" spans="1:5">
      <c r="A6734">
        <v>290892</v>
      </c>
      <c r="C6734" t="s">
        <v>60</v>
      </c>
      <c r="D6734" t="s">
        <v>2930</v>
      </c>
      <c r="E6734">
        <v>3</v>
      </c>
    </row>
    <row r="6736" spans="1:5">
      <c r="A6736">
        <v>290899</v>
      </c>
      <c r="C6736" t="s">
        <v>60</v>
      </c>
      <c r="D6736" t="s">
        <v>79</v>
      </c>
      <c r="E6736">
        <v>3</v>
      </c>
    </row>
    <row r="6738" spans="1:3">
      <c r="C6738" t="s">
        <v>2931</v>
      </c>
    </row>
    <row r="6739" spans="1:3">
      <c r="C6739" t="s">
        <v>2932</v>
      </c>
    </row>
    <row r="6740" spans="1:3">
      <c r="C6740" t="s">
        <v>2933</v>
      </c>
    </row>
    <row r="6741" spans="1:3">
      <c r="C6741" t="s">
        <v>2934</v>
      </c>
    </row>
    <row r="6742" spans="1:3">
      <c r="C6742" t="s">
        <v>2749</v>
      </c>
    </row>
    <row r="6743" spans="1:3">
      <c r="C6743" t="s">
        <v>2750</v>
      </c>
    </row>
    <row r="6745" spans="1:3">
      <c r="A6745">
        <v>2909</v>
      </c>
      <c r="C6745" t="s">
        <v>2935</v>
      </c>
    </row>
    <row r="6746" spans="1:3">
      <c r="C6746" t="s">
        <v>2936</v>
      </c>
    </row>
    <row r="6747" spans="1:3">
      <c r="C6747" t="s">
        <v>2937</v>
      </c>
    </row>
    <row r="6748" spans="1:3">
      <c r="C6748" t="s">
        <v>2938</v>
      </c>
    </row>
    <row r="6749" spans="1:3">
      <c r="C6749" t="s">
        <v>2865</v>
      </c>
    </row>
    <row r="6751" spans="1:3">
      <c r="C6751" t="s">
        <v>2939</v>
      </c>
    </row>
    <row r="6752" spans="1:3">
      <c r="C6752" t="s">
        <v>2940</v>
      </c>
    </row>
    <row r="6754" spans="1:5">
      <c r="A6754">
        <v>290911</v>
      </c>
      <c r="C6754" t="s">
        <v>2941</v>
      </c>
      <c r="E6754">
        <v>3</v>
      </c>
    </row>
    <row r="6756" spans="1:5">
      <c r="C6756" t="s">
        <v>676</v>
      </c>
    </row>
    <row r="6758" spans="1:5">
      <c r="A6758">
        <v>29091910</v>
      </c>
      <c r="C6758" t="s">
        <v>2942</v>
      </c>
      <c r="E6758">
        <v>3</v>
      </c>
    </row>
    <row r="6760" spans="1:5">
      <c r="A6760">
        <v>2909199</v>
      </c>
      <c r="C6760" t="s">
        <v>56</v>
      </c>
      <c r="E6760">
        <v>3</v>
      </c>
    </row>
    <row r="6762" spans="1:5">
      <c r="A6762">
        <v>29092</v>
      </c>
      <c r="C6762" t="s">
        <v>2943</v>
      </c>
      <c r="E6762" t="s">
        <v>155</v>
      </c>
    </row>
    <row r="6763" spans="1:5">
      <c r="C6763" t="s">
        <v>2944</v>
      </c>
    </row>
    <row r="6764" spans="1:5">
      <c r="C6764" t="s">
        <v>2945</v>
      </c>
    </row>
    <row r="6766" spans="1:5">
      <c r="A6766">
        <v>29093</v>
      </c>
      <c r="C6766" t="s">
        <v>2946</v>
      </c>
      <c r="E6766" t="s">
        <v>155</v>
      </c>
    </row>
    <row r="6767" spans="1:5">
      <c r="C6767" t="s">
        <v>2947</v>
      </c>
    </row>
    <row r="6772" spans="1:4">
      <c r="A6772">
        <v>116</v>
      </c>
    </row>
    <row r="6774" spans="1:4">
      <c r="A6774" t="s">
        <v>0</v>
      </c>
      <c r="C6774" t="s">
        <v>1</v>
      </c>
      <c r="D6774" t="s">
        <v>2746</v>
      </c>
    </row>
    <row r="6775" spans="1:4">
      <c r="D6775" t="s">
        <v>2747</v>
      </c>
    </row>
    <row r="6776" spans="1:4">
      <c r="A6776" t="s">
        <v>4</v>
      </c>
      <c r="B6776" t="s">
        <v>5</v>
      </c>
    </row>
    <row r="6777" spans="1:4">
      <c r="A6777" t="s">
        <v>7</v>
      </c>
      <c r="B6777" t="s">
        <v>8</v>
      </c>
    </row>
    <row r="6778" spans="1:4">
      <c r="A6778" t="s">
        <v>12</v>
      </c>
    </row>
    <row r="6779" spans="1:4">
      <c r="A6779">
        <v>-1</v>
      </c>
      <c r="B6779">
        <v>-2</v>
      </c>
      <c r="C6779">
        <v>-3</v>
      </c>
      <c r="D6779">
        <v>-4</v>
      </c>
    </row>
    <row r="6781" spans="1:4">
      <c r="C6781" t="s">
        <v>2948</v>
      </c>
    </row>
    <row r="6782" spans="1:4">
      <c r="C6782" t="s">
        <v>2940</v>
      </c>
    </row>
    <row r="6784" spans="1:4">
      <c r="A6784">
        <v>290941</v>
      </c>
      <c r="C6784" t="s">
        <v>2949</v>
      </c>
      <c r="D6784">
        <v>3</v>
      </c>
    </row>
    <row r="6786" spans="1:4">
      <c r="A6786">
        <v>290943</v>
      </c>
      <c r="C6786" t="s">
        <v>2950</v>
      </c>
      <c r="D6786" t="s">
        <v>155</v>
      </c>
    </row>
    <row r="6787" spans="1:4">
      <c r="C6787" t="s">
        <v>2951</v>
      </c>
    </row>
    <row r="6789" spans="1:4">
      <c r="C6789" t="s">
        <v>2952</v>
      </c>
    </row>
    <row r="6790" spans="1:4">
      <c r="C6790" t="s">
        <v>2953</v>
      </c>
    </row>
    <row r="6792" spans="1:4">
      <c r="A6792">
        <v>2909441</v>
      </c>
      <c r="C6792" t="s">
        <v>2954</v>
      </c>
      <c r="D6792" t="s">
        <v>155</v>
      </c>
    </row>
    <row r="6793" spans="1:4">
      <c r="C6793" t="s">
        <v>2951</v>
      </c>
    </row>
    <row r="6795" spans="1:4">
      <c r="A6795">
        <v>2909449</v>
      </c>
      <c r="C6795" t="s">
        <v>56</v>
      </c>
      <c r="D6795">
        <v>3</v>
      </c>
    </row>
    <row r="6797" spans="1:4">
      <c r="C6797" t="s">
        <v>676</v>
      </c>
    </row>
    <row r="6799" spans="1:4">
      <c r="A6799">
        <v>29094910</v>
      </c>
      <c r="C6799" t="s">
        <v>2799</v>
      </c>
      <c r="D6799">
        <v>3</v>
      </c>
    </row>
    <row r="6801" spans="1:4">
      <c r="A6801">
        <v>2909499</v>
      </c>
      <c r="C6801" t="s">
        <v>56</v>
      </c>
      <c r="D6801">
        <v>3</v>
      </c>
    </row>
    <row r="6803" spans="1:4">
      <c r="A6803">
        <v>29095</v>
      </c>
      <c r="C6803" t="s">
        <v>2955</v>
      </c>
      <c r="D6803" t="s">
        <v>155</v>
      </c>
    </row>
    <row r="6804" spans="1:4">
      <c r="C6804" t="s">
        <v>2956</v>
      </c>
    </row>
    <row r="6805" spans="1:4">
      <c r="C6805" t="s">
        <v>2957</v>
      </c>
    </row>
    <row r="6807" spans="1:4">
      <c r="A6807">
        <v>29096</v>
      </c>
      <c r="C6807" t="s">
        <v>2958</v>
      </c>
      <c r="D6807">
        <v>3</v>
      </c>
    </row>
    <row r="6808" spans="1:4">
      <c r="C6808" t="s">
        <v>2959</v>
      </c>
    </row>
    <row r="6809" spans="1:4">
      <c r="C6809" t="s">
        <v>2960</v>
      </c>
    </row>
    <row r="6811" spans="1:4">
      <c r="A6811">
        <v>291</v>
      </c>
      <c r="C6811" t="s">
        <v>2961</v>
      </c>
    </row>
    <row r="6812" spans="1:4">
      <c r="C6812" t="s">
        <v>2962</v>
      </c>
    </row>
    <row r="6813" spans="1:4">
      <c r="C6813" t="s">
        <v>2944</v>
      </c>
    </row>
    <row r="6814" spans="1:4">
      <c r="C6814" t="s">
        <v>2963</v>
      </c>
    </row>
    <row r="6816" spans="1:4">
      <c r="A6816">
        <v>29101</v>
      </c>
      <c r="C6816" t="s">
        <v>2964</v>
      </c>
      <c r="D6816">
        <v>3</v>
      </c>
    </row>
    <row r="6818" spans="1:4">
      <c r="A6818">
        <v>29102</v>
      </c>
      <c r="C6818" t="s">
        <v>2965</v>
      </c>
      <c r="D6818">
        <v>3</v>
      </c>
    </row>
    <row r="6820" spans="1:4">
      <c r="A6820">
        <v>29103</v>
      </c>
      <c r="C6820" t="s">
        <v>2966</v>
      </c>
      <c r="D6820" t="s">
        <v>155</v>
      </c>
    </row>
    <row r="6822" spans="1:4">
      <c r="A6822">
        <v>29104</v>
      </c>
      <c r="C6822" t="s">
        <v>2967</v>
      </c>
      <c r="D6822">
        <v>3</v>
      </c>
    </row>
    <row r="6824" spans="1:4">
      <c r="A6824">
        <v>29105</v>
      </c>
      <c r="C6824" t="s">
        <v>2968</v>
      </c>
      <c r="D6824">
        <v>3</v>
      </c>
    </row>
    <row r="6826" spans="1:4">
      <c r="A6826">
        <v>29109</v>
      </c>
      <c r="C6826" t="s">
        <v>33</v>
      </c>
      <c r="D6826">
        <v>3</v>
      </c>
    </row>
    <row r="6828" spans="1:4">
      <c r="A6828">
        <v>2911</v>
      </c>
      <c r="C6828" t="s">
        <v>2969</v>
      </c>
      <c r="D6828">
        <v>3</v>
      </c>
    </row>
    <row r="6829" spans="1:4">
      <c r="C6829" t="s">
        <v>2970</v>
      </c>
    </row>
    <row r="6830" spans="1:4">
      <c r="C6830" t="s">
        <v>2865</v>
      </c>
    </row>
    <row r="6832" spans="1:4">
      <c r="C6832" t="s">
        <v>2971</v>
      </c>
    </row>
    <row r="6834" spans="1:4">
      <c r="A6834">
        <v>2912</v>
      </c>
      <c r="C6834" t="s">
        <v>2972</v>
      </c>
    </row>
    <row r="6835" spans="1:4">
      <c r="C6835" t="s">
        <v>2973</v>
      </c>
    </row>
    <row r="6836" spans="1:4">
      <c r="C6836" t="s">
        <v>2974</v>
      </c>
    </row>
    <row r="6838" spans="1:4">
      <c r="C6838" t="s">
        <v>2975</v>
      </c>
    </row>
    <row r="6840" spans="1:4">
      <c r="A6840">
        <v>29121100</v>
      </c>
      <c r="C6840" t="s">
        <v>2976</v>
      </c>
      <c r="D6840">
        <v>3</v>
      </c>
    </row>
    <row r="6842" spans="1:4">
      <c r="A6842">
        <v>291212</v>
      </c>
      <c r="C6842" t="s">
        <v>2977</v>
      </c>
      <c r="D6842">
        <v>3</v>
      </c>
    </row>
    <row r="6844" spans="1:4">
      <c r="A6844">
        <v>291219</v>
      </c>
      <c r="C6844" t="s">
        <v>27</v>
      </c>
      <c r="D6844">
        <v>3</v>
      </c>
    </row>
    <row r="6846" spans="1:4">
      <c r="C6846" t="s">
        <v>2978</v>
      </c>
    </row>
    <row r="6850" spans="1:4">
      <c r="A6850" t="s">
        <v>2979</v>
      </c>
    </row>
    <row r="6852" spans="1:4">
      <c r="A6852" t="s">
        <v>0</v>
      </c>
      <c r="C6852" t="s">
        <v>1</v>
      </c>
      <c r="D6852" t="s">
        <v>2746</v>
      </c>
    </row>
    <row r="6853" spans="1:4">
      <c r="D6853" t="s">
        <v>2747</v>
      </c>
    </row>
    <row r="6854" spans="1:4">
      <c r="A6854" t="s">
        <v>4</v>
      </c>
      <c r="B6854" t="s">
        <v>5</v>
      </c>
    </row>
    <row r="6855" spans="1:4">
      <c r="A6855" t="s">
        <v>7</v>
      </c>
      <c r="B6855" t="s">
        <v>8</v>
      </c>
    </row>
    <row r="6856" spans="1:4">
      <c r="A6856" t="s">
        <v>12</v>
      </c>
    </row>
    <row r="6857" spans="1:4">
      <c r="A6857">
        <v>-1</v>
      </c>
      <c r="B6857">
        <v>-2</v>
      </c>
      <c r="C6857">
        <v>-3</v>
      </c>
      <c r="D6857">
        <v>-4</v>
      </c>
    </row>
    <row r="6859" spans="1:4">
      <c r="A6859">
        <v>291221</v>
      </c>
      <c r="C6859" t="s">
        <v>2980</v>
      </c>
      <c r="D6859">
        <v>3</v>
      </c>
    </row>
    <row r="6861" spans="1:4">
      <c r="A6861">
        <v>291229</v>
      </c>
      <c r="C6861" t="s">
        <v>27</v>
      </c>
      <c r="D6861">
        <v>3</v>
      </c>
    </row>
    <row r="6863" spans="1:4">
      <c r="C6863" t="s">
        <v>2981</v>
      </c>
    </row>
    <row r="6864" spans="1:4">
      <c r="C6864" t="s">
        <v>2982</v>
      </c>
    </row>
    <row r="6866" spans="1:4">
      <c r="A6866">
        <v>291241</v>
      </c>
      <c r="C6866" t="s">
        <v>2983</v>
      </c>
      <c r="D6866" t="s">
        <v>155</v>
      </c>
    </row>
    <row r="6868" spans="1:4">
      <c r="A6868">
        <v>291242</v>
      </c>
      <c r="C6868" t="s">
        <v>2984</v>
      </c>
      <c r="D6868" t="s">
        <v>155</v>
      </c>
    </row>
    <row r="6870" spans="1:4">
      <c r="A6870">
        <v>291249</v>
      </c>
      <c r="C6870" t="s">
        <v>27</v>
      </c>
      <c r="D6870">
        <v>3</v>
      </c>
    </row>
    <row r="6872" spans="1:4">
      <c r="A6872">
        <v>29125</v>
      </c>
      <c r="C6872" t="s">
        <v>2985</v>
      </c>
      <c r="D6872">
        <v>3</v>
      </c>
    </row>
    <row r="6874" spans="1:4">
      <c r="A6874">
        <v>29126</v>
      </c>
      <c r="C6874" t="s">
        <v>2986</v>
      </c>
      <c r="D6874">
        <v>3</v>
      </c>
    </row>
    <row r="6876" spans="1:4">
      <c r="A6876">
        <v>2913</v>
      </c>
      <c r="C6876" t="s">
        <v>2920</v>
      </c>
      <c r="D6876">
        <v>3</v>
      </c>
    </row>
    <row r="6877" spans="1:4">
      <c r="C6877" t="s">
        <v>2987</v>
      </c>
    </row>
    <row r="6878" spans="1:4">
      <c r="C6878" t="s">
        <v>2988</v>
      </c>
    </row>
    <row r="6880" spans="1:4">
      <c r="C6880" t="s">
        <v>2989</v>
      </c>
    </row>
    <row r="6881" spans="1:4">
      <c r="C6881" t="s">
        <v>2990</v>
      </c>
    </row>
    <row r="6883" spans="1:4">
      <c r="A6883">
        <v>2914</v>
      </c>
      <c r="C6883" t="s">
        <v>2991</v>
      </c>
    </row>
    <row r="6884" spans="1:4">
      <c r="C6884" t="s">
        <v>2970</v>
      </c>
    </row>
    <row r="6885" spans="1:4">
      <c r="C6885" t="s">
        <v>2865</v>
      </c>
    </row>
    <row r="6887" spans="1:4">
      <c r="C6887" t="s">
        <v>2992</v>
      </c>
    </row>
    <row r="6889" spans="1:4">
      <c r="A6889">
        <v>29141100</v>
      </c>
      <c r="C6889" t="s">
        <v>2993</v>
      </c>
      <c r="D6889">
        <v>16</v>
      </c>
    </row>
    <row r="6891" spans="1:4">
      <c r="A6891">
        <v>291412</v>
      </c>
      <c r="C6891" t="s">
        <v>2994</v>
      </c>
      <c r="D6891">
        <v>3</v>
      </c>
    </row>
    <row r="6893" spans="1:4">
      <c r="A6893">
        <v>291413</v>
      </c>
      <c r="C6893" t="s">
        <v>2995</v>
      </c>
      <c r="D6893">
        <v>3</v>
      </c>
    </row>
    <row r="6895" spans="1:4">
      <c r="A6895">
        <v>291419</v>
      </c>
      <c r="C6895" t="s">
        <v>27</v>
      </c>
      <c r="D6895">
        <v>3</v>
      </c>
    </row>
    <row r="6897" spans="1:4">
      <c r="C6897" t="s">
        <v>2996</v>
      </c>
    </row>
    <row r="6898" spans="1:4">
      <c r="C6898" t="s">
        <v>2997</v>
      </c>
    </row>
    <row r="6900" spans="1:4">
      <c r="A6900">
        <v>291422</v>
      </c>
      <c r="C6900" t="s">
        <v>2998</v>
      </c>
      <c r="D6900" t="s">
        <v>155</v>
      </c>
    </row>
    <row r="6902" spans="1:4">
      <c r="A6902">
        <v>291423</v>
      </c>
      <c r="C6902" t="s">
        <v>2999</v>
      </c>
      <c r="D6902" t="s">
        <v>155</v>
      </c>
    </row>
    <row r="6904" spans="1:4">
      <c r="C6904" t="s">
        <v>676</v>
      </c>
    </row>
    <row r="6906" spans="1:4">
      <c r="A6906">
        <v>29142910</v>
      </c>
      <c r="C6906" t="s">
        <v>3000</v>
      </c>
      <c r="D6906">
        <v>3</v>
      </c>
    </row>
    <row r="6908" spans="1:4">
      <c r="A6908">
        <v>2914299</v>
      </c>
      <c r="C6908" t="s">
        <v>56</v>
      </c>
      <c r="D6908">
        <v>3</v>
      </c>
    </row>
    <row r="6910" spans="1:4">
      <c r="C6910" t="s">
        <v>3001</v>
      </c>
    </row>
    <row r="6912" spans="1:4">
      <c r="A6912">
        <v>29143100</v>
      </c>
      <c r="C6912" t="s">
        <v>3002</v>
      </c>
      <c r="D6912" t="s">
        <v>155</v>
      </c>
    </row>
    <row r="6914" spans="1:4">
      <c r="A6914">
        <v>291439</v>
      </c>
      <c r="C6914" t="s">
        <v>27</v>
      </c>
      <c r="D6914">
        <v>3</v>
      </c>
    </row>
    <row r="6916" spans="1:4">
      <c r="A6916">
        <v>29144</v>
      </c>
      <c r="C6916" t="s">
        <v>3003</v>
      </c>
      <c r="D6916" t="s">
        <v>155</v>
      </c>
    </row>
    <row r="6918" spans="1:4">
      <c r="A6918">
        <v>29145</v>
      </c>
      <c r="C6918" t="s">
        <v>3004</v>
      </c>
      <c r="D6918" t="s">
        <v>155</v>
      </c>
    </row>
    <row r="6919" spans="1:4">
      <c r="C6919" t="s">
        <v>3005</v>
      </c>
    </row>
    <row r="6921" spans="1:4">
      <c r="C6921" t="s">
        <v>3006</v>
      </c>
    </row>
    <row r="6923" spans="1:4">
      <c r="A6923">
        <v>29146100</v>
      </c>
      <c r="C6923" t="s">
        <v>3007</v>
      </c>
      <c r="D6923">
        <v>3</v>
      </c>
    </row>
    <row r="6925" spans="1:4">
      <c r="A6925">
        <v>291462</v>
      </c>
      <c r="C6925" t="s">
        <v>3008</v>
      </c>
      <c r="D6925" t="s">
        <v>155</v>
      </c>
    </row>
    <row r="6927" spans="1:4">
      <c r="A6927">
        <v>291469</v>
      </c>
      <c r="C6927" t="s">
        <v>27</v>
      </c>
      <c r="D6927">
        <v>3</v>
      </c>
    </row>
    <row r="6929" spans="1:5">
      <c r="C6929" t="s">
        <v>2893</v>
      </c>
    </row>
    <row r="6930" spans="1:5">
      <c r="C6930" t="s">
        <v>3009</v>
      </c>
    </row>
    <row r="6934" spans="1:5">
      <c r="A6934">
        <v>118</v>
      </c>
    </row>
    <row r="6936" spans="1:5">
      <c r="A6936" t="s">
        <v>0</v>
      </c>
      <c r="D6936" t="s">
        <v>1</v>
      </c>
      <c r="E6936" t="s">
        <v>2746</v>
      </c>
    </row>
    <row r="6937" spans="1:5">
      <c r="E6937" t="s">
        <v>2747</v>
      </c>
    </row>
    <row r="6938" spans="1:5">
      <c r="A6938" t="s">
        <v>4</v>
      </c>
      <c r="B6938" t="s">
        <v>5</v>
      </c>
    </row>
    <row r="6939" spans="1:5">
      <c r="A6939" t="s">
        <v>7</v>
      </c>
      <c r="B6939" t="s">
        <v>8</v>
      </c>
    </row>
    <row r="6940" spans="1:5">
      <c r="A6940" t="s">
        <v>12</v>
      </c>
    </row>
    <row r="6941" spans="1:5">
      <c r="A6941">
        <v>-1</v>
      </c>
      <c r="B6941">
        <v>-2</v>
      </c>
      <c r="D6941">
        <v>-3</v>
      </c>
      <c r="E6941">
        <v>-4</v>
      </c>
    </row>
    <row r="6943" spans="1:5">
      <c r="A6943">
        <v>291471</v>
      </c>
      <c r="C6943" t="s">
        <v>3010</v>
      </c>
      <c r="E6943">
        <v>3</v>
      </c>
    </row>
    <row r="6945" spans="1:5">
      <c r="A6945">
        <v>291479</v>
      </c>
      <c r="C6945" t="s">
        <v>27</v>
      </c>
      <c r="E6945">
        <v>3</v>
      </c>
    </row>
    <row r="6947" spans="1:5">
      <c r="C6947" t="s">
        <v>3011</v>
      </c>
    </row>
    <row r="6948" spans="1:5">
      <c r="C6948" t="s">
        <v>3012</v>
      </c>
    </row>
    <row r="6949" spans="1:5">
      <c r="C6949" t="s">
        <v>3013</v>
      </c>
    </row>
    <row r="6950" spans="1:5">
      <c r="C6950" t="s">
        <v>2862</v>
      </c>
    </row>
    <row r="6951" spans="1:5">
      <c r="C6951" t="s">
        <v>2863</v>
      </c>
    </row>
    <row r="6952" spans="1:5">
      <c r="A6952">
        <v>2915</v>
      </c>
      <c r="C6952" t="s">
        <v>3014</v>
      </c>
    </row>
    <row r="6953" spans="1:5">
      <c r="C6953" t="s">
        <v>3015</v>
      </c>
    </row>
    <row r="6954" spans="1:5">
      <c r="C6954" t="s">
        <v>3016</v>
      </c>
    </row>
    <row r="6955" spans="1:5">
      <c r="C6955" t="s">
        <v>3017</v>
      </c>
    </row>
    <row r="6957" spans="1:5">
      <c r="C6957" t="s">
        <v>3018</v>
      </c>
    </row>
    <row r="6959" spans="1:5">
      <c r="A6959">
        <v>29151100</v>
      </c>
      <c r="C6959" t="s">
        <v>3019</v>
      </c>
      <c r="E6959">
        <v>20</v>
      </c>
    </row>
    <row r="6961" spans="1:5">
      <c r="C6961" t="s">
        <v>3020</v>
      </c>
    </row>
    <row r="6963" spans="1:5">
      <c r="A6963">
        <v>29151210</v>
      </c>
      <c r="C6963" t="s">
        <v>3021</v>
      </c>
      <c r="E6963">
        <v>3</v>
      </c>
    </row>
    <row r="6965" spans="1:5">
      <c r="A6965">
        <v>2915129</v>
      </c>
      <c r="C6965" t="s">
        <v>56</v>
      </c>
      <c r="E6965">
        <v>3</v>
      </c>
    </row>
    <row r="6967" spans="1:5">
      <c r="A6967">
        <v>291513</v>
      </c>
      <c r="C6967" t="s">
        <v>3022</v>
      </c>
      <c r="E6967">
        <v>3</v>
      </c>
    </row>
    <row r="6969" spans="1:5">
      <c r="C6969" t="s">
        <v>3023</v>
      </c>
    </row>
    <row r="6971" spans="1:5">
      <c r="A6971">
        <v>29152100</v>
      </c>
      <c r="C6971" t="s">
        <v>3024</v>
      </c>
      <c r="E6971">
        <v>20</v>
      </c>
    </row>
    <row r="6973" spans="1:5">
      <c r="A6973">
        <v>291524</v>
      </c>
      <c r="C6973" t="s">
        <v>3025</v>
      </c>
      <c r="E6973">
        <v>11</v>
      </c>
    </row>
    <row r="6975" spans="1:5">
      <c r="C6975" t="s">
        <v>676</v>
      </c>
    </row>
    <row r="6977" spans="1:5">
      <c r="A6977">
        <v>29152910</v>
      </c>
      <c r="C6977" t="s">
        <v>3026</v>
      </c>
      <c r="E6977">
        <v>3</v>
      </c>
    </row>
    <row r="6979" spans="1:5">
      <c r="A6979">
        <v>2915292</v>
      </c>
      <c r="C6979" t="s">
        <v>3027</v>
      </c>
      <c r="E6979">
        <v>3</v>
      </c>
    </row>
    <row r="6981" spans="1:5">
      <c r="A6981">
        <v>2915293</v>
      </c>
      <c r="C6981" t="s">
        <v>3028</v>
      </c>
      <c r="E6981">
        <v>3</v>
      </c>
    </row>
    <row r="6983" spans="1:5">
      <c r="A6983">
        <v>2915294</v>
      </c>
      <c r="C6983" t="s">
        <v>3029</v>
      </c>
      <c r="E6983">
        <v>3</v>
      </c>
    </row>
    <row r="6985" spans="1:5">
      <c r="A6985">
        <v>2915299</v>
      </c>
      <c r="C6985" t="s">
        <v>56</v>
      </c>
      <c r="E6985">
        <v>3</v>
      </c>
    </row>
    <row r="6987" spans="1:5">
      <c r="C6987" t="s">
        <v>3030</v>
      </c>
    </row>
    <row r="6989" spans="1:5">
      <c r="A6989">
        <v>29153100</v>
      </c>
      <c r="C6989" t="s">
        <v>3031</v>
      </c>
      <c r="E6989">
        <v>20</v>
      </c>
    </row>
    <row r="6991" spans="1:5">
      <c r="A6991">
        <v>291532</v>
      </c>
      <c r="C6991" t="s">
        <v>3032</v>
      </c>
      <c r="E6991">
        <v>3</v>
      </c>
    </row>
    <row r="6993" spans="1:5">
      <c r="A6993">
        <v>291533</v>
      </c>
      <c r="C6993" t="s">
        <v>3033</v>
      </c>
      <c r="E6993">
        <v>20</v>
      </c>
    </row>
    <row r="6995" spans="1:5">
      <c r="A6995">
        <v>291536</v>
      </c>
      <c r="C6995" t="s">
        <v>3034</v>
      </c>
      <c r="E6995">
        <v>20</v>
      </c>
    </row>
    <row r="6997" spans="1:5">
      <c r="C6997" t="s">
        <v>676</v>
      </c>
    </row>
    <row r="6999" spans="1:5">
      <c r="A6999">
        <v>29153910</v>
      </c>
      <c r="C6999" t="s">
        <v>3035</v>
      </c>
      <c r="E6999">
        <v>3</v>
      </c>
    </row>
    <row r="7001" spans="1:5">
      <c r="A7001">
        <v>2915392</v>
      </c>
      <c r="C7001" t="s">
        <v>3036</v>
      </c>
      <c r="E7001">
        <v>3</v>
      </c>
    </row>
    <row r="7003" spans="1:5">
      <c r="A7003">
        <v>2915393</v>
      </c>
      <c r="C7003" t="s">
        <v>3037</v>
      </c>
      <c r="E7003">
        <v>20</v>
      </c>
    </row>
    <row r="7005" spans="1:5">
      <c r="A7005">
        <v>2915394</v>
      </c>
      <c r="C7005" t="s">
        <v>3038</v>
      </c>
      <c r="E7005">
        <v>20</v>
      </c>
    </row>
    <row r="7007" spans="1:5">
      <c r="A7007">
        <v>2915399</v>
      </c>
      <c r="C7007" t="s">
        <v>56</v>
      </c>
      <c r="E7007">
        <v>3</v>
      </c>
    </row>
    <row r="7009" spans="1:5">
      <c r="A7009">
        <v>29154</v>
      </c>
      <c r="C7009" t="s">
        <v>3039</v>
      </c>
      <c r="D7009" t="s">
        <v>3040</v>
      </c>
      <c r="E7009">
        <v>3</v>
      </c>
    </row>
    <row r="7010" spans="1:5">
      <c r="C7010" t="s">
        <v>3041</v>
      </c>
    </row>
    <row r="7012" spans="1:5">
      <c r="A7012">
        <v>29155</v>
      </c>
      <c r="C7012" t="s">
        <v>3042</v>
      </c>
      <c r="E7012" t="s">
        <v>155</v>
      </c>
    </row>
    <row r="7014" spans="1:5">
      <c r="C7014" t="s">
        <v>3043</v>
      </c>
    </row>
    <row r="7015" spans="1:5">
      <c r="C7015" t="s">
        <v>3044</v>
      </c>
    </row>
    <row r="7019" spans="1:5">
      <c r="A7019">
        <v>119</v>
      </c>
    </row>
    <row r="7021" spans="1:5">
      <c r="A7021" t="s">
        <v>0</v>
      </c>
      <c r="D7021" t="s">
        <v>1</v>
      </c>
      <c r="E7021" t="s">
        <v>2746</v>
      </c>
    </row>
    <row r="7022" spans="1:5">
      <c r="E7022" t="s">
        <v>2747</v>
      </c>
    </row>
    <row r="7023" spans="1:5">
      <c r="A7023" t="s">
        <v>4</v>
      </c>
      <c r="B7023" t="s">
        <v>5</v>
      </c>
    </row>
    <row r="7024" spans="1:5">
      <c r="A7024" t="s">
        <v>7</v>
      </c>
      <c r="B7024" t="s">
        <v>8</v>
      </c>
    </row>
    <row r="7025" spans="1:5">
      <c r="A7025" t="s">
        <v>12</v>
      </c>
    </row>
    <row r="7026" spans="1:5">
      <c r="A7026">
        <v>-1</v>
      </c>
      <c r="B7026">
        <v>-2</v>
      </c>
      <c r="D7026">
        <v>-3</v>
      </c>
      <c r="E7026">
        <v>-4</v>
      </c>
    </row>
    <row r="7028" spans="1:5">
      <c r="A7028">
        <v>2915601</v>
      </c>
      <c r="C7028" t="s">
        <v>3045</v>
      </c>
      <c r="E7028">
        <v>3</v>
      </c>
    </row>
    <row r="7030" spans="1:5">
      <c r="A7030">
        <v>2915602</v>
      </c>
      <c r="C7030" t="s">
        <v>3046</v>
      </c>
      <c r="E7030" t="s">
        <v>155</v>
      </c>
    </row>
    <row r="7032" spans="1:5">
      <c r="A7032">
        <v>2915603</v>
      </c>
      <c r="C7032" t="s">
        <v>3047</v>
      </c>
      <c r="E7032" t="s">
        <v>155</v>
      </c>
    </row>
    <row r="7034" spans="1:5">
      <c r="A7034">
        <v>2915609</v>
      </c>
      <c r="C7034" t="s">
        <v>56</v>
      </c>
      <c r="E7034">
        <v>3</v>
      </c>
    </row>
    <row r="7036" spans="1:5">
      <c r="C7036" t="s">
        <v>3048</v>
      </c>
    </row>
    <row r="7038" spans="1:5">
      <c r="A7038">
        <v>29157010</v>
      </c>
      <c r="C7038" t="s">
        <v>3049</v>
      </c>
      <c r="E7038">
        <v>20</v>
      </c>
    </row>
    <row r="7040" spans="1:5">
      <c r="A7040">
        <v>2915709</v>
      </c>
      <c r="C7040" t="s">
        <v>56</v>
      </c>
      <c r="E7040">
        <v>11</v>
      </c>
    </row>
    <row r="7042" spans="1:5">
      <c r="A7042">
        <v>29159</v>
      </c>
      <c r="C7042" t="s">
        <v>33</v>
      </c>
      <c r="E7042">
        <v>3</v>
      </c>
    </row>
    <row r="7044" spans="1:5">
      <c r="A7044">
        <v>2916</v>
      </c>
      <c r="C7044" t="s">
        <v>3050</v>
      </c>
    </row>
    <row r="7045" spans="1:5">
      <c r="C7045" t="s">
        <v>3051</v>
      </c>
    </row>
    <row r="7046" spans="1:5">
      <c r="C7046" t="s">
        <v>3052</v>
      </c>
    </row>
    <row r="7047" spans="1:5">
      <c r="C7047" t="s">
        <v>3053</v>
      </c>
    </row>
    <row r="7048" spans="1:5">
      <c r="C7048" t="s">
        <v>2963</v>
      </c>
    </row>
    <row r="7050" spans="1:5">
      <c r="C7050" t="s">
        <v>3054</v>
      </c>
    </row>
    <row r="7051" spans="1:5">
      <c r="C7051" t="s">
        <v>3055</v>
      </c>
    </row>
    <row r="7052" spans="1:5">
      <c r="C7052" t="s">
        <v>3056</v>
      </c>
    </row>
    <row r="7054" spans="1:5">
      <c r="A7054">
        <v>291611</v>
      </c>
      <c r="C7054" t="s">
        <v>3057</v>
      </c>
      <c r="E7054" t="s">
        <v>155</v>
      </c>
    </row>
    <row r="7056" spans="1:5">
      <c r="A7056">
        <v>291612</v>
      </c>
      <c r="C7056" t="s">
        <v>3058</v>
      </c>
      <c r="E7056">
        <v>3</v>
      </c>
    </row>
    <row r="7058" spans="1:5">
      <c r="A7058">
        <v>291613</v>
      </c>
      <c r="C7058" t="s">
        <v>3059</v>
      </c>
      <c r="E7058" t="s">
        <v>155</v>
      </c>
    </row>
    <row r="7060" spans="1:5">
      <c r="A7060">
        <v>291614</v>
      </c>
      <c r="C7060" t="s">
        <v>3060</v>
      </c>
      <c r="E7060">
        <v>3</v>
      </c>
    </row>
    <row r="7062" spans="1:5">
      <c r="C7062" t="s">
        <v>3061</v>
      </c>
    </row>
    <row r="7063" spans="1:5">
      <c r="C7063" t="s">
        <v>3044</v>
      </c>
    </row>
    <row r="7065" spans="1:5">
      <c r="A7065">
        <v>2916151</v>
      </c>
      <c r="C7065" t="s">
        <v>3062</v>
      </c>
      <c r="E7065">
        <v>3</v>
      </c>
    </row>
    <row r="7067" spans="1:5">
      <c r="A7067">
        <v>2916152</v>
      </c>
      <c r="C7067" t="s">
        <v>3063</v>
      </c>
      <c r="E7067" t="s">
        <v>155</v>
      </c>
    </row>
    <row r="7069" spans="1:5">
      <c r="A7069">
        <v>2916159</v>
      </c>
      <c r="C7069" t="s">
        <v>56</v>
      </c>
      <c r="E7069">
        <v>3</v>
      </c>
    </row>
    <row r="7071" spans="1:5">
      <c r="A7071">
        <v>291616</v>
      </c>
      <c r="C7071" t="s">
        <v>60</v>
      </c>
      <c r="D7071" t="s">
        <v>3064</v>
      </c>
      <c r="E7071">
        <v>11</v>
      </c>
    </row>
    <row r="7073" spans="1:5">
      <c r="C7073" t="s">
        <v>676</v>
      </c>
    </row>
    <row r="7075" spans="1:5">
      <c r="A7075">
        <v>29161910</v>
      </c>
      <c r="C7075" t="s">
        <v>3065</v>
      </c>
      <c r="E7075" t="s">
        <v>155</v>
      </c>
    </row>
    <row r="7076" spans="1:5">
      <c r="C7076" t="s">
        <v>3066</v>
      </c>
    </row>
    <row r="7078" spans="1:5">
      <c r="A7078">
        <v>2916199</v>
      </c>
      <c r="C7078" t="s">
        <v>56</v>
      </c>
      <c r="E7078">
        <v>3</v>
      </c>
    </row>
    <row r="7080" spans="1:5">
      <c r="A7080">
        <v>29162</v>
      </c>
      <c r="C7080" t="s">
        <v>3067</v>
      </c>
      <c r="E7080" t="s">
        <v>155</v>
      </c>
    </row>
    <row r="7081" spans="1:5">
      <c r="C7081" t="s">
        <v>3068</v>
      </c>
    </row>
    <row r="7082" spans="1:5">
      <c r="C7082" t="s">
        <v>3069</v>
      </c>
    </row>
    <row r="7084" spans="1:5">
      <c r="C7084" t="s">
        <v>3070</v>
      </c>
    </row>
    <row r="7085" spans="1:5">
      <c r="C7085" t="s">
        <v>3071</v>
      </c>
    </row>
    <row r="7086" spans="1:5">
      <c r="C7086" t="s">
        <v>3009</v>
      </c>
    </row>
    <row r="7088" spans="1:5">
      <c r="C7088" t="s">
        <v>3072</v>
      </c>
    </row>
    <row r="7090" spans="1:5">
      <c r="A7090">
        <v>29163110</v>
      </c>
      <c r="C7090" t="s">
        <v>3073</v>
      </c>
      <c r="E7090">
        <v>3</v>
      </c>
    </row>
    <row r="7092" spans="1:5">
      <c r="A7092">
        <v>2916312</v>
      </c>
      <c r="C7092" t="s">
        <v>3074</v>
      </c>
      <c r="E7092">
        <v>3</v>
      </c>
    </row>
    <row r="7094" spans="1:5">
      <c r="A7094">
        <v>2916319</v>
      </c>
      <c r="C7094" t="s">
        <v>56</v>
      </c>
      <c r="E7094">
        <v>3</v>
      </c>
    </row>
    <row r="7096" spans="1:5">
      <c r="A7096">
        <v>291632</v>
      </c>
      <c r="C7096" t="s">
        <v>3075</v>
      </c>
      <c r="E7096" t="s">
        <v>155</v>
      </c>
    </row>
    <row r="7098" spans="1:5">
      <c r="A7098">
        <v>291634</v>
      </c>
      <c r="C7098" t="s">
        <v>3076</v>
      </c>
      <c r="E7098" t="s">
        <v>155</v>
      </c>
    </row>
    <row r="7101" spans="1:5">
      <c r="A7101">
        <v>120</v>
      </c>
    </row>
    <row r="7103" spans="1:5">
      <c r="A7103" t="s">
        <v>0</v>
      </c>
      <c r="C7103" t="s">
        <v>1</v>
      </c>
      <c r="D7103" t="s">
        <v>2746</v>
      </c>
    </row>
    <row r="7104" spans="1:5">
      <c r="D7104" t="s">
        <v>2747</v>
      </c>
    </row>
    <row r="7105" spans="1:4">
      <c r="A7105" t="s">
        <v>4</v>
      </c>
      <c r="B7105" t="s">
        <v>5</v>
      </c>
    </row>
    <row r="7106" spans="1:4">
      <c r="A7106" t="s">
        <v>7</v>
      </c>
      <c r="B7106" t="s">
        <v>8</v>
      </c>
    </row>
    <row r="7107" spans="1:4">
      <c r="A7107" t="s">
        <v>12</v>
      </c>
    </row>
    <row r="7108" spans="1:4">
      <c r="A7108">
        <v>-1</v>
      </c>
      <c r="B7108">
        <v>-2</v>
      </c>
      <c r="C7108">
        <v>-3</v>
      </c>
      <c r="D7108">
        <v>-4</v>
      </c>
    </row>
    <row r="7110" spans="1:4">
      <c r="C7110" t="s">
        <v>676</v>
      </c>
    </row>
    <row r="7112" spans="1:4">
      <c r="A7112">
        <v>29163910</v>
      </c>
      <c r="C7112" t="s">
        <v>3077</v>
      </c>
      <c r="D7112">
        <v>20</v>
      </c>
    </row>
    <row r="7114" spans="1:4">
      <c r="A7114">
        <v>2916392</v>
      </c>
      <c r="C7114" t="s">
        <v>2799</v>
      </c>
      <c r="D7114">
        <v>3</v>
      </c>
    </row>
    <row r="7116" spans="1:4">
      <c r="A7116">
        <v>2916399</v>
      </c>
      <c r="C7116" t="s">
        <v>56</v>
      </c>
      <c r="D7116">
        <v>11</v>
      </c>
    </row>
    <row r="7118" spans="1:4">
      <c r="A7118">
        <v>2917</v>
      </c>
      <c r="C7118" t="s">
        <v>3078</v>
      </c>
    </row>
    <row r="7119" spans="1:4">
      <c r="C7119" t="s">
        <v>3079</v>
      </c>
    </row>
    <row r="7120" spans="1:4">
      <c r="C7120" t="s">
        <v>2865</v>
      </c>
    </row>
    <row r="7122" spans="1:4">
      <c r="C7122" t="s">
        <v>3080</v>
      </c>
    </row>
    <row r="7123" spans="1:4">
      <c r="C7123" t="s">
        <v>3071</v>
      </c>
    </row>
    <row r="7124" spans="1:4">
      <c r="C7124" t="s">
        <v>3009</v>
      </c>
    </row>
    <row r="7126" spans="1:4">
      <c r="C7126" t="s">
        <v>3081</v>
      </c>
    </row>
    <row r="7128" spans="1:4">
      <c r="A7128">
        <v>29171110</v>
      </c>
      <c r="C7128" t="s">
        <v>3082</v>
      </c>
      <c r="D7128">
        <v>11</v>
      </c>
    </row>
    <row r="7130" spans="1:4">
      <c r="A7130">
        <v>2917119</v>
      </c>
      <c r="C7130" t="s">
        <v>56</v>
      </c>
      <c r="D7130">
        <v>3</v>
      </c>
    </row>
    <row r="7132" spans="1:4">
      <c r="A7132">
        <v>291712</v>
      </c>
      <c r="C7132" t="s">
        <v>3083</v>
      </c>
      <c r="D7132" t="s">
        <v>155</v>
      </c>
    </row>
    <row r="7134" spans="1:4">
      <c r="A7134">
        <v>291713</v>
      </c>
      <c r="C7134" t="s">
        <v>3084</v>
      </c>
      <c r="D7134" t="s">
        <v>155</v>
      </c>
    </row>
    <row r="7136" spans="1:4">
      <c r="A7136">
        <v>291714</v>
      </c>
      <c r="C7136" t="s">
        <v>3085</v>
      </c>
      <c r="D7136">
        <v>11</v>
      </c>
    </row>
    <row r="7138" spans="1:4">
      <c r="A7138">
        <v>291719</v>
      </c>
      <c r="C7138" t="s">
        <v>27</v>
      </c>
      <c r="D7138">
        <v>3</v>
      </c>
    </row>
    <row r="7140" spans="1:4">
      <c r="A7140">
        <v>29172</v>
      </c>
      <c r="C7140" t="s">
        <v>3086</v>
      </c>
      <c r="D7140" t="s">
        <v>155</v>
      </c>
    </row>
    <row r="7141" spans="1:4">
      <c r="C7141" t="s">
        <v>3087</v>
      </c>
    </row>
    <row r="7142" spans="1:4">
      <c r="C7142" t="s">
        <v>3088</v>
      </c>
    </row>
    <row r="7144" spans="1:4">
      <c r="C7144" t="s">
        <v>3089</v>
      </c>
    </row>
    <row r="7145" spans="1:4">
      <c r="C7145" t="s">
        <v>3071</v>
      </c>
    </row>
    <row r="7146" spans="1:4">
      <c r="C7146" t="s">
        <v>3009</v>
      </c>
    </row>
    <row r="7148" spans="1:4">
      <c r="A7148">
        <v>291732</v>
      </c>
      <c r="C7148" t="s">
        <v>3090</v>
      </c>
      <c r="D7148">
        <v>20</v>
      </c>
    </row>
    <row r="7150" spans="1:4">
      <c r="A7150">
        <v>291733</v>
      </c>
      <c r="C7150" t="s">
        <v>3091</v>
      </c>
      <c r="D7150" t="s">
        <v>764</v>
      </c>
    </row>
    <row r="7152" spans="1:4">
      <c r="C7152" t="s">
        <v>3092</v>
      </c>
    </row>
    <row r="7154" spans="1:4">
      <c r="A7154">
        <v>29173410</v>
      </c>
      <c r="C7154" t="s">
        <v>3093</v>
      </c>
      <c r="D7154">
        <v>11</v>
      </c>
    </row>
    <row r="7156" spans="1:4">
      <c r="A7156">
        <v>2917349</v>
      </c>
      <c r="C7156" t="s">
        <v>56</v>
      </c>
      <c r="D7156">
        <v>11</v>
      </c>
    </row>
    <row r="7158" spans="1:4">
      <c r="A7158">
        <v>291735</v>
      </c>
      <c r="C7158" t="s">
        <v>3094</v>
      </c>
      <c r="D7158">
        <v>11</v>
      </c>
    </row>
    <row r="7160" spans="1:4">
      <c r="C7160" t="s">
        <v>3095</v>
      </c>
    </row>
    <row r="7162" spans="1:4">
      <c r="A7162">
        <v>29173610</v>
      </c>
      <c r="C7162" t="s">
        <v>3096</v>
      </c>
      <c r="D7162">
        <v>16</v>
      </c>
    </row>
    <row r="7164" spans="1:4">
      <c r="A7164">
        <v>2917369</v>
      </c>
      <c r="C7164" t="s">
        <v>56</v>
      </c>
      <c r="D7164">
        <v>3</v>
      </c>
    </row>
    <row r="7166" spans="1:4">
      <c r="A7166">
        <v>291737</v>
      </c>
      <c r="C7166" t="s">
        <v>3097</v>
      </c>
      <c r="D7166">
        <v>3</v>
      </c>
    </row>
    <row r="7168" spans="1:4">
      <c r="C7168" t="s">
        <v>676</v>
      </c>
    </row>
    <row r="7170" spans="1:4">
      <c r="A7170">
        <v>29173910</v>
      </c>
      <c r="C7170" t="s">
        <v>3098</v>
      </c>
      <c r="D7170">
        <v>3</v>
      </c>
    </row>
    <row r="7172" spans="1:4">
      <c r="A7172">
        <v>2917399</v>
      </c>
      <c r="C7172" t="s">
        <v>56</v>
      </c>
      <c r="D7172">
        <v>3</v>
      </c>
    </row>
    <row r="7174" spans="1:4">
      <c r="A7174">
        <v>2918</v>
      </c>
      <c r="C7174" t="s">
        <v>3099</v>
      </c>
    </row>
    <row r="7175" spans="1:4">
      <c r="C7175" t="s">
        <v>3100</v>
      </c>
    </row>
    <row r="7176" spans="1:4">
      <c r="C7176" t="s">
        <v>3079</v>
      </c>
    </row>
    <row r="7177" spans="1:4">
      <c r="C7177" t="s">
        <v>2865</v>
      </c>
    </row>
    <row r="7183" spans="1:4">
      <c r="A7183">
        <v>121</v>
      </c>
    </row>
    <row r="7185" spans="1:5">
      <c r="A7185" t="s">
        <v>0</v>
      </c>
      <c r="D7185" t="s">
        <v>1</v>
      </c>
      <c r="E7185" t="s">
        <v>2746</v>
      </c>
    </row>
    <row r="7186" spans="1:5">
      <c r="E7186" t="s">
        <v>2747</v>
      </c>
    </row>
    <row r="7187" spans="1:5">
      <c r="A7187" t="s">
        <v>4</v>
      </c>
      <c r="B7187" t="s">
        <v>5</v>
      </c>
    </row>
    <row r="7188" spans="1:5">
      <c r="A7188" t="s">
        <v>7</v>
      </c>
      <c r="B7188" t="s">
        <v>8</v>
      </c>
    </row>
    <row r="7189" spans="1:5">
      <c r="A7189" t="s">
        <v>12</v>
      </c>
    </row>
    <row r="7190" spans="1:5">
      <c r="A7190">
        <v>-1</v>
      </c>
      <c r="B7190">
        <v>-2</v>
      </c>
      <c r="D7190">
        <v>-3</v>
      </c>
      <c r="E7190">
        <v>-4</v>
      </c>
    </row>
    <row r="7192" spans="1:5">
      <c r="C7192" t="s">
        <v>3101</v>
      </c>
    </row>
    <row r="7193" spans="1:5">
      <c r="C7193" t="s">
        <v>3102</v>
      </c>
    </row>
    <row r="7194" spans="1:5">
      <c r="C7194" t="s">
        <v>3103</v>
      </c>
    </row>
    <row r="7196" spans="1:5">
      <c r="C7196" t="s">
        <v>3104</v>
      </c>
    </row>
    <row r="7198" spans="1:5">
      <c r="A7198">
        <v>29181110</v>
      </c>
      <c r="C7198" t="s">
        <v>3105</v>
      </c>
      <c r="E7198">
        <v>3</v>
      </c>
    </row>
    <row r="7200" spans="1:5">
      <c r="A7200">
        <v>2918119</v>
      </c>
      <c r="C7200" t="s">
        <v>56</v>
      </c>
      <c r="E7200">
        <v>3</v>
      </c>
    </row>
    <row r="7202" spans="1:5">
      <c r="A7202">
        <v>291812</v>
      </c>
      <c r="C7202" t="s">
        <v>3106</v>
      </c>
      <c r="E7202">
        <v>3</v>
      </c>
    </row>
    <row r="7204" spans="1:5">
      <c r="A7204">
        <v>291813</v>
      </c>
      <c r="C7204" t="s">
        <v>3107</v>
      </c>
      <c r="E7204" t="s">
        <v>155</v>
      </c>
    </row>
    <row r="7206" spans="1:5">
      <c r="A7206">
        <v>291814</v>
      </c>
      <c r="C7206" t="s">
        <v>3108</v>
      </c>
      <c r="E7206">
        <v>11</v>
      </c>
    </row>
    <row r="7208" spans="1:5">
      <c r="C7208" t="s">
        <v>3109</v>
      </c>
    </row>
    <row r="7210" spans="1:5">
      <c r="A7210">
        <v>29181510</v>
      </c>
      <c r="C7210" t="s">
        <v>3110</v>
      </c>
      <c r="E7210">
        <v>3</v>
      </c>
    </row>
    <row r="7212" spans="1:5">
      <c r="A7212">
        <v>2918159</v>
      </c>
      <c r="C7212" t="s">
        <v>56</v>
      </c>
      <c r="E7212">
        <v>3</v>
      </c>
    </row>
    <row r="7214" spans="1:5">
      <c r="A7214">
        <v>291816</v>
      </c>
      <c r="C7214" t="s">
        <v>3111</v>
      </c>
      <c r="E7214" t="s">
        <v>155</v>
      </c>
    </row>
    <row r="7216" spans="1:5">
      <c r="A7216">
        <v>291817</v>
      </c>
      <c r="C7216" t="s">
        <v>3112</v>
      </c>
      <c r="E7216">
        <v>3</v>
      </c>
    </row>
    <row r="7218" spans="1:5">
      <c r="A7218">
        <v>291818</v>
      </c>
      <c r="C7218" t="s">
        <v>3113</v>
      </c>
      <c r="E7218">
        <v>3</v>
      </c>
    </row>
    <row r="7220" spans="1:5">
      <c r="A7220">
        <v>291819</v>
      </c>
      <c r="C7220" t="s">
        <v>27</v>
      </c>
      <c r="E7220">
        <v>3</v>
      </c>
    </row>
    <row r="7222" spans="1:5">
      <c r="C7222" t="s">
        <v>3114</v>
      </c>
    </row>
    <row r="7223" spans="1:5">
      <c r="C7223" t="s">
        <v>3102</v>
      </c>
    </row>
    <row r="7224" spans="1:5">
      <c r="C7224" t="s">
        <v>3103</v>
      </c>
    </row>
    <row r="7226" spans="1:5">
      <c r="C7226" t="s">
        <v>3115</v>
      </c>
    </row>
    <row r="7228" spans="1:5">
      <c r="A7228">
        <v>29182110</v>
      </c>
      <c r="C7228" t="s">
        <v>3116</v>
      </c>
      <c r="E7228">
        <v>3</v>
      </c>
    </row>
    <row r="7230" spans="1:5">
      <c r="A7230">
        <v>2918212</v>
      </c>
      <c r="C7230" t="s">
        <v>3117</v>
      </c>
      <c r="E7230">
        <v>3</v>
      </c>
    </row>
    <row r="7232" spans="1:5">
      <c r="A7232">
        <v>2918213</v>
      </c>
      <c r="C7232" t="s">
        <v>3118</v>
      </c>
      <c r="E7232">
        <v>3</v>
      </c>
    </row>
    <row r="7234" spans="1:5">
      <c r="A7234">
        <v>2918219</v>
      </c>
      <c r="C7234" t="s">
        <v>56</v>
      </c>
      <c r="E7234">
        <v>3</v>
      </c>
    </row>
    <row r="7236" spans="1:5">
      <c r="C7236" t="s">
        <v>3119</v>
      </c>
    </row>
    <row r="7238" spans="1:5">
      <c r="A7238">
        <v>29182210</v>
      </c>
      <c r="C7238" t="s">
        <v>3120</v>
      </c>
      <c r="E7238">
        <v>20</v>
      </c>
    </row>
    <row r="7240" spans="1:5">
      <c r="A7240">
        <v>2918229</v>
      </c>
      <c r="C7240" t="s">
        <v>56</v>
      </c>
      <c r="E7240">
        <v>11</v>
      </c>
    </row>
    <row r="7242" spans="1:5">
      <c r="A7242">
        <v>291823</v>
      </c>
      <c r="C7242" t="s">
        <v>3121</v>
      </c>
      <c r="E7242" t="s">
        <v>155</v>
      </c>
    </row>
    <row r="7244" spans="1:5">
      <c r="A7244">
        <v>291829</v>
      </c>
      <c r="C7244" t="s">
        <v>27</v>
      </c>
      <c r="E7244">
        <v>11</v>
      </c>
    </row>
    <row r="7246" spans="1:5">
      <c r="A7246">
        <v>29183</v>
      </c>
      <c r="C7246" t="s">
        <v>3122</v>
      </c>
      <c r="E7246" t="s">
        <v>155</v>
      </c>
    </row>
    <row r="7247" spans="1:5">
      <c r="C7247" t="s">
        <v>3123</v>
      </c>
    </row>
    <row r="7248" spans="1:5">
      <c r="C7248" t="s">
        <v>3071</v>
      </c>
    </row>
    <row r="7249" spans="1:5">
      <c r="C7249" t="s">
        <v>2957</v>
      </c>
    </row>
    <row r="7250" spans="1:5">
      <c r="C7250" t="s">
        <v>3124</v>
      </c>
    </row>
    <row r="7252" spans="1:5">
      <c r="A7252">
        <v>29189100</v>
      </c>
      <c r="C7252" t="s">
        <v>60</v>
      </c>
      <c r="D7252" t="s">
        <v>3125</v>
      </c>
      <c r="E7252">
        <v>3</v>
      </c>
    </row>
    <row r="7253" spans="1:5">
      <c r="C7253" t="s">
        <v>3126</v>
      </c>
    </row>
    <row r="7255" spans="1:5">
      <c r="C7255" t="s">
        <v>60</v>
      </c>
      <c r="D7255" t="s">
        <v>61</v>
      </c>
    </row>
    <row r="7257" spans="1:5">
      <c r="A7257">
        <v>2918991</v>
      </c>
      <c r="C7257" t="s">
        <v>2799</v>
      </c>
      <c r="E7257">
        <v>3</v>
      </c>
    </row>
    <row r="7259" spans="1:5">
      <c r="A7259">
        <v>2918999</v>
      </c>
      <c r="C7259" t="s">
        <v>56</v>
      </c>
      <c r="E7259">
        <v>3</v>
      </c>
    </row>
    <row r="7261" spans="1:5">
      <c r="C7261" t="s">
        <v>3127</v>
      </c>
    </row>
    <row r="7262" spans="1:5">
      <c r="C7262" t="s">
        <v>3128</v>
      </c>
    </row>
    <row r="7263" spans="1:5">
      <c r="C7263" t="s">
        <v>2749</v>
      </c>
    </row>
    <row r="7264" spans="1:5">
      <c r="C7264" t="s">
        <v>2750</v>
      </c>
    </row>
    <row r="7266" spans="1:5">
      <c r="A7266">
        <v>122</v>
      </c>
    </row>
    <row r="7268" spans="1:5">
      <c r="A7268" t="s">
        <v>0</v>
      </c>
      <c r="D7268" t="s">
        <v>1</v>
      </c>
      <c r="E7268" t="s">
        <v>2746</v>
      </c>
    </row>
    <row r="7269" spans="1:5">
      <c r="E7269" t="s">
        <v>2747</v>
      </c>
    </row>
    <row r="7270" spans="1:5">
      <c r="A7270" t="s">
        <v>4</v>
      </c>
      <c r="B7270" t="s">
        <v>5</v>
      </c>
    </row>
    <row r="7271" spans="1:5">
      <c r="A7271" t="s">
        <v>7</v>
      </c>
      <c r="B7271" t="s">
        <v>8</v>
      </c>
    </row>
    <row r="7272" spans="1:5">
      <c r="A7272" t="s">
        <v>12</v>
      </c>
    </row>
    <row r="7273" spans="1:5">
      <c r="A7273">
        <v>-1</v>
      </c>
      <c r="B7273">
        <v>-2</v>
      </c>
      <c r="D7273">
        <v>-3</v>
      </c>
      <c r="E7273">
        <v>-4</v>
      </c>
    </row>
    <row r="7275" spans="1:5">
      <c r="A7275">
        <v>2919</v>
      </c>
      <c r="C7275" t="s">
        <v>3129</v>
      </c>
    </row>
    <row r="7276" spans="1:5">
      <c r="C7276" t="s">
        <v>3130</v>
      </c>
    </row>
    <row r="7277" spans="1:5">
      <c r="C7277" t="s">
        <v>2865</v>
      </c>
    </row>
    <row r="7279" spans="1:5">
      <c r="A7279">
        <v>29191</v>
      </c>
      <c r="C7279" t="s">
        <v>3131</v>
      </c>
      <c r="E7279">
        <v>3</v>
      </c>
    </row>
    <row r="7281" spans="1:5">
      <c r="C7281" t="s">
        <v>95</v>
      </c>
    </row>
    <row r="7283" spans="1:5">
      <c r="A7283">
        <v>29199010</v>
      </c>
      <c r="C7283" t="s">
        <v>2799</v>
      </c>
      <c r="E7283">
        <v>3</v>
      </c>
    </row>
    <row r="7285" spans="1:5">
      <c r="A7285">
        <v>2919909</v>
      </c>
      <c r="C7285" t="s">
        <v>56</v>
      </c>
      <c r="E7285">
        <v>3</v>
      </c>
    </row>
    <row r="7287" spans="1:5">
      <c r="A7287">
        <v>292</v>
      </c>
      <c r="C7287" t="s">
        <v>3132</v>
      </c>
    </row>
    <row r="7288" spans="1:5">
      <c r="C7288" t="s">
        <v>3133</v>
      </c>
    </row>
    <row r="7289" spans="1:5">
      <c r="C7289" t="s">
        <v>3134</v>
      </c>
    </row>
    <row r="7290" spans="1:5">
      <c r="C7290" t="s">
        <v>3135</v>
      </c>
    </row>
    <row r="7292" spans="1:5">
      <c r="C7292" t="s">
        <v>3136</v>
      </c>
    </row>
    <row r="7293" spans="1:5">
      <c r="C7293" t="s">
        <v>3137</v>
      </c>
    </row>
    <row r="7294" spans="1:5">
      <c r="C7294" t="s">
        <v>3138</v>
      </c>
    </row>
    <row r="7296" spans="1:5">
      <c r="A7296">
        <v>292011</v>
      </c>
      <c r="C7296" t="s">
        <v>3139</v>
      </c>
      <c r="E7296" t="s">
        <v>155</v>
      </c>
    </row>
    <row r="7297" spans="1:5">
      <c r="C7297" t="s">
        <v>3140</v>
      </c>
    </row>
    <row r="7299" spans="1:5">
      <c r="A7299">
        <v>292019</v>
      </c>
      <c r="C7299" t="s">
        <v>60</v>
      </c>
      <c r="D7299" t="s">
        <v>79</v>
      </c>
      <c r="E7299">
        <v>3</v>
      </c>
    </row>
    <row r="7301" spans="1:5">
      <c r="C7301" t="s">
        <v>3141</v>
      </c>
    </row>
    <row r="7302" spans="1:5">
      <c r="C7302" t="s">
        <v>2956</v>
      </c>
    </row>
    <row r="7303" spans="1:5">
      <c r="C7303" t="s">
        <v>3142</v>
      </c>
    </row>
    <row r="7304" spans="1:5">
      <c r="A7304">
        <v>292021</v>
      </c>
      <c r="C7304" t="s">
        <v>3143</v>
      </c>
      <c r="E7304">
        <v>3</v>
      </c>
    </row>
    <row r="7306" spans="1:5">
      <c r="A7306">
        <v>292022</v>
      </c>
      <c r="C7306" t="s">
        <v>3144</v>
      </c>
      <c r="E7306">
        <v>3</v>
      </c>
    </row>
    <row r="7308" spans="1:5">
      <c r="A7308">
        <v>292023</v>
      </c>
      <c r="C7308" t="s">
        <v>3145</v>
      </c>
      <c r="E7308">
        <v>3</v>
      </c>
    </row>
    <row r="7310" spans="1:5">
      <c r="A7310">
        <v>292024</v>
      </c>
      <c r="C7310" t="s">
        <v>3146</v>
      </c>
      <c r="E7310">
        <v>3</v>
      </c>
    </row>
    <row r="7312" spans="1:5">
      <c r="A7312">
        <v>292029</v>
      </c>
      <c r="C7312" t="s">
        <v>27</v>
      </c>
      <c r="E7312">
        <v>3</v>
      </c>
    </row>
    <row r="7314" spans="1:5">
      <c r="A7314">
        <v>29203</v>
      </c>
      <c r="C7314" t="s">
        <v>3147</v>
      </c>
      <c r="E7314">
        <v>3</v>
      </c>
    </row>
    <row r="7316" spans="1:5">
      <c r="C7316" t="s">
        <v>95</v>
      </c>
    </row>
    <row r="7318" spans="1:5">
      <c r="A7318">
        <v>29209010</v>
      </c>
      <c r="C7318" t="s">
        <v>3148</v>
      </c>
      <c r="E7318" t="s">
        <v>155</v>
      </c>
    </row>
    <row r="7320" spans="1:5">
      <c r="A7320">
        <v>2920902</v>
      </c>
      <c r="C7320" t="s">
        <v>2799</v>
      </c>
      <c r="E7320">
        <v>3</v>
      </c>
    </row>
    <row r="7322" spans="1:5">
      <c r="A7322">
        <v>2920909</v>
      </c>
      <c r="C7322" t="s">
        <v>56</v>
      </c>
      <c r="E7322">
        <v>3</v>
      </c>
    </row>
    <row r="7324" spans="1:5">
      <c r="C7324" t="s">
        <v>3149</v>
      </c>
    </row>
    <row r="7326" spans="1:5">
      <c r="A7326">
        <v>2921</v>
      </c>
      <c r="C7326" t="s">
        <v>3150</v>
      </c>
    </row>
    <row r="7328" spans="1:5">
      <c r="C7328" t="s">
        <v>3151</v>
      </c>
    </row>
    <row r="7329" spans="1:5">
      <c r="C7329" t="s">
        <v>1282</v>
      </c>
    </row>
    <row r="7331" spans="1:5">
      <c r="A7331">
        <v>292111</v>
      </c>
      <c r="C7331" t="s">
        <v>3152</v>
      </c>
      <c r="E7331" t="s">
        <v>155</v>
      </c>
    </row>
    <row r="7332" spans="1:5">
      <c r="C7332" t="s">
        <v>3153</v>
      </c>
    </row>
    <row r="7333" spans="1:5">
      <c r="A7333">
        <v>292112</v>
      </c>
      <c r="C7333" t="s">
        <v>3154</v>
      </c>
      <c r="E7333">
        <v>3</v>
      </c>
    </row>
    <row r="7334" spans="1:5">
      <c r="C7334" t="s">
        <v>3155</v>
      </c>
    </row>
    <row r="7336" spans="1:5">
      <c r="A7336">
        <v>292113</v>
      </c>
      <c r="C7336" t="s">
        <v>3156</v>
      </c>
      <c r="E7336">
        <v>3</v>
      </c>
    </row>
    <row r="7338" spans="1:5">
      <c r="A7338">
        <v>292114</v>
      </c>
      <c r="C7338" t="s">
        <v>3157</v>
      </c>
      <c r="E7338">
        <v>3</v>
      </c>
    </row>
    <row r="7339" spans="1:5">
      <c r="C7339" t="s">
        <v>3155</v>
      </c>
    </row>
    <row r="7341" spans="1:5">
      <c r="C7341" t="s">
        <v>676</v>
      </c>
    </row>
    <row r="7344" spans="1:5">
      <c r="A7344" t="s">
        <v>3158</v>
      </c>
    </row>
    <row r="7346" spans="1:5">
      <c r="A7346" t="s">
        <v>0</v>
      </c>
      <c r="D7346" t="s">
        <v>1</v>
      </c>
      <c r="E7346" t="s">
        <v>2746</v>
      </c>
    </row>
    <row r="7347" spans="1:5">
      <c r="E7347" t="s">
        <v>2747</v>
      </c>
    </row>
    <row r="7348" spans="1:5">
      <c r="A7348" t="s">
        <v>4</v>
      </c>
      <c r="B7348" t="s">
        <v>5</v>
      </c>
    </row>
    <row r="7349" spans="1:5">
      <c r="A7349" t="s">
        <v>7</v>
      </c>
      <c r="B7349" t="s">
        <v>8</v>
      </c>
    </row>
    <row r="7350" spans="1:5">
      <c r="A7350" t="s">
        <v>12</v>
      </c>
    </row>
    <row r="7351" spans="1:5">
      <c r="A7351">
        <v>-1</v>
      </c>
      <c r="B7351">
        <v>-2</v>
      </c>
      <c r="D7351">
        <v>-3</v>
      </c>
      <c r="E7351">
        <v>-4</v>
      </c>
    </row>
    <row r="7353" spans="1:5">
      <c r="A7353">
        <v>2921191</v>
      </c>
      <c r="C7353" t="s">
        <v>3159</v>
      </c>
      <c r="E7353">
        <v>3</v>
      </c>
    </row>
    <row r="7355" spans="1:5">
      <c r="A7355">
        <v>2921192</v>
      </c>
      <c r="C7355" t="s">
        <v>3160</v>
      </c>
      <c r="E7355">
        <v>3</v>
      </c>
    </row>
    <row r="7357" spans="1:5">
      <c r="A7357">
        <v>2921193</v>
      </c>
      <c r="C7357" t="s">
        <v>3161</v>
      </c>
      <c r="E7357" t="s">
        <v>155</v>
      </c>
    </row>
    <row r="7358" spans="1:5">
      <c r="C7358" t="s">
        <v>3162</v>
      </c>
    </row>
    <row r="7360" spans="1:5">
      <c r="A7360">
        <v>2921194</v>
      </c>
      <c r="C7360" t="s">
        <v>2414</v>
      </c>
      <c r="D7360" t="s">
        <v>3163</v>
      </c>
      <c r="E7360">
        <v>3</v>
      </c>
    </row>
    <row r="7362" spans="1:5">
      <c r="A7362">
        <v>2921195</v>
      </c>
      <c r="C7362" t="s">
        <v>2414</v>
      </c>
      <c r="D7362" t="s">
        <v>3164</v>
      </c>
      <c r="E7362">
        <v>3</v>
      </c>
    </row>
    <row r="7363" spans="1:5">
      <c r="C7363" t="s">
        <v>3165</v>
      </c>
    </row>
    <row r="7364" spans="1:5">
      <c r="C7364" t="s">
        <v>3153</v>
      </c>
    </row>
    <row r="7366" spans="1:5">
      <c r="A7366">
        <v>2921199</v>
      </c>
      <c r="C7366" t="s">
        <v>56</v>
      </c>
      <c r="E7366">
        <v>3</v>
      </c>
    </row>
    <row r="7368" spans="1:5">
      <c r="C7368" t="s">
        <v>3166</v>
      </c>
    </row>
    <row r="7369" spans="1:5">
      <c r="C7369" t="s">
        <v>1282</v>
      </c>
    </row>
    <row r="7371" spans="1:5">
      <c r="A7371">
        <v>292121</v>
      </c>
      <c r="C7371" t="s">
        <v>3167</v>
      </c>
      <c r="E7371" t="s">
        <v>155</v>
      </c>
    </row>
    <row r="7373" spans="1:5">
      <c r="A7373">
        <v>292122</v>
      </c>
      <c r="C7373" t="s">
        <v>3168</v>
      </c>
      <c r="E7373" t="s">
        <v>155</v>
      </c>
    </row>
    <row r="7375" spans="1:5">
      <c r="C7375" t="s">
        <v>676</v>
      </c>
    </row>
    <row r="7377" spans="1:5">
      <c r="A7377">
        <v>29212910</v>
      </c>
      <c r="C7377" t="s">
        <v>3169</v>
      </c>
      <c r="E7377">
        <v>3</v>
      </c>
    </row>
    <row r="7379" spans="1:5">
      <c r="A7379">
        <v>2921292</v>
      </c>
      <c r="C7379" t="s">
        <v>3170</v>
      </c>
      <c r="E7379">
        <v>3</v>
      </c>
    </row>
    <row r="7381" spans="1:5">
      <c r="A7381">
        <v>2921299</v>
      </c>
      <c r="C7381" t="s">
        <v>56</v>
      </c>
      <c r="E7381">
        <v>3</v>
      </c>
    </row>
    <row r="7383" spans="1:5">
      <c r="A7383">
        <v>29213</v>
      </c>
      <c r="C7383" t="s">
        <v>3171</v>
      </c>
      <c r="E7383" t="s">
        <v>155</v>
      </c>
    </row>
    <row r="7384" spans="1:5">
      <c r="C7384" t="s">
        <v>3172</v>
      </c>
    </row>
    <row r="7386" spans="1:5">
      <c r="C7386" t="s">
        <v>3173</v>
      </c>
    </row>
    <row r="7387" spans="1:5">
      <c r="C7387" t="s">
        <v>1282</v>
      </c>
    </row>
    <row r="7389" spans="1:5">
      <c r="C7389" t="s">
        <v>3174</v>
      </c>
    </row>
    <row r="7391" spans="1:5">
      <c r="A7391">
        <v>29214110</v>
      </c>
      <c r="C7391" t="s">
        <v>3175</v>
      </c>
      <c r="E7391">
        <v>3</v>
      </c>
    </row>
    <row r="7393" spans="1:5">
      <c r="A7393">
        <v>2921419</v>
      </c>
      <c r="C7393" t="s">
        <v>56</v>
      </c>
      <c r="E7393">
        <v>3</v>
      </c>
    </row>
    <row r="7395" spans="1:5">
      <c r="A7395">
        <v>292142</v>
      </c>
      <c r="C7395" t="s">
        <v>3176</v>
      </c>
      <c r="E7395" t="s">
        <v>155</v>
      </c>
    </row>
    <row r="7397" spans="1:5">
      <c r="C7397" t="s">
        <v>3177</v>
      </c>
    </row>
    <row r="7399" spans="1:5">
      <c r="A7399">
        <v>29214310</v>
      </c>
      <c r="C7399" t="s">
        <v>2799</v>
      </c>
      <c r="E7399">
        <v>3</v>
      </c>
    </row>
    <row r="7401" spans="1:5">
      <c r="A7401">
        <v>2921439</v>
      </c>
      <c r="C7401" t="s">
        <v>56</v>
      </c>
      <c r="E7401">
        <v>3</v>
      </c>
    </row>
    <row r="7403" spans="1:5">
      <c r="A7403">
        <v>292144</v>
      </c>
      <c r="C7403" t="s">
        <v>3178</v>
      </c>
      <c r="E7403" t="s">
        <v>155</v>
      </c>
    </row>
    <row r="7405" spans="1:5">
      <c r="C7405" t="s">
        <v>3179</v>
      </c>
    </row>
    <row r="7406" spans="1:5">
      <c r="C7406" t="s">
        <v>3180</v>
      </c>
    </row>
    <row r="7407" spans="1:5">
      <c r="C7407" t="s">
        <v>3181</v>
      </c>
    </row>
    <row r="7409" spans="1:5">
      <c r="A7409">
        <v>2921451</v>
      </c>
      <c r="C7409" t="s">
        <v>3182</v>
      </c>
      <c r="E7409">
        <v>3</v>
      </c>
    </row>
    <row r="7411" spans="1:5">
      <c r="A7411">
        <v>2921459</v>
      </c>
      <c r="C7411" t="s">
        <v>56</v>
      </c>
      <c r="E7411">
        <v>3</v>
      </c>
    </row>
    <row r="7413" spans="1:5">
      <c r="A7413">
        <v>292146</v>
      </c>
      <c r="C7413" t="s">
        <v>3183</v>
      </c>
      <c r="E7413" t="s">
        <v>155</v>
      </c>
    </row>
    <row r="7414" spans="1:5">
      <c r="C7414" t="s">
        <v>3184</v>
      </c>
    </row>
    <row r="7415" spans="1:5">
      <c r="C7415" t="s">
        <v>3185</v>
      </c>
    </row>
    <row r="7416" spans="1:5">
      <c r="C7416" t="s">
        <v>3186</v>
      </c>
    </row>
    <row r="7417" spans="1:5">
      <c r="C7417" t="s">
        <v>3187</v>
      </c>
    </row>
    <row r="7419" spans="1:5">
      <c r="A7419">
        <v>292149</v>
      </c>
      <c r="C7419" t="s">
        <v>27</v>
      </c>
      <c r="E7419">
        <v>3</v>
      </c>
    </row>
    <row r="7421" spans="1:5">
      <c r="C7421" t="s">
        <v>3188</v>
      </c>
    </row>
    <row r="7422" spans="1:5">
      <c r="C7422" t="s">
        <v>1282</v>
      </c>
    </row>
    <row r="7425" spans="1:5">
      <c r="A7425">
        <v>124</v>
      </c>
    </row>
    <row r="7427" spans="1:5">
      <c r="A7427" t="s">
        <v>0</v>
      </c>
      <c r="D7427" t="s">
        <v>1</v>
      </c>
      <c r="E7427" t="s">
        <v>2746</v>
      </c>
    </row>
    <row r="7428" spans="1:5">
      <c r="E7428" t="s">
        <v>2747</v>
      </c>
    </row>
    <row r="7429" spans="1:5">
      <c r="A7429" t="s">
        <v>4</v>
      </c>
      <c r="B7429" t="s">
        <v>5</v>
      </c>
    </row>
    <row r="7430" spans="1:5">
      <c r="A7430" t="s">
        <v>7</v>
      </c>
      <c r="B7430" t="s">
        <v>8</v>
      </c>
    </row>
    <row r="7431" spans="1:5">
      <c r="A7431" t="s">
        <v>12</v>
      </c>
    </row>
    <row r="7432" spans="1:5">
      <c r="A7432">
        <v>-1</v>
      </c>
      <c r="B7432">
        <v>-2</v>
      </c>
      <c r="D7432">
        <v>-3</v>
      </c>
      <c r="E7432">
        <v>-4</v>
      </c>
    </row>
    <row r="7434" spans="1:5">
      <c r="C7434" t="s">
        <v>3189</v>
      </c>
    </row>
    <row r="7435" spans="1:5">
      <c r="C7435" t="s">
        <v>3190</v>
      </c>
    </row>
    <row r="7437" spans="1:5">
      <c r="A7437">
        <v>2921511</v>
      </c>
      <c r="C7437" t="s">
        <v>2799</v>
      </c>
      <c r="E7437">
        <v>3</v>
      </c>
    </row>
    <row r="7439" spans="1:5">
      <c r="A7439">
        <v>2921519</v>
      </c>
      <c r="C7439" t="s">
        <v>56</v>
      </c>
      <c r="E7439">
        <v>3</v>
      </c>
    </row>
    <row r="7441" spans="1:5">
      <c r="A7441">
        <v>292159</v>
      </c>
      <c r="C7441" t="s">
        <v>27</v>
      </c>
      <c r="E7441">
        <v>3</v>
      </c>
    </row>
    <row r="7443" spans="1:5">
      <c r="A7443">
        <v>2922</v>
      </c>
      <c r="C7443" t="s">
        <v>3191</v>
      </c>
    </row>
    <row r="7445" spans="1:5">
      <c r="C7445" t="s">
        <v>3192</v>
      </c>
    </row>
    <row r="7446" spans="1:5">
      <c r="C7446" t="s">
        <v>3193</v>
      </c>
    </row>
    <row r="7447" spans="1:5">
      <c r="C7447" t="s">
        <v>3194</v>
      </c>
    </row>
    <row r="7449" spans="1:5">
      <c r="A7449">
        <v>292211</v>
      </c>
      <c r="C7449" t="s">
        <v>3195</v>
      </c>
      <c r="E7449" t="s">
        <v>155</v>
      </c>
    </row>
    <row r="7451" spans="1:5">
      <c r="A7451">
        <v>292212</v>
      </c>
      <c r="C7451" t="s">
        <v>3196</v>
      </c>
      <c r="E7451" t="s">
        <v>155</v>
      </c>
    </row>
    <row r="7453" spans="1:5">
      <c r="A7453">
        <v>292214</v>
      </c>
      <c r="C7453" t="s">
        <v>3197</v>
      </c>
      <c r="E7453" t="s">
        <v>155</v>
      </c>
    </row>
    <row r="7455" spans="1:5">
      <c r="A7455">
        <v>292215</v>
      </c>
      <c r="C7455" t="s">
        <v>3198</v>
      </c>
      <c r="E7455">
        <v>3</v>
      </c>
    </row>
    <row r="7457" spans="1:5">
      <c r="A7457">
        <v>292216</v>
      </c>
      <c r="C7457" t="s">
        <v>3199</v>
      </c>
      <c r="E7457">
        <v>3</v>
      </c>
    </row>
    <row r="7459" spans="1:5">
      <c r="A7459">
        <v>292217</v>
      </c>
      <c r="C7459" t="s">
        <v>3200</v>
      </c>
      <c r="E7459" t="s">
        <v>155</v>
      </c>
    </row>
    <row r="7461" spans="1:5">
      <c r="A7461">
        <v>292218</v>
      </c>
      <c r="C7461" t="s">
        <v>3201</v>
      </c>
      <c r="E7461">
        <v>3</v>
      </c>
    </row>
    <row r="7463" spans="1:5">
      <c r="C7463" t="s">
        <v>676</v>
      </c>
    </row>
    <row r="7465" spans="1:5">
      <c r="C7465" t="s">
        <v>2414</v>
      </c>
      <c r="D7465" t="s">
        <v>3202</v>
      </c>
    </row>
    <row r="7466" spans="1:5">
      <c r="C7466" t="s">
        <v>3203</v>
      </c>
    </row>
    <row r="7467" spans="1:5">
      <c r="C7467" t="s">
        <v>3204</v>
      </c>
    </row>
    <row r="7468" spans="1:5">
      <c r="A7468">
        <v>29221911</v>
      </c>
      <c r="C7468" t="s">
        <v>3205</v>
      </c>
      <c r="E7468">
        <v>3</v>
      </c>
    </row>
    <row r="7469" spans="1:5">
      <c r="C7469" t="s">
        <v>3206</v>
      </c>
    </row>
    <row r="7471" spans="1:5">
      <c r="A7471">
        <v>29221912</v>
      </c>
      <c r="C7471" t="s">
        <v>3207</v>
      </c>
      <c r="E7471">
        <v>3</v>
      </c>
    </row>
    <row r="7472" spans="1:5">
      <c r="C7472" t="s">
        <v>3206</v>
      </c>
    </row>
    <row r="7474" spans="1:5">
      <c r="A7474">
        <v>29221919</v>
      </c>
      <c r="C7474" t="s">
        <v>3208</v>
      </c>
      <c r="E7474">
        <v>3</v>
      </c>
    </row>
    <row r="7476" spans="1:5">
      <c r="A7476">
        <v>2922199</v>
      </c>
      <c r="C7476" t="s">
        <v>2414</v>
      </c>
      <c r="D7476" t="s">
        <v>79</v>
      </c>
      <c r="E7476">
        <v>3</v>
      </c>
    </row>
    <row r="7478" spans="1:5">
      <c r="C7478" t="s">
        <v>3209</v>
      </c>
    </row>
    <row r="7479" spans="1:5">
      <c r="C7479" t="s">
        <v>3210</v>
      </c>
    </row>
    <row r="7480" spans="1:5">
      <c r="C7480" t="s">
        <v>3211</v>
      </c>
    </row>
    <row r="7481" spans="1:5">
      <c r="C7481" t="s">
        <v>1282</v>
      </c>
    </row>
    <row r="7482" spans="1:5">
      <c r="A7482">
        <v>292221</v>
      </c>
      <c r="C7482" t="s">
        <v>3212</v>
      </c>
      <c r="E7482" t="s">
        <v>155</v>
      </c>
    </row>
    <row r="7483" spans="1:5">
      <c r="C7483" t="s">
        <v>3213</v>
      </c>
    </row>
    <row r="7485" spans="1:5">
      <c r="A7485">
        <v>292229</v>
      </c>
      <c r="C7485" t="s">
        <v>27</v>
      </c>
      <c r="E7485">
        <v>3</v>
      </c>
    </row>
    <row r="7487" spans="1:5">
      <c r="C7487" t="s">
        <v>3214</v>
      </c>
    </row>
    <row r="7488" spans="1:5">
      <c r="C7488" t="s">
        <v>3215</v>
      </c>
    </row>
    <row r="7489" spans="1:5">
      <c r="C7489" t="s">
        <v>3216</v>
      </c>
    </row>
    <row r="7491" spans="1:5">
      <c r="A7491">
        <v>292231</v>
      </c>
      <c r="C7491" t="s">
        <v>3217</v>
      </c>
      <c r="E7491" t="s">
        <v>155</v>
      </c>
    </row>
    <row r="7492" spans="1:5">
      <c r="C7492" t="s">
        <v>3218</v>
      </c>
    </row>
    <row r="7494" spans="1:5">
      <c r="A7494">
        <v>292239</v>
      </c>
      <c r="C7494" t="s">
        <v>27</v>
      </c>
      <c r="E7494">
        <v>3</v>
      </c>
    </row>
    <row r="7496" spans="1:5">
      <c r="C7496" t="s">
        <v>3219</v>
      </c>
    </row>
    <row r="7497" spans="1:5">
      <c r="C7497" t="s">
        <v>3220</v>
      </c>
    </row>
    <row r="7498" spans="1:5">
      <c r="C7498" t="s">
        <v>3221</v>
      </c>
    </row>
    <row r="7500" spans="1:5">
      <c r="A7500">
        <v>292241</v>
      </c>
      <c r="C7500" t="s">
        <v>3222</v>
      </c>
      <c r="E7500" t="s">
        <v>155</v>
      </c>
    </row>
    <row r="7503" spans="1:5">
      <c r="A7503">
        <v>125</v>
      </c>
    </row>
    <row r="7505" spans="1:5">
      <c r="A7505" t="s">
        <v>0</v>
      </c>
      <c r="D7505" t="s">
        <v>1</v>
      </c>
      <c r="E7505" t="s">
        <v>2746</v>
      </c>
    </row>
    <row r="7506" spans="1:5">
      <c r="E7506" t="s">
        <v>2747</v>
      </c>
    </row>
    <row r="7507" spans="1:5">
      <c r="A7507" t="s">
        <v>4</v>
      </c>
      <c r="B7507" t="s">
        <v>5</v>
      </c>
    </row>
    <row r="7508" spans="1:5">
      <c r="A7508" t="s">
        <v>7</v>
      </c>
      <c r="B7508" t="s">
        <v>8</v>
      </c>
    </row>
    <row r="7509" spans="1:5">
      <c r="A7509" t="s">
        <v>12</v>
      </c>
    </row>
    <row r="7510" spans="1:5">
      <c r="A7510">
        <v>-1</v>
      </c>
      <c r="B7510">
        <v>-2</v>
      </c>
      <c r="D7510">
        <v>-3</v>
      </c>
      <c r="E7510">
        <v>-4</v>
      </c>
    </row>
    <row r="7512" spans="1:5">
      <c r="C7512" t="s">
        <v>3223</v>
      </c>
    </row>
    <row r="7514" spans="1:5">
      <c r="A7514">
        <v>29224210</v>
      </c>
      <c r="C7514" t="s">
        <v>3224</v>
      </c>
      <c r="E7514">
        <v>3</v>
      </c>
    </row>
    <row r="7516" spans="1:5">
      <c r="A7516">
        <v>2922429</v>
      </c>
      <c r="C7516" t="s">
        <v>56</v>
      </c>
      <c r="E7516">
        <v>3</v>
      </c>
    </row>
    <row r="7518" spans="1:5">
      <c r="A7518">
        <v>292243</v>
      </c>
      <c r="C7518" t="s">
        <v>3225</v>
      </c>
      <c r="E7518" t="s">
        <v>155</v>
      </c>
    </row>
    <row r="7520" spans="1:5">
      <c r="A7520">
        <v>292244</v>
      </c>
      <c r="C7520" t="s">
        <v>3226</v>
      </c>
      <c r="E7520" t="s">
        <v>155</v>
      </c>
    </row>
    <row r="7522" spans="1:5">
      <c r="C7522" t="s">
        <v>676</v>
      </c>
    </row>
    <row r="7524" spans="1:5">
      <c r="A7524">
        <v>29224910</v>
      </c>
      <c r="C7524" t="s">
        <v>3227</v>
      </c>
      <c r="E7524">
        <v>3</v>
      </c>
    </row>
    <row r="7526" spans="1:5">
      <c r="A7526">
        <v>2922499</v>
      </c>
      <c r="C7526" t="s">
        <v>56</v>
      </c>
      <c r="E7526">
        <v>3</v>
      </c>
    </row>
    <row r="7528" spans="1:5">
      <c r="A7528">
        <v>29225</v>
      </c>
      <c r="C7528" t="s">
        <v>3228</v>
      </c>
      <c r="E7528">
        <v>3</v>
      </c>
    </row>
    <row r="7529" spans="1:5">
      <c r="C7529" t="s">
        <v>3229</v>
      </c>
    </row>
    <row r="7531" spans="1:5">
      <c r="A7531">
        <v>2923</v>
      </c>
      <c r="C7531" t="s">
        <v>3230</v>
      </c>
    </row>
    <row r="7532" spans="1:5">
      <c r="C7532" t="s">
        <v>3231</v>
      </c>
    </row>
    <row r="7533" spans="1:5">
      <c r="C7533" t="s">
        <v>3232</v>
      </c>
    </row>
    <row r="7535" spans="1:5">
      <c r="A7535">
        <v>29231</v>
      </c>
      <c r="C7535" t="s">
        <v>3233</v>
      </c>
      <c r="E7535" t="s">
        <v>155</v>
      </c>
    </row>
    <row r="7537" spans="1:5">
      <c r="A7537">
        <v>29232</v>
      </c>
      <c r="C7537" t="s">
        <v>3234</v>
      </c>
      <c r="E7537" t="s">
        <v>155</v>
      </c>
    </row>
    <row r="7539" spans="1:5">
      <c r="A7539">
        <v>29233</v>
      </c>
      <c r="C7539" t="s">
        <v>3235</v>
      </c>
      <c r="E7539">
        <v>3</v>
      </c>
    </row>
    <row r="7541" spans="1:5">
      <c r="A7541">
        <v>29234</v>
      </c>
      <c r="C7541" t="s">
        <v>3236</v>
      </c>
      <c r="E7541">
        <v>3</v>
      </c>
    </row>
    <row r="7542" spans="1:5">
      <c r="C7542" t="s">
        <v>3237</v>
      </c>
    </row>
    <row r="7544" spans="1:5">
      <c r="C7544" t="s">
        <v>95</v>
      </c>
    </row>
    <row r="7546" spans="1:5">
      <c r="A7546">
        <v>29239010</v>
      </c>
      <c r="C7546" t="s">
        <v>3238</v>
      </c>
      <c r="E7546">
        <v>3</v>
      </c>
    </row>
    <row r="7548" spans="1:5">
      <c r="A7548">
        <v>2923909</v>
      </c>
      <c r="C7548" t="s">
        <v>56</v>
      </c>
      <c r="E7548">
        <v>3</v>
      </c>
    </row>
    <row r="7550" spans="1:5">
      <c r="A7550">
        <v>2924</v>
      </c>
      <c r="C7550" t="s">
        <v>3239</v>
      </c>
    </row>
    <row r="7551" spans="1:5">
      <c r="C7551" t="s">
        <v>3240</v>
      </c>
    </row>
    <row r="7553" spans="1:5">
      <c r="C7553" t="s">
        <v>3241</v>
      </c>
    </row>
    <row r="7554" spans="1:5">
      <c r="C7554" t="s">
        <v>3242</v>
      </c>
    </row>
    <row r="7556" spans="1:5">
      <c r="A7556">
        <v>292411</v>
      </c>
      <c r="C7556" t="s">
        <v>3243</v>
      </c>
      <c r="E7556">
        <v>3</v>
      </c>
    </row>
    <row r="7558" spans="1:5">
      <c r="A7558">
        <v>292412</v>
      </c>
      <c r="C7558" t="s">
        <v>60</v>
      </c>
      <c r="D7558" t="s">
        <v>3244</v>
      </c>
      <c r="E7558">
        <v>3</v>
      </c>
    </row>
    <row r="7559" spans="1:5">
      <c r="C7559" t="s">
        <v>3245</v>
      </c>
    </row>
    <row r="7561" spans="1:5">
      <c r="C7561" t="s">
        <v>676</v>
      </c>
    </row>
    <row r="7563" spans="1:5">
      <c r="A7563">
        <v>29241910</v>
      </c>
      <c r="C7563" t="s">
        <v>3246</v>
      </c>
      <c r="E7563">
        <v>3</v>
      </c>
    </row>
    <row r="7565" spans="1:5">
      <c r="A7565">
        <v>2924192</v>
      </c>
      <c r="C7565" t="s">
        <v>3247</v>
      </c>
      <c r="E7565">
        <v>3</v>
      </c>
    </row>
    <row r="7566" spans="1:5">
      <c r="C7566" t="s">
        <v>3248</v>
      </c>
    </row>
    <row r="7568" spans="1:5">
      <c r="A7568">
        <v>2924199</v>
      </c>
      <c r="C7568" t="s">
        <v>56</v>
      </c>
      <c r="E7568">
        <v>3</v>
      </c>
    </row>
    <row r="7570" spans="1:5">
      <c r="C7570" t="s">
        <v>3249</v>
      </c>
    </row>
    <row r="7571" spans="1:5">
      <c r="C7571" t="s">
        <v>3242</v>
      </c>
    </row>
    <row r="7573" spans="1:5">
      <c r="A7573">
        <v>292421</v>
      </c>
      <c r="C7573" t="s">
        <v>3250</v>
      </c>
      <c r="E7573" t="s">
        <v>155</v>
      </c>
    </row>
    <row r="7575" spans="1:5">
      <c r="A7575">
        <v>292423</v>
      </c>
      <c r="C7575" t="s">
        <v>3251</v>
      </c>
      <c r="E7575" t="s">
        <v>155</v>
      </c>
    </row>
    <row r="7576" spans="1:5">
      <c r="C7576" t="s">
        <v>3252</v>
      </c>
    </row>
    <row r="7578" spans="1:5">
      <c r="A7578">
        <v>292424</v>
      </c>
      <c r="C7578" t="s">
        <v>3253</v>
      </c>
      <c r="E7578">
        <v>3</v>
      </c>
    </row>
    <row r="7580" spans="1:5">
      <c r="A7580">
        <v>292425</v>
      </c>
      <c r="C7580" t="s">
        <v>3254</v>
      </c>
      <c r="E7580">
        <v>3</v>
      </c>
    </row>
    <row r="7582" spans="1:5">
      <c r="C7582" t="s">
        <v>676</v>
      </c>
    </row>
    <row r="7586" spans="1:5">
      <c r="A7586" t="s">
        <v>3255</v>
      </c>
    </row>
    <row r="7588" spans="1:5">
      <c r="A7588" t="s">
        <v>0</v>
      </c>
      <c r="D7588" t="s">
        <v>1</v>
      </c>
      <c r="E7588" t="s">
        <v>2746</v>
      </c>
    </row>
    <row r="7589" spans="1:5">
      <c r="E7589" t="s">
        <v>2747</v>
      </c>
    </row>
    <row r="7590" spans="1:5">
      <c r="A7590" t="s">
        <v>4</v>
      </c>
      <c r="B7590" t="s">
        <v>5</v>
      </c>
    </row>
    <row r="7591" spans="1:5">
      <c r="A7591" t="s">
        <v>7</v>
      </c>
      <c r="B7591" t="s">
        <v>8</v>
      </c>
    </row>
    <row r="7592" spans="1:5">
      <c r="A7592" t="s">
        <v>12</v>
      </c>
    </row>
    <row r="7593" spans="1:5">
      <c r="A7593">
        <v>-1</v>
      </c>
      <c r="B7593">
        <v>-2</v>
      </c>
      <c r="D7593">
        <v>-3</v>
      </c>
      <c r="E7593">
        <v>-4</v>
      </c>
    </row>
    <row r="7595" spans="1:5">
      <c r="A7595">
        <v>2924291</v>
      </c>
      <c r="C7595" t="s">
        <v>3256</v>
      </c>
      <c r="E7595">
        <v>20</v>
      </c>
    </row>
    <row r="7597" spans="1:5">
      <c r="A7597">
        <v>2924292</v>
      </c>
      <c r="C7597" t="s">
        <v>3257</v>
      </c>
      <c r="E7597">
        <v>3</v>
      </c>
    </row>
    <row r="7599" spans="1:5">
      <c r="A7599">
        <v>2924294</v>
      </c>
      <c r="C7599" t="s">
        <v>3258</v>
      </c>
      <c r="E7599" t="s">
        <v>155</v>
      </c>
    </row>
    <row r="7601" spans="1:5">
      <c r="A7601">
        <v>2924295</v>
      </c>
      <c r="C7601" t="s">
        <v>2799</v>
      </c>
      <c r="E7601">
        <v>3</v>
      </c>
    </row>
    <row r="7603" spans="1:5">
      <c r="A7603">
        <v>2924299</v>
      </c>
      <c r="C7603" t="s">
        <v>56</v>
      </c>
      <c r="E7603">
        <v>3</v>
      </c>
    </row>
    <row r="7605" spans="1:5">
      <c r="A7605">
        <v>2925</v>
      </c>
      <c r="C7605" t="s">
        <v>3259</v>
      </c>
    </row>
    <row r="7606" spans="1:5">
      <c r="C7606" t="s">
        <v>3260</v>
      </c>
    </row>
    <row r="7607" spans="1:5">
      <c r="C7607" t="s">
        <v>3261</v>
      </c>
    </row>
    <row r="7609" spans="1:5">
      <c r="C7609" t="s">
        <v>3262</v>
      </c>
    </row>
    <row r="7611" spans="1:5">
      <c r="A7611">
        <v>29251100</v>
      </c>
      <c r="C7611" t="s">
        <v>3263</v>
      </c>
      <c r="E7611" t="s">
        <v>155</v>
      </c>
    </row>
    <row r="7613" spans="1:5">
      <c r="A7613">
        <v>292512</v>
      </c>
      <c r="C7613" t="s">
        <v>3264</v>
      </c>
      <c r="E7613">
        <v>3</v>
      </c>
    </row>
    <row r="7615" spans="1:5">
      <c r="A7615">
        <v>292519</v>
      </c>
      <c r="C7615" t="s">
        <v>27</v>
      </c>
      <c r="E7615">
        <v>3</v>
      </c>
    </row>
    <row r="7617" spans="1:5">
      <c r="C7617" t="s">
        <v>3265</v>
      </c>
    </row>
    <row r="7619" spans="1:5">
      <c r="A7619">
        <v>29252100</v>
      </c>
      <c r="C7619" t="s">
        <v>60</v>
      </c>
      <c r="D7619" t="s">
        <v>3266</v>
      </c>
      <c r="E7619">
        <v>3</v>
      </c>
    </row>
    <row r="7621" spans="1:5">
      <c r="C7621" t="s">
        <v>60</v>
      </c>
      <c r="D7621" t="s">
        <v>61</v>
      </c>
    </row>
    <row r="7623" spans="1:5">
      <c r="A7623">
        <v>2925291</v>
      </c>
      <c r="C7623" t="s">
        <v>3267</v>
      </c>
      <c r="E7623">
        <v>3</v>
      </c>
    </row>
    <row r="7625" spans="1:5">
      <c r="A7625">
        <v>2925299</v>
      </c>
      <c r="C7625" t="s">
        <v>56</v>
      </c>
      <c r="E7625">
        <v>3</v>
      </c>
    </row>
    <row r="7627" spans="1:5">
      <c r="A7627">
        <v>2926</v>
      </c>
      <c r="C7627" t="s">
        <v>3268</v>
      </c>
    </row>
    <row r="7629" spans="1:5">
      <c r="A7629">
        <v>29261</v>
      </c>
      <c r="C7629" t="s">
        <v>3269</v>
      </c>
      <c r="E7629">
        <v>3</v>
      </c>
    </row>
    <row r="7631" spans="1:5">
      <c r="A7631">
        <v>29262</v>
      </c>
      <c r="C7631" t="s">
        <v>3270</v>
      </c>
      <c r="E7631">
        <v>3</v>
      </c>
    </row>
    <row r="7633" spans="1:5">
      <c r="A7633">
        <v>29263</v>
      </c>
      <c r="C7633" t="s">
        <v>3271</v>
      </c>
      <c r="E7633" t="s">
        <v>155</v>
      </c>
    </row>
    <row r="7634" spans="1:5">
      <c r="C7634" t="s">
        <v>3272</v>
      </c>
    </row>
    <row r="7635" spans="1:5">
      <c r="C7635" t="s">
        <v>3273</v>
      </c>
    </row>
    <row r="7637" spans="1:5">
      <c r="A7637">
        <v>29264</v>
      </c>
      <c r="C7637" t="s">
        <v>3274</v>
      </c>
      <c r="E7637">
        <v>3</v>
      </c>
    </row>
    <row r="7639" spans="1:5">
      <c r="C7639" t="s">
        <v>95</v>
      </c>
    </row>
    <row r="7641" spans="1:5">
      <c r="A7641">
        <v>29269010</v>
      </c>
      <c r="C7641" t="s">
        <v>3275</v>
      </c>
      <c r="E7641" t="s">
        <v>155</v>
      </c>
    </row>
    <row r="7642" spans="1:5">
      <c r="C7642" t="s">
        <v>3276</v>
      </c>
    </row>
    <row r="7643" spans="1:5">
      <c r="C7643" t="s">
        <v>3277</v>
      </c>
    </row>
    <row r="7645" spans="1:5">
      <c r="A7645">
        <v>2926902</v>
      </c>
      <c r="C7645" t="s">
        <v>3278</v>
      </c>
      <c r="E7645" t="s">
        <v>155</v>
      </c>
    </row>
    <row r="7646" spans="1:5">
      <c r="C7646" t="s">
        <v>3279</v>
      </c>
    </row>
    <row r="7648" spans="1:5">
      <c r="A7648">
        <v>2926903</v>
      </c>
      <c r="C7648" t="s">
        <v>3280</v>
      </c>
      <c r="E7648" t="s">
        <v>155</v>
      </c>
    </row>
    <row r="7649" spans="1:5">
      <c r="C7649" t="s">
        <v>3281</v>
      </c>
    </row>
    <row r="7651" spans="1:5">
      <c r="A7651">
        <v>2926904</v>
      </c>
      <c r="C7651" t="s">
        <v>3282</v>
      </c>
      <c r="E7651">
        <v>3</v>
      </c>
    </row>
    <row r="7653" spans="1:5">
      <c r="A7653">
        <v>2926905</v>
      </c>
      <c r="C7653" t="s">
        <v>2799</v>
      </c>
      <c r="E7653">
        <v>3</v>
      </c>
    </row>
    <row r="7655" spans="1:5">
      <c r="A7655">
        <v>2926909</v>
      </c>
      <c r="C7655" t="s">
        <v>56</v>
      </c>
      <c r="E7655">
        <v>3</v>
      </c>
    </row>
    <row r="7657" spans="1:5">
      <c r="A7657">
        <v>2927</v>
      </c>
      <c r="C7657" t="s">
        <v>3283</v>
      </c>
    </row>
    <row r="7659" spans="1:5">
      <c r="A7659">
        <v>2927001</v>
      </c>
      <c r="C7659" t="s">
        <v>3284</v>
      </c>
      <c r="E7659">
        <v>3</v>
      </c>
    </row>
    <row r="7661" spans="1:5">
      <c r="A7661">
        <v>2927002</v>
      </c>
      <c r="C7661" t="s">
        <v>3285</v>
      </c>
      <c r="E7661" t="s">
        <v>155</v>
      </c>
    </row>
    <row r="7663" spans="1:5">
      <c r="A7663">
        <v>2927003</v>
      </c>
      <c r="C7663" t="s">
        <v>3286</v>
      </c>
      <c r="E7663" t="s">
        <v>155</v>
      </c>
    </row>
    <row r="7664" spans="1:5">
      <c r="C7664" t="s">
        <v>3287</v>
      </c>
    </row>
    <row r="7666" spans="1:5">
      <c r="A7666">
        <v>2927004</v>
      </c>
      <c r="C7666" t="s">
        <v>3288</v>
      </c>
      <c r="E7666">
        <v>3</v>
      </c>
    </row>
    <row r="7670" spans="1:5">
      <c r="A7670">
        <v>127</v>
      </c>
    </row>
    <row r="7672" spans="1:5">
      <c r="A7672" t="s">
        <v>0</v>
      </c>
      <c r="D7672" t="s">
        <v>1</v>
      </c>
      <c r="E7672" t="s">
        <v>2746</v>
      </c>
    </row>
    <row r="7673" spans="1:5">
      <c r="E7673" t="s">
        <v>2747</v>
      </c>
    </row>
    <row r="7674" spans="1:5">
      <c r="A7674" t="s">
        <v>4</v>
      </c>
      <c r="B7674" t="s">
        <v>5</v>
      </c>
    </row>
    <row r="7675" spans="1:5">
      <c r="A7675" t="s">
        <v>7</v>
      </c>
      <c r="B7675" t="s">
        <v>8</v>
      </c>
    </row>
    <row r="7676" spans="1:5">
      <c r="A7676" t="s">
        <v>12</v>
      </c>
    </row>
    <row r="7677" spans="1:5">
      <c r="A7677">
        <v>-1</v>
      </c>
      <c r="B7677">
        <v>-2</v>
      </c>
      <c r="D7677">
        <v>-3</v>
      </c>
      <c r="E7677">
        <v>-4</v>
      </c>
    </row>
    <row r="7679" spans="1:5">
      <c r="A7679">
        <v>2927009</v>
      </c>
      <c r="C7679" t="s">
        <v>56</v>
      </c>
      <c r="E7679">
        <v>3</v>
      </c>
    </row>
    <row r="7681" spans="1:5">
      <c r="A7681">
        <v>2928</v>
      </c>
      <c r="C7681" t="s">
        <v>3289</v>
      </c>
    </row>
    <row r="7682" spans="1:5">
      <c r="C7682" t="s">
        <v>3290</v>
      </c>
    </row>
    <row r="7684" spans="1:5">
      <c r="A7684">
        <v>2928001</v>
      </c>
      <c r="C7684" t="s">
        <v>3291</v>
      </c>
      <c r="E7684">
        <v>3</v>
      </c>
    </row>
    <row r="7686" spans="1:5">
      <c r="A7686">
        <v>2928002</v>
      </c>
      <c r="C7686" t="s">
        <v>3292</v>
      </c>
      <c r="E7686">
        <v>3</v>
      </c>
    </row>
    <row r="7688" spans="1:5">
      <c r="A7688">
        <v>2928009</v>
      </c>
      <c r="C7688" t="s">
        <v>56</v>
      </c>
      <c r="E7688">
        <v>3</v>
      </c>
    </row>
    <row r="7690" spans="1:5">
      <c r="A7690">
        <v>2929</v>
      </c>
      <c r="C7690" t="s">
        <v>3293</v>
      </c>
    </row>
    <row r="7692" spans="1:5">
      <c r="A7692">
        <v>29291</v>
      </c>
      <c r="C7692" t="s">
        <v>3294</v>
      </c>
      <c r="E7692">
        <v>3</v>
      </c>
    </row>
    <row r="7694" spans="1:5">
      <c r="C7694" t="s">
        <v>95</v>
      </c>
    </row>
    <row r="7696" spans="1:5">
      <c r="A7696">
        <v>29299010</v>
      </c>
      <c r="C7696" t="s">
        <v>3295</v>
      </c>
      <c r="E7696">
        <v>3</v>
      </c>
    </row>
    <row r="7698" spans="1:5">
      <c r="A7698">
        <v>2929902</v>
      </c>
      <c r="C7698" t="s">
        <v>2414</v>
      </c>
      <c r="D7698" t="s">
        <v>3296</v>
      </c>
      <c r="E7698">
        <v>11</v>
      </c>
    </row>
    <row r="7699" spans="1:5">
      <c r="C7699" t="s">
        <v>3297</v>
      </c>
    </row>
    <row r="7701" spans="1:5">
      <c r="A7701">
        <v>2929903</v>
      </c>
      <c r="C7701" t="s">
        <v>2414</v>
      </c>
      <c r="D7701" t="s">
        <v>3298</v>
      </c>
      <c r="E7701">
        <v>11</v>
      </c>
    </row>
    <row r="7702" spans="1:5">
      <c r="C7702" t="s">
        <v>3299</v>
      </c>
    </row>
    <row r="7703" spans="1:5">
      <c r="C7703" t="s">
        <v>3300</v>
      </c>
    </row>
    <row r="7705" spans="1:5">
      <c r="A7705">
        <v>2929909</v>
      </c>
      <c r="C7705" t="s">
        <v>56</v>
      </c>
      <c r="E7705">
        <v>11</v>
      </c>
    </row>
    <row r="7707" spans="1:5">
      <c r="C7707" t="s">
        <v>3301</v>
      </c>
    </row>
    <row r="7708" spans="1:5">
      <c r="C7708" t="s">
        <v>3302</v>
      </c>
    </row>
    <row r="7709" spans="1:5">
      <c r="C7709" t="s">
        <v>3303</v>
      </c>
    </row>
    <row r="7710" spans="1:5">
      <c r="A7710">
        <v>293</v>
      </c>
      <c r="C7710" t="s">
        <v>3304</v>
      </c>
    </row>
    <row r="7712" spans="1:5">
      <c r="C7712" t="s">
        <v>3305</v>
      </c>
    </row>
    <row r="7714" spans="1:5">
      <c r="A7714">
        <v>29302010</v>
      </c>
      <c r="C7714" t="s">
        <v>3306</v>
      </c>
      <c r="E7714">
        <v>3</v>
      </c>
    </row>
    <row r="7715" spans="1:5">
      <c r="C7715" t="s">
        <v>3307</v>
      </c>
    </row>
    <row r="7717" spans="1:5">
      <c r="A7717">
        <v>2930202</v>
      </c>
      <c r="C7717" t="s">
        <v>3308</v>
      </c>
      <c r="E7717" t="s">
        <v>155</v>
      </c>
    </row>
    <row r="7718" spans="1:5">
      <c r="C7718" t="s">
        <v>3309</v>
      </c>
    </row>
    <row r="7720" spans="1:5">
      <c r="A7720">
        <v>2930203</v>
      </c>
      <c r="C7720" t="s">
        <v>3310</v>
      </c>
      <c r="E7720">
        <v>3</v>
      </c>
    </row>
    <row r="7722" spans="1:5">
      <c r="A7722">
        <v>2930209</v>
      </c>
      <c r="C7722" t="s">
        <v>56</v>
      </c>
      <c r="E7722">
        <v>3</v>
      </c>
    </row>
    <row r="7724" spans="1:5">
      <c r="A7724">
        <v>29303</v>
      </c>
      <c r="C7724" t="s">
        <v>3311</v>
      </c>
      <c r="E7724" t="s">
        <v>155</v>
      </c>
    </row>
    <row r="7726" spans="1:5">
      <c r="A7726">
        <v>29304</v>
      </c>
      <c r="C7726" t="s">
        <v>3312</v>
      </c>
      <c r="E7726">
        <v>3</v>
      </c>
    </row>
    <row r="7728" spans="1:5">
      <c r="A7728">
        <v>29306</v>
      </c>
      <c r="C7728" t="s">
        <v>3313</v>
      </c>
      <c r="E7728">
        <v>3</v>
      </c>
    </row>
    <row r="7730" spans="1:5">
      <c r="A7730">
        <v>29307</v>
      </c>
      <c r="C7730" t="s">
        <v>3314</v>
      </c>
      <c r="E7730" t="s">
        <v>155</v>
      </c>
    </row>
    <row r="7732" spans="1:5">
      <c r="A7732">
        <v>29308</v>
      </c>
      <c r="C7732" t="s">
        <v>3315</v>
      </c>
      <c r="E7732" t="s">
        <v>155</v>
      </c>
    </row>
    <row r="7733" spans="1:5">
      <c r="C7733" t="s">
        <v>3316</v>
      </c>
    </row>
    <row r="7735" spans="1:5">
      <c r="C7735" t="s">
        <v>95</v>
      </c>
    </row>
    <row r="7737" spans="1:5">
      <c r="A7737">
        <v>29309010</v>
      </c>
      <c r="C7737" t="s">
        <v>3317</v>
      </c>
      <c r="E7737">
        <v>3</v>
      </c>
    </row>
    <row r="7738" spans="1:5">
      <c r="C7738" t="s">
        <v>3318</v>
      </c>
    </row>
    <row r="7740" spans="1:5">
      <c r="A7740">
        <v>2930902</v>
      </c>
      <c r="C7740" t="s">
        <v>3319</v>
      </c>
      <c r="E7740">
        <v>3</v>
      </c>
    </row>
    <row r="7742" spans="1:5">
      <c r="A7742">
        <v>2930903</v>
      </c>
      <c r="C7742" t="s">
        <v>3320</v>
      </c>
      <c r="E7742" t="s">
        <v>155</v>
      </c>
    </row>
    <row r="7743" spans="1:5">
      <c r="C7743" t="s">
        <v>3321</v>
      </c>
    </row>
    <row r="7745" spans="1:5">
      <c r="A7745">
        <v>2930904</v>
      </c>
      <c r="C7745" t="s">
        <v>3322</v>
      </c>
      <c r="E7745" t="s">
        <v>155</v>
      </c>
    </row>
    <row r="7746" spans="1:5">
      <c r="C7746" t="s">
        <v>3323</v>
      </c>
    </row>
    <row r="7751" spans="1:5">
      <c r="A7751">
        <v>128</v>
      </c>
    </row>
    <row r="7753" spans="1:5">
      <c r="A7753" t="s">
        <v>0</v>
      </c>
      <c r="D7753" t="s">
        <v>1</v>
      </c>
      <c r="E7753" t="s">
        <v>2746</v>
      </c>
    </row>
    <row r="7754" spans="1:5">
      <c r="E7754" t="s">
        <v>2747</v>
      </c>
    </row>
    <row r="7755" spans="1:5">
      <c r="A7755" t="s">
        <v>4</v>
      </c>
      <c r="B7755" t="s">
        <v>5</v>
      </c>
    </row>
    <row r="7756" spans="1:5">
      <c r="A7756" t="s">
        <v>7</v>
      </c>
      <c r="B7756" t="s">
        <v>8</v>
      </c>
    </row>
    <row r="7757" spans="1:5">
      <c r="A7757" t="s">
        <v>12</v>
      </c>
    </row>
    <row r="7758" spans="1:5">
      <c r="A7758">
        <v>-1</v>
      </c>
      <c r="B7758">
        <v>-2</v>
      </c>
      <c r="D7758">
        <v>-3</v>
      </c>
      <c r="E7758">
        <v>-4</v>
      </c>
    </row>
    <row r="7760" spans="1:5">
      <c r="A7760">
        <v>2930905</v>
      </c>
      <c r="C7760" t="s">
        <v>3324</v>
      </c>
      <c r="E7760" t="s">
        <v>155</v>
      </c>
    </row>
    <row r="7761" spans="1:5">
      <c r="C7761" t="s">
        <v>3325</v>
      </c>
    </row>
    <row r="7763" spans="1:5">
      <c r="A7763">
        <v>2930906</v>
      </c>
      <c r="C7763" t="s">
        <v>3326</v>
      </c>
      <c r="E7763" t="s">
        <v>155</v>
      </c>
    </row>
    <row r="7764" spans="1:5">
      <c r="C7764" t="s">
        <v>3323</v>
      </c>
    </row>
    <row r="7766" spans="1:5">
      <c r="A7766">
        <v>2930907</v>
      </c>
      <c r="C7766" t="s">
        <v>2799</v>
      </c>
      <c r="E7766">
        <v>3</v>
      </c>
    </row>
    <row r="7768" spans="1:5">
      <c r="C7768" t="s">
        <v>2232</v>
      </c>
    </row>
    <row r="7770" spans="1:5">
      <c r="A7770">
        <v>29309091</v>
      </c>
      <c r="C7770" t="s">
        <v>3327</v>
      </c>
      <c r="E7770">
        <v>3</v>
      </c>
    </row>
    <row r="7771" spans="1:5">
      <c r="C7771" t="s">
        <v>3328</v>
      </c>
    </row>
    <row r="7772" spans="1:5">
      <c r="C7772" t="s">
        <v>3329</v>
      </c>
    </row>
    <row r="7773" spans="1:5">
      <c r="C7773" t="s">
        <v>3330</v>
      </c>
    </row>
    <row r="7774" spans="1:5">
      <c r="C7774" t="s">
        <v>3331</v>
      </c>
    </row>
    <row r="7776" spans="1:5">
      <c r="A7776">
        <v>29309092</v>
      </c>
      <c r="C7776" t="s">
        <v>3332</v>
      </c>
      <c r="E7776" t="s">
        <v>155</v>
      </c>
    </row>
    <row r="7777" spans="1:5">
      <c r="C7777" t="s">
        <v>3333</v>
      </c>
    </row>
    <row r="7778" spans="1:5">
      <c r="C7778" t="s">
        <v>3334</v>
      </c>
    </row>
    <row r="7779" spans="1:5">
      <c r="C7779" t="s">
        <v>3335</v>
      </c>
    </row>
    <row r="7780" spans="1:5">
      <c r="C7780" t="s">
        <v>3336</v>
      </c>
    </row>
    <row r="7781" spans="1:5">
      <c r="C7781" t="s">
        <v>3337</v>
      </c>
    </row>
    <row r="7782" spans="1:5">
      <c r="C7782" t="s">
        <v>3338</v>
      </c>
    </row>
    <row r="7783" spans="1:5">
      <c r="C7783" t="s">
        <v>3339</v>
      </c>
    </row>
    <row r="7784" spans="1:5">
      <c r="A7784">
        <v>29309093</v>
      </c>
      <c r="C7784" t="s">
        <v>3340</v>
      </c>
      <c r="E7784" t="s">
        <v>155</v>
      </c>
    </row>
    <row r="7785" spans="1:5">
      <c r="C7785" t="s">
        <v>3341</v>
      </c>
    </row>
    <row r="7786" spans="1:5">
      <c r="C7786" t="s">
        <v>3342</v>
      </c>
    </row>
    <row r="7787" spans="1:5">
      <c r="C7787" t="s">
        <v>3343</v>
      </c>
    </row>
    <row r="7788" spans="1:5">
      <c r="C7788" t="s">
        <v>3344</v>
      </c>
    </row>
    <row r="7789" spans="1:5">
      <c r="C7789" t="s">
        <v>3345</v>
      </c>
    </row>
    <row r="7790" spans="1:5">
      <c r="C7790" t="s">
        <v>3346</v>
      </c>
    </row>
    <row r="7791" spans="1:5">
      <c r="A7791">
        <v>29309094</v>
      </c>
      <c r="C7791" t="s">
        <v>3347</v>
      </c>
      <c r="E7791">
        <v>3</v>
      </c>
    </row>
    <row r="7792" spans="1:5">
      <c r="C7792" t="s">
        <v>3348</v>
      </c>
    </row>
    <row r="7793" spans="1:5">
      <c r="C7793" t="s">
        <v>3349</v>
      </c>
    </row>
    <row r="7795" spans="1:5">
      <c r="A7795">
        <v>29309099</v>
      </c>
      <c r="C7795" t="s">
        <v>3208</v>
      </c>
      <c r="E7795">
        <v>3</v>
      </c>
    </row>
    <row r="7797" spans="1:5">
      <c r="A7797">
        <v>2931</v>
      </c>
      <c r="C7797" t="s">
        <v>3350</v>
      </c>
    </row>
    <row r="7799" spans="1:5">
      <c r="A7799">
        <v>29311</v>
      </c>
      <c r="C7799" t="s">
        <v>360</v>
      </c>
      <c r="D7799" t="s">
        <v>3351</v>
      </c>
      <c r="E7799">
        <v>3</v>
      </c>
    </row>
    <row r="7801" spans="1:5">
      <c r="A7801">
        <v>29312</v>
      </c>
      <c r="C7801" t="s">
        <v>360</v>
      </c>
      <c r="D7801" t="s">
        <v>3352</v>
      </c>
      <c r="E7801">
        <v>3</v>
      </c>
    </row>
    <row r="7803" spans="1:5">
      <c r="C7803" t="s">
        <v>3353</v>
      </c>
    </row>
    <row r="7805" spans="1:5">
      <c r="A7805">
        <v>29313100</v>
      </c>
      <c r="C7805" t="s">
        <v>3354</v>
      </c>
      <c r="E7805">
        <v>3</v>
      </c>
    </row>
    <row r="7807" spans="1:5">
      <c r="A7807">
        <v>293132</v>
      </c>
      <c r="C7807" t="s">
        <v>3355</v>
      </c>
      <c r="E7807">
        <v>3</v>
      </c>
    </row>
    <row r="7809" spans="1:9">
      <c r="A7809">
        <v>293133</v>
      </c>
      <c r="C7809" t="s">
        <v>3356</v>
      </c>
      <c r="E7809">
        <v>3</v>
      </c>
    </row>
    <row r="7811" spans="1:9">
      <c r="A7811">
        <v>293134</v>
      </c>
      <c r="C7811" t="s">
        <v>3357</v>
      </c>
      <c r="E7811" t="s">
        <v>155</v>
      </c>
    </row>
    <row r="7812" spans="1:9">
      <c r="C7812" t="s">
        <v>3358</v>
      </c>
    </row>
    <row r="7814" spans="1:9">
      <c r="A7814">
        <v>293135</v>
      </c>
      <c r="C7814" t="s">
        <v>3359</v>
      </c>
      <c r="E7814">
        <v>3</v>
      </c>
    </row>
    <row r="7815" spans="1:9">
      <c r="C7815" t="s">
        <v>3360</v>
      </c>
    </row>
    <row r="7817" spans="1:9">
      <c r="A7817">
        <v>293136</v>
      </c>
      <c r="C7817" t="s">
        <v>3361</v>
      </c>
      <c r="E7817" t="s">
        <v>155</v>
      </c>
    </row>
    <row r="7818" spans="1:9">
      <c r="C7818" t="s">
        <v>3362</v>
      </c>
    </row>
    <row r="7819" spans="1:9">
      <c r="C7819" t="s">
        <v>3358</v>
      </c>
    </row>
    <row r="7822" spans="1:9">
      <c r="A7822">
        <v>129</v>
      </c>
    </row>
    <row r="7824" spans="1:9">
      <c r="A7824" t="s">
        <v>0</v>
      </c>
      <c r="H7824" t="s">
        <v>1</v>
      </c>
      <c r="I7824" t="s">
        <v>2746</v>
      </c>
    </row>
    <row r="7825" spans="1:9">
      <c r="I7825" t="s">
        <v>2747</v>
      </c>
    </row>
    <row r="7826" spans="1:9">
      <c r="A7826" t="s">
        <v>4</v>
      </c>
      <c r="B7826" t="s">
        <v>5</v>
      </c>
    </row>
    <row r="7827" spans="1:9">
      <c r="A7827" t="s">
        <v>7</v>
      </c>
      <c r="B7827" t="s">
        <v>8</v>
      </c>
    </row>
    <row r="7828" spans="1:9">
      <c r="A7828" t="s">
        <v>12</v>
      </c>
    </row>
    <row r="7829" spans="1:9">
      <c r="A7829">
        <v>-1</v>
      </c>
      <c r="B7829">
        <v>-2</v>
      </c>
      <c r="D7829">
        <v>-3</v>
      </c>
      <c r="I7829">
        <v>-4</v>
      </c>
    </row>
    <row r="7831" spans="1:9">
      <c r="A7831">
        <v>293137</v>
      </c>
      <c r="C7831" t="s">
        <v>3363</v>
      </c>
      <c r="I7831" t="s">
        <v>155</v>
      </c>
    </row>
    <row r="7832" spans="1:9">
      <c r="C7832" t="s">
        <v>3364</v>
      </c>
    </row>
    <row r="7834" spans="1:9">
      <c r="A7834">
        <v>293138</v>
      </c>
      <c r="C7834" t="s">
        <v>3365</v>
      </c>
      <c r="I7834" t="s">
        <v>155</v>
      </c>
    </row>
    <row r="7835" spans="1:9">
      <c r="C7835" t="s">
        <v>3366</v>
      </c>
    </row>
    <row r="7837" spans="1:9">
      <c r="C7837" t="s">
        <v>676</v>
      </c>
    </row>
    <row r="7839" spans="1:9">
      <c r="A7839">
        <v>29313910</v>
      </c>
      <c r="C7839" t="s">
        <v>3367</v>
      </c>
      <c r="I7839" t="s">
        <v>155</v>
      </c>
    </row>
    <row r="7841" spans="1:9">
      <c r="C7841" t="s">
        <v>3368</v>
      </c>
    </row>
    <row r="7842" spans="1:9">
      <c r="C7842" t="s">
        <v>3369</v>
      </c>
    </row>
    <row r="7844" spans="1:9">
      <c r="A7844">
        <v>2931392</v>
      </c>
      <c r="C7844" t="s">
        <v>3370</v>
      </c>
      <c r="I7844" t="s">
        <v>155</v>
      </c>
    </row>
    <row r="7846" spans="1:9">
      <c r="C7846" t="s">
        <v>3371</v>
      </c>
    </row>
    <row r="7847" spans="1:9">
      <c r="C7847" t="s">
        <v>3372</v>
      </c>
    </row>
    <row r="7849" spans="1:9">
      <c r="A7849">
        <v>2931393</v>
      </c>
      <c r="C7849" t="s">
        <v>3373</v>
      </c>
      <c r="I7849" t="s">
        <v>155</v>
      </c>
    </row>
    <row r="7850" spans="1:9">
      <c r="C7850" t="s">
        <v>3374</v>
      </c>
    </row>
    <row r="7852" spans="1:9">
      <c r="A7852">
        <v>2931394</v>
      </c>
      <c r="C7852" t="s">
        <v>3375</v>
      </c>
      <c r="I7852">
        <v>3</v>
      </c>
    </row>
    <row r="7853" spans="1:9">
      <c r="C7853" t="s">
        <v>3376</v>
      </c>
    </row>
    <row r="7854" spans="1:9">
      <c r="C7854" t="s">
        <v>3377</v>
      </c>
    </row>
    <row r="7855" spans="1:9">
      <c r="C7855" t="s">
        <v>3378</v>
      </c>
    </row>
    <row r="7857" spans="1:9">
      <c r="C7857" t="s">
        <v>3379</v>
      </c>
    </row>
    <row r="7859" spans="1:9">
      <c r="A7859">
        <v>2931395</v>
      </c>
      <c r="C7859" t="s">
        <v>3380</v>
      </c>
      <c r="I7859">
        <v>3</v>
      </c>
    </row>
    <row r="7861" spans="1:9">
      <c r="A7861">
        <v>2931396</v>
      </c>
      <c r="C7861" t="s">
        <v>3381</v>
      </c>
      <c r="I7861">
        <v>3</v>
      </c>
    </row>
    <row r="7863" spans="1:9">
      <c r="C7863" t="s">
        <v>2232</v>
      </c>
    </row>
    <row r="7865" spans="1:9">
      <c r="A7865">
        <v>29313991</v>
      </c>
      <c r="C7865" t="s">
        <v>3347</v>
      </c>
      <c r="I7865">
        <v>3</v>
      </c>
    </row>
    <row r="7866" spans="1:9">
      <c r="C7866" t="s">
        <v>3348</v>
      </c>
    </row>
    <row r="7867" spans="1:9">
      <c r="C7867" t="s">
        <v>3349</v>
      </c>
    </row>
    <row r="7869" spans="1:9">
      <c r="A7869">
        <v>29313999</v>
      </c>
      <c r="C7869" t="s">
        <v>3208</v>
      </c>
      <c r="I7869">
        <v>3</v>
      </c>
    </row>
    <row r="7871" spans="1:9">
      <c r="C7871" t="s">
        <v>360</v>
      </c>
      <c r="D7871" t="s">
        <v>61</v>
      </c>
    </row>
    <row r="7873" spans="1:9">
      <c r="A7873">
        <v>2931904</v>
      </c>
      <c r="C7873" t="s">
        <v>2799</v>
      </c>
      <c r="I7873">
        <v>3</v>
      </c>
    </row>
    <row r="7875" spans="1:9">
      <c r="A7875">
        <v>2931905</v>
      </c>
      <c r="C7875" t="s">
        <v>3382</v>
      </c>
      <c r="I7875">
        <v>3</v>
      </c>
    </row>
    <row r="7877" spans="1:9">
      <c r="A7877">
        <v>2931906</v>
      </c>
      <c r="C7877" t="s">
        <v>3383</v>
      </c>
      <c r="I7877" t="s">
        <v>155</v>
      </c>
    </row>
    <row r="7879" spans="1:9">
      <c r="A7879">
        <v>2931907</v>
      </c>
      <c r="C7879" t="s">
        <v>3384</v>
      </c>
      <c r="I7879" t="s">
        <v>155</v>
      </c>
    </row>
    <row r="7881" spans="1:9">
      <c r="A7881">
        <v>2931909</v>
      </c>
      <c r="C7881" t="s">
        <v>56</v>
      </c>
      <c r="I7881">
        <v>3</v>
      </c>
    </row>
    <row r="7883" spans="1:9">
      <c r="A7883">
        <v>2932</v>
      </c>
      <c r="C7883" t="s">
        <v>3385</v>
      </c>
    </row>
    <row r="7884" spans="1:9">
      <c r="C7884" t="s">
        <v>3386</v>
      </c>
    </row>
    <row r="7886" spans="1:9">
      <c r="C7886" t="s">
        <v>3387</v>
      </c>
    </row>
    <row r="7887" spans="1:9">
      <c r="C7887" t="s">
        <v>3388</v>
      </c>
    </row>
    <row r="7889" spans="1:9">
      <c r="A7889">
        <v>293211</v>
      </c>
      <c r="C7889" t="s">
        <v>3389</v>
      </c>
      <c r="I7889">
        <v>3</v>
      </c>
    </row>
    <row r="7891" spans="1:9">
      <c r="A7891">
        <v>293212</v>
      </c>
      <c r="C7891" t="s">
        <v>3390</v>
      </c>
      <c r="I7891">
        <v>3</v>
      </c>
    </row>
    <row r="7893" spans="1:9">
      <c r="A7893">
        <v>293213</v>
      </c>
      <c r="C7893" t="s">
        <v>3391</v>
      </c>
      <c r="I7893" t="s">
        <v>155</v>
      </c>
    </row>
    <row r="7895" spans="1:9">
      <c r="A7895">
        <v>293214</v>
      </c>
      <c r="C7895" t="s">
        <v>3392</v>
      </c>
      <c r="I7895">
        <v>3</v>
      </c>
    </row>
    <row r="7897" spans="1:9">
      <c r="A7897">
        <v>293219</v>
      </c>
      <c r="C7897" t="s">
        <v>27</v>
      </c>
      <c r="I7897">
        <v>3</v>
      </c>
    </row>
    <row r="7899" spans="1:9">
      <c r="C7899" t="s">
        <v>3393</v>
      </c>
    </row>
    <row r="7901" spans="1:9">
      <c r="A7901">
        <v>29322010</v>
      </c>
      <c r="C7901" t="s">
        <v>3394</v>
      </c>
      <c r="I7901">
        <v>3</v>
      </c>
    </row>
    <row r="7904" spans="1:9">
      <c r="A7904">
        <v>130</v>
      </c>
    </row>
    <row r="7906" spans="1:5">
      <c r="A7906" t="s">
        <v>0</v>
      </c>
      <c r="D7906" t="s">
        <v>1</v>
      </c>
      <c r="E7906" t="s">
        <v>2746</v>
      </c>
    </row>
    <row r="7907" spans="1:5">
      <c r="E7907" t="s">
        <v>2747</v>
      </c>
    </row>
    <row r="7908" spans="1:5">
      <c r="A7908" t="s">
        <v>4</v>
      </c>
      <c r="B7908" t="s">
        <v>5</v>
      </c>
    </row>
    <row r="7909" spans="1:5">
      <c r="A7909" t="s">
        <v>7</v>
      </c>
      <c r="B7909" t="s">
        <v>8</v>
      </c>
    </row>
    <row r="7910" spans="1:5">
      <c r="A7910" t="s">
        <v>12</v>
      </c>
    </row>
    <row r="7911" spans="1:5">
      <c r="A7911">
        <v>-1</v>
      </c>
      <c r="B7911">
        <v>-2</v>
      </c>
      <c r="D7911">
        <v>-3</v>
      </c>
      <c r="E7911">
        <v>-4</v>
      </c>
    </row>
    <row r="7913" spans="1:5">
      <c r="A7913">
        <v>2932202</v>
      </c>
      <c r="C7913" t="s">
        <v>3395</v>
      </c>
      <c r="E7913">
        <v>3</v>
      </c>
    </row>
    <row r="7915" spans="1:5">
      <c r="A7915">
        <v>2932203</v>
      </c>
      <c r="C7915" t="s">
        <v>2799</v>
      </c>
      <c r="E7915">
        <v>3</v>
      </c>
    </row>
    <row r="7917" spans="1:5">
      <c r="A7917">
        <v>2932209</v>
      </c>
      <c r="C7917" t="s">
        <v>56</v>
      </c>
      <c r="E7917">
        <v>3</v>
      </c>
    </row>
    <row r="7919" spans="1:5">
      <c r="C7919" t="s">
        <v>95</v>
      </c>
    </row>
    <row r="7921" spans="1:5">
      <c r="A7921">
        <v>29329100</v>
      </c>
      <c r="C7921" t="s">
        <v>3396</v>
      </c>
      <c r="E7921">
        <v>3</v>
      </c>
    </row>
    <row r="7923" spans="1:5">
      <c r="A7923">
        <v>293292</v>
      </c>
      <c r="C7923" t="s">
        <v>3397</v>
      </c>
      <c r="E7923">
        <v>3</v>
      </c>
    </row>
    <row r="7925" spans="1:5">
      <c r="A7925">
        <v>293293</v>
      </c>
      <c r="C7925" t="s">
        <v>3398</v>
      </c>
      <c r="E7925">
        <v>3</v>
      </c>
    </row>
    <row r="7927" spans="1:5">
      <c r="A7927">
        <v>293294</v>
      </c>
      <c r="C7927" t="s">
        <v>3399</v>
      </c>
      <c r="E7927">
        <v>3</v>
      </c>
    </row>
    <row r="7929" spans="1:5">
      <c r="A7929">
        <v>293295</v>
      </c>
      <c r="C7929" t="s">
        <v>3400</v>
      </c>
      <c r="E7929">
        <v>3</v>
      </c>
    </row>
    <row r="7931" spans="1:5">
      <c r="C7931" t="s">
        <v>676</v>
      </c>
    </row>
    <row r="7933" spans="1:5">
      <c r="A7933">
        <v>29329910</v>
      </c>
      <c r="C7933" t="s">
        <v>3401</v>
      </c>
      <c r="E7933" t="s">
        <v>155</v>
      </c>
    </row>
    <row r="7934" spans="1:5">
      <c r="C7934" t="s">
        <v>3402</v>
      </c>
    </row>
    <row r="7936" spans="1:5">
      <c r="A7936">
        <v>2932999</v>
      </c>
      <c r="C7936" t="s">
        <v>56</v>
      </c>
      <c r="E7936">
        <v>3</v>
      </c>
    </row>
    <row r="7938" spans="1:5">
      <c r="A7938">
        <v>2933</v>
      </c>
      <c r="C7938" t="s">
        <v>3403</v>
      </c>
    </row>
    <row r="7939" spans="1:5">
      <c r="C7939" t="s">
        <v>3386</v>
      </c>
    </row>
    <row r="7941" spans="1:5">
      <c r="C7941" t="s">
        <v>3404</v>
      </c>
    </row>
    <row r="7942" spans="1:5">
      <c r="C7942" t="s">
        <v>3388</v>
      </c>
    </row>
    <row r="7944" spans="1:5">
      <c r="A7944">
        <v>293311</v>
      </c>
      <c r="C7944" t="s">
        <v>3405</v>
      </c>
      <c r="E7944" t="s">
        <v>155</v>
      </c>
    </row>
    <row r="7946" spans="1:5">
      <c r="A7946">
        <v>293319</v>
      </c>
      <c r="C7946" t="s">
        <v>27</v>
      </c>
      <c r="E7946">
        <v>3</v>
      </c>
    </row>
    <row r="7948" spans="1:5">
      <c r="C7948" t="s">
        <v>3406</v>
      </c>
    </row>
    <row r="7949" spans="1:5">
      <c r="C7949" t="s">
        <v>3388</v>
      </c>
    </row>
    <row r="7951" spans="1:5">
      <c r="A7951">
        <v>293321</v>
      </c>
      <c r="C7951" t="s">
        <v>3407</v>
      </c>
      <c r="E7951" t="s">
        <v>155</v>
      </c>
    </row>
    <row r="7953" spans="1:5">
      <c r="A7953">
        <v>293329</v>
      </c>
      <c r="C7953" t="s">
        <v>27</v>
      </c>
      <c r="E7953">
        <v>3</v>
      </c>
    </row>
    <row r="7955" spans="1:5">
      <c r="C7955" t="s">
        <v>3408</v>
      </c>
    </row>
    <row r="7956" spans="1:5">
      <c r="C7956" t="s">
        <v>3388</v>
      </c>
    </row>
    <row r="7958" spans="1:5">
      <c r="A7958">
        <v>293331</v>
      </c>
      <c r="C7958" t="s">
        <v>3409</v>
      </c>
      <c r="E7958" t="s">
        <v>155</v>
      </c>
    </row>
    <row r="7960" spans="1:5">
      <c r="A7960">
        <v>293332</v>
      </c>
      <c r="C7960" t="s">
        <v>3410</v>
      </c>
      <c r="E7960" t="s">
        <v>155</v>
      </c>
    </row>
    <row r="7962" spans="1:5">
      <c r="A7962">
        <v>293333</v>
      </c>
      <c r="C7962" t="s">
        <v>3411</v>
      </c>
      <c r="E7962">
        <v>3</v>
      </c>
    </row>
    <row r="7963" spans="1:5">
      <c r="C7963" t="s">
        <v>3412</v>
      </c>
    </row>
    <row r="7964" spans="1:5">
      <c r="C7964" t="s">
        <v>3413</v>
      </c>
    </row>
    <row r="7965" spans="1:5">
      <c r="C7965" t="s">
        <v>3414</v>
      </c>
    </row>
    <row r="7966" spans="1:5">
      <c r="C7966" t="s">
        <v>3415</v>
      </c>
    </row>
    <row r="7967" spans="1:5">
      <c r="C7967" t="s">
        <v>3416</v>
      </c>
    </row>
    <row r="7968" spans="1:5">
      <c r="C7968" t="s">
        <v>3417</v>
      </c>
    </row>
    <row r="7969" spans="1:5">
      <c r="C7969" t="s">
        <v>3418</v>
      </c>
    </row>
    <row r="7970" spans="1:5">
      <c r="C7970" t="s">
        <v>627</v>
      </c>
    </row>
    <row r="7972" spans="1:5">
      <c r="C7972" t="s">
        <v>676</v>
      </c>
    </row>
    <row r="7974" spans="1:5">
      <c r="A7974">
        <v>29333910</v>
      </c>
      <c r="C7974" t="s">
        <v>3419</v>
      </c>
      <c r="E7974" t="s">
        <v>155</v>
      </c>
    </row>
    <row r="7976" spans="1:5">
      <c r="A7976">
        <v>2933392</v>
      </c>
      <c r="C7976" t="s">
        <v>3420</v>
      </c>
      <c r="E7976">
        <v>20</v>
      </c>
    </row>
    <row r="7978" spans="1:5">
      <c r="A7978">
        <v>2933394</v>
      </c>
      <c r="C7978" t="s">
        <v>2414</v>
      </c>
      <c r="D7978" t="s">
        <v>3421</v>
      </c>
      <c r="E7978">
        <v>3</v>
      </c>
    </row>
    <row r="7980" spans="1:5">
      <c r="A7980">
        <v>2933395</v>
      </c>
      <c r="C7980" t="s">
        <v>3422</v>
      </c>
      <c r="E7980">
        <v>3</v>
      </c>
    </row>
    <row r="7982" spans="1:5">
      <c r="A7982">
        <v>2933396</v>
      </c>
      <c r="C7982" t="s">
        <v>2799</v>
      </c>
      <c r="E7982">
        <v>3</v>
      </c>
    </row>
    <row r="7985" spans="1:5">
      <c r="A7985">
        <v>131</v>
      </c>
    </row>
    <row r="7987" spans="1:5">
      <c r="A7987" t="s">
        <v>0</v>
      </c>
      <c r="D7987" t="s">
        <v>1</v>
      </c>
      <c r="E7987" t="s">
        <v>2746</v>
      </c>
    </row>
    <row r="7988" spans="1:5">
      <c r="E7988" t="s">
        <v>2747</v>
      </c>
    </row>
    <row r="7989" spans="1:5">
      <c r="A7989" t="s">
        <v>4</v>
      </c>
      <c r="B7989" t="s">
        <v>5</v>
      </c>
    </row>
    <row r="7990" spans="1:5">
      <c r="A7990" t="s">
        <v>7</v>
      </c>
      <c r="B7990" t="s">
        <v>8</v>
      </c>
    </row>
    <row r="7991" spans="1:5">
      <c r="A7991" t="s">
        <v>12</v>
      </c>
    </row>
    <row r="7992" spans="1:5">
      <c r="A7992">
        <v>-1</v>
      </c>
      <c r="B7992">
        <v>-2</v>
      </c>
      <c r="D7992">
        <v>-3</v>
      </c>
      <c r="E7992">
        <v>-4</v>
      </c>
    </row>
    <row r="7994" spans="1:5">
      <c r="A7994">
        <v>2933399</v>
      </c>
      <c r="C7994" t="s">
        <v>56</v>
      </c>
      <c r="E7994">
        <v>11</v>
      </c>
    </row>
    <row r="7996" spans="1:5">
      <c r="C7996" t="s">
        <v>3423</v>
      </c>
    </row>
    <row r="7997" spans="1:5">
      <c r="C7997" t="s">
        <v>3424</v>
      </c>
    </row>
    <row r="7998" spans="1:5">
      <c r="C7998" t="s">
        <v>3425</v>
      </c>
    </row>
    <row r="8000" spans="1:5">
      <c r="A8000">
        <v>293341</v>
      </c>
      <c r="C8000" t="s">
        <v>3426</v>
      </c>
      <c r="E8000" t="s">
        <v>155</v>
      </c>
    </row>
    <row r="8002" spans="1:5">
      <c r="C8002" t="s">
        <v>676</v>
      </c>
    </row>
    <row r="8004" spans="1:5">
      <c r="A8004">
        <v>29334910</v>
      </c>
      <c r="C8004" t="s">
        <v>3427</v>
      </c>
      <c r="E8004">
        <v>3</v>
      </c>
    </row>
    <row r="8006" spans="1:5">
      <c r="A8006">
        <v>2933492</v>
      </c>
      <c r="C8006" t="s">
        <v>3428</v>
      </c>
      <c r="E8006">
        <v>3</v>
      </c>
    </row>
    <row r="8008" spans="1:5">
      <c r="A8008">
        <v>2933493</v>
      </c>
      <c r="C8008" t="s">
        <v>3429</v>
      </c>
      <c r="E8008">
        <v>3</v>
      </c>
    </row>
    <row r="8010" spans="1:5">
      <c r="A8010">
        <v>2933494</v>
      </c>
      <c r="C8010" t="s">
        <v>3430</v>
      </c>
      <c r="E8010">
        <v>3</v>
      </c>
    </row>
    <row r="8012" spans="1:5">
      <c r="A8012">
        <v>2933499</v>
      </c>
      <c r="C8012" t="s">
        <v>56</v>
      </c>
      <c r="E8012">
        <v>3</v>
      </c>
    </row>
    <row r="8014" spans="1:5">
      <c r="C8014" t="s">
        <v>3431</v>
      </c>
    </row>
    <row r="8015" spans="1:5">
      <c r="C8015" t="s">
        <v>3432</v>
      </c>
    </row>
    <row r="8016" spans="1:5">
      <c r="C8016" t="s">
        <v>3433</v>
      </c>
    </row>
    <row r="8017" spans="1:5">
      <c r="A8017">
        <v>293352</v>
      </c>
      <c r="C8017" t="s">
        <v>3434</v>
      </c>
      <c r="E8017" t="s">
        <v>155</v>
      </c>
    </row>
    <row r="8019" spans="1:5">
      <c r="A8019">
        <v>293353</v>
      </c>
      <c r="C8019" t="s">
        <v>3435</v>
      </c>
      <c r="E8019">
        <v>3</v>
      </c>
    </row>
    <row r="8020" spans="1:5">
      <c r="C8020" t="s">
        <v>3436</v>
      </c>
    </row>
    <row r="8021" spans="1:5">
      <c r="C8021" t="s">
        <v>3437</v>
      </c>
    </row>
    <row r="8022" spans="1:5">
      <c r="C8022" t="s">
        <v>3438</v>
      </c>
    </row>
    <row r="8023" spans="1:5">
      <c r="C8023" t="s">
        <v>3439</v>
      </c>
    </row>
    <row r="8024" spans="1:5">
      <c r="A8024">
        <v>293354</v>
      </c>
      <c r="C8024" t="s">
        <v>3440</v>
      </c>
      <c r="E8024" t="s">
        <v>155</v>
      </c>
    </row>
    <row r="8025" spans="1:5">
      <c r="C8025" t="s">
        <v>3441</v>
      </c>
    </row>
    <row r="8027" spans="1:5">
      <c r="A8027">
        <v>293355</v>
      </c>
      <c r="C8027" t="s">
        <v>3442</v>
      </c>
      <c r="E8027" t="s">
        <v>155</v>
      </c>
    </row>
    <row r="8028" spans="1:5">
      <c r="C8028" t="s">
        <v>3443</v>
      </c>
    </row>
    <row r="8029" spans="1:5">
      <c r="C8029" t="s">
        <v>627</v>
      </c>
    </row>
    <row r="8030" spans="1:5">
      <c r="C8030" t="s">
        <v>676</v>
      </c>
    </row>
    <row r="8032" spans="1:5">
      <c r="A8032">
        <v>29335910</v>
      </c>
      <c r="C8032" t="s">
        <v>2414</v>
      </c>
      <c r="D8032" t="s">
        <v>3444</v>
      </c>
      <c r="E8032">
        <v>3</v>
      </c>
    </row>
    <row r="8033" spans="1:5">
      <c r="C8033" t="s">
        <v>3445</v>
      </c>
    </row>
    <row r="8035" spans="1:5">
      <c r="A8035">
        <v>2933592</v>
      </c>
      <c r="C8035" t="s">
        <v>3446</v>
      </c>
      <c r="E8035" t="s">
        <v>155</v>
      </c>
    </row>
    <row r="8036" spans="1:5">
      <c r="C8036" t="s">
        <v>3447</v>
      </c>
    </row>
    <row r="8038" spans="1:5">
      <c r="A8038">
        <v>2933593</v>
      </c>
      <c r="C8038" t="s">
        <v>3448</v>
      </c>
      <c r="E8038">
        <v>20</v>
      </c>
    </row>
    <row r="8040" spans="1:5">
      <c r="A8040">
        <v>2933594</v>
      </c>
      <c r="C8040" t="s">
        <v>3449</v>
      </c>
      <c r="E8040">
        <v>20</v>
      </c>
    </row>
    <row r="8042" spans="1:5">
      <c r="A8042">
        <v>2933595</v>
      </c>
      <c r="C8042" t="s">
        <v>2799</v>
      </c>
      <c r="E8042">
        <v>3</v>
      </c>
    </row>
    <row r="8044" spans="1:5">
      <c r="A8044">
        <v>2933599</v>
      </c>
      <c r="C8044" t="s">
        <v>56</v>
      </c>
      <c r="E8044">
        <v>11</v>
      </c>
    </row>
    <row r="8046" spans="1:5">
      <c r="C8046" t="s">
        <v>3450</v>
      </c>
    </row>
    <row r="8047" spans="1:5">
      <c r="C8047" t="s">
        <v>3388</v>
      </c>
    </row>
    <row r="8049" spans="1:5">
      <c r="A8049">
        <v>293361</v>
      </c>
      <c r="C8049" t="s">
        <v>3451</v>
      </c>
      <c r="E8049">
        <v>3</v>
      </c>
    </row>
    <row r="8051" spans="1:5">
      <c r="C8051" t="s">
        <v>676</v>
      </c>
    </row>
    <row r="8053" spans="1:5">
      <c r="A8053">
        <v>29336910</v>
      </c>
      <c r="C8053" t="s">
        <v>3452</v>
      </c>
      <c r="E8053">
        <v>3</v>
      </c>
    </row>
    <row r="8055" spans="1:5">
      <c r="A8055">
        <v>2933692</v>
      </c>
      <c r="C8055" t="s">
        <v>3453</v>
      </c>
      <c r="E8055">
        <v>3</v>
      </c>
    </row>
    <row r="8057" spans="1:5">
      <c r="A8057">
        <v>2933693</v>
      </c>
      <c r="C8057" t="s">
        <v>3454</v>
      </c>
      <c r="E8057">
        <v>3</v>
      </c>
    </row>
    <row r="8059" spans="1:5">
      <c r="A8059">
        <v>2933694</v>
      </c>
      <c r="C8059" t="s">
        <v>2799</v>
      </c>
      <c r="E8059">
        <v>3</v>
      </c>
    </row>
    <row r="8061" spans="1:5">
      <c r="A8061">
        <v>2933699</v>
      </c>
      <c r="C8061" t="s">
        <v>56</v>
      </c>
      <c r="E8061">
        <v>3</v>
      </c>
    </row>
    <row r="8065" spans="1:4">
      <c r="A8065">
        <v>132</v>
      </c>
    </row>
    <row r="8067" spans="1:4">
      <c r="A8067" t="s">
        <v>0</v>
      </c>
      <c r="C8067" t="s">
        <v>1</v>
      </c>
      <c r="D8067" t="s">
        <v>2746</v>
      </c>
    </row>
    <row r="8068" spans="1:4">
      <c r="D8068" t="s">
        <v>2747</v>
      </c>
    </row>
    <row r="8069" spans="1:4">
      <c r="A8069" t="s">
        <v>4</v>
      </c>
      <c r="B8069" t="s">
        <v>5</v>
      </c>
    </row>
    <row r="8070" spans="1:4">
      <c r="A8070" t="s">
        <v>7</v>
      </c>
      <c r="B8070" t="s">
        <v>8</v>
      </c>
    </row>
    <row r="8071" spans="1:4">
      <c r="A8071" t="s">
        <v>12</v>
      </c>
    </row>
    <row r="8072" spans="1:4">
      <c r="A8072">
        <v>-1</v>
      </c>
      <c r="B8072">
        <v>-2</v>
      </c>
      <c r="C8072">
        <v>-3</v>
      </c>
      <c r="D8072">
        <v>-4</v>
      </c>
    </row>
    <row r="8074" spans="1:4">
      <c r="C8074" t="s">
        <v>3455</v>
      </c>
    </row>
    <row r="8076" spans="1:4">
      <c r="A8076">
        <v>29337100</v>
      </c>
      <c r="C8076" t="s">
        <v>3456</v>
      </c>
      <c r="D8076" t="s">
        <v>155</v>
      </c>
    </row>
    <row r="8078" spans="1:4">
      <c r="A8078">
        <v>293372</v>
      </c>
      <c r="C8078" t="s">
        <v>3457</v>
      </c>
      <c r="D8078" t="s">
        <v>155</v>
      </c>
    </row>
    <row r="8080" spans="1:4">
      <c r="C8080" t="s">
        <v>3458</v>
      </c>
    </row>
    <row r="8082" spans="1:4">
      <c r="A8082">
        <v>29337910</v>
      </c>
      <c r="C8082" t="s">
        <v>3459</v>
      </c>
      <c r="D8082">
        <v>3</v>
      </c>
    </row>
    <row r="8084" spans="1:4">
      <c r="A8084">
        <v>2933792</v>
      </c>
      <c r="C8084" t="s">
        <v>3460</v>
      </c>
      <c r="D8084">
        <v>3</v>
      </c>
    </row>
    <row r="8086" spans="1:4">
      <c r="A8086">
        <v>2933799</v>
      </c>
      <c r="C8086" t="s">
        <v>56</v>
      </c>
      <c r="D8086">
        <v>11</v>
      </c>
    </row>
    <row r="8088" spans="1:4">
      <c r="C8088" t="s">
        <v>95</v>
      </c>
    </row>
    <row r="8090" spans="1:4">
      <c r="A8090">
        <v>29339100</v>
      </c>
      <c r="C8090" t="s">
        <v>3461</v>
      </c>
      <c r="D8090" t="s">
        <v>265</v>
      </c>
    </row>
    <row r="8091" spans="1:4">
      <c r="C8091" t="s">
        <v>3462</v>
      </c>
    </row>
    <row r="8092" spans="1:4">
      <c r="C8092" t="s">
        <v>3463</v>
      </c>
    </row>
    <row r="8093" spans="1:4">
      <c r="C8093" t="s">
        <v>3464</v>
      </c>
    </row>
    <row r="8094" spans="1:4">
      <c r="C8094" t="s">
        <v>3465</v>
      </c>
    </row>
    <row r="8095" spans="1:4">
      <c r="C8095" t="s">
        <v>3466</v>
      </c>
    </row>
    <row r="8096" spans="1:4">
      <c r="C8096" t="s">
        <v>3467</v>
      </c>
    </row>
    <row r="8097" spans="1:4">
      <c r="C8097" t="s">
        <v>3468</v>
      </c>
    </row>
    <row r="8098" spans="1:4">
      <c r="C8098" t="s">
        <v>3469</v>
      </c>
    </row>
    <row r="8099" spans="1:4">
      <c r="C8099" t="s">
        <v>3470</v>
      </c>
    </row>
    <row r="8100" spans="1:4">
      <c r="C8100" t="s">
        <v>3471</v>
      </c>
    </row>
    <row r="8101" spans="1:4">
      <c r="C8101" t="s">
        <v>3472</v>
      </c>
    </row>
    <row r="8103" spans="1:4">
      <c r="A8103">
        <v>293392</v>
      </c>
      <c r="C8103" t="s">
        <v>3473</v>
      </c>
      <c r="D8103">
        <v>11</v>
      </c>
    </row>
    <row r="8105" spans="1:4">
      <c r="C8105" t="s">
        <v>676</v>
      </c>
    </row>
    <row r="8107" spans="1:4">
      <c r="A8107">
        <v>29339910</v>
      </c>
      <c r="C8107" t="s">
        <v>2799</v>
      </c>
      <c r="D8107">
        <v>3</v>
      </c>
    </row>
    <row r="8109" spans="1:4">
      <c r="A8109">
        <v>2933999</v>
      </c>
      <c r="C8109" t="s">
        <v>56</v>
      </c>
      <c r="D8109">
        <v>11</v>
      </c>
    </row>
    <row r="8111" spans="1:4">
      <c r="A8111">
        <v>2934</v>
      </c>
      <c r="C8111" t="s">
        <v>3474</v>
      </c>
    </row>
    <row r="8112" spans="1:4">
      <c r="C8112" t="s">
        <v>3475</v>
      </c>
    </row>
    <row r="8113" spans="1:4">
      <c r="C8113" t="s">
        <v>3261</v>
      </c>
    </row>
    <row r="8114" spans="1:4">
      <c r="C8114" t="s">
        <v>3476</v>
      </c>
    </row>
    <row r="8115" spans="1:4">
      <c r="C8115" t="s">
        <v>3388</v>
      </c>
    </row>
    <row r="8117" spans="1:4">
      <c r="A8117">
        <v>2934101</v>
      </c>
      <c r="C8117" t="s">
        <v>2799</v>
      </c>
      <c r="D8117">
        <v>3</v>
      </c>
    </row>
    <row r="8119" spans="1:4">
      <c r="A8119">
        <v>2934109</v>
      </c>
      <c r="C8119" t="s">
        <v>56</v>
      </c>
      <c r="D8119">
        <v>11</v>
      </c>
    </row>
    <row r="8121" spans="1:4">
      <c r="A8121">
        <v>29342</v>
      </c>
      <c r="C8121" t="s">
        <v>3477</v>
      </c>
      <c r="D8121">
        <v>3</v>
      </c>
    </row>
    <row r="8122" spans="1:4">
      <c r="C8122" t="s">
        <v>3478</v>
      </c>
    </row>
    <row r="8123" spans="1:4">
      <c r="C8123" t="s">
        <v>3479</v>
      </c>
    </row>
    <row r="8125" spans="1:4">
      <c r="A8125">
        <v>29343</v>
      </c>
      <c r="C8125" t="s">
        <v>3477</v>
      </c>
      <c r="D8125">
        <v>3</v>
      </c>
    </row>
    <row r="8126" spans="1:4">
      <c r="C8126" t="s">
        <v>3480</v>
      </c>
    </row>
    <row r="8127" spans="1:4">
      <c r="C8127" t="s">
        <v>3479</v>
      </c>
    </row>
    <row r="8129" spans="1:4">
      <c r="C8129" t="s">
        <v>95</v>
      </c>
    </row>
    <row r="8131" spans="1:4">
      <c r="A8131">
        <v>29349100</v>
      </c>
      <c r="C8131" t="s">
        <v>3481</v>
      </c>
      <c r="D8131">
        <v>3</v>
      </c>
    </row>
    <row r="8132" spans="1:4">
      <c r="C8132" t="s">
        <v>3482</v>
      </c>
    </row>
    <row r="8133" spans="1:4">
      <c r="C8133" t="s">
        <v>3483</v>
      </c>
    </row>
    <row r="8134" spans="1:4">
      <c r="C8134" t="s">
        <v>3484</v>
      </c>
    </row>
    <row r="8135" spans="1:4">
      <c r="C8135" t="s">
        <v>3485</v>
      </c>
    </row>
    <row r="8136" spans="1:4">
      <c r="C8136" t="s">
        <v>3486</v>
      </c>
    </row>
    <row r="8139" spans="1:4">
      <c r="A8139">
        <v>133</v>
      </c>
    </row>
    <row r="8141" spans="1:4">
      <c r="A8141" t="s">
        <v>0</v>
      </c>
      <c r="C8141" t="s">
        <v>1</v>
      </c>
      <c r="D8141" t="s">
        <v>2746</v>
      </c>
    </row>
    <row r="8142" spans="1:4">
      <c r="D8142" t="s">
        <v>2747</v>
      </c>
    </row>
    <row r="8143" spans="1:4">
      <c r="A8143" t="s">
        <v>4</v>
      </c>
      <c r="B8143" t="s">
        <v>5</v>
      </c>
    </row>
    <row r="8144" spans="1:4">
      <c r="A8144" t="s">
        <v>7</v>
      </c>
      <c r="B8144" t="s">
        <v>8</v>
      </c>
    </row>
    <row r="8145" spans="1:4">
      <c r="A8145" t="s">
        <v>12</v>
      </c>
    </row>
    <row r="8146" spans="1:4">
      <c r="A8146">
        <v>-1</v>
      </c>
      <c r="B8146">
        <v>-2</v>
      </c>
      <c r="C8146">
        <v>-3</v>
      </c>
      <c r="D8146">
        <v>-4</v>
      </c>
    </row>
    <row r="8148" spans="1:4">
      <c r="C8148" t="s">
        <v>676</v>
      </c>
    </row>
    <row r="8150" spans="1:4">
      <c r="A8150">
        <v>29349910</v>
      </c>
      <c r="C8150" t="s">
        <v>3487</v>
      </c>
      <c r="D8150">
        <v>20</v>
      </c>
    </row>
    <row r="8152" spans="1:4">
      <c r="A8152">
        <v>2934992</v>
      </c>
      <c r="C8152" t="s">
        <v>2799</v>
      </c>
      <c r="D8152">
        <v>3</v>
      </c>
    </row>
    <row r="8154" spans="1:4">
      <c r="A8154">
        <v>2934999</v>
      </c>
      <c r="C8154" t="s">
        <v>56</v>
      </c>
      <c r="D8154">
        <v>3</v>
      </c>
    </row>
    <row r="8156" spans="1:4">
      <c r="A8156">
        <v>2935</v>
      </c>
      <c r="C8156" t="s">
        <v>3488</v>
      </c>
    </row>
    <row r="8158" spans="1:4">
      <c r="A8158">
        <v>29351</v>
      </c>
      <c r="C8158" t="s">
        <v>3489</v>
      </c>
      <c r="D8158">
        <v>11</v>
      </c>
    </row>
    <row r="8160" spans="1:4">
      <c r="A8160">
        <v>29352</v>
      </c>
      <c r="C8160" t="s">
        <v>3490</v>
      </c>
      <c r="D8160">
        <v>11</v>
      </c>
    </row>
    <row r="8162" spans="1:4">
      <c r="A8162">
        <v>29353</v>
      </c>
      <c r="C8162" t="s">
        <v>3491</v>
      </c>
      <c r="D8162" t="s">
        <v>265</v>
      </c>
    </row>
    <row r="8163" spans="1:4">
      <c r="C8163" t="s">
        <v>3492</v>
      </c>
    </row>
    <row r="8165" spans="1:4">
      <c r="A8165">
        <v>29354</v>
      </c>
      <c r="C8165" t="s">
        <v>3493</v>
      </c>
      <c r="D8165">
        <v>11</v>
      </c>
    </row>
    <row r="8166" spans="1:4">
      <c r="C8166" t="s">
        <v>3492</v>
      </c>
    </row>
    <row r="8168" spans="1:4">
      <c r="A8168">
        <v>29355</v>
      </c>
      <c r="C8168" t="s">
        <v>3494</v>
      </c>
      <c r="D8168">
        <v>11</v>
      </c>
    </row>
    <row r="8170" spans="1:4">
      <c r="C8170" t="s">
        <v>95</v>
      </c>
    </row>
    <row r="8172" spans="1:4">
      <c r="A8172">
        <v>29359010</v>
      </c>
      <c r="C8172" t="s">
        <v>3495</v>
      </c>
      <c r="D8172">
        <v>3</v>
      </c>
    </row>
    <row r="8174" spans="1:4">
      <c r="A8174">
        <v>2935902</v>
      </c>
      <c r="C8174" t="s">
        <v>3496</v>
      </c>
      <c r="D8174">
        <v>3</v>
      </c>
    </row>
    <row r="8176" spans="1:4">
      <c r="A8176">
        <v>2935903</v>
      </c>
      <c r="C8176" t="s">
        <v>3497</v>
      </c>
      <c r="D8176">
        <v>20</v>
      </c>
    </row>
    <row r="8178" spans="1:4">
      <c r="A8178">
        <v>2935904</v>
      </c>
      <c r="C8178" t="s">
        <v>3498</v>
      </c>
      <c r="D8178">
        <v>20</v>
      </c>
    </row>
    <row r="8180" spans="1:4">
      <c r="A8180">
        <v>2935905</v>
      </c>
      <c r="C8180" t="s">
        <v>3499</v>
      </c>
      <c r="D8180">
        <v>20</v>
      </c>
    </row>
    <row r="8182" spans="1:4">
      <c r="A8182">
        <v>2935909</v>
      </c>
      <c r="C8182" t="s">
        <v>56</v>
      </c>
      <c r="D8182">
        <v>11</v>
      </c>
    </row>
    <row r="8184" spans="1:4">
      <c r="C8184" t="s">
        <v>3500</v>
      </c>
    </row>
    <row r="8185" spans="1:4">
      <c r="C8185" t="s">
        <v>3501</v>
      </c>
    </row>
    <row r="8187" spans="1:4">
      <c r="A8187">
        <v>2936</v>
      </c>
      <c r="C8187" t="s">
        <v>3502</v>
      </c>
    </row>
    <row r="8188" spans="1:4">
      <c r="C8188" t="s">
        <v>3503</v>
      </c>
    </row>
    <row r="8189" spans="1:4">
      <c r="C8189" t="s">
        <v>3504</v>
      </c>
    </row>
    <row r="8190" spans="1:4">
      <c r="C8190" t="s">
        <v>3505</v>
      </c>
    </row>
    <row r="8191" spans="1:4">
      <c r="C8191" t="s">
        <v>3506</v>
      </c>
    </row>
    <row r="8192" spans="1:4">
      <c r="C8192" t="s">
        <v>3507</v>
      </c>
    </row>
    <row r="8194" spans="1:4">
      <c r="A8194">
        <v>29362100</v>
      </c>
      <c r="C8194" t="s">
        <v>3508</v>
      </c>
      <c r="D8194" t="s">
        <v>155</v>
      </c>
    </row>
    <row r="8196" spans="1:4">
      <c r="A8196">
        <v>293622</v>
      </c>
      <c r="C8196" t="s">
        <v>3509</v>
      </c>
      <c r="D8196" t="s">
        <v>155</v>
      </c>
    </row>
    <row r="8198" spans="1:4">
      <c r="A8198">
        <v>293623</v>
      </c>
      <c r="C8198" t="s">
        <v>3510</v>
      </c>
      <c r="D8198" t="s">
        <v>155</v>
      </c>
    </row>
    <row r="8200" spans="1:4">
      <c r="A8200">
        <v>293624</v>
      </c>
      <c r="C8200" t="s">
        <v>3511</v>
      </c>
      <c r="D8200" t="s">
        <v>155</v>
      </c>
    </row>
    <row r="8201" spans="1:4">
      <c r="C8201" t="s">
        <v>3512</v>
      </c>
    </row>
    <row r="8203" spans="1:4">
      <c r="A8203">
        <v>293625</v>
      </c>
      <c r="C8203" t="s">
        <v>3513</v>
      </c>
      <c r="D8203" t="s">
        <v>155</v>
      </c>
    </row>
    <row r="8205" spans="1:4">
      <c r="A8205">
        <v>293626</v>
      </c>
      <c r="C8205" t="s">
        <v>3514</v>
      </c>
      <c r="D8205" t="s">
        <v>155</v>
      </c>
    </row>
    <row r="8207" spans="1:4">
      <c r="A8207">
        <v>293627</v>
      </c>
      <c r="C8207" t="s">
        <v>3515</v>
      </c>
      <c r="D8207" t="s">
        <v>155</v>
      </c>
    </row>
    <row r="8209" spans="1:4">
      <c r="A8209">
        <v>293628</v>
      </c>
      <c r="C8209" t="s">
        <v>3516</v>
      </c>
      <c r="D8209" t="s">
        <v>155</v>
      </c>
    </row>
    <row r="8211" spans="1:4">
      <c r="A8211">
        <v>293629</v>
      </c>
      <c r="C8211" t="s">
        <v>3517</v>
      </c>
      <c r="D8211" t="s">
        <v>155</v>
      </c>
    </row>
    <row r="8213" spans="1:4">
      <c r="A8213">
        <v>29369</v>
      </c>
      <c r="C8213" t="s">
        <v>3518</v>
      </c>
      <c r="D8213">
        <v>3</v>
      </c>
    </row>
    <row r="8220" spans="1:4">
      <c r="A8220">
        <v>134</v>
      </c>
    </row>
    <row r="8222" spans="1:4">
      <c r="A8222" t="s">
        <v>0</v>
      </c>
      <c r="C8222" t="s">
        <v>1</v>
      </c>
      <c r="D8222" t="s">
        <v>2746</v>
      </c>
    </row>
    <row r="8223" spans="1:4">
      <c r="D8223" t="s">
        <v>2747</v>
      </c>
    </row>
    <row r="8224" spans="1:4">
      <c r="A8224" t="s">
        <v>4</v>
      </c>
      <c r="B8224" t="s">
        <v>5</v>
      </c>
    </row>
    <row r="8225" spans="1:4">
      <c r="A8225" t="s">
        <v>7</v>
      </c>
      <c r="B8225" t="s">
        <v>8</v>
      </c>
    </row>
    <row r="8226" spans="1:4">
      <c r="A8226" t="s">
        <v>12</v>
      </c>
    </row>
    <row r="8227" spans="1:4">
      <c r="A8227">
        <v>-1</v>
      </c>
      <c r="B8227">
        <v>-2</v>
      </c>
      <c r="C8227">
        <v>-3</v>
      </c>
      <c r="D8227">
        <v>-4</v>
      </c>
    </row>
    <row r="8229" spans="1:4">
      <c r="A8229">
        <v>2937</v>
      </c>
      <c r="C8229" t="s">
        <v>3519</v>
      </c>
    </row>
    <row r="8230" spans="1:4">
      <c r="C8230" t="s">
        <v>3520</v>
      </c>
    </row>
    <row r="8231" spans="1:4">
      <c r="C8231" t="s">
        <v>3521</v>
      </c>
    </row>
    <row r="8232" spans="1:4">
      <c r="C8232" t="s">
        <v>3522</v>
      </c>
    </row>
    <row r="8233" spans="1:4">
      <c r="C8233" t="s">
        <v>3523</v>
      </c>
    </row>
    <row r="8234" spans="1:4">
      <c r="C8234" t="s">
        <v>3524</v>
      </c>
    </row>
    <row r="8235" spans="1:4">
      <c r="C8235" t="s">
        <v>3525</v>
      </c>
    </row>
    <row r="8236" spans="1:4">
      <c r="C8236" t="s">
        <v>3526</v>
      </c>
    </row>
    <row r="8238" spans="1:4">
      <c r="A8238">
        <v>293711</v>
      </c>
      <c r="C8238" t="s">
        <v>3527</v>
      </c>
      <c r="D8238" t="s">
        <v>155</v>
      </c>
    </row>
    <row r="8239" spans="1:4">
      <c r="C8239" t="s">
        <v>3528</v>
      </c>
    </row>
    <row r="8241" spans="1:4">
      <c r="A8241">
        <v>293712</v>
      </c>
      <c r="C8241" t="s">
        <v>3529</v>
      </c>
      <c r="D8241" t="s">
        <v>155</v>
      </c>
    </row>
    <row r="8243" spans="1:4">
      <c r="A8243">
        <v>293719</v>
      </c>
      <c r="C8243" t="s">
        <v>27</v>
      </c>
      <c r="D8243">
        <v>3</v>
      </c>
    </row>
    <row r="8245" spans="1:4">
      <c r="C8245" t="s">
        <v>3530</v>
      </c>
    </row>
    <row r="8246" spans="1:4">
      <c r="C8246" t="s">
        <v>3531</v>
      </c>
    </row>
    <row r="8248" spans="1:4">
      <c r="A8248">
        <v>293721</v>
      </c>
      <c r="C8248" t="s">
        <v>3532</v>
      </c>
      <c r="D8248">
        <v>3</v>
      </c>
    </row>
    <row r="8249" spans="1:4">
      <c r="C8249" t="s">
        <v>3533</v>
      </c>
    </row>
    <row r="8250" spans="1:4">
      <c r="C8250" t="s">
        <v>3534</v>
      </c>
    </row>
    <row r="8252" spans="1:4">
      <c r="A8252">
        <v>293722</v>
      </c>
      <c r="C8252" t="s">
        <v>3535</v>
      </c>
      <c r="D8252">
        <v>3</v>
      </c>
    </row>
    <row r="8253" spans="1:4">
      <c r="C8253" t="s">
        <v>3536</v>
      </c>
    </row>
    <row r="8255" spans="1:4">
      <c r="A8255">
        <v>293723</v>
      </c>
      <c r="C8255" t="s">
        <v>3537</v>
      </c>
      <c r="D8255" t="s">
        <v>155</v>
      </c>
    </row>
    <row r="8257" spans="1:4">
      <c r="A8257">
        <v>293729</v>
      </c>
      <c r="C8257" t="s">
        <v>27</v>
      </c>
      <c r="D8257">
        <v>3</v>
      </c>
    </row>
    <row r="8259" spans="1:4">
      <c r="A8259">
        <v>29375</v>
      </c>
      <c r="C8259" t="s">
        <v>3538</v>
      </c>
      <c r="D8259" t="s">
        <v>155</v>
      </c>
    </row>
    <row r="8260" spans="1:4">
      <c r="C8260" t="s">
        <v>3539</v>
      </c>
    </row>
    <row r="8262" spans="1:4">
      <c r="A8262">
        <v>29379</v>
      </c>
      <c r="C8262" t="s">
        <v>33</v>
      </c>
      <c r="D8262">
        <v>3</v>
      </c>
    </row>
    <row r="8264" spans="1:4">
      <c r="C8264" t="s">
        <v>3540</v>
      </c>
    </row>
    <row r="8265" spans="1:4">
      <c r="C8265" t="s">
        <v>3541</v>
      </c>
    </row>
    <row r="8266" spans="1:4">
      <c r="C8266" t="s">
        <v>3542</v>
      </c>
    </row>
    <row r="8267" spans="1:4">
      <c r="C8267" t="s">
        <v>2863</v>
      </c>
    </row>
    <row r="8268" spans="1:4">
      <c r="A8268">
        <v>2938</v>
      </c>
      <c r="C8268" t="s">
        <v>3543</v>
      </c>
    </row>
    <row r="8269" spans="1:4">
      <c r="C8269" t="s">
        <v>3544</v>
      </c>
    </row>
    <row r="8270" spans="1:4">
      <c r="C8270" t="s">
        <v>3545</v>
      </c>
    </row>
    <row r="8271" spans="1:4">
      <c r="A8271">
        <v>29381</v>
      </c>
      <c r="C8271" t="s">
        <v>3546</v>
      </c>
      <c r="D8271" t="s">
        <v>155</v>
      </c>
    </row>
    <row r="8273" spans="1:4">
      <c r="C8273" t="s">
        <v>95</v>
      </c>
    </row>
    <row r="8275" spans="1:4">
      <c r="A8275">
        <v>29389010</v>
      </c>
      <c r="C8275" t="s">
        <v>2799</v>
      </c>
      <c r="D8275">
        <v>3</v>
      </c>
    </row>
    <row r="8277" spans="1:4">
      <c r="A8277">
        <v>2938909</v>
      </c>
      <c r="C8277" t="s">
        <v>56</v>
      </c>
      <c r="D8277">
        <v>3</v>
      </c>
    </row>
    <row r="8279" spans="1:4">
      <c r="A8279">
        <v>2939</v>
      </c>
      <c r="C8279" t="s">
        <v>3547</v>
      </c>
    </row>
    <row r="8280" spans="1:4">
      <c r="C8280" t="s">
        <v>3544</v>
      </c>
    </row>
    <row r="8281" spans="1:4">
      <c r="C8281" t="s">
        <v>3545</v>
      </c>
    </row>
    <row r="8282" spans="1:4">
      <c r="C8282" t="s">
        <v>3548</v>
      </c>
    </row>
    <row r="8283" spans="1:4">
      <c r="C8283" t="s">
        <v>1282</v>
      </c>
    </row>
    <row r="8292" spans="1:5">
      <c r="A8292">
        <v>135</v>
      </c>
    </row>
    <row r="8294" spans="1:5">
      <c r="A8294" t="s">
        <v>0</v>
      </c>
      <c r="D8294" t="s">
        <v>1</v>
      </c>
      <c r="E8294" t="s">
        <v>2746</v>
      </c>
    </row>
    <row r="8295" spans="1:5">
      <c r="E8295" t="s">
        <v>2747</v>
      </c>
    </row>
    <row r="8296" spans="1:5">
      <c r="A8296" t="s">
        <v>4</v>
      </c>
      <c r="B8296" t="s">
        <v>5</v>
      </c>
    </row>
    <row r="8297" spans="1:5">
      <c r="A8297" t="s">
        <v>7</v>
      </c>
      <c r="B8297" t="s">
        <v>8</v>
      </c>
    </row>
    <row r="8298" spans="1:5">
      <c r="A8298" t="s">
        <v>12</v>
      </c>
    </row>
    <row r="8299" spans="1:5">
      <c r="A8299">
        <v>-1</v>
      </c>
      <c r="B8299">
        <v>-2</v>
      </c>
      <c r="D8299">
        <v>-3</v>
      </c>
      <c r="E8299">
        <v>-4</v>
      </c>
    </row>
    <row r="8301" spans="1:5">
      <c r="A8301">
        <v>293911</v>
      </c>
      <c r="C8301" t="s">
        <v>3549</v>
      </c>
      <c r="E8301" t="s">
        <v>155</v>
      </c>
    </row>
    <row r="8302" spans="1:5">
      <c r="C8302" t="s">
        <v>3550</v>
      </c>
    </row>
    <row r="8303" spans="1:5">
      <c r="C8303" t="s">
        <v>3551</v>
      </c>
    </row>
    <row r="8304" spans="1:5">
      <c r="C8304" t="s">
        <v>3552</v>
      </c>
    </row>
    <row r="8305" spans="1:5">
      <c r="C8305" t="s">
        <v>3553</v>
      </c>
    </row>
    <row r="8306" spans="1:5">
      <c r="C8306" t="s">
        <v>3554</v>
      </c>
    </row>
    <row r="8307" spans="1:5">
      <c r="C8307" t="s">
        <v>3555</v>
      </c>
    </row>
    <row r="8308" spans="1:5">
      <c r="A8308">
        <v>293919</v>
      </c>
      <c r="C8308" t="s">
        <v>27</v>
      </c>
      <c r="E8308">
        <v>3</v>
      </c>
    </row>
    <row r="8310" spans="1:5">
      <c r="C8310" t="s">
        <v>3556</v>
      </c>
    </row>
    <row r="8311" spans="1:5">
      <c r="C8311" t="s">
        <v>1282</v>
      </c>
    </row>
    <row r="8313" spans="1:5">
      <c r="A8313">
        <v>2939201</v>
      </c>
      <c r="C8313" t="s">
        <v>3557</v>
      </c>
      <c r="E8313">
        <v>3</v>
      </c>
    </row>
    <row r="8315" spans="1:5">
      <c r="A8315">
        <v>2939209</v>
      </c>
      <c r="C8315" t="s">
        <v>56</v>
      </c>
      <c r="E8315">
        <v>3</v>
      </c>
    </row>
    <row r="8317" spans="1:5">
      <c r="A8317">
        <v>29393</v>
      </c>
      <c r="C8317" t="s">
        <v>3558</v>
      </c>
      <c r="E8317" t="s">
        <v>155</v>
      </c>
    </row>
    <row r="8319" spans="1:5">
      <c r="C8319" t="s">
        <v>3559</v>
      </c>
    </row>
    <row r="8321" spans="1:5">
      <c r="A8321">
        <v>29394100</v>
      </c>
      <c r="C8321" t="s">
        <v>3560</v>
      </c>
      <c r="E8321" t="s">
        <v>98</v>
      </c>
    </row>
    <row r="8323" spans="1:5">
      <c r="A8323">
        <v>293942</v>
      </c>
      <c r="C8323" t="s">
        <v>3561</v>
      </c>
      <c r="E8323" t="s">
        <v>98</v>
      </c>
    </row>
    <row r="8325" spans="1:5">
      <c r="A8325">
        <v>293943</v>
      </c>
      <c r="C8325" t="s">
        <v>3562</v>
      </c>
      <c r="E8325" t="s">
        <v>98</v>
      </c>
    </row>
    <row r="8327" spans="1:5">
      <c r="A8327">
        <v>293944</v>
      </c>
      <c r="C8327" t="s">
        <v>3563</v>
      </c>
      <c r="E8327" t="s">
        <v>98</v>
      </c>
    </row>
    <row r="8329" spans="1:5">
      <c r="A8329">
        <v>293949</v>
      </c>
      <c r="C8329" t="s">
        <v>27</v>
      </c>
      <c r="E8329">
        <v>20</v>
      </c>
    </row>
    <row r="8331" spans="1:5">
      <c r="C8331" t="s">
        <v>3564</v>
      </c>
    </row>
    <row r="8332" spans="1:5">
      <c r="C8332" t="s">
        <v>3565</v>
      </c>
    </row>
    <row r="8333" spans="1:5">
      <c r="C8333" t="s">
        <v>1282</v>
      </c>
    </row>
    <row r="8334" spans="1:5">
      <c r="A8334">
        <v>293951</v>
      </c>
      <c r="C8334" t="s">
        <v>3566</v>
      </c>
      <c r="E8334" t="s">
        <v>155</v>
      </c>
    </row>
    <row r="8336" spans="1:5">
      <c r="A8336">
        <v>293959</v>
      </c>
      <c r="C8336" t="s">
        <v>27</v>
      </c>
      <c r="E8336">
        <v>3</v>
      </c>
    </row>
    <row r="8338" spans="1:5">
      <c r="C8338" t="s">
        <v>3567</v>
      </c>
    </row>
    <row r="8339" spans="1:5">
      <c r="C8339" t="s">
        <v>1282</v>
      </c>
    </row>
    <row r="8341" spans="1:5">
      <c r="A8341">
        <v>293961</v>
      </c>
      <c r="C8341" t="s">
        <v>3568</v>
      </c>
      <c r="E8341" t="s">
        <v>155</v>
      </c>
    </row>
    <row r="8343" spans="1:5">
      <c r="A8343">
        <v>293962</v>
      </c>
      <c r="C8343" t="s">
        <v>3569</v>
      </c>
      <c r="E8343" t="s">
        <v>155</v>
      </c>
    </row>
    <row r="8345" spans="1:5">
      <c r="A8345">
        <v>293963</v>
      </c>
      <c r="C8345" t="s">
        <v>3570</v>
      </c>
      <c r="E8345" t="s">
        <v>155</v>
      </c>
    </row>
    <row r="8347" spans="1:5">
      <c r="A8347">
        <v>293969</v>
      </c>
      <c r="C8347" t="s">
        <v>27</v>
      </c>
      <c r="E8347">
        <v>11</v>
      </c>
    </row>
    <row r="8349" spans="1:5">
      <c r="C8349" t="s">
        <v>3571</v>
      </c>
    </row>
    <row r="8351" spans="1:5">
      <c r="A8351">
        <v>29397100</v>
      </c>
      <c r="C8351" t="s">
        <v>60</v>
      </c>
      <c r="D8351" t="s">
        <v>3572</v>
      </c>
      <c r="E8351">
        <v>3</v>
      </c>
    </row>
    <row r="8352" spans="1:5">
      <c r="C8352" t="s">
        <v>3573</v>
      </c>
    </row>
    <row r="8353" spans="1:5">
      <c r="C8353" t="s">
        <v>3574</v>
      </c>
    </row>
    <row r="8355" spans="1:5">
      <c r="A8355">
        <v>293979</v>
      </c>
      <c r="C8355" t="s">
        <v>27</v>
      </c>
      <c r="E8355">
        <v>11</v>
      </c>
    </row>
    <row r="8357" spans="1:5">
      <c r="C8357" t="s">
        <v>95</v>
      </c>
    </row>
    <row r="8359" spans="1:5">
      <c r="A8359">
        <v>29398010</v>
      </c>
      <c r="C8359" t="s">
        <v>2799</v>
      </c>
      <c r="E8359">
        <v>3</v>
      </c>
    </row>
    <row r="8361" spans="1:5">
      <c r="A8361">
        <v>2939809</v>
      </c>
      <c r="C8361" t="s">
        <v>56</v>
      </c>
      <c r="E8361">
        <v>11</v>
      </c>
    </row>
    <row r="8363" spans="1:5">
      <c r="C8363" t="s">
        <v>3575</v>
      </c>
    </row>
    <row r="8372" spans="1:4">
      <c r="A8372">
        <v>136</v>
      </c>
    </row>
    <row r="8374" spans="1:4">
      <c r="A8374" t="s">
        <v>0</v>
      </c>
      <c r="C8374" t="s">
        <v>1</v>
      </c>
      <c r="D8374" t="s">
        <v>2746</v>
      </c>
    </row>
    <row r="8375" spans="1:4">
      <c r="D8375" t="s">
        <v>2747</v>
      </c>
    </row>
    <row r="8376" spans="1:4">
      <c r="A8376" t="s">
        <v>4</v>
      </c>
      <c r="B8376" t="s">
        <v>5</v>
      </c>
    </row>
    <row r="8377" spans="1:4">
      <c r="A8377" t="s">
        <v>7</v>
      </c>
      <c r="B8377" t="s">
        <v>8</v>
      </c>
    </row>
    <row r="8378" spans="1:4">
      <c r="A8378" t="s">
        <v>12</v>
      </c>
    </row>
    <row r="8379" spans="1:4">
      <c r="A8379">
        <v>-1</v>
      </c>
      <c r="B8379">
        <v>-2</v>
      </c>
      <c r="C8379">
        <v>-3</v>
      </c>
      <c r="D8379">
        <v>-4</v>
      </c>
    </row>
    <row r="8381" spans="1:4">
      <c r="A8381">
        <v>2940</v>
      </c>
      <c r="C8381" t="s">
        <v>3576</v>
      </c>
      <c r="D8381">
        <v>11</v>
      </c>
    </row>
    <row r="8382" spans="1:4">
      <c r="C8382" t="s">
        <v>3577</v>
      </c>
    </row>
    <row r="8383" spans="1:4">
      <c r="C8383" t="s">
        <v>3578</v>
      </c>
    </row>
    <row r="8384" spans="1:4">
      <c r="C8384" t="s">
        <v>3579</v>
      </c>
    </row>
    <row r="8385" spans="1:4">
      <c r="C8385" t="s">
        <v>3580</v>
      </c>
    </row>
    <row r="8387" spans="1:4">
      <c r="A8387">
        <v>2941</v>
      </c>
      <c r="C8387" t="s">
        <v>3581</v>
      </c>
    </row>
    <row r="8389" spans="1:4">
      <c r="A8389">
        <v>29411</v>
      </c>
      <c r="C8389" t="s">
        <v>3582</v>
      </c>
      <c r="D8389" t="s">
        <v>98</v>
      </c>
    </row>
    <row r="8390" spans="1:4">
      <c r="C8390" t="s">
        <v>3583</v>
      </c>
    </row>
    <row r="8392" spans="1:4">
      <c r="A8392">
        <v>29412</v>
      </c>
      <c r="C8392" t="s">
        <v>3584</v>
      </c>
      <c r="D8392" t="s">
        <v>155</v>
      </c>
    </row>
    <row r="8394" spans="1:4">
      <c r="A8394">
        <v>29413</v>
      </c>
      <c r="C8394" t="s">
        <v>3585</v>
      </c>
      <c r="D8394" t="s">
        <v>265</v>
      </c>
    </row>
    <row r="8396" spans="1:4">
      <c r="A8396">
        <v>29414</v>
      </c>
      <c r="C8396" t="s">
        <v>3586</v>
      </c>
      <c r="D8396" t="s">
        <v>265</v>
      </c>
    </row>
    <row r="8398" spans="1:4">
      <c r="A8398">
        <v>29415</v>
      </c>
      <c r="C8398" t="s">
        <v>3587</v>
      </c>
      <c r="D8398" t="s">
        <v>265</v>
      </c>
    </row>
    <row r="8400" spans="1:4">
      <c r="C8400" t="s">
        <v>95</v>
      </c>
    </row>
    <row r="8402" spans="1:4">
      <c r="A8402">
        <v>29419010</v>
      </c>
      <c r="C8402" t="s">
        <v>3588</v>
      </c>
      <c r="D8402">
        <v>20</v>
      </c>
    </row>
    <row r="8404" spans="1:4">
      <c r="A8404">
        <v>2941902</v>
      </c>
      <c r="C8404" t="s">
        <v>3589</v>
      </c>
      <c r="D8404">
        <v>3</v>
      </c>
    </row>
    <row r="8406" spans="1:4">
      <c r="A8406">
        <v>2941903</v>
      </c>
      <c r="C8406" t="s">
        <v>3590</v>
      </c>
      <c r="D8406">
        <v>3</v>
      </c>
    </row>
    <row r="8408" spans="1:4">
      <c r="A8408">
        <v>2941904</v>
      </c>
      <c r="C8408" t="s">
        <v>3591</v>
      </c>
      <c r="D8408">
        <v>20</v>
      </c>
    </row>
    <row r="8410" spans="1:4">
      <c r="A8410">
        <v>2941906</v>
      </c>
      <c r="C8410" t="s">
        <v>3592</v>
      </c>
      <c r="D8410">
        <v>16</v>
      </c>
    </row>
    <row r="8412" spans="1:4">
      <c r="A8412">
        <v>2941907</v>
      </c>
      <c r="C8412" t="s">
        <v>2799</v>
      </c>
      <c r="D8412">
        <v>3</v>
      </c>
    </row>
    <row r="8414" spans="1:4">
      <c r="A8414">
        <v>2941909</v>
      </c>
      <c r="C8414" t="s">
        <v>56</v>
      </c>
      <c r="D8414">
        <v>11</v>
      </c>
    </row>
    <row r="8416" spans="1:4">
      <c r="A8416">
        <v>2942</v>
      </c>
      <c r="C8416" t="s">
        <v>3593</v>
      </c>
      <c r="D8416">
        <v>3</v>
      </c>
    </row>
    <row r="8421" spans="1:2">
      <c r="A8421" t="s">
        <v>3594</v>
      </c>
    </row>
    <row r="8423" spans="1:2">
      <c r="A8423" t="s">
        <v>3595</v>
      </c>
    </row>
    <row r="8426" spans="1:2">
      <c r="A8426" t="s">
        <v>822</v>
      </c>
    </row>
    <row r="8428" spans="1:2">
      <c r="A8428" t="s">
        <v>823</v>
      </c>
      <c r="B8428" t="s">
        <v>1851</v>
      </c>
    </row>
    <row r="8429" spans="1:2">
      <c r="A8429" t="s">
        <v>3596</v>
      </c>
    </row>
    <row r="8431" spans="1:2">
      <c r="A8431" t="s">
        <v>3597</v>
      </c>
    </row>
    <row r="8433" spans="1:1">
      <c r="A8433" t="s">
        <v>3598</v>
      </c>
    </row>
    <row r="8435" spans="1:1">
      <c r="A8435" t="s">
        <v>3599</v>
      </c>
    </row>
    <row r="8437" spans="1:1">
      <c r="A8437" t="s">
        <v>3600</v>
      </c>
    </row>
    <row r="8439" spans="1:1">
      <c r="A8439" t="s">
        <v>3601</v>
      </c>
    </row>
    <row r="8441" spans="1:1">
      <c r="A8441" t="s">
        <v>3602</v>
      </c>
    </row>
    <row r="8443" spans="1:1">
      <c r="A8443">
        <v>137</v>
      </c>
    </row>
    <row r="8446" spans="1:1">
      <c r="A8446" t="s">
        <v>3603</v>
      </c>
    </row>
    <row r="8448" spans="1:1">
      <c r="A8448" t="s">
        <v>3604</v>
      </c>
    </row>
    <row r="8450" spans="1:2">
      <c r="A8450" t="s">
        <v>825</v>
      </c>
      <c r="B8450" t="s">
        <v>3605</v>
      </c>
    </row>
    <row r="8452" spans="1:2">
      <c r="A8452" t="s">
        <v>827</v>
      </c>
      <c r="B8452" t="s">
        <v>3606</v>
      </c>
    </row>
    <row r="8454" spans="1:2">
      <c r="A8454" t="s">
        <v>3607</v>
      </c>
    </row>
    <row r="8455" spans="1:2">
      <c r="A8455" t="s">
        <v>3608</v>
      </c>
    </row>
    <row r="8456" spans="1:2">
      <c r="A8456" t="s">
        <v>3609</v>
      </c>
    </row>
    <row r="8457" spans="1:2">
      <c r="A8457" t="s">
        <v>3610</v>
      </c>
    </row>
    <row r="8459" spans="1:2">
      <c r="A8459" t="s">
        <v>3611</v>
      </c>
    </row>
    <row r="8461" spans="1:2">
      <c r="A8461" t="s">
        <v>3612</v>
      </c>
    </row>
    <row r="8463" spans="1:2">
      <c r="A8463" t="s">
        <v>3613</v>
      </c>
    </row>
    <row r="8465" spans="1:2">
      <c r="A8465" t="s">
        <v>3614</v>
      </c>
    </row>
    <row r="8467" spans="1:2">
      <c r="A8467" t="s">
        <v>3615</v>
      </c>
    </row>
    <row r="8469" spans="1:2">
      <c r="A8469" t="s">
        <v>1480</v>
      </c>
      <c r="B8469" t="s">
        <v>3616</v>
      </c>
    </row>
    <row r="8471" spans="1:2">
      <c r="A8471" t="s">
        <v>3617</v>
      </c>
    </row>
    <row r="8473" spans="1:2">
      <c r="A8473" t="s">
        <v>3618</v>
      </c>
    </row>
    <row r="8475" spans="1:2">
      <c r="A8475" t="s">
        <v>3619</v>
      </c>
    </row>
    <row r="8477" spans="1:2">
      <c r="A8477" t="s">
        <v>3620</v>
      </c>
    </row>
    <row r="8479" spans="1:2">
      <c r="A8479" t="s">
        <v>3621</v>
      </c>
    </row>
    <row r="8480" spans="1:2">
      <c r="A8480" t="s">
        <v>3622</v>
      </c>
    </row>
    <row r="8481" spans="1:1">
      <c r="A8481" t="s">
        <v>3623</v>
      </c>
    </row>
    <row r="8483" spans="1:1">
      <c r="A8483" t="s">
        <v>3624</v>
      </c>
    </row>
    <row r="8486" spans="1:1">
      <c r="A8486" t="s">
        <v>1860</v>
      </c>
    </row>
    <row r="8488" spans="1:1">
      <c r="A8488" t="s">
        <v>3625</v>
      </c>
    </row>
    <row r="8491" spans="1:1">
      <c r="A8491" t="s">
        <v>3626</v>
      </c>
    </row>
    <row r="8496" spans="1:1">
      <c r="A8496">
        <v>138</v>
      </c>
    </row>
    <row r="8499" spans="1:2">
      <c r="A8499" t="s">
        <v>3627</v>
      </c>
    </row>
    <row r="8502" spans="1:2">
      <c r="A8502" t="s">
        <v>1559</v>
      </c>
    </row>
    <row r="8504" spans="1:2">
      <c r="A8504" t="s">
        <v>823</v>
      </c>
      <c r="B8504" t="s">
        <v>3628</v>
      </c>
    </row>
    <row r="8506" spans="1:2">
      <c r="A8506" t="s">
        <v>3629</v>
      </c>
    </row>
    <row r="8508" spans="1:2">
      <c r="A8508" t="s">
        <v>3630</v>
      </c>
    </row>
    <row r="8510" spans="1:2">
      <c r="A8510" t="s">
        <v>3631</v>
      </c>
    </row>
    <row r="8512" spans="1:2">
      <c r="A8512" t="s">
        <v>3632</v>
      </c>
    </row>
    <row r="8514" spans="1:4">
      <c r="A8514" t="s">
        <v>3633</v>
      </c>
    </row>
    <row r="8516" spans="1:4">
      <c r="A8516" t="s">
        <v>825</v>
      </c>
      <c r="B8516" t="s">
        <v>3634</v>
      </c>
    </row>
    <row r="8519" spans="1:4">
      <c r="A8519" t="s">
        <v>0</v>
      </c>
      <c r="C8519" t="s">
        <v>1</v>
      </c>
      <c r="D8519" t="s">
        <v>2</v>
      </c>
    </row>
    <row r="8521" spans="1:4">
      <c r="A8521" t="s">
        <v>4</v>
      </c>
      <c r="B8521" t="s">
        <v>5</v>
      </c>
    </row>
    <row r="8522" spans="1:4">
      <c r="A8522" t="s">
        <v>7</v>
      </c>
      <c r="B8522" t="s">
        <v>8</v>
      </c>
    </row>
    <row r="8523" spans="1:4">
      <c r="A8523" t="s">
        <v>12</v>
      </c>
    </row>
    <row r="8524" spans="1:4">
      <c r="A8524">
        <v>-1</v>
      </c>
      <c r="B8524">
        <v>-2</v>
      </c>
      <c r="C8524">
        <v>-3</v>
      </c>
      <c r="D8524">
        <v>-4</v>
      </c>
    </row>
    <row r="8526" spans="1:4">
      <c r="A8526">
        <v>3001</v>
      </c>
      <c r="C8526" t="s">
        <v>3635</v>
      </c>
    </row>
    <row r="8527" spans="1:4">
      <c r="C8527" t="s">
        <v>3636</v>
      </c>
    </row>
    <row r="8528" spans="1:4">
      <c r="C8528" t="s">
        <v>3637</v>
      </c>
    </row>
    <row r="8529" spans="1:4">
      <c r="C8529" t="s">
        <v>3638</v>
      </c>
    </row>
    <row r="8530" spans="1:4">
      <c r="C8530" t="s">
        <v>3639</v>
      </c>
    </row>
    <row r="8531" spans="1:4">
      <c r="C8531" t="s">
        <v>3640</v>
      </c>
    </row>
    <row r="8532" spans="1:4">
      <c r="C8532" t="s">
        <v>3641</v>
      </c>
    </row>
    <row r="8533" spans="1:4">
      <c r="C8533" t="s">
        <v>1198</v>
      </c>
    </row>
    <row r="8534" spans="1:4">
      <c r="A8534">
        <v>30012</v>
      </c>
      <c r="C8534" t="s">
        <v>3642</v>
      </c>
      <c r="D8534" t="s">
        <v>155</v>
      </c>
    </row>
    <row r="8535" spans="1:4">
      <c r="C8535" t="s">
        <v>3643</v>
      </c>
    </row>
    <row r="8537" spans="1:4">
      <c r="A8537">
        <v>30019</v>
      </c>
      <c r="C8537" t="s">
        <v>33</v>
      </c>
      <c r="D8537">
        <v>3</v>
      </c>
    </row>
    <row r="8539" spans="1:4">
      <c r="A8539">
        <v>3002</v>
      </c>
      <c r="C8539" t="s">
        <v>3644</v>
      </c>
    </row>
    <row r="8540" spans="1:4">
      <c r="C8540" t="s">
        <v>3645</v>
      </c>
    </row>
    <row r="8541" spans="1:4">
      <c r="C8541" t="s">
        <v>3646</v>
      </c>
    </row>
    <row r="8542" spans="1:4">
      <c r="C8542" t="s">
        <v>3647</v>
      </c>
    </row>
    <row r="8543" spans="1:4">
      <c r="C8543" t="s">
        <v>3648</v>
      </c>
    </row>
    <row r="8544" spans="1:4">
      <c r="C8544" t="s">
        <v>3649</v>
      </c>
    </row>
    <row r="8545" spans="1:5">
      <c r="C8545" t="s">
        <v>3650</v>
      </c>
    </row>
    <row r="8546" spans="1:5">
      <c r="C8546" t="s">
        <v>3651</v>
      </c>
    </row>
    <row r="8550" spans="1:5">
      <c r="A8550">
        <v>139</v>
      </c>
    </row>
    <row r="8552" spans="1:5">
      <c r="A8552" t="s">
        <v>0</v>
      </c>
      <c r="D8552" t="s">
        <v>1</v>
      </c>
      <c r="E8552" t="s">
        <v>2</v>
      </c>
    </row>
    <row r="8554" spans="1:5">
      <c r="A8554" t="s">
        <v>4</v>
      </c>
      <c r="B8554" t="s">
        <v>5</v>
      </c>
    </row>
    <row r="8555" spans="1:5">
      <c r="A8555" t="s">
        <v>7</v>
      </c>
      <c r="B8555" t="s">
        <v>8</v>
      </c>
    </row>
    <row r="8556" spans="1:5">
      <c r="A8556" t="s">
        <v>12</v>
      </c>
    </row>
    <row r="8557" spans="1:5">
      <c r="A8557">
        <v>-1</v>
      </c>
      <c r="B8557">
        <v>-2</v>
      </c>
      <c r="D8557">
        <v>-3</v>
      </c>
      <c r="E8557">
        <v>-4</v>
      </c>
    </row>
    <row r="8559" spans="1:5">
      <c r="C8559" t="s">
        <v>3652</v>
      </c>
    </row>
    <row r="8560" spans="1:5">
      <c r="C8560" t="s">
        <v>3653</v>
      </c>
    </row>
    <row r="8561" spans="1:5">
      <c r="C8561" t="s">
        <v>3654</v>
      </c>
    </row>
    <row r="8562" spans="1:5">
      <c r="C8562" t="s">
        <v>3655</v>
      </c>
    </row>
    <row r="8563" spans="1:5">
      <c r="A8563">
        <v>300211</v>
      </c>
      <c r="C8563" t="s">
        <v>3656</v>
      </c>
      <c r="E8563">
        <v>11</v>
      </c>
    </row>
    <row r="8565" spans="1:5">
      <c r="A8565">
        <v>300212</v>
      </c>
      <c r="C8565" t="s">
        <v>3657</v>
      </c>
      <c r="E8565" t="s">
        <v>265</v>
      </c>
    </row>
    <row r="8567" spans="1:5">
      <c r="A8567">
        <v>300213</v>
      </c>
      <c r="C8567" t="s">
        <v>3658</v>
      </c>
      <c r="E8567" t="s">
        <v>265</v>
      </c>
    </row>
    <row r="8568" spans="1:5">
      <c r="C8568" t="s">
        <v>3659</v>
      </c>
    </row>
    <row r="8569" spans="1:5">
      <c r="C8569" t="s">
        <v>3660</v>
      </c>
    </row>
    <row r="8571" spans="1:5">
      <c r="A8571">
        <v>300214</v>
      </c>
      <c r="C8571" t="s">
        <v>3661</v>
      </c>
      <c r="E8571" t="s">
        <v>265</v>
      </c>
    </row>
    <row r="8572" spans="1:5">
      <c r="C8572" t="s">
        <v>3662</v>
      </c>
    </row>
    <row r="8573" spans="1:5">
      <c r="C8573" t="s">
        <v>3663</v>
      </c>
    </row>
    <row r="8575" spans="1:5">
      <c r="A8575">
        <v>300215</v>
      </c>
      <c r="C8575" t="s">
        <v>3664</v>
      </c>
      <c r="E8575">
        <v>11</v>
      </c>
    </row>
    <row r="8576" spans="1:5">
      <c r="C8576" t="s">
        <v>3665</v>
      </c>
    </row>
    <row r="8578" spans="1:5">
      <c r="A8578">
        <v>300219</v>
      </c>
      <c r="C8578" t="s">
        <v>27</v>
      </c>
      <c r="E8578">
        <v>11</v>
      </c>
    </row>
    <row r="8580" spans="1:5">
      <c r="C8580" t="s">
        <v>3666</v>
      </c>
    </row>
    <row r="8582" spans="1:5">
      <c r="A8582">
        <v>30022010</v>
      </c>
      <c r="C8582" t="s">
        <v>3667</v>
      </c>
      <c r="E8582">
        <v>3</v>
      </c>
    </row>
    <row r="8584" spans="1:5">
      <c r="A8584">
        <v>3002202</v>
      </c>
      <c r="C8584" t="s">
        <v>3668</v>
      </c>
      <c r="E8584">
        <v>3</v>
      </c>
    </row>
    <row r="8586" spans="1:5">
      <c r="A8586">
        <v>3002209</v>
      </c>
      <c r="C8586" t="s">
        <v>56</v>
      </c>
      <c r="E8586">
        <v>11</v>
      </c>
    </row>
    <row r="8588" spans="1:5">
      <c r="A8588">
        <v>30023</v>
      </c>
      <c r="C8588" t="s">
        <v>3669</v>
      </c>
      <c r="E8588">
        <v>11</v>
      </c>
    </row>
    <row r="8590" spans="1:5">
      <c r="C8590" t="s">
        <v>95</v>
      </c>
    </row>
    <row r="8592" spans="1:5">
      <c r="A8592">
        <v>30029010</v>
      </c>
      <c r="C8592" t="s">
        <v>3670</v>
      </c>
      <c r="E8592">
        <v>3</v>
      </c>
    </row>
    <row r="8594" spans="1:5">
      <c r="A8594">
        <v>3002902</v>
      </c>
      <c r="C8594" t="s">
        <v>3671</v>
      </c>
      <c r="E8594">
        <v>3</v>
      </c>
    </row>
    <row r="8596" spans="1:5">
      <c r="A8596">
        <v>3002903</v>
      </c>
      <c r="C8596" t="s">
        <v>2414</v>
      </c>
      <c r="D8596" t="s">
        <v>3672</v>
      </c>
      <c r="E8596">
        <v>11</v>
      </c>
    </row>
    <row r="8598" spans="1:5">
      <c r="A8598">
        <v>3002904</v>
      </c>
      <c r="C8598" t="s">
        <v>2414</v>
      </c>
      <c r="D8598" t="s">
        <v>3673</v>
      </c>
      <c r="E8598">
        <v>11</v>
      </c>
    </row>
    <row r="8600" spans="1:5">
      <c r="A8600">
        <v>3002909</v>
      </c>
      <c r="C8600" t="s">
        <v>56</v>
      </c>
      <c r="E8600">
        <v>11</v>
      </c>
    </row>
    <row r="8602" spans="1:5">
      <c r="A8602">
        <v>3003</v>
      </c>
      <c r="C8602" t="s">
        <v>3674</v>
      </c>
    </row>
    <row r="8603" spans="1:5">
      <c r="C8603" t="s">
        <v>3675</v>
      </c>
    </row>
    <row r="8604" spans="1:5">
      <c r="C8604" t="s">
        <v>3676</v>
      </c>
    </row>
    <row r="8605" spans="1:5">
      <c r="C8605" t="s">
        <v>3677</v>
      </c>
    </row>
    <row r="8606" spans="1:5">
      <c r="C8606" t="s">
        <v>3678</v>
      </c>
    </row>
    <row r="8607" spans="1:5">
      <c r="C8607" t="s">
        <v>3679</v>
      </c>
    </row>
    <row r="8608" spans="1:5">
      <c r="A8608">
        <v>30031</v>
      </c>
      <c r="C8608" t="s">
        <v>3680</v>
      </c>
      <c r="E8608" t="s">
        <v>265</v>
      </c>
    </row>
    <row r="8609" spans="1:5">
      <c r="C8609" t="s">
        <v>3681</v>
      </c>
    </row>
    <row r="8610" spans="1:5">
      <c r="C8610" t="s">
        <v>3682</v>
      </c>
    </row>
    <row r="8612" spans="1:5">
      <c r="A8612">
        <v>30032</v>
      </c>
      <c r="C8612" t="s">
        <v>3683</v>
      </c>
      <c r="E8612">
        <v>11</v>
      </c>
    </row>
    <row r="8614" spans="1:5">
      <c r="C8614" t="s">
        <v>3684</v>
      </c>
    </row>
    <row r="8615" spans="1:5">
      <c r="C8615" t="s">
        <v>3685</v>
      </c>
    </row>
    <row r="8617" spans="1:5">
      <c r="A8617">
        <v>300331</v>
      </c>
      <c r="C8617" t="s">
        <v>3686</v>
      </c>
      <c r="E8617">
        <v>11</v>
      </c>
    </row>
    <row r="8619" spans="1:5">
      <c r="A8619">
        <v>300339</v>
      </c>
      <c r="C8619" t="s">
        <v>27</v>
      </c>
      <c r="E8619">
        <v>11</v>
      </c>
    </row>
    <row r="8621" spans="1:5">
      <c r="C8621" t="s">
        <v>3687</v>
      </c>
    </row>
    <row r="8622" spans="1:5">
      <c r="C8622" t="s">
        <v>1282</v>
      </c>
    </row>
    <row r="8623" spans="1:5">
      <c r="A8623">
        <v>300341</v>
      </c>
      <c r="C8623" t="s">
        <v>3688</v>
      </c>
      <c r="E8623" t="s">
        <v>265</v>
      </c>
    </row>
    <row r="8625" spans="1:5">
      <c r="A8625">
        <v>300342</v>
      </c>
      <c r="C8625" t="s">
        <v>3689</v>
      </c>
      <c r="E8625" t="s">
        <v>265</v>
      </c>
    </row>
    <row r="8629" spans="1:5">
      <c r="A8629">
        <v>140</v>
      </c>
    </row>
    <row r="8631" spans="1:5">
      <c r="A8631" t="s">
        <v>0</v>
      </c>
      <c r="C8631" t="s">
        <v>1</v>
      </c>
      <c r="D8631" t="s">
        <v>2</v>
      </c>
    </row>
    <row r="8633" spans="1:5">
      <c r="A8633" t="s">
        <v>4</v>
      </c>
      <c r="B8633" t="s">
        <v>5</v>
      </c>
    </row>
    <row r="8634" spans="1:5">
      <c r="A8634" t="s">
        <v>7</v>
      </c>
      <c r="B8634" t="s">
        <v>8</v>
      </c>
    </row>
    <row r="8635" spans="1:5">
      <c r="A8635" t="s">
        <v>12</v>
      </c>
    </row>
    <row r="8636" spans="1:5">
      <c r="A8636">
        <v>-1</v>
      </c>
      <c r="B8636">
        <v>-2</v>
      </c>
      <c r="C8636">
        <v>-3</v>
      </c>
      <c r="D8636">
        <v>-4</v>
      </c>
    </row>
    <row r="8638" spans="1:5">
      <c r="A8638">
        <v>300343</v>
      </c>
      <c r="C8638" t="s">
        <v>3690</v>
      </c>
      <c r="D8638" t="s">
        <v>265</v>
      </c>
    </row>
    <row r="8640" spans="1:5">
      <c r="A8640">
        <v>300349</v>
      </c>
      <c r="C8640" t="s">
        <v>27</v>
      </c>
      <c r="D8640">
        <v>11</v>
      </c>
    </row>
    <row r="8642" spans="1:4">
      <c r="A8642">
        <v>30036</v>
      </c>
      <c r="C8642" t="s">
        <v>3691</v>
      </c>
      <c r="D8642">
        <v>11</v>
      </c>
    </row>
    <row r="8643" spans="1:4">
      <c r="C8643" t="s">
        <v>3692</v>
      </c>
    </row>
    <row r="8645" spans="1:4">
      <c r="C8645" t="s">
        <v>95</v>
      </c>
    </row>
    <row r="8647" spans="1:4">
      <c r="A8647">
        <v>30039010</v>
      </c>
      <c r="C8647" t="s">
        <v>3693</v>
      </c>
      <c r="D8647" t="s">
        <v>265</v>
      </c>
    </row>
    <row r="8648" spans="1:4">
      <c r="C8648" t="s">
        <v>3694</v>
      </c>
    </row>
    <row r="8650" spans="1:4">
      <c r="A8650">
        <v>3003902</v>
      </c>
      <c r="C8650" t="s">
        <v>3695</v>
      </c>
      <c r="D8650">
        <v>11</v>
      </c>
    </row>
    <row r="8652" spans="1:4">
      <c r="A8652">
        <v>3003909</v>
      </c>
      <c r="C8652" t="s">
        <v>56</v>
      </c>
      <c r="D8652">
        <v>11</v>
      </c>
    </row>
    <row r="8654" spans="1:4">
      <c r="A8654">
        <v>3004</v>
      </c>
      <c r="C8654" t="s">
        <v>3674</v>
      </c>
    </row>
    <row r="8655" spans="1:4">
      <c r="C8655" t="s">
        <v>3696</v>
      </c>
    </row>
    <row r="8656" spans="1:4">
      <c r="C8656" t="s">
        <v>3697</v>
      </c>
    </row>
    <row r="8657" spans="1:4">
      <c r="C8657" t="s">
        <v>3698</v>
      </c>
    </row>
    <row r="8658" spans="1:4">
      <c r="C8658" t="s">
        <v>3699</v>
      </c>
    </row>
    <row r="8659" spans="1:4">
      <c r="C8659" t="s">
        <v>3700</v>
      </c>
    </row>
    <row r="8660" spans="1:4">
      <c r="C8660" t="s">
        <v>3679</v>
      </c>
    </row>
    <row r="8662" spans="1:4">
      <c r="C8662" t="s">
        <v>3680</v>
      </c>
    </row>
    <row r="8663" spans="1:4">
      <c r="C8663" t="s">
        <v>3681</v>
      </c>
    </row>
    <row r="8664" spans="1:4">
      <c r="C8664" t="s">
        <v>3056</v>
      </c>
    </row>
    <row r="8666" spans="1:4">
      <c r="A8666">
        <v>3004101</v>
      </c>
      <c r="C8666" t="s">
        <v>3701</v>
      </c>
      <c r="D8666" t="s">
        <v>98</v>
      </c>
    </row>
    <row r="8667" spans="1:4">
      <c r="C8667" t="s">
        <v>3702</v>
      </c>
    </row>
    <row r="8669" spans="1:4">
      <c r="A8669">
        <v>3004109</v>
      </c>
      <c r="C8669" t="s">
        <v>56</v>
      </c>
      <c r="D8669">
        <v>11</v>
      </c>
    </row>
    <row r="8671" spans="1:4">
      <c r="A8671">
        <v>30042</v>
      </c>
      <c r="C8671" t="s">
        <v>3703</v>
      </c>
      <c r="D8671">
        <v>11</v>
      </c>
    </row>
    <row r="8673" spans="1:4">
      <c r="C8673" t="s">
        <v>3704</v>
      </c>
    </row>
    <row r="8674" spans="1:4">
      <c r="C8674" t="s">
        <v>3705</v>
      </c>
    </row>
    <row r="8676" spans="1:4">
      <c r="A8676">
        <v>300431</v>
      </c>
      <c r="C8676" t="s">
        <v>3686</v>
      </c>
      <c r="D8676">
        <v>11</v>
      </c>
    </row>
    <row r="8678" spans="1:4">
      <c r="A8678">
        <v>300432</v>
      </c>
      <c r="C8678" t="s">
        <v>3706</v>
      </c>
      <c r="D8678">
        <v>11</v>
      </c>
    </row>
    <row r="8679" spans="1:4">
      <c r="C8679" t="s">
        <v>3707</v>
      </c>
    </row>
    <row r="8681" spans="1:4">
      <c r="A8681">
        <v>300439</v>
      </c>
      <c r="C8681" t="s">
        <v>27</v>
      </c>
      <c r="D8681">
        <v>11</v>
      </c>
    </row>
    <row r="8683" spans="1:4">
      <c r="C8683" t="s">
        <v>3708</v>
      </c>
    </row>
    <row r="8684" spans="1:4">
      <c r="C8684" t="s">
        <v>3709</v>
      </c>
    </row>
    <row r="8685" spans="1:4">
      <c r="A8685">
        <v>300441</v>
      </c>
      <c r="C8685" t="s">
        <v>3688</v>
      </c>
      <c r="D8685" t="s">
        <v>265</v>
      </c>
    </row>
    <row r="8687" spans="1:4">
      <c r="A8687">
        <v>300442</v>
      </c>
      <c r="C8687" t="s">
        <v>3689</v>
      </c>
      <c r="D8687" t="s">
        <v>265</v>
      </c>
    </row>
    <row r="8689" spans="1:4">
      <c r="A8689">
        <v>300443</v>
      </c>
      <c r="C8689" t="s">
        <v>3690</v>
      </c>
      <c r="D8689" t="s">
        <v>265</v>
      </c>
    </row>
    <row r="8691" spans="1:4">
      <c r="A8691">
        <v>300449</v>
      </c>
      <c r="C8691" t="s">
        <v>27</v>
      </c>
      <c r="D8691">
        <v>11</v>
      </c>
    </row>
    <row r="8693" spans="1:4">
      <c r="C8693" t="s">
        <v>3710</v>
      </c>
    </row>
    <row r="8694" spans="1:4">
      <c r="C8694" t="s">
        <v>3711</v>
      </c>
    </row>
    <row r="8696" spans="1:4">
      <c r="A8696">
        <v>3004501</v>
      </c>
      <c r="C8696" t="s">
        <v>3712</v>
      </c>
      <c r="D8696">
        <v>3</v>
      </c>
    </row>
    <row r="8698" spans="1:4">
      <c r="A8698">
        <v>3004509</v>
      </c>
      <c r="C8698" t="s">
        <v>56</v>
      </c>
      <c r="D8698">
        <v>11</v>
      </c>
    </row>
    <row r="8700" spans="1:4">
      <c r="A8700">
        <v>30046</v>
      </c>
      <c r="C8700" t="s">
        <v>3691</v>
      </c>
      <c r="D8700">
        <v>11</v>
      </c>
    </row>
    <row r="8701" spans="1:4">
      <c r="C8701" t="s">
        <v>3692</v>
      </c>
    </row>
    <row r="8703" spans="1:4">
      <c r="C8703" t="s">
        <v>95</v>
      </c>
    </row>
    <row r="8708" spans="1:5">
      <c r="A8708" t="s">
        <v>3713</v>
      </c>
    </row>
    <row r="8710" spans="1:5">
      <c r="A8710" t="s">
        <v>0</v>
      </c>
      <c r="D8710" t="s">
        <v>1</v>
      </c>
      <c r="E8710" t="s">
        <v>2</v>
      </c>
    </row>
    <row r="8712" spans="1:5">
      <c r="A8712" t="s">
        <v>4</v>
      </c>
      <c r="B8712" t="s">
        <v>5</v>
      </c>
    </row>
    <row r="8713" spans="1:5">
      <c r="A8713" t="s">
        <v>7</v>
      </c>
      <c r="B8713" t="s">
        <v>8</v>
      </c>
    </row>
    <row r="8714" spans="1:5">
      <c r="A8714" t="s">
        <v>12</v>
      </c>
    </row>
    <row r="8715" spans="1:5">
      <c r="A8715">
        <v>-1</v>
      </c>
      <c r="B8715">
        <v>-2</v>
      </c>
      <c r="D8715">
        <v>-3</v>
      </c>
      <c r="E8715">
        <v>-4</v>
      </c>
    </row>
    <row r="8717" spans="1:5">
      <c r="A8717">
        <v>3004901</v>
      </c>
      <c r="C8717" t="s">
        <v>3714</v>
      </c>
      <c r="E8717" t="s">
        <v>265</v>
      </c>
    </row>
    <row r="8718" spans="1:5">
      <c r="C8718" t="s">
        <v>3694</v>
      </c>
    </row>
    <row r="8720" spans="1:5">
      <c r="A8720">
        <v>3004902</v>
      </c>
      <c r="C8720" t="s">
        <v>3695</v>
      </c>
      <c r="E8720">
        <v>11</v>
      </c>
    </row>
    <row r="8722" spans="1:5">
      <c r="A8722">
        <v>3004903</v>
      </c>
      <c r="C8722" t="s">
        <v>3715</v>
      </c>
      <c r="E8722" t="s">
        <v>98</v>
      </c>
    </row>
    <row r="8723" spans="1:5">
      <c r="C8723" t="s">
        <v>3716</v>
      </c>
    </row>
    <row r="8725" spans="1:5">
      <c r="A8725">
        <v>3004904</v>
      </c>
      <c r="C8725" t="s">
        <v>3717</v>
      </c>
      <c r="E8725" t="s">
        <v>98</v>
      </c>
    </row>
    <row r="8726" spans="1:5">
      <c r="C8726" t="s">
        <v>3718</v>
      </c>
    </row>
    <row r="8728" spans="1:5">
      <c r="A8728">
        <v>3004905</v>
      </c>
      <c r="C8728" t="s">
        <v>3719</v>
      </c>
      <c r="E8728">
        <v>20</v>
      </c>
    </row>
    <row r="8730" spans="1:5">
      <c r="A8730">
        <v>3004906</v>
      </c>
      <c r="C8730" t="s">
        <v>3720</v>
      </c>
      <c r="E8730">
        <v>20</v>
      </c>
    </row>
    <row r="8732" spans="1:5">
      <c r="A8732">
        <v>3004907</v>
      </c>
      <c r="C8732" t="s">
        <v>3721</v>
      </c>
      <c r="E8732">
        <v>11</v>
      </c>
    </row>
    <row r="8734" spans="1:5">
      <c r="A8734">
        <v>3004908</v>
      </c>
      <c r="C8734" t="s">
        <v>3722</v>
      </c>
      <c r="E8734">
        <v>11</v>
      </c>
    </row>
    <row r="8736" spans="1:5">
      <c r="C8736" t="s">
        <v>2232</v>
      </c>
    </row>
    <row r="8738" spans="1:5">
      <c r="A8738">
        <v>30049091</v>
      </c>
      <c r="C8738" t="s">
        <v>3723</v>
      </c>
      <c r="E8738">
        <v>11</v>
      </c>
    </row>
    <row r="8740" spans="1:5">
      <c r="A8740">
        <v>30049092</v>
      </c>
      <c r="C8740" t="s">
        <v>3724</v>
      </c>
      <c r="E8740">
        <v>11</v>
      </c>
    </row>
    <row r="8742" spans="1:5">
      <c r="A8742">
        <v>30049099</v>
      </c>
      <c r="C8742" t="s">
        <v>3208</v>
      </c>
      <c r="E8742">
        <v>11</v>
      </c>
    </row>
    <row r="8744" spans="1:5">
      <c r="A8744">
        <v>3005</v>
      </c>
      <c r="C8744" t="s">
        <v>3725</v>
      </c>
    </row>
    <row r="8745" spans="1:5">
      <c r="C8745" t="s">
        <v>3726</v>
      </c>
    </row>
    <row r="8746" spans="1:5">
      <c r="C8746" t="s">
        <v>3727</v>
      </c>
    </row>
    <row r="8747" spans="1:5">
      <c r="C8747" t="s">
        <v>3728</v>
      </c>
    </row>
    <row r="8748" spans="1:5">
      <c r="C8748" t="s">
        <v>3729</v>
      </c>
    </row>
    <row r="8749" spans="1:5">
      <c r="C8749" t="s">
        <v>3730</v>
      </c>
    </row>
    <row r="8751" spans="1:5">
      <c r="C8751" t="s">
        <v>3731</v>
      </c>
    </row>
    <row r="8752" spans="1:5">
      <c r="C8752" t="s">
        <v>3732</v>
      </c>
    </row>
    <row r="8754" spans="1:5">
      <c r="A8754">
        <v>3005101</v>
      </c>
      <c r="C8754" t="s">
        <v>3733</v>
      </c>
      <c r="E8754">
        <v>20</v>
      </c>
    </row>
    <row r="8756" spans="1:5">
      <c r="A8756">
        <v>3005109</v>
      </c>
      <c r="C8756" t="s">
        <v>56</v>
      </c>
      <c r="E8756">
        <v>20</v>
      </c>
    </row>
    <row r="8758" spans="1:5">
      <c r="C8758" t="s">
        <v>95</v>
      </c>
    </row>
    <row r="8760" spans="1:5">
      <c r="A8760">
        <v>30059010</v>
      </c>
      <c r="C8760" t="s">
        <v>3734</v>
      </c>
      <c r="E8760">
        <v>11</v>
      </c>
    </row>
    <row r="8762" spans="1:5">
      <c r="A8762">
        <v>3005909</v>
      </c>
      <c r="C8762" t="s">
        <v>56</v>
      </c>
      <c r="E8762">
        <v>20</v>
      </c>
    </row>
    <row r="8764" spans="1:5">
      <c r="A8764">
        <v>3006</v>
      </c>
      <c r="C8764" t="s">
        <v>3735</v>
      </c>
    </row>
    <row r="8765" spans="1:5">
      <c r="C8765" t="s">
        <v>918</v>
      </c>
    </row>
    <row r="8767" spans="1:5">
      <c r="C8767" t="s">
        <v>360</v>
      </c>
      <c r="D8767" t="s">
        <v>3736</v>
      </c>
    </row>
    <row r="8768" spans="1:5">
      <c r="C8768" t="s">
        <v>3737</v>
      </c>
    </row>
    <row r="8769" spans="1:5">
      <c r="C8769" t="s">
        <v>3738</v>
      </c>
    </row>
    <row r="8770" spans="1:5">
      <c r="C8770" t="s">
        <v>3739</v>
      </c>
    </row>
    <row r="8771" spans="1:5">
      <c r="C8771" t="s">
        <v>3740</v>
      </c>
    </row>
    <row r="8772" spans="1:5">
      <c r="C8772" t="s">
        <v>3741</v>
      </c>
    </row>
    <row r="8773" spans="1:5">
      <c r="C8773" t="s">
        <v>3742</v>
      </c>
    </row>
    <row r="8775" spans="1:5">
      <c r="A8775">
        <v>3006101</v>
      </c>
      <c r="C8775" t="s">
        <v>3743</v>
      </c>
      <c r="E8775">
        <v>3</v>
      </c>
    </row>
    <row r="8777" spans="1:5">
      <c r="A8777">
        <v>3006109</v>
      </c>
      <c r="C8777" t="s">
        <v>56</v>
      </c>
      <c r="E8777">
        <v>11</v>
      </c>
    </row>
    <row r="8779" spans="1:5">
      <c r="A8779">
        <v>30062</v>
      </c>
      <c r="C8779" t="s">
        <v>3744</v>
      </c>
      <c r="E8779">
        <v>20</v>
      </c>
    </row>
    <row r="8786" spans="1:5">
      <c r="A8786">
        <v>142</v>
      </c>
    </row>
    <row r="8788" spans="1:5">
      <c r="A8788" t="s">
        <v>0</v>
      </c>
      <c r="D8788" t="s">
        <v>1</v>
      </c>
      <c r="E8788" t="s">
        <v>2</v>
      </c>
    </row>
    <row r="8790" spans="1:5">
      <c r="A8790" t="s">
        <v>4</v>
      </c>
      <c r="B8790" t="s">
        <v>5</v>
      </c>
    </row>
    <row r="8791" spans="1:5">
      <c r="A8791" t="s">
        <v>7</v>
      </c>
      <c r="B8791" t="s">
        <v>8</v>
      </c>
    </row>
    <row r="8792" spans="1:5">
      <c r="A8792" t="s">
        <v>12</v>
      </c>
    </row>
    <row r="8793" spans="1:5">
      <c r="A8793">
        <v>-1</v>
      </c>
      <c r="B8793">
        <v>-2</v>
      </c>
      <c r="D8793">
        <v>-3</v>
      </c>
      <c r="E8793">
        <v>-4</v>
      </c>
    </row>
    <row r="8795" spans="1:5">
      <c r="A8795">
        <v>30063</v>
      </c>
      <c r="C8795" t="s">
        <v>3745</v>
      </c>
      <c r="E8795">
        <v>11</v>
      </c>
    </row>
    <row r="8796" spans="1:5">
      <c r="C8796" t="s">
        <v>3746</v>
      </c>
    </row>
    <row r="8797" spans="1:5">
      <c r="C8797" t="s">
        <v>3747</v>
      </c>
    </row>
    <row r="8799" spans="1:5">
      <c r="A8799">
        <v>30064</v>
      </c>
      <c r="C8799" t="s">
        <v>3748</v>
      </c>
      <c r="E8799" t="s">
        <v>265</v>
      </c>
    </row>
    <row r="8800" spans="1:5">
      <c r="C8800" t="s">
        <v>3749</v>
      </c>
    </row>
    <row r="8802" spans="1:5">
      <c r="A8802">
        <v>30065</v>
      </c>
      <c r="C8802" t="s">
        <v>3750</v>
      </c>
      <c r="E8802" t="s">
        <v>98</v>
      </c>
    </row>
    <row r="8804" spans="1:5">
      <c r="A8804">
        <v>30066</v>
      </c>
      <c r="C8804" t="s">
        <v>3751</v>
      </c>
      <c r="E8804">
        <v>3</v>
      </c>
    </row>
    <row r="8805" spans="1:5">
      <c r="C8805" t="s">
        <v>3752</v>
      </c>
    </row>
    <row r="8806" spans="1:5">
      <c r="C8806" t="s">
        <v>3753</v>
      </c>
    </row>
    <row r="8808" spans="1:5">
      <c r="A8808">
        <v>30067</v>
      </c>
      <c r="C8808" t="s">
        <v>3754</v>
      </c>
      <c r="E8808">
        <v>20</v>
      </c>
    </row>
    <row r="8809" spans="1:5">
      <c r="C8809" t="s">
        <v>3755</v>
      </c>
    </row>
    <row r="8810" spans="1:5">
      <c r="C8810" t="s">
        <v>3756</v>
      </c>
    </row>
    <row r="8811" spans="1:5">
      <c r="C8811" t="s">
        <v>3757</v>
      </c>
    </row>
    <row r="8812" spans="1:5">
      <c r="C8812" t="s">
        <v>3758</v>
      </c>
    </row>
    <row r="8814" spans="1:5">
      <c r="C8814" t="s">
        <v>2928</v>
      </c>
    </row>
    <row r="8816" spans="1:5">
      <c r="A8816">
        <v>30069100</v>
      </c>
      <c r="C8816" t="s">
        <v>3759</v>
      </c>
      <c r="E8816">
        <v>20</v>
      </c>
    </row>
    <row r="8818" spans="1:5">
      <c r="A8818">
        <v>300692</v>
      </c>
      <c r="C8818" t="s">
        <v>60</v>
      </c>
      <c r="D8818" t="s">
        <v>3760</v>
      </c>
      <c r="E8818">
        <v>20</v>
      </c>
    </row>
    <row r="8825" spans="1:5">
      <c r="A8825" t="s">
        <v>3761</v>
      </c>
    </row>
    <row r="8827" spans="1:5">
      <c r="A8827" t="s">
        <v>3762</v>
      </c>
    </row>
    <row r="8830" spans="1:5">
      <c r="A8830" t="s">
        <v>822</v>
      </c>
    </row>
    <row r="8832" spans="1:5">
      <c r="A8832" t="s">
        <v>823</v>
      </c>
      <c r="B8832" t="s">
        <v>1851</v>
      </c>
    </row>
    <row r="8834" spans="1:2">
      <c r="A8834" t="s">
        <v>3763</v>
      </c>
    </row>
    <row r="8836" spans="1:2">
      <c r="A8836" t="s">
        <v>3764</v>
      </c>
    </row>
    <row r="8838" spans="1:2">
      <c r="A8838" t="s">
        <v>3765</v>
      </c>
    </row>
    <row r="8840" spans="1:2">
      <c r="A8840" t="s">
        <v>825</v>
      </c>
      <c r="B8840" t="s">
        <v>3766</v>
      </c>
    </row>
    <row r="8842" spans="1:2">
      <c r="A8842" t="s">
        <v>3767</v>
      </c>
    </row>
    <row r="8843" spans="1:2">
      <c r="A8843" t="s">
        <v>3768</v>
      </c>
    </row>
    <row r="8844" spans="1:2">
      <c r="A8844" t="s">
        <v>3769</v>
      </c>
    </row>
    <row r="8846" spans="1:2">
      <c r="A8846" t="s">
        <v>3770</v>
      </c>
    </row>
    <row r="8848" spans="1:2">
      <c r="A8848" t="s">
        <v>3771</v>
      </c>
    </row>
    <row r="8850" spans="1:1">
      <c r="A8850" t="s">
        <v>3772</v>
      </c>
    </row>
    <row r="8852" spans="1:1">
      <c r="A8852">
        <v>143</v>
      </c>
    </row>
    <row r="8855" spans="1:1">
      <c r="A8855" t="s">
        <v>3773</v>
      </c>
    </row>
    <row r="8857" spans="1:1">
      <c r="A8857" t="s">
        <v>3774</v>
      </c>
    </row>
    <row r="8858" spans="1:1">
      <c r="A8858" t="s">
        <v>3775</v>
      </c>
    </row>
    <row r="8860" spans="1:1">
      <c r="A8860" t="s">
        <v>3776</v>
      </c>
    </row>
    <row r="8862" spans="1:1">
      <c r="A8862" t="s">
        <v>3777</v>
      </c>
    </row>
    <row r="8864" spans="1:1">
      <c r="A8864" t="s">
        <v>3778</v>
      </c>
    </row>
    <row r="8866" spans="1:2">
      <c r="A8866" t="s">
        <v>827</v>
      </c>
      <c r="B8866" t="s">
        <v>3779</v>
      </c>
    </row>
    <row r="8867" spans="1:2">
      <c r="A8867" t="s">
        <v>3767</v>
      </c>
    </row>
    <row r="8869" spans="1:2">
      <c r="A8869" t="s">
        <v>3780</v>
      </c>
    </row>
    <row r="8871" spans="1:2">
      <c r="A8871" t="s">
        <v>3781</v>
      </c>
    </row>
    <row r="8873" spans="1:2">
      <c r="A8873" t="s">
        <v>3782</v>
      </c>
    </row>
    <row r="8875" spans="1:2">
      <c r="A8875" t="s">
        <v>3783</v>
      </c>
    </row>
    <row r="8877" spans="1:2">
      <c r="A8877" t="s">
        <v>3784</v>
      </c>
    </row>
    <row r="8879" spans="1:2">
      <c r="A8879" t="s">
        <v>3785</v>
      </c>
    </row>
    <row r="8881" spans="1:2">
      <c r="A8881" t="s">
        <v>1480</v>
      </c>
      <c r="B8881" t="s">
        <v>3786</v>
      </c>
    </row>
    <row r="8883" spans="1:2">
      <c r="A8883" t="s">
        <v>3767</v>
      </c>
    </row>
    <row r="8885" spans="1:2">
      <c r="A8885" t="s">
        <v>3787</v>
      </c>
    </row>
    <row r="8887" spans="1:2">
      <c r="A8887" t="s">
        <v>3788</v>
      </c>
    </row>
    <row r="8889" spans="1:2">
      <c r="A8889" t="s">
        <v>3789</v>
      </c>
    </row>
    <row r="8890" spans="1:2">
      <c r="A8890" t="s">
        <v>3790</v>
      </c>
    </row>
    <row r="8892" spans="1:2">
      <c r="A8892" t="s">
        <v>3776</v>
      </c>
    </row>
    <row r="8894" spans="1:2">
      <c r="A8894" t="s">
        <v>1555</v>
      </c>
      <c r="B8894" t="s">
        <v>3791</v>
      </c>
    </row>
    <row r="8896" spans="1:2">
      <c r="A8896" t="s">
        <v>1557</v>
      </c>
      <c r="B8896" t="s">
        <v>3792</v>
      </c>
    </row>
    <row r="8904" spans="1:4">
      <c r="A8904">
        <v>144</v>
      </c>
    </row>
    <row r="8906" spans="1:4">
      <c r="A8906" t="s">
        <v>0</v>
      </c>
      <c r="C8906" t="s">
        <v>1</v>
      </c>
      <c r="D8906" t="s">
        <v>2</v>
      </c>
    </row>
    <row r="8908" spans="1:4">
      <c r="A8908" t="s">
        <v>4</v>
      </c>
      <c r="B8908" t="s">
        <v>5</v>
      </c>
    </row>
    <row r="8909" spans="1:4">
      <c r="A8909" t="s">
        <v>7</v>
      </c>
      <c r="B8909" t="s">
        <v>8</v>
      </c>
    </row>
    <row r="8910" spans="1:4">
      <c r="A8910" t="s">
        <v>12</v>
      </c>
    </row>
    <row r="8912" spans="1:4">
      <c r="A8912">
        <v>-1</v>
      </c>
      <c r="B8912">
        <v>-2</v>
      </c>
      <c r="C8912">
        <v>-3</v>
      </c>
      <c r="D8912">
        <v>-4</v>
      </c>
    </row>
    <row r="8914" spans="1:4">
      <c r="A8914">
        <v>3101</v>
      </c>
      <c r="C8914" t="s">
        <v>3793</v>
      </c>
      <c r="D8914">
        <v>3</v>
      </c>
    </row>
    <row r="8915" spans="1:4">
      <c r="C8915" t="s">
        <v>3794</v>
      </c>
    </row>
    <row r="8916" spans="1:4">
      <c r="C8916" t="s">
        <v>3795</v>
      </c>
    </row>
    <row r="8917" spans="1:4">
      <c r="C8917" t="s">
        <v>3796</v>
      </c>
    </row>
    <row r="8919" spans="1:4">
      <c r="A8919">
        <v>3102</v>
      </c>
      <c r="C8919" t="s">
        <v>3797</v>
      </c>
    </row>
    <row r="8921" spans="1:4">
      <c r="A8921">
        <v>31021</v>
      </c>
      <c r="C8921" t="s">
        <v>3798</v>
      </c>
      <c r="D8921" t="s">
        <v>155</v>
      </c>
    </row>
    <row r="8923" spans="1:4">
      <c r="C8923" t="s">
        <v>3799</v>
      </c>
    </row>
    <row r="8924" spans="1:4">
      <c r="C8924" t="s">
        <v>3800</v>
      </c>
    </row>
    <row r="8926" spans="1:4">
      <c r="A8926">
        <v>310221</v>
      </c>
      <c r="C8926" t="s">
        <v>3801</v>
      </c>
      <c r="D8926">
        <v>3</v>
      </c>
    </row>
    <row r="8928" spans="1:4">
      <c r="A8928">
        <v>310229</v>
      </c>
      <c r="C8928" t="s">
        <v>27</v>
      </c>
      <c r="D8928">
        <v>3</v>
      </c>
    </row>
    <row r="8930" spans="1:4">
      <c r="A8930">
        <v>31023</v>
      </c>
      <c r="C8930" t="s">
        <v>3802</v>
      </c>
      <c r="D8930" t="s">
        <v>155</v>
      </c>
    </row>
    <row r="8931" spans="1:4">
      <c r="C8931" t="s">
        <v>3803</v>
      </c>
    </row>
    <row r="8933" spans="1:4">
      <c r="A8933">
        <v>31024</v>
      </c>
      <c r="C8933" t="s">
        <v>3804</v>
      </c>
      <c r="D8933">
        <v>3</v>
      </c>
    </row>
    <row r="8934" spans="1:4">
      <c r="C8934" t="s">
        <v>3805</v>
      </c>
    </row>
    <row r="8935" spans="1:4">
      <c r="C8935" t="s">
        <v>3806</v>
      </c>
    </row>
    <row r="8937" spans="1:4">
      <c r="C8937" t="s">
        <v>3807</v>
      </c>
    </row>
    <row r="8939" spans="1:4">
      <c r="A8939">
        <v>31025010</v>
      </c>
      <c r="C8939" t="s">
        <v>3808</v>
      </c>
      <c r="D8939">
        <v>3</v>
      </c>
    </row>
    <row r="8941" spans="1:4">
      <c r="A8941">
        <v>3102509</v>
      </c>
      <c r="C8941" t="s">
        <v>56</v>
      </c>
      <c r="D8941">
        <v>3</v>
      </c>
    </row>
    <row r="8943" spans="1:4">
      <c r="A8943">
        <v>31026</v>
      </c>
      <c r="C8943" t="s">
        <v>3809</v>
      </c>
      <c r="D8943" t="s">
        <v>155</v>
      </c>
    </row>
    <row r="8944" spans="1:4">
      <c r="C8944" t="s">
        <v>3810</v>
      </c>
    </row>
    <row r="8946" spans="1:4">
      <c r="A8946">
        <v>31028</v>
      </c>
      <c r="C8946" t="s">
        <v>3811</v>
      </c>
      <c r="D8946" t="s">
        <v>155</v>
      </c>
    </row>
    <row r="8947" spans="1:4">
      <c r="C8947" t="s">
        <v>3812</v>
      </c>
    </row>
    <row r="8949" spans="1:4">
      <c r="A8949">
        <v>31029</v>
      </c>
      <c r="C8949" t="s">
        <v>3813</v>
      </c>
      <c r="D8949" t="s">
        <v>155</v>
      </c>
    </row>
    <row r="8950" spans="1:4">
      <c r="C8950" t="s">
        <v>3814</v>
      </c>
    </row>
    <row r="8952" spans="1:4">
      <c r="A8952">
        <v>3103</v>
      </c>
      <c r="C8952" t="s">
        <v>3815</v>
      </c>
    </row>
    <row r="8954" spans="1:4">
      <c r="C8954" t="s">
        <v>3816</v>
      </c>
    </row>
    <row r="8956" spans="1:4">
      <c r="A8956">
        <v>31031100</v>
      </c>
      <c r="C8956" t="s">
        <v>3817</v>
      </c>
      <c r="D8956" t="s">
        <v>155</v>
      </c>
    </row>
    <row r="8957" spans="1:4">
      <c r="C8957" t="s">
        <v>3818</v>
      </c>
    </row>
    <row r="8959" spans="1:4">
      <c r="A8959">
        <v>310319</v>
      </c>
      <c r="C8959" t="s">
        <v>27</v>
      </c>
      <c r="D8959">
        <v>3</v>
      </c>
    </row>
    <row r="8961" spans="1:4">
      <c r="A8961">
        <v>31039</v>
      </c>
      <c r="C8961" t="s">
        <v>33</v>
      </c>
      <c r="D8961">
        <v>3</v>
      </c>
    </row>
    <row r="8963" spans="1:4">
      <c r="A8963">
        <v>3104</v>
      </c>
      <c r="C8963" t="s">
        <v>3819</v>
      </c>
    </row>
    <row r="8965" spans="1:4">
      <c r="A8965">
        <v>31042</v>
      </c>
      <c r="C8965" t="s">
        <v>3820</v>
      </c>
      <c r="D8965">
        <v>3</v>
      </c>
    </row>
    <row r="8967" spans="1:4">
      <c r="A8967">
        <v>31043</v>
      </c>
      <c r="C8967" t="s">
        <v>3821</v>
      </c>
      <c r="D8967">
        <v>3</v>
      </c>
    </row>
    <row r="8969" spans="1:4">
      <c r="A8969">
        <v>31049</v>
      </c>
      <c r="C8969" t="s">
        <v>33</v>
      </c>
      <c r="D8969">
        <v>3</v>
      </c>
    </row>
    <row r="8971" spans="1:4">
      <c r="A8971">
        <v>3105</v>
      </c>
      <c r="C8971" t="s">
        <v>3822</v>
      </c>
    </row>
    <row r="8972" spans="1:4">
      <c r="C8972" t="s">
        <v>3823</v>
      </c>
    </row>
    <row r="8973" spans="1:4">
      <c r="C8973" t="s">
        <v>3824</v>
      </c>
    </row>
    <row r="8974" spans="1:4">
      <c r="C8974" t="s">
        <v>3825</v>
      </c>
    </row>
    <row r="8975" spans="1:4">
      <c r="C8975" t="s">
        <v>3826</v>
      </c>
    </row>
    <row r="8976" spans="1:4">
      <c r="C8976" t="s">
        <v>3827</v>
      </c>
    </row>
    <row r="8981" spans="1:4">
      <c r="A8981">
        <v>145</v>
      </c>
    </row>
    <row r="8983" spans="1:4">
      <c r="A8983" t="s">
        <v>0</v>
      </c>
      <c r="C8983" t="s">
        <v>1</v>
      </c>
      <c r="D8983" t="s">
        <v>2</v>
      </c>
    </row>
    <row r="8985" spans="1:4">
      <c r="A8985" t="s">
        <v>4</v>
      </c>
      <c r="B8985" t="s">
        <v>5</v>
      </c>
    </row>
    <row r="8986" spans="1:4">
      <c r="A8986" t="s">
        <v>7</v>
      </c>
      <c r="B8986" t="s">
        <v>8</v>
      </c>
    </row>
    <row r="8987" spans="1:4">
      <c r="A8987" t="s">
        <v>12</v>
      </c>
    </row>
    <row r="8989" spans="1:4">
      <c r="A8989">
        <v>-1</v>
      </c>
      <c r="B8989">
        <v>-2</v>
      </c>
      <c r="C8989">
        <v>-3</v>
      </c>
      <c r="D8989">
        <v>-4</v>
      </c>
    </row>
    <row r="8991" spans="1:4">
      <c r="A8991">
        <v>31051</v>
      </c>
      <c r="C8991" t="s">
        <v>3828</v>
      </c>
      <c r="D8991" t="s">
        <v>155</v>
      </c>
    </row>
    <row r="8992" spans="1:4">
      <c r="C8992" t="s">
        <v>3829</v>
      </c>
    </row>
    <row r="8993" spans="1:4">
      <c r="C8993" t="s">
        <v>3830</v>
      </c>
    </row>
    <row r="8994" spans="1:4">
      <c r="A8994">
        <v>31052</v>
      </c>
      <c r="C8994" t="s">
        <v>3831</v>
      </c>
      <c r="D8994" t="s">
        <v>155</v>
      </c>
    </row>
    <row r="8995" spans="1:4">
      <c r="C8995" t="s">
        <v>3832</v>
      </c>
    </row>
    <row r="8996" spans="1:4">
      <c r="C8996" t="s">
        <v>3833</v>
      </c>
    </row>
    <row r="8998" spans="1:4">
      <c r="A8998">
        <v>31053</v>
      </c>
      <c r="C8998" t="s">
        <v>3834</v>
      </c>
      <c r="D8998">
        <v>3</v>
      </c>
    </row>
    <row r="8999" spans="1:4">
      <c r="C8999" t="s">
        <v>3835</v>
      </c>
    </row>
    <row r="9001" spans="1:4">
      <c r="A9001">
        <v>31054</v>
      </c>
      <c r="C9001" t="s">
        <v>3836</v>
      </c>
      <c r="D9001">
        <v>3</v>
      </c>
    </row>
    <row r="9002" spans="1:4">
      <c r="C9002" t="s">
        <v>3837</v>
      </c>
    </row>
    <row r="9003" spans="1:4">
      <c r="C9003" t="s">
        <v>3838</v>
      </c>
    </row>
    <row r="9004" spans="1:4">
      <c r="C9004" t="s">
        <v>3839</v>
      </c>
    </row>
    <row r="9005" spans="1:4">
      <c r="C9005" t="s">
        <v>3840</v>
      </c>
    </row>
    <row r="9006" spans="1:4">
      <c r="C9006" t="s">
        <v>3841</v>
      </c>
    </row>
    <row r="9007" spans="1:4">
      <c r="C9007" t="s">
        <v>3842</v>
      </c>
    </row>
    <row r="9008" spans="1:4">
      <c r="C9008" t="s">
        <v>3843</v>
      </c>
    </row>
    <row r="9009" spans="1:4">
      <c r="A9009">
        <v>310551</v>
      </c>
      <c r="C9009" t="s">
        <v>3844</v>
      </c>
      <c r="D9009" t="s">
        <v>155</v>
      </c>
    </row>
    <row r="9011" spans="1:4">
      <c r="A9011">
        <v>310559</v>
      </c>
      <c r="C9011" t="s">
        <v>27</v>
      </c>
      <c r="D9011">
        <v>3</v>
      </c>
    </row>
    <row r="9013" spans="1:4">
      <c r="A9013">
        <v>31056</v>
      </c>
      <c r="C9013" t="s">
        <v>3845</v>
      </c>
      <c r="D9013" t="s">
        <v>155</v>
      </c>
    </row>
    <row r="9014" spans="1:4">
      <c r="C9014" t="s">
        <v>3846</v>
      </c>
    </row>
    <row r="9016" spans="1:4">
      <c r="A9016">
        <v>31059</v>
      </c>
      <c r="C9016" t="s">
        <v>33</v>
      </c>
      <c r="D9016">
        <v>3</v>
      </c>
    </row>
    <row r="9021" spans="1:4">
      <c r="A9021" t="s">
        <v>3847</v>
      </c>
    </row>
    <row r="9023" spans="1:4">
      <c r="A9023" t="s">
        <v>3848</v>
      </c>
    </row>
    <row r="9026" spans="1:2">
      <c r="A9026" t="s">
        <v>822</v>
      </c>
    </row>
    <row r="9028" spans="1:2">
      <c r="A9028" t="s">
        <v>823</v>
      </c>
      <c r="B9028" t="s">
        <v>1851</v>
      </c>
    </row>
    <row r="9030" spans="1:2">
      <c r="A9030" t="s">
        <v>3849</v>
      </c>
    </row>
    <row r="9032" spans="1:2">
      <c r="A9032" t="s">
        <v>3850</v>
      </c>
    </row>
    <row r="9034" spans="1:2">
      <c r="A9034" t="s">
        <v>3851</v>
      </c>
      <c r="B9034" t="s">
        <v>3852</v>
      </c>
    </row>
    <row r="9035" spans="1:2">
      <c r="A9035" t="s">
        <v>3853</v>
      </c>
    </row>
    <row r="9037" spans="1:2">
      <c r="A9037" t="s">
        <v>825</v>
      </c>
      <c r="B9037" t="s">
        <v>3854</v>
      </c>
    </row>
    <row r="9039" spans="1:2">
      <c r="A9039">
        <v>146</v>
      </c>
    </row>
    <row r="9042" spans="1:4">
      <c r="A9042" t="s">
        <v>827</v>
      </c>
      <c r="B9042" t="s">
        <v>3855</v>
      </c>
    </row>
    <row r="9044" spans="1:4">
      <c r="A9044" t="s">
        <v>1480</v>
      </c>
      <c r="B9044" t="s">
        <v>3856</v>
      </c>
    </row>
    <row r="9046" spans="1:4">
      <c r="A9046" t="s">
        <v>1555</v>
      </c>
      <c r="B9046" t="s">
        <v>3857</v>
      </c>
    </row>
    <row r="9048" spans="1:4">
      <c r="A9048" t="s">
        <v>1557</v>
      </c>
      <c r="B9048" t="s">
        <v>3858</v>
      </c>
    </row>
    <row r="9050" spans="1:4">
      <c r="A9050" t="s">
        <v>3859</v>
      </c>
    </row>
    <row r="9052" spans="1:4">
      <c r="A9052" t="s">
        <v>3860</v>
      </c>
    </row>
    <row r="9056" spans="1:4">
      <c r="A9056" t="s">
        <v>0</v>
      </c>
      <c r="C9056" t="s">
        <v>1</v>
      </c>
      <c r="D9056" t="s">
        <v>2</v>
      </c>
    </row>
    <row r="9058" spans="1:4">
      <c r="A9058" t="s">
        <v>4</v>
      </c>
      <c r="B9058" t="s">
        <v>5</v>
      </c>
    </row>
    <row r="9059" spans="1:4">
      <c r="A9059" t="s">
        <v>7</v>
      </c>
      <c r="B9059" t="s">
        <v>8</v>
      </c>
    </row>
    <row r="9060" spans="1:4">
      <c r="A9060" t="s">
        <v>12</v>
      </c>
    </row>
    <row r="9061" spans="1:4">
      <c r="A9061">
        <v>-1</v>
      </c>
      <c r="B9061">
        <v>-2</v>
      </c>
      <c r="C9061">
        <v>-3</v>
      </c>
      <c r="D9061">
        <v>-4</v>
      </c>
    </row>
    <row r="9063" spans="1:4">
      <c r="A9063">
        <v>3201</v>
      </c>
      <c r="C9063" t="s">
        <v>3861</v>
      </c>
    </row>
    <row r="9064" spans="1:4">
      <c r="C9064" t="s">
        <v>3544</v>
      </c>
    </row>
    <row r="9065" spans="1:4">
      <c r="C9065" t="s">
        <v>3545</v>
      </c>
    </row>
    <row r="9067" spans="1:4">
      <c r="A9067">
        <v>32011</v>
      </c>
      <c r="C9067" t="s">
        <v>3862</v>
      </c>
      <c r="D9067">
        <v>3</v>
      </c>
    </row>
    <row r="9069" spans="1:4">
      <c r="A9069">
        <v>32012</v>
      </c>
      <c r="C9069" t="s">
        <v>3863</v>
      </c>
      <c r="D9069">
        <v>3</v>
      </c>
    </row>
    <row r="9071" spans="1:4">
      <c r="C9071" t="s">
        <v>95</v>
      </c>
    </row>
    <row r="9073" spans="1:4">
      <c r="A9073">
        <v>32019010</v>
      </c>
      <c r="C9073" t="s">
        <v>3864</v>
      </c>
      <c r="D9073">
        <v>3</v>
      </c>
    </row>
    <row r="9075" spans="1:4">
      <c r="A9075">
        <v>3201902</v>
      </c>
      <c r="C9075" t="s">
        <v>3865</v>
      </c>
      <c r="D9075" t="s">
        <v>155</v>
      </c>
    </row>
    <row r="9077" spans="1:4">
      <c r="A9077">
        <v>3201903</v>
      </c>
      <c r="C9077" t="s">
        <v>3866</v>
      </c>
      <c r="D9077">
        <v>3</v>
      </c>
    </row>
    <row r="9079" spans="1:4">
      <c r="A9079">
        <v>3201909</v>
      </c>
      <c r="C9079" t="s">
        <v>56</v>
      </c>
      <c r="D9079">
        <v>3</v>
      </c>
    </row>
    <row r="9081" spans="1:4">
      <c r="A9081">
        <v>3202</v>
      </c>
      <c r="C9081" t="s">
        <v>3867</v>
      </c>
    </row>
    <row r="9082" spans="1:4">
      <c r="C9082" t="s">
        <v>3868</v>
      </c>
    </row>
    <row r="9083" spans="1:4">
      <c r="C9083" t="s">
        <v>3869</v>
      </c>
    </row>
    <row r="9084" spans="1:4">
      <c r="C9084" t="s">
        <v>3870</v>
      </c>
    </row>
    <row r="9085" spans="1:4">
      <c r="C9085" t="s">
        <v>3871</v>
      </c>
    </row>
    <row r="9087" spans="1:4">
      <c r="A9087">
        <v>32021</v>
      </c>
      <c r="C9087" t="s">
        <v>3872</v>
      </c>
      <c r="D9087">
        <v>3</v>
      </c>
    </row>
    <row r="9089" spans="1:4">
      <c r="C9089" t="s">
        <v>95</v>
      </c>
    </row>
    <row r="9094" spans="1:4">
      <c r="A9094" t="s">
        <v>3873</v>
      </c>
    </row>
    <row r="9096" spans="1:4">
      <c r="A9096" t="s">
        <v>0</v>
      </c>
      <c r="C9096" t="s">
        <v>1</v>
      </c>
      <c r="D9096" t="s">
        <v>2</v>
      </c>
    </row>
    <row r="9098" spans="1:4">
      <c r="A9098" t="s">
        <v>4</v>
      </c>
      <c r="B9098" t="s">
        <v>5</v>
      </c>
    </row>
    <row r="9099" spans="1:4">
      <c r="A9099" t="s">
        <v>7</v>
      </c>
      <c r="B9099" t="s">
        <v>8</v>
      </c>
    </row>
    <row r="9100" spans="1:4">
      <c r="A9100" t="s">
        <v>12</v>
      </c>
    </row>
    <row r="9101" spans="1:4">
      <c r="A9101">
        <v>-1</v>
      </c>
      <c r="B9101">
        <v>-2</v>
      </c>
      <c r="C9101">
        <v>-3</v>
      </c>
      <c r="D9101">
        <v>-4</v>
      </c>
    </row>
    <row r="9103" spans="1:4">
      <c r="A9103">
        <v>3202901</v>
      </c>
      <c r="C9103" t="s">
        <v>3874</v>
      </c>
      <c r="D9103">
        <v>20</v>
      </c>
    </row>
    <row r="9104" spans="1:4">
      <c r="C9104" t="s">
        <v>3875</v>
      </c>
    </row>
    <row r="9106" spans="1:4">
      <c r="A9106">
        <v>3202909</v>
      </c>
      <c r="C9106" t="s">
        <v>56</v>
      </c>
      <c r="D9106">
        <v>11</v>
      </c>
    </row>
    <row r="9108" spans="1:4">
      <c r="A9108">
        <v>3203</v>
      </c>
      <c r="C9108" t="s">
        <v>3876</v>
      </c>
    </row>
    <row r="9109" spans="1:4">
      <c r="C9109" t="s">
        <v>3877</v>
      </c>
    </row>
    <row r="9110" spans="1:4">
      <c r="C9110" t="s">
        <v>3878</v>
      </c>
    </row>
    <row r="9111" spans="1:4">
      <c r="C9111" t="s">
        <v>3879</v>
      </c>
    </row>
    <row r="9112" spans="1:4">
      <c r="C9112" t="s">
        <v>3880</v>
      </c>
    </row>
    <row r="9113" spans="1:4">
      <c r="C9113" t="s">
        <v>3881</v>
      </c>
    </row>
    <row r="9115" spans="1:4">
      <c r="A9115">
        <v>3203001</v>
      </c>
      <c r="C9115" t="s">
        <v>3882</v>
      </c>
      <c r="D9115">
        <v>16</v>
      </c>
    </row>
    <row r="9117" spans="1:4">
      <c r="A9117">
        <v>3203009</v>
      </c>
      <c r="C9117" t="s">
        <v>56</v>
      </c>
      <c r="D9117">
        <v>16</v>
      </c>
    </row>
    <row r="9119" spans="1:4">
      <c r="A9119">
        <v>3204</v>
      </c>
      <c r="C9119" t="s">
        <v>3883</v>
      </c>
    </row>
    <row r="9120" spans="1:4">
      <c r="C9120" t="s">
        <v>3884</v>
      </c>
    </row>
    <row r="9121" spans="1:4">
      <c r="C9121" t="s">
        <v>3885</v>
      </c>
    </row>
    <row r="9122" spans="1:4">
      <c r="C9122" t="s">
        <v>3886</v>
      </c>
    </row>
    <row r="9123" spans="1:4">
      <c r="C9123" t="s">
        <v>3887</v>
      </c>
    </row>
    <row r="9124" spans="1:4">
      <c r="C9124" t="s">
        <v>3888</v>
      </c>
    </row>
    <row r="9125" spans="1:4">
      <c r="C9125" t="s">
        <v>3889</v>
      </c>
    </row>
    <row r="9126" spans="1:4">
      <c r="C9126" t="s">
        <v>2562</v>
      </c>
    </row>
    <row r="9128" spans="1:4">
      <c r="C9128" t="s">
        <v>3890</v>
      </c>
    </row>
    <row r="9129" spans="1:4">
      <c r="C9129" t="s">
        <v>3891</v>
      </c>
    </row>
    <row r="9130" spans="1:4">
      <c r="C9130" t="s">
        <v>3892</v>
      </c>
    </row>
    <row r="9132" spans="1:4">
      <c r="A9132">
        <v>320411</v>
      </c>
      <c r="C9132" t="s">
        <v>3893</v>
      </c>
      <c r="D9132" t="s">
        <v>764</v>
      </c>
    </row>
    <row r="9133" spans="1:4">
      <c r="C9133" t="s">
        <v>3894</v>
      </c>
    </row>
    <row r="9134" spans="1:4">
      <c r="A9134">
        <v>320412</v>
      </c>
      <c r="C9134" t="s">
        <v>3895</v>
      </c>
      <c r="D9134" t="s">
        <v>764</v>
      </c>
    </row>
    <row r="9135" spans="1:4">
      <c r="C9135" t="s">
        <v>3896</v>
      </c>
    </row>
    <row r="9136" spans="1:4">
      <c r="C9136" t="s">
        <v>3897</v>
      </c>
    </row>
    <row r="9138" spans="1:4">
      <c r="A9138">
        <v>320413</v>
      </c>
      <c r="C9138" t="s">
        <v>3898</v>
      </c>
      <c r="D9138" t="s">
        <v>155</v>
      </c>
    </row>
    <row r="9140" spans="1:4">
      <c r="A9140">
        <v>320414</v>
      </c>
      <c r="C9140" t="s">
        <v>3899</v>
      </c>
      <c r="D9140" t="s">
        <v>764</v>
      </c>
    </row>
    <row r="9142" spans="1:4">
      <c r="C9142" t="s">
        <v>3900</v>
      </c>
    </row>
    <row r="9143" spans="1:4">
      <c r="C9143" t="s">
        <v>3901</v>
      </c>
    </row>
    <row r="9145" spans="1:4">
      <c r="A9145">
        <v>3204151</v>
      </c>
      <c r="C9145" t="s">
        <v>3902</v>
      </c>
      <c r="D9145">
        <v>3</v>
      </c>
    </row>
    <row r="9147" spans="1:4">
      <c r="A9147">
        <v>3204159</v>
      </c>
      <c r="C9147" t="s">
        <v>56</v>
      </c>
      <c r="D9147">
        <v>16</v>
      </c>
    </row>
    <row r="9149" spans="1:4">
      <c r="A9149">
        <v>320416</v>
      </c>
      <c r="C9149" t="s">
        <v>3903</v>
      </c>
      <c r="D9149" t="s">
        <v>764</v>
      </c>
    </row>
    <row r="9150" spans="1:4">
      <c r="C9150" t="s">
        <v>3894</v>
      </c>
    </row>
    <row r="9151" spans="1:4">
      <c r="A9151">
        <v>320417</v>
      </c>
      <c r="C9151" t="s">
        <v>3904</v>
      </c>
      <c r="D9151" t="s">
        <v>764</v>
      </c>
    </row>
    <row r="9153" spans="1:4">
      <c r="C9153" t="s">
        <v>3905</v>
      </c>
    </row>
    <row r="9154" spans="1:4">
      <c r="C9154" t="s">
        <v>3906</v>
      </c>
    </row>
    <row r="9155" spans="1:4">
      <c r="C9155" t="s">
        <v>3907</v>
      </c>
    </row>
    <row r="9156" spans="1:4">
      <c r="A9156">
        <v>3204191</v>
      </c>
      <c r="C9156" t="s">
        <v>3908</v>
      </c>
      <c r="D9156">
        <v>16</v>
      </c>
    </row>
    <row r="9158" spans="1:4">
      <c r="A9158">
        <v>3204199</v>
      </c>
      <c r="C9158" t="s">
        <v>3909</v>
      </c>
      <c r="D9158">
        <v>16</v>
      </c>
    </row>
    <row r="9160" spans="1:4">
      <c r="A9160">
        <v>32042</v>
      </c>
      <c r="C9160" t="s">
        <v>3910</v>
      </c>
      <c r="D9160">
        <v>20</v>
      </c>
    </row>
    <row r="9161" spans="1:4">
      <c r="C9161" t="s">
        <v>3911</v>
      </c>
    </row>
    <row r="9163" spans="1:4">
      <c r="A9163">
        <v>32049</v>
      </c>
      <c r="C9163" t="s">
        <v>33</v>
      </c>
      <c r="D9163">
        <v>20</v>
      </c>
    </row>
    <row r="9166" spans="1:4">
      <c r="A9166">
        <v>148</v>
      </c>
    </row>
    <row r="9168" spans="1:4">
      <c r="A9168" t="s">
        <v>0</v>
      </c>
      <c r="C9168" t="s">
        <v>1</v>
      </c>
      <c r="D9168" t="s">
        <v>2</v>
      </c>
    </row>
    <row r="9170" spans="1:4">
      <c r="A9170" t="s">
        <v>4</v>
      </c>
      <c r="B9170" t="s">
        <v>5</v>
      </c>
    </row>
    <row r="9171" spans="1:4">
      <c r="A9171" t="s">
        <v>7</v>
      </c>
      <c r="B9171" t="s">
        <v>8</v>
      </c>
    </row>
    <row r="9172" spans="1:4">
      <c r="A9172" t="s">
        <v>12</v>
      </c>
    </row>
    <row r="9173" spans="1:4">
      <c r="A9173">
        <v>-1</v>
      </c>
      <c r="B9173">
        <v>-2</v>
      </c>
      <c r="C9173">
        <v>-3</v>
      </c>
      <c r="D9173">
        <v>-4</v>
      </c>
    </row>
    <row r="9175" spans="1:4">
      <c r="A9175">
        <v>3205</v>
      </c>
      <c r="C9175" t="s">
        <v>3912</v>
      </c>
      <c r="D9175">
        <v>11</v>
      </c>
    </row>
    <row r="9176" spans="1:4">
      <c r="C9176" t="s">
        <v>3913</v>
      </c>
    </row>
    <row r="9178" spans="1:4">
      <c r="A9178">
        <v>3206</v>
      </c>
      <c r="C9178" t="s">
        <v>3914</v>
      </c>
    </row>
    <row r="9179" spans="1:4">
      <c r="C9179" t="s">
        <v>3915</v>
      </c>
    </row>
    <row r="9180" spans="1:4">
      <c r="C9180" t="s">
        <v>3916</v>
      </c>
    </row>
    <row r="9181" spans="1:4">
      <c r="C9181" t="s">
        <v>3917</v>
      </c>
    </row>
    <row r="9182" spans="1:4">
      <c r="C9182" t="s">
        <v>3889</v>
      </c>
    </row>
    <row r="9183" spans="1:4">
      <c r="C9183" t="s">
        <v>2562</v>
      </c>
    </row>
    <row r="9184" spans="1:4">
      <c r="C9184" t="s">
        <v>3918</v>
      </c>
    </row>
    <row r="9185" spans="1:4">
      <c r="C9185" t="s">
        <v>3919</v>
      </c>
    </row>
    <row r="9187" spans="1:4">
      <c r="A9187">
        <v>320611</v>
      </c>
      <c r="C9187" t="s">
        <v>3920</v>
      </c>
      <c r="D9187" t="s">
        <v>155</v>
      </c>
    </row>
    <row r="9188" spans="1:4">
      <c r="C9188" t="s">
        <v>3921</v>
      </c>
    </row>
    <row r="9190" spans="1:4">
      <c r="A9190">
        <v>320619</v>
      </c>
      <c r="C9190" t="s">
        <v>27</v>
      </c>
      <c r="D9190">
        <v>16</v>
      </c>
    </row>
    <row r="9192" spans="1:4">
      <c r="C9192" t="s">
        <v>3922</v>
      </c>
    </row>
    <row r="9193" spans="1:4">
      <c r="C9193" t="s">
        <v>3923</v>
      </c>
    </row>
    <row r="9195" spans="1:4">
      <c r="A9195">
        <v>3206201</v>
      </c>
      <c r="C9195" t="s">
        <v>3924</v>
      </c>
      <c r="D9195">
        <v>16</v>
      </c>
    </row>
    <row r="9197" spans="1:4">
      <c r="A9197">
        <v>3206209</v>
      </c>
      <c r="C9197" t="s">
        <v>56</v>
      </c>
      <c r="D9197">
        <v>16</v>
      </c>
    </row>
    <row r="9199" spans="1:4">
      <c r="C9199" t="s">
        <v>3925</v>
      </c>
    </row>
    <row r="9201" spans="1:4">
      <c r="A9201">
        <v>32064100</v>
      </c>
      <c r="C9201" t="s">
        <v>3926</v>
      </c>
      <c r="D9201" t="s">
        <v>764</v>
      </c>
    </row>
    <row r="9203" spans="1:4">
      <c r="C9203" t="s">
        <v>3927</v>
      </c>
    </row>
    <row r="9204" spans="1:4">
      <c r="C9204" t="s">
        <v>3928</v>
      </c>
    </row>
    <row r="9206" spans="1:4">
      <c r="A9206">
        <v>3206421</v>
      </c>
      <c r="C9206" t="s">
        <v>3929</v>
      </c>
      <c r="D9206">
        <v>16</v>
      </c>
    </row>
    <row r="9208" spans="1:4">
      <c r="A9208">
        <v>3206429</v>
      </c>
      <c r="C9208" t="s">
        <v>56</v>
      </c>
      <c r="D9208">
        <v>16</v>
      </c>
    </row>
    <row r="9210" spans="1:4">
      <c r="C9210" t="s">
        <v>676</v>
      </c>
    </row>
    <row r="9212" spans="1:4">
      <c r="A9212">
        <v>32064910</v>
      </c>
      <c r="C9212" t="s">
        <v>3930</v>
      </c>
      <c r="D9212">
        <v>20</v>
      </c>
    </row>
    <row r="9214" spans="1:4">
      <c r="A9214">
        <v>3206492</v>
      </c>
      <c r="C9214" t="s">
        <v>3931</v>
      </c>
      <c r="D9214" t="s">
        <v>764</v>
      </c>
    </row>
    <row r="9215" spans="1:4">
      <c r="C9215" t="s">
        <v>3932</v>
      </c>
    </row>
    <row r="9217" spans="1:4">
      <c r="A9217">
        <v>3206493</v>
      </c>
      <c r="C9217" t="s">
        <v>3933</v>
      </c>
      <c r="D9217" t="s">
        <v>764</v>
      </c>
    </row>
    <row r="9218" spans="1:4">
      <c r="C9218" t="s">
        <v>3934</v>
      </c>
    </row>
    <row r="9219" spans="1:4">
      <c r="C9219" t="s">
        <v>3935</v>
      </c>
    </row>
    <row r="9221" spans="1:4">
      <c r="A9221">
        <v>3206499</v>
      </c>
      <c r="C9221" t="s">
        <v>56</v>
      </c>
      <c r="D9221">
        <v>20</v>
      </c>
    </row>
    <row r="9223" spans="1:4">
      <c r="C9223" t="s">
        <v>3936</v>
      </c>
    </row>
    <row r="9224" spans="1:4">
      <c r="C9224" t="s">
        <v>3937</v>
      </c>
    </row>
    <row r="9226" spans="1:4">
      <c r="A9226">
        <v>3206501</v>
      </c>
      <c r="C9226" t="s">
        <v>3938</v>
      </c>
      <c r="D9226">
        <v>3</v>
      </c>
    </row>
    <row r="9228" spans="1:4">
      <c r="A9228">
        <v>3206509</v>
      </c>
      <c r="C9228" t="s">
        <v>3939</v>
      </c>
      <c r="D9228">
        <v>16</v>
      </c>
    </row>
    <row r="9229" spans="1:4">
      <c r="C9229" t="s">
        <v>3940</v>
      </c>
    </row>
    <row r="9231" spans="1:4">
      <c r="A9231">
        <v>3207</v>
      </c>
      <c r="C9231" t="s">
        <v>3941</v>
      </c>
    </row>
    <row r="9232" spans="1:4">
      <c r="C9232" t="s">
        <v>3942</v>
      </c>
    </row>
    <row r="9233" spans="1:4">
      <c r="C9233" t="s">
        <v>3943</v>
      </c>
    </row>
    <row r="9234" spans="1:4">
      <c r="C9234" t="s">
        <v>3944</v>
      </c>
    </row>
    <row r="9235" spans="1:4">
      <c r="C9235" t="s">
        <v>3945</v>
      </c>
    </row>
    <row r="9236" spans="1:4">
      <c r="C9236" t="s">
        <v>3946</v>
      </c>
    </row>
    <row r="9237" spans="1:4">
      <c r="C9237" t="s">
        <v>3947</v>
      </c>
    </row>
    <row r="9242" spans="1:4">
      <c r="A9242">
        <v>149</v>
      </c>
    </row>
    <row r="9244" spans="1:4">
      <c r="A9244" t="s">
        <v>0</v>
      </c>
      <c r="C9244" t="s">
        <v>1</v>
      </c>
      <c r="D9244" t="s">
        <v>2</v>
      </c>
    </row>
    <row r="9246" spans="1:4">
      <c r="A9246" t="s">
        <v>4</v>
      </c>
      <c r="B9246" t="s">
        <v>5</v>
      </c>
    </row>
    <row r="9247" spans="1:4">
      <c r="A9247" t="s">
        <v>7</v>
      </c>
      <c r="B9247" t="s">
        <v>8</v>
      </c>
    </row>
    <row r="9248" spans="1:4">
      <c r="A9248" t="s">
        <v>12</v>
      </c>
    </row>
    <row r="9249" spans="1:4">
      <c r="A9249">
        <v>-1</v>
      </c>
      <c r="B9249">
        <v>-2</v>
      </c>
      <c r="C9249">
        <v>-3</v>
      </c>
      <c r="D9249">
        <v>-4</v>
      </c>
    </row>
    <row r="9251" spans="1:4">
      <c r="C9251" t="s">
        <v>3948</v>
      </c>
    </row>
    <row r="9252" spans="1:4">
      <c r="C9252" t="s">
        <v>3949</v>
      </c>
    </row>
    <row r="9254" spans="1:4">
      <c r="A9254">
        <v>3207101</v>
      </c>
      <c r="C9254" t="s">
        <v>3950</v>
      </c>
      <c r="D9254">
        <v>3</v>
      </c>
    </row>
    <row r="9255" spans="1:4">
      <c r="A9255">
        <v>3207102</v>
      </c>
      <c r="C9255" t="s">
        <v>3951</v>
      </c>
      <c r="D9255">
        <v>3</v>
      </c>
    </row>
    <row r="9256" spans="1:4">
      <c r="A9256">
        <v>3207109</v>
      </c>
      <c r="C9256" t="s">
        <v>56</v>
      </c>
      <c r="D9256">
        <v>3</v>
      </c>
    </row>
    <row r="9257" spans="1:4">
      <c r="A9257">
        <v>32072</v>
      </c>
      <c r="C9257" t="s">
        <v>3952</v>
      </c>
      <c r="D9257" t="s">
        <v>265</v>
      </c>
    </row>
    <row r="9258" spans="1:4">
      <c r="C9258" t="s">
        <v>3953</v>
      </c>
    </row>
    <row r="9259" spans="1:4">
      <c r="A9259">
        <v>32073</v>
      </c>
      <c r="C9259" t="s">
        <v>3954</v>
      </c>
      <c r="D9259" t="s">
        <v>265</v>
      </c>
    </row>
    <row r="9261" spans="1:4">
      <c r="C9261" t="s">
        <v>3955</v>
      </c>
    </row>
    <row r="9262" spans="1:4">
      <c r="C9262" t="s">
        <v>3956</v>
      </c>
    </row>
    <row r="9264" spans="1:4">
      <c r="A9264">
        <v>3207401</v>
      </c>
      <c r="C9264" t="s">
        <v>3957</v>
      </c>
      <c r="D9264">
        <v>3</v>
      </c>
    </row>
    <row r="9266" spans="1:4">
      <c r="A9266">
        <v>3207409</v>
      </c>
      <c r="C9266" t="s">
        <v>56</v>
      </c>
      <c r="D9266">
        <v>3</v>
      </c>
    </row>
    <row r="9268" spans="1:4">
      <c r="A9268">
        <v>3208</v>
      </c>
      <c r="C9268" t="s">
        <v>3958</v>
      </c>
    </row>
    <row r="9269" spans="1:4">
      <c r="C9269" t="s">
        <v>3959</v>
      </c>
    </row>
    <row r="9270" spans="1:4">
      <c r="C9270" t="s">
        <v>3960</v>
      </c>
    </row>
    <row r="9271" spans="1:4">
      <c r="C9271" t="s">
        <v>3961</v>
      </c>
    </row>
    <row r="9272" spans="1:4">
      <c r="C9272" t="s">
        <v>3962</v>
      </c>
    </row>
    <row r="9273" spans="1:4">
      <c r="C9273" t="s">
        <v>3963</v>
      </c>
    </row>
    <row r="9274" spans="1:4">
      <c r="C9274" t="s">
        <v>3964</v>
      </c>
    </row>
    <row r="9276" spans="1:4">
      <c r="A9276">
        <v>32081010</v>
      </c>
      <c r="C9276" t="s">
        <v>3965</v>
      </c>
      <c r="D9276">
        <v>20</v>
      </c>
    </row>
    <row r="9278" spans="1:4">
      <c r="A9278">
        <v>3208109</v>
      </c>
      <c r="C9278" t="s">
        <v>56</v>
      </c>
      <c r="D9278">
        <v>20</v>
      </c>
    </row>
    <row r="9280" spans="1:4">
      <c r="C9280" t="s">
        <v>3966</v>
      </c>
    </row>
    <row r="9282" spans="1:4">
      <c r="A9282">
        <v>32082010</v>
      </c>
      <c r="C9282" t="s">
        <v>3965</v>
      </c>
      <c r="D9282">
        <v>20</v>
      </c>
    </row>
    <row r="9284" spans="1:4">
      <c r="A9284">
        <v>3208209</v>
      </c>
      <c r="C9284" t="s">
        <v>56</v>
      </c>
      <c r="D9284">
        <v>20</v>
      </c>
    </row>
    <row r="9286" spans="1:4">
      <c r="C9286" t="s">
        <v>95</v>
      </c>
    </row>
    <row r="9288" spans="1:4">
      <c r="C9288" t="s">
        <v>3967</v>
      </c>
    </row>
    <row r="9290" spans="1:4">
      <c r="A9290">
        <v>32089011</v>
      </c>
      <c r="C9290" t="s">
        <v>3968</v>
      </c>
      <c r="D9290">
        <v>11</v>
      </c>
    </row>
    <row r="9292" spans="1:4">
      <c r="A9292">
        <v>32089019</v>
      </c>
      <c r="C9292" t="s">
        <v>3208</v>
      </c>
      <c r="D9292">
        <v>11</v>
      </c>
    </row>
    <row r="9294" spans="1:4">
      <c r="A9294">
        <v>3208902</v>
      </c>
      <c r="C9294" t="s">
        <v>3969</v>
      </c>
      <c r="D9294">
        <v>20</v>
      </c>
    </row>
    <row r="9296" spans="1:4">
      <c r="A9296">
        <v>3208909</v>
      </c>
      <c r="C9296" t="s">
        <v>56</v>
      </c>
      <c r="D9296">
        <v>20</v>
      </c>
    </row>
    <row r="9298" spans="1:4">
      <c r="A9298">
        <v>3209</v>
      </c>
      <c r="C9298" t="s">
        <v>3958</v>
      </c>
    </row>
    <row r="9299" spans="1:4">
      <c r="C9299" t="s">
        <v>3959</v>
      </c>
    </row>
    <row r="9300" spans="1:4">
      <c r="C9300" t="s">
        <v>3960</v>
      </c>
    </row>
    <row r="9301" spans="1:4">
      <c r="C9301" t="s">
        <v>3970</v>
      </c>
    </row>
    <row r="9302" spans="1:4">
      <c r="C9302" t="s">
        <v>3971</v>
      </c>
    </row>
    <row r="9303" spans="1:4">
      <c r="C9303" t="s">
        <v>3966</v>
      </c>
    </row>
    <row r="9305" spans="1:4">
      <c r="A9305">
        <v>32091010</v>
      </c>
      <c r="C9305" t="s">
        <v>3965</v>
      </c>
      <c r="D9305">
        <v>20</v>
      </c>
    </row>
    <row r="9307" spans="1:4">
      <c r="A9307">
        <v>3209109</v>
      </c>
      <c r="C9307" t="s">
        <v>56</v>
      </c>
      <c r="D9307">
        <v>20</v>
      </c>
    </row>
    <row r="9309" spans="1:4">
      <c r="C9309" t="s">
        <v>95</v>
      </c>
    </row>
    <row r="9311" spans="1:4">
      <c r="A9311">
        <v>32099010</v>
      </c>
      <c r="C9311" t="s">
        <v>3972</v>
      </c>
      <c r="D9311" t="s">
        <v>155</v>
      </c>
    </row>
    <row r="9313" spans="1:4">
      <c r="A9313">
        <v>3209909</v>
      </c>
      <c r="C9313" t="s">
        <v>56</v>
      </c>
      <c r="D9313">
        <v>20</v>
      </c>
    </row>
    <row r="9315" spans="1:4">
      <c r="A9315">
        <v>321</v>
      </c>
      <c r="C9315" t="s">
        <v>3973</v>
      </c>
    </row>
    <row r="9316" spans="1:4">
      <c r="C9316" t="s">
        <v>3974</v>
      </c>
    </row>
    <row r="9317" spans="1:4">
      <c r="C9317" t="s">
        <v>3975</v>
      </c>
    </row>
    <row r="9318" spans="1:4">
      <c r="C9318" t="s">
        <v>3976</v>
      </c>
    </row>
    <row r="9320" spans="1:4">
      <c r="A9320">
        <v>150</v>
      </c>
    </row>
    <row r="9322" spans="1:4">
      <c r="A9322" t="s">
        <v>0</v>
      </c>
      <c r="C9322" t="s">
        <v>1</v>
      </c>
      <c r="D9322" t="s">
        <v>2</v>
      </c>
    </row>
    <row r="9324" spans="1:4">
      <c r="A9324" t="s">
        <v>4</v>
      </c>
      <c r="B9324" t="s">
        <v>5</v>
      </c>
    </row>
    <row r="9325" spans="1:4">
      <c r="A9325" t="s">
        <v>7</v>
      </c>
      <c r="B9325" t="s">
        <v>8</v>
      </c>
    </row>
    <row r="9326" spans="1:4">
      <c r="A9326" t="s">
        <v>12</v>
      </c>
    </row>
    <row r="9327" spans="1:4">
      <c r="A9327">
        <v>-1</v>
      </c>
      <c r="B9327">
        <v>-2</v>
      </c>
      <c r="C9327">
        <v>-3</v>
      </c>
      <c r="D9327">
        <v>-4</v>
      </c>
    </row>
    <row r="9329" spans="1:4">
      <c r="A9329">
        <v>3210001</v>
      </c>
      <c r="C9329" t="s">
        <v>3977</v>
      </c>
      <c r="D9329">
        <v>20</v>
      </c>
    </row>
    <row r="9331" spans="1:4">
      <c r="A9331">
        <v>3210002</v>
      </c>
      <c r="C9331" t="s">
        <v>3978</v>
      </c>
      <c r="D9331">
        <v>20</v>
      </c>
    </row>
    <row r="9332" spans="1:4">
      <c r="C9332" t="s">
        <v>3979</v>
      </c>
    </row>
    <row r="9334" spans="1:4">
      <c r="A9334">
        <v>3210009</v>
      </c>
      <c r="C9334" t="s">
        <v>56</v>
      </c>
      <c r="D9334">
        <v>20</v>
      </c>
    </row>
    <row r="9336" spans="1:4">
      <c r="A9336">
        <v>3211</v>
      </c>
      <c r="C9336" t="s">
        <v>3980</v>
      </c>
    </row>
    <row r="9338" spans="1:4">
      <c r="A9338">
        <v>3211001</v>
      </c>
      <c r="C9338" t="s">
        <v>3981</v>
      </c>
      <c r="D9338">
        <v>11</v>
      </c>
    </row>
    <row r="9340" spans="1:4">
      <c r="A9340">
        <v>3211009</v>
      </c>
      <c r="C9340" t="s">
        <v>56</v>
      </c>
      <c r="D9340">
        <v>20</v>
      </c>
    </row>
    <row r="9342" spans="1:4">
      <c r="A9342">
        <v>3212</v>
      </c>
      <c r="C9342" t="s">
        <v>3982</v>
      </c>
    </row>
    <row r="9343" spans="1:4">
      <c r="C9343" t="s">
        <v>3983</v>
      </c>
    </row>
    <row r="9344" spans="1:4">
      <c r="C9344" t="s">
        <v>3984</v>
      </c>
    </row>
    <row r="9345" spans="1:4">
      <c r="C9345" t="s">
        <v>3985</v>
      </c>
    </row>
    <row r="9346" spans="1:4">
      <c r="C9346" t="s">
        <v>3986</v>
      </c>
    </row>
    <row r="9347" spans="1:4">
      <c r="C9347" t="s">
        <v>3987</v>
      </c>
    </row>
    <row r="9348" spans="1:4">
      <c r="C9348" t="s">
        <v>3988</v>
      </c>
    </row>
    <row r="9350" spans="1:4">
      <c r="A9350">
        <v>32121</v>
      </c>
      <c r="C9350" t="s">
        <v>3989</v>
      </c>
      <c r="D9350">
        <v>16</v>
      </c>
    </row>
    <row r="9352" spans="1:4">
      <c r="C9352" t="s">
        <v>95</v>
      </c>
    </row>
    <row r="9354" spans="1:4">
      <c r="A9354">
        <v>32129010</v>
      </c>
      <c r="C9354" t="s">
        <v>3990</v>
      </c>
      <c r="D9354" t="s">
        <v>764</v>
      </c>
    </row>
    <row r="9356" spans="1:4">
      <c r="A9356">
        <v>3212902</v>
      </c>
      <c r="C9356" t="s">
        <v>3991</v>
      </c>
      <c r="D9356" t="s">
        <v>98</v>
      </c>
    </row>
    <row r="9358" spans="1:4">
      <c r="A9358">
        <v>3212903</v>
      </c>
      <c r="C9358" t="s">
        <v>3992</v>
      </c>
      <c r="D9358">
        <v>3</v>
      </c>
    </row>
    <row r="9360" spans="1:4">
      <c r="A9360">
        <v>3212909</v>
      </c>
      <c r="C9360" t="s">
        <v>56</v>
      </c>
      <c r="D9360">
        <v>20</v>
      </c>
    </row>
    <row r="9362" spans="1:4">
      <c r="A9362">
        <v>3213</v>
      </c>
      <c r="C9362" t="s">
        <v>3993</v>
      </c>
    </row>
    <row r="9363" spans="1:4">
      <c r="C9363" t="s">
        <v>3994</v>
      </c>
    </row>
    <row r="9364" spans="1:4">
      <c r="C9364" t="s">
        <v>3995</v>
      </c>
    </row>
    <row r="9365" spans="1:4">
      <c r="C9365" t="s">
        <v>3996</v>
      </c>
    </row>
    <row r="9367" spans="1:4">
      <c r="A9367">
        <v>32131</v>
      </c>
      <c r="C9367" t="s">
        <v>3997</v>
      </c>
      <c r="D9367">
        <v>20</v>
      </c>
    </row>
    <row r="9369" spans="1:4">
      <c r="A9369">
        <v>32139</v>
      </c>
      <c r="C9369" t="s">
        <v>33</v>
      </c>
      <c r="D9369">
        <v>20</v>
      </c>
    </row>
    <row r="9371" spans="1:4">
      <c r="A9371">
        <v>3214</v>
      </c>
      <c r="C9371" t="s">
        <v>3998</v>
      </c>
    </row>
    <row r="9372" spans="1:4">
      <c r="C9372" t="s">
        <v>3999</v>
      </c>
    </row>
    <row r="9373" spans="1:4">
      <c r="C9373" t="s">
        <v>4000</v>
      </c>
    </row>
    <row r="9374" spans="1:4">
      <c r="C9374" t="s">
        <v>4001</v>
      </c>
    </row>
    <row r="9375" spans="1:4">
      <c r="C9375" t="s">
        <v>4002</v>
      </c>
    </row>
    <row r="9377" spans="1:4">
      <c r="C9377" t="s">
        <v>4003</v>
      </c>
    </row>
    <row r="9378" spans="1:4">
      <c r="C9378" t="s">
        <v>4004</v>
      </c>
    </row>
    <row r="9379" spans="1:4">
      <c r="C9379" t="s">
        <v>4005</v>
      </c>
    </row>
    <row r="9381" spans="1:4">
      <c r="A9381">
        <v>3214101</v>
      </c>
      <c r="C9381" t="s">
        <v>4006</v>
      </c>
      <c r="D9381">
        <v>20</v>
      </c>
    </row>
    <row r="9383" spans="1:4">
      <c r="A9383">
        <v>3214102</v>
      </c>
      <c r="C9383" t="s">
        <v>4007</v>
      </c>
      <c r="D9383">
        <v>20</v>
      </c>
    </row>
    <row r="9385" spans="1:4">
      <c r="A9385">
        <v>3214103</v>
      </c>
      <c r="C9385" t="s">
        <v>4008</v>
      </c>
      <c r="D9385">
        <v>20</v>
      </c>
    </row>
    <row r="9387" spans="1:4">
      <c r="A9387">
        <v>3214105</v>
      </c>
      <c r="C9387" t="s">
        <v>4009</v>
      </c>
      <c r="D9387" t="s">
        <v>155</v>
      </c>
    </row>
    <row r="9389" spans="1:4">
      <c r="A9389">
        <v>3214109</v>
      </c>
      <c r="C9389" t="s">
        <v>56</v>
      </c>
      <c r="D9389">
        <v>20</v>
      </c>
    </row>
    <row r="9391" spans="1:4">
      <c r="C9391" t="s">
        <v>95</v>
      </c>
    </row>
    <row r="9393" spans="1:5">
      <c r="A9393">
        <v>32149010</v>
      </c>
      <c r="C9393" t="s">
        <v>4010</v>
      </c>
      <c r="D9393">
        <v>11</v>
      </c>
    </row>
    <row r="9395" spans="1:5">
      <c r="A9395">
        <v>3214909</v>
      </c>
      <c r="C9395" t="s">
        <v>56</v>
      </c>
      <c r="D9395">
        <v>20</v>
      </c>
    </row>
    <row r="9400" spans="1:5">
      <c r="A9400">
        <v>151</v>
      </c>
    </row>
    <row r="9402" spans="1:5">
      <c r="A9402" t="s">
        <v>0</v>
      </c>
      <c r="D9402" t="s">
        <v>1</v>
      </c>
      <c r="E9402" t="s">
        <v>2</v>
      </c>
    </row>
    <row r="9404" spans="1:5">
      <c r="A9404" t="s">
        <v>4</v>
      </c>
      <c r="B9404" t="s">
        <v>5</v>
      </c>
    </row>
    <row r="9405" spans="1:5">
      <c r="A9405" t="s">
        <v>7</v>
      </c>
      <c r="B9405" t="s">
        <v>8</v>
      </c>
    </row>
    <row r="9406" spans="1:5">
      <c r="A9406" t="s">
        <v>12</v>
      </c>
    </row>
    <row r="9407" spans="1:5">
      <c r="A9407">
        <v>-1</v>
      </c>
      <c r="B9407">
        <v>-2</v>
      </c>
      <c r="D9407">
        <v>-3</v>
      </c>
      <c r="E9407">
        <v>-4</v>
      </c>
    </row>
    <row r="9409" spans="1:5">
      <c r="A9409">
        <v>3215</v>
      </c>
      <c r="C9409" t="s">
        <v>4011</v>
      </c>
    </row>
    <row r="9410" spans="1:5">
      <c r="C9410" t="s">
        <v>4012</v>
      </c>
    </row>
    <row r="9412" spans="1:5">
      <c r="C9412" t="s">
        <v>360</v>
      </c>
      <c r="D9412" t="s">
        <v>4013</v>
      </c>
    </row>
    <row r="9414" spans="1:5">
      <c r="C9414" t="s">
        <v>4014</v>
      </c>
    </row>
    <row r="9416" spans="1:5">
      <c r="A9416">
        <v>32151110</v>
      </c>
      <c r="C9416" t="s">
        <v>4015</v>
      </c>
      <c r="E9416">
        <v>16</v>
      </c>
    </row>
    <row r="9418" spans="1:5">
      <c r="A9418">
        <v>3215119</v>
      </c>
      <c r="C9418" t="s">
        <v>56</v>
      </c>
      <c r="E9418">
        <v>20</v>
      </c>
    </row>
    <row r="9420" spans="1:5">
      <c r="C9420" t="s">
        <v>676</v>
      </c>
    </row>
    <row r="9422" spans="1:5">
      <c r="A9422">
        <v>32151910</v>
      </c>
      <c r="C9422" t="s">
        <v>4016</v>
      </c>
      <c r="E9422">
        <v>16</v>
      </c>
    </row>
    <row r="9424" spans="1:5">
      <c r="A9424">
        <v>3215199</v>
      </c>
      <c r="C9424" t="s">
        <v>56</v>
      </c>
      <c r="E9424">
        <v>20</v>
      </c>
    </row>
    <row r="9426" spans="1:5">
      <c r="C9426" t="s">
        <v>95</v>
      </c>
    </row>
    <row r="9428" spans="1:5">
      <c r="A9428">
        <v>32159010</v>
      </c>
      <c r="C9428" t="s">
        <v>4017</v>
      </c>
      <c r="E9428" t="s">
        <v>265</v>
      </c>
    </row>
    <row r="9429" spans="1:5">
      <c r="C9429" t="s">
        <v>4018</v>
      </c>
    </row>
    <row r="9430" spans="1:5">
      <c r="A9430">
        <v>3215909</v>
      </c>
      <c r="C9430" t="s">
        <v>56</v>
      </c>
      <c r="E9430">
        <v>20</v>
      </c>
    </row>
    <row r="9435" spans="1:5">
      <c r="A9435" t="s">
        <v>4019</v>
      </c>
    </row>
    <row r="9437" spans="1:5">
      <c r="A9437" t="s">
        <v>4020</v>
      </c>
    </row>
    <row r="9439" spans="1:5">
      <c r="A9439" t="s">
        <v>4021</v>
      </c>
    </row>
    <row r="9441" spans="1:2">
      <c r="A9441" t="s">
        <v>822</v>
      </c>
    </row>
    <row r="9443" spans="1:2">
      <c r="A9443" t="s">
        <v>823</v>
      </c>
      <c r="B9443" t="s">
        <v>1851</v>
      </c>
    </row>
    <row r="9445" spans="1:2">
      <c r="A9445" t="s">
        <v>4022</v>
      </c>
    </row>
    <row r="9447" spans="1:2">
      <c r="A9447" t="s">
        <v>4023</v>
      </c>
    </row>
    <row r="9449" spans="1:2">
      <c r="A9449" t="s">
        <v>4024</v>
      </c>
    </row>
    <row r="9451" spans="1:2">
      <c r="A9451" t="s">
        <v>825</v>
      </c>
      <c r="B9451" t="s">
        <v>4025</v>
      </c>
    </row>
    <row r="9453" spans="1:2">
      <c r="A9453" t="s">
        <v>827</v>
      </c>
      <c r="B9453" t="s">
        <v>4026</v>
      </c>
    </row>
    <row r="9455" spans="1:2">
      <c r="A9455" t="s">
        <v>1480</v>
      </c>
      <c r="B9455" t="s">
        <v>4027</v>
      </c>
    </row>
    <row r="9462" spans="1:4">
      <c r="A9462">
        <v>152</v>
      </c>
    </row>
    <row r="9465" spans="1:4">
      <c r="A9465" t="s">
        <v>0</v>
      </c>
      <c r="C9465" t="s">
        <v>1</v>
      </c>
      <c r="D9465" t="s">
        <v>2</v>
      </c>
    </row>
    <row r="9467" spans="1:4">
      <c r="A9467" t="s">
        <v>4</v>
      </c>
      <c r="B9467" t="s">
        <v>5</v>
      </c>
    </row>
    <row r="9468" spans="1:4">
      <c r="A9468" t="s">
        <v>7</v>
      </c>
      <c r="B9468" t="s">
        <v>8</v>
      </c>
    </row>
    <row r="9469" spans="1:4">
      <c r="A9469" t="s">
        <v>12</v>
      </c>
    </row>
    <row r="9470" spans="1:4">
      <c r="A9470">
        <v>-1</v>
      </c>
      <c r="B9470">
        <v>-2</v>
      </c>
      <c r="C9470">
        <v>-3</v>
      </c>
      <c r="D9470">
        <v>-4</v>
      </c>
    </row>
    <row r="9472" spans="1:4">
      <c r="A9472">
        <v>3301</v>
      </c>
      <c r="C9472" t="s">
        <v>4028</v>
      </c>
    </row>
    <row r="9473" spans="1:4">
      <c r="C9473" t="s">
        <v>4029</v>
      </c>
    </row>
    <row r="9474" spans="1:4">
      <c r="C9474" t="s">
        <v>4030</v>
      </c>
    </row>
    <row r="9475" spans="1:4">
      <c r="C9475" t="s">
        <v>4031</v>
      </c>
    </row>
    <row r="9476" spans="1:4">
      <c r="C9476" t="s">
        <v>4032</v>
      </c>
    </row>
    <row r="9477" spans="1:4">
      <c r="C9477" t="s">
        <v>4033</v>
      </c>
    </row>
    <row r="9478" spans="1:4">
      <c r="C9478" t="s">
        <v>4034</v>
      </c>
    </row>
    <row r="9479" spans="1:4">
      <c r="C9479" t="s">
        <v>4035</v>
      </c>
    </row>
    <row r="9480" spans="1:4">
      <c r="C9480" t="s">
        <v>4036</v>
      </c>
    </row>
    <row r="9482" spans="1:4">
      <c r="A9482">
        <v>33011200</v>
      </c>
      <c r="C9482" t="s">
        <v>4037</v>
      </c>
      <c r="D9482">
        <v>11</v>
      </c>
    </row>
    <row r="9484" spans="1:4">
      <c r="A9484">
        <v>330113</v>
      </c>
      <c r="C9484" t="s">
        <v>4038</v>
      </c>
      <c r="D9484">
        <v>11</v>
      </c>
    </row>
    <row r="9486" spans="1:4">
      <c r="A9486">
        <v>330119</v>
      </c>
      <c r="C9486" t="s">
        <v>27</v>
      </c>
      <c r="D9486">
        <v>11</v>
      </c>
    </row>
    <row r="9488" spans="1:4">
      <c r="C9488" t="s">
        <v>4039</v>
      </c>
    </row>
    <row r="9490" spans="1:4">
      <c r="A9490">
        <v>33012400</v>
      </c>
      <c r="C9490" t="s">
        <v>4040</v>
      </c>
      <c r="D9490">
        <v>11</v>
      </c>
    </row>
    <row r="9492" spans="1:4">
      <c r="A9492">
        <v>330125</v>
      </c>
      <c r="C9492" t="s">
        <v>4041</v>
      </c>
      <c r="D9492">
        <v>11</v>
      </c>
    </row>
    <row r="9494" spans="1:4">
      <c r="C9494" t="s">
        <v>676</v>
      </c>
    </row>
    <row r="9496" spans="1:4">
      <c r="A9496">
        <v>33012910</v>
      </c>
      <c r="C9496" t="s">
        <v>4042</v>
      </c>
      <c r="D9496">
        <v>11</v>
      </c>
    </row>
    <row r="9498" spans="1:4">
      <c r="A9498">
        <v>3301292</v>
      </c>
      <c r="C9498" t="s">
        <v>4043</v>
      </c>
      <c r="D9498">
        <v>11</v>
      </c>
    </row>
    <row r="9500" spans="1:4">
      <c r="A9500">
        <v>3301299</v>
      </c>
      <c r="C9500" t="s">
        <v>56</v>
      </c>
      <c r="D9500">
        <v>11</v>
      </c>
    </row>
    <row r="9502" spans="1:4">
      <c r="A9502">
        <v>33013</v>
      </c>
      <c r="C9502" t="s">
        <v>4044</v>
      </c>
      <c r="D9502">
        <v>11</v>
      </c>
    </row>
    <row r="9504" spans="1:4">
      <c r="C9504" t="s">
        <v>95</v>
      </c>
    </row>
    <row r="9506" spans="1:4">
      <c r="A9506">
        <v>33019010</v>
      </c>
      <c r="C9506" t="s">
        <v>4045</v>
      </c>
      <c r="D9506">
        <v>11</v>
      </c>
    </row>
    <row r="9508" spans="1:4">
      <c r="A9508">
        <v>3301909</v>
      </c>
      <c r="C9508" t="s">
        <v>56</v>
      </c>
      <c r="D9508">
        <v>11</v>
      </c>
    </row>
    <row r="9510" spans="1:4">
      <c r="A9510">
        <v>3302</v>
      </c>
      <c r="C9510" t="s">
        <v>4046</v>
      </c>
    </row>
    <row r="9511" spans="1:4">
      <c r="C9511" t="s">
        <v>4047</v>
      </c>
    </row>
    <row r="9512" spans="1:4">
      <c r="C9512" t="s">
        <v>4048</v>
      </c>
    </row>
    <row r="9513" spans="1:4">
      <c r="C9513" t="s">
        <v>4049</v>
      </c>
    </row>
    <row r="9514" spans="1:4">
      <c r="C9514" t="s">
        <v>4050</v>
      </c>
    </row>
    <row r="9515" spans="1:4">
      <c r="C9515" t="s">
        <v>4051</v>
      </c>
    </row>
    <row r="9516" spans="1:4">
      <c r="C9516" t="s">
        <v>4052</v>
      </c>
    </row>
    <row r="9517" spans="1:4">
      <c r="C9517" t="s">
        <v>4053</v>
      </c>
    </row>
    <row r="9519" spans="1:4">
      <c r="A9519">
        <v>33021010</v>
      </c>
      <c r="C9519" t="s">
        <v>4054</v>
      </c>
      <c r="D9519" t="s">
        <v>265</v>
      </c>
    </row>
    <row r="9520" spans="1:4">
      <c r="C9520" t="s">
        <v>4055</v>
      </c>
    </row>
    <row r="9522" spans="1:4">
      <c r="A9522">
        <v>3302102</v>
      </c>
      <c r="C9522" t="s">
        <v>4056</v>
      </c>
      <c r="D9522" t="s">
        <v>265</v>
      </c>
    </row>
    <row r="9523" spans="1:4">
      <c r="C9523" t="s">
        <v>4057</v>
      </c>
    </row>
    <row r="9525" spans="1:4">
      <c r="A9525">
        <v>3302109</v>
      </c>
      <c r="C9525" t="s">
        <v>56</v>
      </c>
      <c r="D9525">
        <v>11</v>
      </c>
    </row>
    <row r="9527" spans="1:4">
      <c r="C9527" t="s">
        <v>95</v>
      </c>
    </row>
    <row r="9529" spans="1:4">
      <c r="A9529">
        <v>33029010</v>
      </c>
      <c r="C9529" t="s">
        <v>4058</v>
      </c>
      <c r="D9529">
        <v>11</v>
      </c>
    </row>
    <row r="9531" spans="1:4">
      <c r="A9531">
        <v>3302909</v>
      </c>
      <c r="C9531" t="s">
        <v>56</v>
      </c>
      <c r="D9531">
        <v>11</v>
      </c>
    </row>
    <row r="9533" spans="1:4">
      <c r="A9533">
        <v>3303</v>
      </c>
      <c r="C9533" t="s">
        <v>4059</v>
      </c>
    </row>
    <row r="9535" spans="1:4">
      <c r="A9535">
        <v>3303001</v>
      </c>
      <c r="C9535" t="s">
        <v>4060</v>
      </c>
      <c r="D9535">
        <v>20</v>
      </c>
    </row>
    <row r="9537" spans="1:5">
      <c r="A9537">
        <v>3303002</v>
      </c>
      <c r="C9537" t="s">
        <v>4061</v>
      </c>
      <c r="D9537">
        <v>20</v>
      </c>
    </row>
    <row r="9539" spans="1:5">
      <c r="A9539">
        <v>3303009</v>
      </c>
      <c r="C9539" t="s">
        <v>56</v>
      </c>
      <c r="D9539">
        <v>20</v>
      </c>
    </row>
    <row r="9543" spans="1:5">
      <c r="A9543">
        <v>153</v>
      </c>
    </row>
    <row r="9545" spans="1:5">
      <c r="A9545" t="s">
        <v>0</v>
      </c>
      <c r="D9545" t="s">
        <v>1</v>
      </c>
      <c r="E9545" t="s">
        <v>2</v>
      </c>
    </row>
    <row r="9547" spans="1:5">
      <c r="A9547" t="s">
        <v>4</v>
      </c>
      <c r="B9547" t="s">
        <v>5</v>
      </c>
    </row>
    <row r="9548" spans="1:5">
      <c r="A9548" t="s">
        <v>7</v>
      </c>
      <c r="B9548" t="s">
        <v>8</v>
      </c>
    </row>
    <row r="9549" spans="1:5">
      <c r="A9549" t="s">
        <v>12</v>
      </c>
    </row>
    <row r="9550" spans="1:5">
      <c r="A9550">
        <v>-1</v>
      </c>
      <c r="B9550">
        <v>-2</v>
      </c>
      <c r="D9550">
        <v>-3</v>
      </c>
      <c r="E9550">
        <v>-4</v>
      </c>
    </row>
    <row r="9552" spans="1:5">
      <c r="A9552">
        <v>3304</v>
      </c>
      <c r="C9552" t="s">
        <v>4062</v>
      </c>
    </row>
    <row r="9553" spans="1:5">
      <c r="C9553" t="s">
        <v>4063</v>
      </c>
    </row>
    <row r="9554" spans="1:5">
      <c r="C9554" t="s">
        <v>4064</v>
      </c>
    </row>
    <row r="9555" spans="1:5">
      <c r="C9555" t="s">
        <v>4065</v>
      </c>
    </row>
    <row r="9556" spans="1:5">
      <c r="C9556" t="s">
        <v>4066</v>
      </c>
    </row>
    <row r="9557" spans="1:5">
      <c r="A9557">
        <v>33041</v>
      </c>
      <c r="C9557" t="s">
        <v>4067</v>
      </c>
      <c r="E9557">
        <v>20</v>
      </c>
    </row>
    <row r="9559" spans="1:5">
      <c r="A9559">
        <v>33042</v>
      </c>
      <c r="C9559" t="s">
        <v>4068</v>
      </c>
      <c r="E9559">
        <v>20</v>
      </c>
    </row>
    <row r="9561" spans="1:5">
      <c r="C9561" t="s">
        <v>4069</v>
      </c>
    </row>
    <row r="9563" spans="1:5">
      <c r="A9563">
        <v>33043010</v>
      </c>
      <c r="C9563" t="s">
        <v>4070</v>
      </c>
      <c r="E9563">
        <v>20</v>
      </c>
    </row>
    <row r="9565" spans="1:5">
      <c r="A9565">
        <v>3304309</v>
      </c>
      <c r="C9565" t="s">
        <v>56</v>
      </c>
      <c r="E9565">
        <v>20</v>
      </c>
    </row>
    <row r="9567" spans="1:5">
      <c r="C9567" t="s">
        <v>95</v>
      </c>
    </row>
    <row r="9569" spans="1:5">
      <c r="C9569" t="s">
        <v>4071</v>
      </c>
    </row>
    <row r="9571" spans="1:5">
      <c r="A9571">
        <v>33049110</v>
      </c>
      <c r="C9571" t="s">
        <v>4072</v>
      </c>
      <c r="E9571">
        <v>20</v>
      </c>
    </row>
    <row r="9573" spans="1:5">
      <c r="A9573">
        <v>3304912</v>
      </c>
      <c r="C9573" t="s">
        <v>4073</v>
      </c>
      <c r="E9573">
        <v>20</v>
      </c>
    </row>
    <row r="9575" spans="1:5">
      <c r="A9575">
        <v>3304919</v>
      </c>
      <c r="C9575" t="s">
        <v>56</v>
      </c>
      <c r="E9575">
        <v>20</v>
      </c>
    </row>
    <row r="9577" spans="1:5">
      <c r="C9577" t="s">
        <v>676</v>
      </c>
    </row>
    <row r="9579" spans="1:5">
      <c r="A9579">
        <v>33049910</v>
      </c>
      <c r="C9579" t="s">
        <v>4074</v>
      </c>
      <c r="E9579" t="s">
        <v>98</v>
      </c>
    </row>
    <row r="9581" spans="1:5">
      <c r="A9581">
        <v>3304992</v>
      </c>
      <c r="C9581" t="s">
        <v>4075</v>
      </c>
      <c r="E9581" t="s">
        <v>98</v>
      </c>
    </row>
    <row r="9583" spans="1:5">
      <c r="A9583">
        <v>3304999</v>
      </c>
      <c r="C9583" t="s">
        <v>56</v>
      </c>
      <c r="E9583">
        <v>20</v>
      </c>
    </row>
    <row r="9585" spans="1:5">
      <c r="A9585">
        <v>3305</v>
      </c>
      <c r="C9585" t="s">
        <v>4076</v>
      </c>
    </row>
    <row r="9587" spans="1:5">
      <c r="A9587">
        <v>33051</v>
      </c>
      <c r="C9587" t="s">
        <v>4077</v>
      </c>
      <c r="E9587">
        <v>20</v>
      </c>
    </row>
    <row r="9589" spans="1:5">
      <c r="A9589">
        <v>33052</v>
      </c>
      <c r="C9589" t="s">
        <v>4078</v>
      </c>
      <c r="E9589" t="s">
        <v>98</v>
      </c>
    </row>
    <row r="9590" spans="1:5">
      <c r="C9590" t="s">
        <v>4079</v>
      </c>
    </row>
    <row r="9592" spans="1:5">
      <c r="A9592">
        <v>33053</v>
      </c>
      <c r="C9592" t="s">
        <v>4080</v>
      </c>
      <c r="E9592">
        <v>20</v>
      </c>
    </row>
    <row r="9594" spans="1:5">
      <c r="C9594" t="s">
        <v>95</v>
      </c>
    </row>
    <row r="9596" spans="1:5">
      <c r="A9596">
        <v>33059010</v>
      </c>
      <c r="C9596" t="s">
        <v>4081</v>
      </c>
      <c r="E9596">
        <v>20</v>
      </c>
    </row>
    <row r="9598" spans="1:5">
      <c r="A9598">
        <v>3305902</v>
      </c>
      <c r="C9598" t="s">
        <v>4082</v>
      </c>
      <c r="E9598">
        <v>20</v>
      </c>
    </row>
    <row r="9600" spans="1:5">
      <c r="A9600">
        <v>3305909</v>
      </c>
      <c r="C9600" t="s">
        <v>56</v>
      </c>
      <c r="E9600">
        <v>20</v>
      </c>
    </row>
    <row r="9602" spans="1:5">
      <c r="A9602">
        <v>3306</v>
      </c>
      <c r="C9602" t="s">
        <v>4083</v>
      </c>
    </row>
    <row r="9603" spans="1:5">
      <c r="C9603" t="s">
        <v>4084</v>
      </c>
    </row>
    <row r="9604" spans="1:5">
      <c r="C9604" t="s">
        <v>4085</v>
      </c>
    </row>
    <row r="9605" spans="1:5">
      <c r="C9605" t="s">
        <v>4086</v>
      </c>
    </row>
    <row r="9606" spans="1:5">
      <c r="C9606" t="s">
        <v>4087</v>
      </c>
    </row>
    <row r="9607" spans="1:5">
      <c r="C9607" t="s">
        <v>4088</v>
      </c>
    </row>
    <row r="9609" spans="1:5">
      <c r="A9609">
        <v>33061010</v>
      </c>
      <c r="C9609" t="s">
        <v>4089</v>
      </c>
      <c r="E9609">
        <v>20</v>
      </c>
    </row>
    <row r="9611" spans="1:5">
      <c r="A9611">
        <v>3306109</v>
      </c>
      <c r="C9611" t="s">
        <v>56</v>
      </c>
      <c r="E9611">
        <v>20</v>
      </c>
    </row>
    <row r="9613" spans="1:5">
      <c r="A9613">
        <v>33062</v>
      </c>
      <c r="C9613" t="s">
        <v>360</v>
      </c>
      <c r="D9613" t="s">
        <v>4090</v>
      </c>
      <c r="E9613">
        <v>20</v>
      </c>
    </row>
    <row r="9614" spans="1:5">
      <c r="C9614" t="s">
        <v>4091</v>
      </c>
    </row>
    <row r="9616" spans="1:5">
      <c r="A9616">
        <v>33069</v>
      </c>
      <c r="C9616" t="s">
        <v>33</v>
      </c>
      <c r="E9616">
        <v>20</v>
      </c>
    </row>
    <row r="9626" spans="1:4">
      <c r="A9626">
        <v>154</v>
      </c>
    </row>
    <row r="9628" spans="1:4">
      <c r="A9628" t="s">
        <v>0</v>
      </c>
      <c r="C9628" t="s">
        <v>1</v>
      </c>
      <c r="D9628" t="s">
        <v>2</v>
      </c>
    </row>
    <row r="9630" spans="1:4">
      <c r="A9630" t="s">
        <v>4</v>
      </c>
      <c r="B9630" t="s">
        <v>5</v>
      </c>
    </row>
    <row r="9631" spans="1:4">
      <c r="A9631" t="s">
        <v>7</v>
      </c>
      <c r="B9631" t="s">
        <v>8</v>
      </c>
    </row>
    <row r="9632" spans="1:4">
      <c r="A9632" t="s">
        <v>12</v>
      </c>
    </row>
    <row r="9633" spans="1:4">
      <c r="A9633">
        <v>-1</v>
      </c>
      <c r="B9633">
        <v>-2</v>
      </c>
      <c r="C9633">
        <v>-3</v>
      </c>
      <c r="D9633">
        <v>-4</v>
      </c>
    </row>
    <row r="9635" spans="1:4">
      <c r="A9635">
        <v>3307</v>
      </c>
      <c r="C9635" t="s">
        <v>4092</v>
      </c>
    </row>
    <row r="9636" spans="1:4">
      <c r="C9636" t="s">
        <v>4093</v>
      </c>
    </row>
    <row r="9637" spans="1:4">
      <c r="C9637" t="s">
        <v>4094</v>
      </c>
    </row>
    <row r="9638" spans="1:4">
      <c r="C9638" t="s">
        <v>4095</v>
      </c>
    </row>
    <row r="9639" spans="1:4">
      <c r="C9639" t="s">
        <v>4096</v>
      </c>
    </row>
    <row r="9640" spans="1:4">
      <c r="C9640" t="s">
        <v>4097</v>
      </c>
    </row>
    <row r="9641" spans="1:4">
      <c r="C9641" t="s">
        <v>4098</v>
      </c>
    </row>
    <row r="9642" spans="1:4">
      <c r="A9642">
        <v>33071</v>
      </c>
      <c r="C9642" t="s">
        <v>4099</v>
      </c>
      <c r="D9642" t="s">
        <v>98</v>
      </c>
    </row>
    <row r="9643" spans="1:4">
      <c r="C9643" t="s">
        <v>4100</v>
      </c>
    </row>
    <row r="9644" spans="1:4">
      <c r="A9644">
        <v>33072</v>
      </c>
      <c r="C9644" t="s">
        <v>4101</v>
      </c>
      <c r="D9644" t="s">
        <v>98</v>
      </c>
    </row>
    <row r="9646" spans="1:4">
      <c r="A9646">
        <v>33073</v>
      </c>
      <c r="C9646" t="s">
        <v>4102</v>
      </c>
      <c r="D9646" t="s">
        <v>98</v>
      </c>
    </row>
    <row r="9647" spans="1:4">
      <c r="C9647" t="s">
        <v>4100</v>
      </c>
    </row>
    <row r="9648" spans="1:4">
      <c r="C9648" t="s">
        <v>4103</v>
      </c>
    </row>
    <row r="9649" spans="1:4">
      <c r="C9649" t="s">
        <v>4104</v>
      </c>
    </row>
    <row r="9650" spans="1:4">
      <c r="C9650" t="s">
        <v>4105</v>
      </c>
    </row>
    <row r="9652" spans="1:4">
      <c r="A9652">
        <v>330741</v>
      </c>
      <c r="C9652" t="s">
        <v>4106</v>
      </c>
      <c r="D9652">
        <v>20</v>
      </c>
    </row>
    <row r="9653" spans="1:4">
      <c r="C9653" t="s">
        <v>4107</v>
      </c>
    </row>
    <row r="9655" spans="1:4">
      <c r="A9655">
        <v>330749</v>
      </c>
      <c r="C9655" t="s">
        <v>27</v>
      </c>
      <c r="D9655">
        <v>20</v>
      </c>
    </row>
    <row r="9657" spans="1:4">
      <c r="C9657" t="s">
        <v>95</v>
      </c>
    </row>
    <row r="9659" spans="1:4">
      <c r="A9659">
        <v>33079010</v>
      </c>
      <c r="C9659" t="s">
        <v>4108</v>
      </c>
      <c r="D9659">
        <v>20</v>
      </c>
    </row>
    <row r="9661" spans="1:4">
      <c r="A9661">
        <v>3307909</v>
      </c>
      <c r="C9661" t="s">
        <v>56</v>
      </c>
      <c r="D9661">
        <v>20</v>
      </c>
    </row>
    <row r="9668" spans="1:2">
      <c r="A9668" t="s">
        <v>4109</v>
      </c>
    </row>
    <row r="9670" spans="1:2">
      <c r="A9670" t="s">
        <v>4110</v>
      </c>
    </row>
    <row r="9672" spans="1:2">
      <c r="A9672" t="s">
        <v>4111</v>
      </c>
    </row>
    <row r="9674" spans="1:2">
      <c r="A9674" t="s">
        <v>822</v>
      </c>
    </row>
    <row r="9676" spans="1:2">
      <c r="A9676" t="s">
        <v>823</v>
      </c>
      <c r="B9676" t="s">
        <v>1851</v>
      </c>
    </row>
    <row r="9678" spans="1:2">
      <c r="A9678" t="s">
        <v>4112</v>
      </c>
    </row>
    <row r="9680" spans="1:2">
      <c r="A9680" t="s">
        <v>4113</v>
      </c>
    </row>
    <row r="9682" spans="1:2">
      <c r="A9682" t="s">
        <v>4114</v>
      </c>
    </row>
    <row r="9684" spans="1:2">
      <c r="A9684" t="s">
        <v>825</v>
      </c>
      <c r="B9684" t="s">
        <v>4115</v>
      </c>
    </row>
    <row r="9688" spans="1:2">
      <c r="A9688">
        <v>155</v>
      </c>
    </row>
    <row r="9691" spans="1:2">
      <c r="A9691" t="s">
        <v>4116</v>
      </c>
    </row>
    <row r="9693" spans="1:2">
      <c r="A9693" t="s">
        <v>827</v>
      </c>
      <c r="B9693" t="s">
        <v>4117</v>
      </c>
    </row>
    <row r="9695" spans="1:2">
      <c r="A9695" t="s">
        <v>4118</v>
      </c>
    </row>
    <row r="9697" spans="1:2">
      <c r="A9697" t="s">
        <v>4119</v>
      </c>
    </row>
    <row r="9699" spans="1:2">
      <c r="A9699" t="s">
        <v>1480</v>
      </c>
      <c r="B9699" t="s">
        <v>4120</v>
      </c>
    </row>
    <row r="9701" spans="1:2">
      <c r="A9701" t="s">
        <v>1555</v>
      </c>
      <c r="B9701" t="s">
        <v>4121</v>
      </c>
    </row>
    <row r="9703" spans="1:2">
      <c r="A9703" t="s">
        <v>4122</v>
      </c>
    </row>
    <row r="9705" spans="1:2">
      <c r="A9705" t="s">
        <v>4123</v>
      </c>
    </row>
    <row r="9707" spans="1:2">
      <c r="A9707" t="s">
        <v>4124</v>
      </c>
    </row>
    <row r="9709" spans="1:2">
      <c r="A9709" t="s">
        <v>4125</v>
      </c>
    </row>
    <row r="9711" spans="1:2">
      <c r="A9711" t="s">
        <v>4126</v>
      </c>
    </row>
    <row r="9713" spans="1:4">
      <c r="A9713" t="s">
        <v>4127</v>
      </c>
    </row>
    <row r="9715" spans="1:4">
      <c r="A9715" t="s">
        <v>4128</v>
      </c>
    </row>
    <row r="9719" spans="1:4">
      <c r="A9719" t="s">
        <v>0</v>
      </c>
      <c r="C9719" t="s">
        <v>1</v>
      </c>
      <c r="D9719" t="s">
        <v>2</v>
      </c>
    </row>
    <row r="9721" spans="1:4">
      <c r="A9721" t="s">
        <v>4</v>
      </c>
      <c r="B9721" t="s">
        <v>5</v>
      </c>
    </row>
    <row r="9722" spans="1:4">
      <c r="A9722" t="s">
        <v>7</v>
      </c>
      <c r="B9722" t="s">
        <v>8</v>
      </c>
    </row>
    <row r="9723" spans="1:4">
      <c r="A9723" t="s">
        <v>12</v>
      </c>
    </row>
    <row r="9725" spans="1:4">
      <c r="A9725">
        <v>-1</v>
      </c>
      <c r="B9725">
        <v>-2</v>
      </c>
      <c r="C9725">
        <v>-3</v>
      </c>
      <c r="D9725">
        <v>-4</v>
      </c>
    </row>
    <row r="9727" spans="1:4">
      <c r="A9727">
        <v>3401</v>
      </c>
      <c r="C9727" t="s">
        <v>4129</v>
      </c>
    </row>
    <row r="9728" spans="1:4">
      <c r="C9728" t="s">
        <v>4130</v>
      </c>
    </row>
    <row r="9729" spans="1:3">
      <c r="C9729" t="s">
        <v>4131</v>
      </c>
    </row>
    <row r="9730" spans="1:3">
      <c r="C9730" t="s">
        <v>4132</v>
      </c>
    </row>
    <row r="9731" spans="1:3">
      <c r="C9731" t="s">
        <v>4133</v>
      </c>
    </row>
    <row r="9732" spans="1:3">
      <c r="C9732" t="s">
        <v>4134</v>
      </c>
    </row>
    <row r="9733" spans="1:3">
      <c r="C9733" t="s">
        <v>4135</v>
      </c>
    </row>
    <row r="9734" spans="1:3">
      <c r="C9734" t="s">
        <v>4136</v>
      </c>
    </row>
    <row r="9735" spans="1:3">
      <c r="C9735" t="s">
        <v>4137</v>
      </c>
    </row>
    <row r="9736" spans="1:3">
      <c r="C9736" t="s">
        <v>4138</v>
      </c>
    </row>
    <row r="9737" spans="1:3">
      <c r="C9737" t="s">
        <v>4139</v>
      </c>
    </row>
    <row r="9738" spans="1:3">
      <c r="C9738" t="s">
        <v>4140</v>
      </c>
    </row>
    <row r="9739" spans="1:3">
      <c r="C9739" t="s">
        <v>4141</v>
      </c>
    </row>
    <row r="9740" spans="1:3">
      <c r="C9740" t="s">
        <v>4142</v>
      </c>
    </row>
    <row r="9741" spans="1:3">
      <c r="C9741" t="s">
        <v>4143</v>
      </c>
    </row>
    <row r="9744" spans="1:3">
      <c r="A9744">
        <v>156</v>
      </c>
    </row>
    <row r="9746" spans="1:4">
      <c r="A9746" t="s">
        <v>0</v>
      </c>
      <c r="C9746" t="s">
        <v>1</v>
      </c>
      <c r="D9746" t="s">
        <v>2</v>
      </c>
    </row>
    <row r="9748" spans="1:4">
      <c r="A9748" t="s">
        <v>4</v>
      </c>
      <c r="B9748" t="s">
        <v>5</v>
      </c>
    </row>
    <row r="9749" spans="1:4">
      <c r="A9749" t="s">
        <v>7</v>
      </c>
      <c r="B9749" t="s">
        <v>8</v>
      </c>
    </row>
    <row r="9750" spans="1:4">
      <c r="A9750" t="s">
        <v>12</v>
      </c>
    </row>
    <row r="9752" spans="1:4">
      <c r="A9752">
        <v>-1</v>
      </c>
      <c r="B9752">
        <v>-2</v>
      </c>
      <c r="C9752">
        <v>-3</v>
      </c>
      <c r="D9752">
        <v>-4</v>
      </c>
    </row>
    <row r="9754" spans="1:4">
      <c r="A9754">
        <v>340111</v>
      </c>
      <c r="C9754" t="s">
        <v>4144</v>
      </c>
      <c r="D9754">
        <v>20</v>
      </c>
    </row>
    <row r="9756" spans="1:4">
      <c r="C9756" t="s">
        <v>676</v>
      </c>
    </row>
    <row r="9758" spans="1:4">
      <c r="A9758">
        <v>34011910</v>
      </c>
      <c r="C9758" t="s">
        <v>4145</v>
      </c>
      <c r="D9758">
        <v>20</v>
      </c>
    </row>
    <row r="9760" spans="1:4">
      <c r="A9760">
        <v>3401199</v>
      </c>
      <c r="C9760" t="s">
        <v>56</v>
      </c>
      <c r="D9760">
        <v>20</v>
      </c>
    </row>
    <row r="9762" spans="1:4">
      <c r="A9762">
        <v>34012</v>
      </c>
      <c r="C9762" t="s">
        <v>4146</v>
      </c>
      <c r="D9762">
        <v>20</v>
      </c>
    </row>
    <row r="9764" spans="1:4">
      <c r="A9764">
        <v>34013</v>
      </c>
      <c r="C9764" t="s">
        <v>4147</v>
      </c>
      <c r="D9764" t="s">
        <v>98</v>
      </c>
    </row>
    <row r="9765" spans="1:4">
      <c r="C9765" t="s">
        <v>4148</v>
      </c>
    </row>
    <row r="9766" spans="1:4">
      <c r="C9766" t="s">
        <v>4149</v>
      </c>
    </row>
    <row r="9767" spans="1:4">
      <c r="C9767" t="s">
        <v>4150</v>
      </c>
    </row>
    <row r="9769" spans="1:4">
      <c r="A9769">
        <v>3402</v>
      </c>
      <c r="C9769" t="s">
        <v>4151</v>
      </c>
    </row>
    <row r="9770" spans="1:4">
      <c r="C9770" t="s">
        <v>4152</v>
      </c>
    </row>
    <row r="9771" spans="1:4">
      <c r="C9771" t="s">
        <v>4153</v>
      </c>
    </row>
    <row r="9772" spans="1:4">
      <c r="C9772" t="s">
        <v>4154</v>
      </c>
    </row>
    <row r="9773" spans="1:4">
      <c r="C9773" t="s">
        <v>4155</v>
      </c>
    </row>
    <row r="9774" spans="1:4">
      <c r="C9774" t="s">
        <v>4156</v>
      </c>
    </row>
    <row r="9776" spans="1:4">
      <c r="C9776" t="s">
        <v>4157</v>
      </c>
    </row>
    <row r="9777" spans="1:4">
      <c r="C9777" t="s">
        <v>4158</v>
      </c>
    </row>
    <row r="9779" spans="1:4">
      <c r="C9779" t="s">
        <v>4159</v>
      </c>
    </row>
    <row r="9781" spans="1:4">
      <c r="A9781">
        <v>34021110</v>
      </c>
      <c r="C9781" t="s">
        <v>4160</v>
      </c>
      <c r="D9781">
        <v>11</v>
      </c>
    </row>
    <row r="9783" spans="1:4">
      <c r="A9783">
        <v>3402119</v>
      </c>
      <c r="C9783" t="s">
        <v>56</v>
      </c>
      <c r="D9783">
        <v>20</v>
      </c>
    </row>
    <row r="9785" spans="1:4">
      <c r="C9785" t="s">
        <v>4161</v>
      </c>
    </row>
    <row r="9787" spans="1:4">
      <c r="A9787">
        <v>34021210</v>
      </c>
      <c r="C9787" t="s">
        <v>4162</v>
      </c>
      <c r="D9787">
        <v>11</v>
      </c>
    </row>
    <row r="9789" spans="1:4">
      <c r="A9789">
        <v>3402122</v>
      </c>
      <c r="C9789" t="s">
        <v>4163</v>
      </c>
      <c r="D9789">
        <v>20</v>
      </c>
    </row>
    <row r="9791" spans="1:4">
      <c r="A9791">
        <v>3402129</v>
      </c>
      <c r="C9791" t="s">
        <v>56</v>
      </c>
      <c r="D9791">
        <v>20</v>
      </c>
    </row>
    <row r="9793" spans="1:4">
      <c r="A9793">
        <v>340213</v>
      </c>
      <c r="C9793" t="s">
        <v>4164</v>
      </c>
      <c r="D9793">
        <v>16</v>
      </c>
    </row>
    <row r="9795" spans="1:4">
      <c r="C9795" t="s">
        <v>676</v>
      </c>
    </row>
    <row r="9797" spans="1:4">
      <c r="A9797">
        <v>34021910</v>
      </c>
      <c r="C9797" t="s">
        <v>4165</v>
      </c>
      <c r="D9797">
        <v>3</v>
      </c>
    </row>
    <row r="9799" spans="1:4">
      <c r="A9799">
        <v>3402199</v>
      </c>
      <c r="C9799" t="s">
        <v>56</v>
      </c>
      <c r="D9799">
        <v>16</v>
      </c>
    </row>
    <row r="9801" spans="1:4">
      <c r="A9801">
        <v>34022</v>
      </c>
      <c r="C9801" t="s">
        <v>4166</v>
      </c>
      <c r="D9801">
        <v>20</v>
      </c>
    </row>
    <row r="9803" spans="1:4">
      <c r="A9803">
        <v>34029</v>
      </c>
      <c r="C9803" t="s">
        <v>33</v>
      </c>
      <c r="D9803">
        <v>20</v>
      </c>
    </row>
    <row r="9805" spans="1:4">
      <c r="A9805">
        <v>3403</v>
      </c>
      <c r="C9805" t="s">
        <v>4167</v>
      </c>
    </row>
    <row r="9806" spans="1:4">
      <c r="C9806" t="s">
        <v>4168</v>
      </c>
    </row>
    <row r="9807" spans="1:4">
      <c r="C9807" t="s">
        <v>4169</v>
      </c>
    </row>
    <row r="9808" spans="1:4">
      <c r="C9808" t="s">
        <v>4170</v>
      </c>
    </row>
    <row r="9809" spans="1:4">
      <c r="C9809" t="s">
        <v>4171</v>
      </c>
    </row>
    <row r="9810" spans="1:4">
      <c r="C9810" t="s">
        <v>4172</v>
      </c>
    </row>
    <row r="9811" spans="1:4">
      <c r="C9811" t="s">
        <v>4173</v>
      </c>
    </row>
    <row r="9812" spans="1:4">
      <c r="C9812" t="s">
        <v>4174</v>
      </c>
    </row>
    <row r="9813" spans="1:4">
      <c r="C9813" t="s">
        <v>4175</v>
      </c>
    </row>
    <row r="9814" spans="1:4">
      <c r="C9814" t="s">
        <v>4176</v>
      </c>
    </row>
    <row r="9815" spans="1:4">
      <c r="C9815" t="s">
        <v>2271</v>
      </c>
    </row>
    <row r="9819" spans="1:4">
      <c r="A9819">
        <v>157</v>
      </c>
    </row>
    <row r="9821" spans="1:4">
      <c r="A9821" t="s">
        <v>0</v>
      </c>
      <c r="C9821" t="s">
        <v>1</v>
      </c>
      <c r="D9821" t="s">
        <v>2</v>
      </c>
    </row>
    <row r="9823" spans="1:4">
      <c r="A9823" t="s">
        <v>4</v>
      </c>
      <c r="B9823" t="s">
        <v>5</v>
      </c>
    </row>
    <row r="9824" spans="1:4">
      <c r="A9824" t="s">
        <v>7</v>
      </c>
      <c r="B9824" t="s">
        <v>8</v>
      </c>
    </row>
    <row r="9825" spans="1:4">
      <c r="A9825" t="s">
        <v>12</v>
      </c>
    </row>
    <row r="9827" spans="1:4">
      <c r="A9827">
        <v>-1</v>
      </c>
      <c r="B9827">
        <v>-2</v>
      </c>
      <c r="C9827">
        <v>-3</v>
      </c>
      <c r="D9827">
        <v>-4</v>
      </c>
    </row>
    <row r="9829" spans="1:4">
      <c r="C9829" t="s">
        <v>4177</v>
      </c>
    </row>
    <row r="9830" spans="1:4">
      <c r="C9830" t="s">
        <v>4178</v>
      </c>
    </row>
    <row r="9832" spans="1:4">
      <c r="C9832" t="s">
        <v>4179</v>
      </c>
    </row>
    <row r="9833" spans="1:4">
      <c r="C9833" t="s">
        <v>4180</v>
      </c>
    </row>
    <row r="9835" spans="1:4">
      <c r="A9835">
        <v>3403111</v>
      </c>
      <c r="C9835" t="s">
        <v>4181</v>
      </c>
      <c r="D9835" t="s">
        <v>98</v>
      </c>
    </row>
    <row r="9837" spans="1:4">
      <c r="A9837">
        <v>3403112</v>
      </c>
      <c r="C9837" t="s">
        <v>4182</v>
      </c>
      <c r="D9837" t="s">
        <v>98</v>
      </c>
    </row>
    <row r="9839" spans="1:4">
      <c r="C9839" t="s">
        <v>4183</v>
      </c>
    </row>
    <row r="9841" spans="1:4">
      <c r="A9841">
        <v>34031131</v>
      </c>
      <c r="C9841" t="s">
        <v>2243</v>
      </c>
      <c r="D9841">
        <v>3</v>
      </c>
    </row>
    <row r="9843" spans="1:4">
      <c r="A9843">
        <v>34031139</v>
      </c>
      <c r="C9843" t="s">
        <v>1213</v>
      </c>
      <c r="D9843">
        <v>20</v>
      </c>
    </row>
    <row r="9845" spans="1:4">
      <c r="A9845">
        <v>3403119</v>
      </c>
      <c r="C9845" t="s">
        <v>56</v>
      </c>
      <c r="D9845">
        <v>20</v>
      </c>
    </row>
    <row r="9847" spans="1:4">
      <c r="C9847" t="s">
        <v>676</v>
      </c>
    </row>
    <row r="9849" spans="1:4">
      <c r="A9849">
        <v>34031910</v>
      </c>
      <c r="C9849" t="s">
        <v>4184</v>
      </c>
      <c r="D9849">
        <v>20</v>
      </c>
    </row>
    <row r="9851" spans="1:4">
      <c r="A9851">
        <v>3403199</v>
      </c>
      <c r="C9851" t="s">
        <v>56</v>
      </c>
      <c r="D9851">
        <v>20</v>
      </c>
    </row>
    <row r="9853" spans="1:4">
      <c r="C9853" t="s">
        <v>95</v>
      </c>
    </row>
    <row r="9855" spans="1:4">
      <c r="C9855" t="s">
        <v>4179</v>
      </c>
    </row>
    <row r="9856" spans="1:4">
      <c r="C9856" t="s">
        <v>4185</v>
      </c>
    </row>
    <row r="9858" spans="1:4">
      <c r="A9858">
        <v>3403911</v>
      </c>
      <c r="C9858" t="s">
        <v>4181</v>
      </c>
      <c r="D9858" t="s">
        <v>98</v>
      </c>
    </row>
    <row r="9859" spans="1:4">
      <c r="C9859" t="s">
        <v>4186</v>
      </c>
    </row>
    <row r="9861" spans="1:4">
      <c r="A9861">
        <v>3403912</v>
      </c>
      <c r="C9861" t="s">
        <v>4182</v>
      </c>
      <c r="D9861" t="s">
        <v>98</v>
      </c>
    </row>
    <row r="9863" spans="1:4">
      <c r="C9863" t="s">
        <v>4183</v>
      </c>
    </row>
    <row r="9865" spans="1:4">
      <c r="A9865">
        <v>34039131</v>
      </c>
      <c r="C9865" t="s">
        <v>2243</v>
      </c>
      <c r="D9865">
        <v>3</v>
      </c>
    </row>
    <row r="9867" spans="1:4">
      <c r="A9867">
        <v>34039139</v>
      </c>
      <c r="C9867" t="s">
        <v>1213</v>
      </c>
      <c r="D9867">
        <v>20</v>
      </c>
    </row>
    <row r="9869" spans="1:4">
      <c r="A9869">
        <v>3403919</v>
      </c>
      <c r="C9869" t="s">
        <v>56</v>
      </c>
      <c r="D9869">
        <v>20</v>
      </c>
    </row>
    <row r="9871" spans="1:4">
      <c r="C9871" t="s">
        <v>676</v>
      </c>
    </row>
    <row r="9873" spans="1:4">
      <c r="A9873">
        <v>34039910</v>
      </c>
      <c r="C9873" t="s">
        <v>4187</v>
      </c>
      <c r="D9873">
        <v>3</v>
      </c>
    </row>
    <row r="9875" spans="1:4">
      <c r="A9875">
        <v>3403999</v>
      </c>
      <c r="C9875" t="s">
        <v>56</v>
      </c>
      <c r="D9875">
        <v>20</v>
      </c>
    </row>
    <row r="9877" spans="1:4">
      <c r="A9877">
        <v>3404</v>
      </c>
      <c r="C9877" t="s">
        <v>4188</v>
      </c>
    </row>
    <row r="9879" spans="1:4">
      <c r="A9879">
        <v>34042</v>
      </c>
      <c r="C9879" t="s">
        <v>4189</v>
      </c>
      <c r="D9879">
        <v>3</v>
      </c>
    </row>
    <row r="9881" spans="1:4">
      <c r="C9881" t="s">
        <v>95</v>
      </c>
    </row>
    <row r="9883" spans="1:4">
      <c r="A9883">
        <v>34049010</v>
      </c>
      <c r="C9883" t="s">
        <v>4190</v>
      </c>
      <c r="D9883">
        <v>11</v>
      </c>
    </row>
    <row r="9885" spans="1:4">
      <c r="A9885">
        <v>3404902</v>
      </c>
      <c r="C9885" t="s">
        <v>4191</v>
      </c>
      <c r="D9885">
        <v>3</v>
      </c>
    </row>
    <row r="9887" spans="1:4">
      <c r="A9887">
        <v>3404903</v>
      </c>
      <c r="C9887" t="s">
        <v>4192</v>
      </c>
      <c r="D9887">
        <v>3</v>
      </c>
    </row>
    <row r="9889" spans="1:4">
      <c r="A9889">
        <v>3404904</v>
      </c>
      <c r="C9889" t="s">
        <v>4193</v>
      </c>
      <c r="D9889">
        <v>3</v>
      </c>
    </row>
    <row r="9891" spans="1:4">
      <c r="A9891">
        <v>3404909</v>
      </c>
      <c r="C9891" t="s">
        <v>56</v>
      </c>
      <c r="D9891">
        <v>11</v>
      </c>
    </row>
    <row r="9906" spans="1:4">
      <c r="A9906">
        <v>158</v>
      </c>
    </row>
    <row r="9908" spans="1:4">
      <c r="A9908" t="s">
        <v>0</v>
      </c>
      <c r="C9908" t="s">
        <v>1</v>
      </c>
      <c r="D9908" t="s">
        <v>2</v>
      </c>
    </row>
    <row r="9910" spans="1:4">
      <c r="A9910" t="s">
        <v>4</v>
      </c>
      <c r="B9910" t="s">
        <v>5</v>
      </c>
    </row>
    <row r="9911" spans="1:4">
      <c r="A9911" t="s">
        <v>7</v>
      </c>
      <c r="B9911" t="s">
        <v>8</v>
      </c>
    </row>
    <row r="9912" spans="1:4">
      <c r="A9912" t="s">
        <v>12</v>
      </c>
    </row>
    <row r="9914" spans="1:4">
      <c r="A9914">
        <v>-1</v>
      </c>
      <c r="B9914">
        <v>-2</v>
      </c>
      <c r="C9914">
        <v>-3</v>
      </c>
      <c r="D9914">
        <v>-4</v>
      </c>
    </row>
    <row r="9916" spans="1:4">
      <c r="A9916">
        <v>3405</v>
      </c>
      <c r="C9916" t="s">
        <v>4194</v>
      </c>
    </row>
    <row r="9917" spans="1:4">
      <c r="C9917" t="s">
        <v>4195</v>
      </c>
    </row>
    <row r="9918" spans="1:4">
      <c r="C9918" t="s">
        <v>4196</v>
      </c>
    </row>
    <row r="9919" spans="1:4">
      <c r="C9919" t="s">
        <v>4197</v>
      </c>
    </row>
    <row r="9920" spans="1:4">
      <c r="C9920" t="s">
        <v>4198</v>
      </c>
    </row>
    <row r="9921" spans="1:4">
      <c r="C9921" t="s">
        <v>4199</v>
      </c>
    </row>
    <row r="9922" spans="1:4">
      <c r="C9922" t="s">
        <v>4200</v>
      </c>
    </row>
    <row r="9923" spans="1:4">
      <c r="C9923" t="s">
        <v>4201</v>
      </c>
    </row>
    <row r="9925" spans="1:4">
      <c r="C9925" t="s">
        <v>4202</v>
      </c>
    </row>
    <row r="9926" spans="1:4">
      <c r="C9926" t="s">
        <v>4203</v>
      </c>
    </row>
    <row r="9928" spans="1:4">
      <c r="A9928">
        <v>3405101</v>
      </c>
      <c r="C9928" t="s">
        <v>4204</v>
      </c>
      <c r="D9928">
        <v>20</v>
      </c>
    </row>
    <row r="9930" spans="1:4">
      <c r="A9930">
        <v>3405102</v>
      </c>
      <c r="C9930" t="s">
        <v>3981</v>
      </c>
      <c r="D9930">
        <v>11</v>
      </c>
    </row>
    <row r="9932" spans="1:4">
      <c r="A9932">
        <v>34052</v>
      </c>
      <c r="C9932" t="s">
        <v>4202</v>
      </c>
      <c r="D9932" t="s">
        <v>265</v>
      </c>
    </row>
    <row r="9933" spans="1:4">
      <c r="C9933" t="s">
        <v>4205</v>
      </c>
    </row>
    <row r="9934" spans="1:4">
      <c r="C9934" t="s">
        <v>4206</v>
      </c>
    </row>
    <row r="9936" spans="1:4">
      <c r="A9936">
        <v>34053</v>
      </c>
      <c r="C9936" t="s">
        <v>4207</v>
      </c>
      <c r="D9936" t="s">
        <v>98</v>
      </c>
    </row>
    <row r="9937" spans="1:4">
      <c r="C9937" t="s">
        <v>4208</v>
      </c>
    </row>
    <row r="9939" spans="1:4">
      <c r="A9939">
        <v>34054</v>
      </c>
      <c r="C9939" t="s">
        <v>4209</v>
      </c>
      <c r="D9939" t="s">
        <v>155</v>
      </c>
    </row>
    <row r="9940" spans="1:4">
      <c r="C9940" t="s">
        <v>4210</v>
      </c>
    </row>
    <row r="9942" spans="1:4">
      <c r="A9942">
        <v>34059</v>
      </c>
      <c r="C9942" t="s">
        <v>33</v>
      </c>
      <c r="D9942">
        <v>20</v>
      </c>
    </row>
    <row r="9944" spans="1:4">
      <c r="A9944">
        <v>3406</v>
      </c>
      <c r="C9944" t="s">
        <v>4211</v>
      </c>
      <c r="D9944">
        <v>20</v>
      </c>
    </row>
    <row r="9946" spans="1:4">
      <c r="A9946">
        <v>3407</v>
      </c>
      <c r="C9946" t="s">
        <v>4212</v>
      </c>
    </row>
    <row r="9947" spans="1:4">
      <c r="C9947" t="s">
        <v>4213</v>
      </c>
    </row>
    <row r="9948" spans="1:4">
      <c r="C9948" t="s">
        <v>4214</v>
      </c>
    </row>
    <row r="9949" spans="1:4">
      <c r="C9949" t="s">
        <v>4215</v>
      </c>
    </row>
    <row r="9950" spans="1:4">
      <c r="C9950" t="s">
        <v>4216</v>
      </c>
    </row>
    <row r="9951" spans="1:4">
      <c r="C9951" t="s">
        <v>4217</v>
      </c>
    </row>
    <row r="9952" spans="1:4">
      <c r="C9952" t="s">
        <v>4218</v>
      </c>
    </row>
    <row r="9953" spans="1:4">
      <c r="C9953" t="s">
        <v>4219</v>
      </c>
    </row>
    <row r="9955" spans="1:4">
      <c r="A9955">
        <v>3407001</v>
      </c>
      <c r="C9955" t="s">
        <v>4220</v>
      </c>
      <c r="D9955" t="s">
        <v>265</v>
      </c>
    </row>
    <row r="9956" spans="1:4">
      <c r="C9956" t="s">
        <v>4221</v>
      </c>
    </row>
    <row r="9958" spans="1:4">
      <c r="A9958">
        <v>3407009</v>
      </c>
      <c r="C9958" t="s">
        <v>56</v>
      </c>
      <c r="D9958">
        <v>11</v>
      </c>
    </row>
    <row r="9975" spans="1:2">
      <c r="A9975">
        <v>159</v>
      </c>
    </row>
    <row r="9977" spans="1:2">
      <c r="A9977" t="s">
        <v>4222</v>
      </c>
    </row>
    <row r="9979" spans="1:2">
      <c r="A9979" t="s">
        <v>4223</v>
      </c>
    </row>
    <row r="9981" spans="1:2">
      <c r="A9981" t="s">
        <v>822</v>
      </c>
    </row>
    <row r="9983" spans="1:2">
      <c r="A9983" t="s">
        <v>823</v>
      </c>
      <c r="B9983" t="s">
        <v>1470</v>
      </c>
    </row>
    <row r="9985" spans="1:2">
      <c r="A9985" t="s">
        <v>4224</v>
      </c>
    </row>
    <row r="9987" spans="1:2">
      <c r="A9987" t="s">
        <v>4225</v>
      </c>
    </row>
    <row r="9989" spans="1:2">
      <c r="A9989" t="s">
        <v>4226</v>
      </c>
    </row>
    <row r="9991" spans="1:2">
      <c r="A9991" t="s">
        <v>4227</v>
      </c>
    </row>
    <row r="9993" spans="1:2">
      <c r="A9993" t="s">
        <v>4228</v>
      </c>
    </row>
    <row r="9994" spans="1:2">
      <c r="A9994" t="s">
        <v>4229</v>
      </c>
    </row>
    <row r="9997" spans="1:2">
      <c r="A9997" t="s">
        <v>825</v>
      </c>
      <c r="B9997" t="s">
        <v>4230</v>
      </c>
    </row>
    <row r="9999" spans="1:2">
      <c r="A9999" t="s">
        <v>4231</v>
      </c>
    </row>
    <row r="10002" spans="1:4">
      <c r="A10002" t="s">
        <v>0</v>
      </c>
      <c r="C10002" t="s">
        <v>1</v>
      </c>
      <c r="D10002" t="s">
        <v>2</v>
      </c>
    </row>
    <row r="10004" spans="1:4">
      <c r="A10004" t="s">
        <v>4</v>
      </c>
      <c r="B10004" t="s">
        <v>5</v>
      </c>
    </row>
    <row r="10005" spans="1:4">
      <c r="A10005" t="s">
        <v>7</v>
      </c>
      <c r="B10005" t="s">
        <v>8</v>
      </c>
    </row>
    <row r="10006" spans="1:4">
      <c r="A10006" t="s">
        <v>12</v>
      </c>
    </row>
    <row r="10007" spans="1:4">
      <c r="A10007">
        <v>-1</v>
      </c>
      <c r="B10007">
        <v>-2</v>
      </c>
      <c r="C10007">
        <v>-3</v>
      </c>
      <c r="D10007">
        <v>-4</v>
      </c>
    </row>
    <row r="10009" spans="1:4">
      <c r="A10009">
        <v>3501</v>
      </c>
      <c r="C10009" t="s">
        <v>4232</v>
      </c>
    </row>
    <row r="10010" spans="1:4">
      <c r="C10010" t="s">
        <v>4233</v>
      </c>
    </row>
    <row r="10012" spans="1:4">
      <c r="A10012">
        <v>35011</v>
      </c>
      <c r="C10012" t="s">
        <v>4234</v>
      </c>
      <c r="D10012">
        <v>11</v>
      </c>
    </row>
    <row r="10014" spans="1:4">
      <c r="A10014">
        <v>35019</v>
      </c>
      <c r="C10014" t="s">
        <v>33</v>
      </c>
      <c r="D10014">
        <v>11</v>
      </c>
    </row>
    <row r="10016" spans="1:4">
      <c r="A10016">
        <v>3502</v>
      </c>
      <c r="C10016" t="s">
        <v>4235</v>
      </c>
    </row>
    <row r="10017" spans="1:4">
      <c r="C10017" t="s">
        <v>4236</v>
      </c>
    </row>
    <row r="10018" spans="1:4">
      <c r="C10018" t="s">
        <v>4237</v>
      </c>
    </row>
    <row r="10019" spans="1:4">
      <c r="C10019" t="s">
        <v>4238</v>
      </c>
    </row>
    <row r="10020" spans="1:4">
      <c r="C10020" t="s">
        <v>4239</v>
      </c>
    </row>
    <row r="10022" spans="1:4">
      <c r="C10022" t="s">
        <v>4240</v>
      </c>
    </row>
    <row r="10024" spans="1:4">
      <c r="A10024">
        <v>35021100</v>
      </c>
      <c r="C10024" t="s">
        <v>618</v>
      </c>
      <c r="D10024">
        <v>11</v>
      </c>
    </row>
    <row r="10026" spans="1:4">
      <c r="A10026">
        <v>350219</v>
      </c>
      <c r="C10026" t="s">
        <v>27</v>
      </c>
      <c r="D10026">
        <v>11</v>
      </c>
    </row>
    <row r="10028" spans="1:4">
      <c r="A10028">
        <v>35022</v>
      </c>
      <c r="C10028" t="s">
        <v>4241</v>
      </c>
      <c r="D10028" t="s">
        <v>265</v>
      </c>
    </row>
    <row r="10029" spans="1:4">
      <c r="C10029" t="s">
        <v>4242</v>
      </c>
    </row>
    <row r="10031" spans="1:4">
      <c r="A10031">
        <v>35029</v>
      </c>
      <c r="C10031" t="s">
        <v>33</v>
      </c>
      <c r="D10031">
        <v>11</v>
      </c>
    </row>
    <row r="10033" spans="1:5">
      <c r="A10033">
        <v>3503</v>
      </c>
      <c r="C10033" t="s">
        <v>4243</v>
      </c>
    </row>
    <row r="10034" spans="1:5">
      <c r="C10034" t="s">
        <v>4244</v>
      </c>
    </row>
    <row r="10035" spans="1:5">
      <c r="C10035" t="s">
        <v>4245</v>
      </c>
    </row>
    <row r="10036" spans="1:5">
      <c r="C10036" t="s">
        <v>4246</v>
      </c>
    </row>
    <row r="10037" spans="1:5">
      <c r="C10037" t="s">
        <v>4247</v>
      </c>
    </row>
    <row r="10038" spans="1:5">
      <c r="C10038" t="s">
        <v>4248</v>
      </c>
    </row>
    <row r="10041" spans="1:5">
      <c r="A10041">
        <v>160</v>
      </c>
    </row>
    <row r="10043" spans="1:5">
      <c r="A10043" t="s">
        <v>0</v>
      </c>
      <c r="D10043" t="s">
        <v>1</v>
      </c>
      <c r="E10043" t="s">
        <v>2</v>
      </c>
    </row>
    <row r="10045" spans="1:5">
      <c r="A10045" t="s">
        <v>4</v>
      </c>
      <c r="B10045" t="s">
        <v>5</v>
      </c>
    </row>
    <row r="10046" spans="1:5">
      <c r="A10046" t="s">
        <v>7</v>
      </c>
      <c r="B10046" t="s">
        <v>8</v>
      </c>
    </row>
    <row r="10047" spans="1:5">
      <c r="A10047" t="s">
        <v>12</v>
      </c>
    </row>
    <row r="10048" spans="1:5">
      <c r="A10048">
        <v>-1</v>
      </c>
      <c r="B10048">
        <v>-2</v>
      </c>
      <c r="D10048">
        <v>-3</v>
      </c>
      <c r="E10048">
        <v>-4</v>
      </c>
    </row>
    <row r="10050" spans="1:5">
      <c r="A10050">
        <v>3503001</v>
      </c>
      <c r="C10050" t="s">
        <v>4249</v>
      </c>
      <c r="E10050">
        <v>11</v>
      </c>
    </row>
    <row r="10052" spans="1:5">
      <c r="A10052">
        <v>3503002</v>
      </c>
      <c r="C10052" t="s">
        <v>4250</v>
      </c>
      <c r="E10052">
        <v>3</v>
      </c>
    </row>
    <row r="10054" spans="1:5">
      <c r="A10054">
        <v>3503009</v>
      </c>
      <c r="C10054" t="s">
        <v>56</v>
      </c>
      <c r="E10054">
        <v>16</v>
      </c>
    </row>
    <row r="10056" spans="1:5">
      <c r="A10056">
        <v>3504</v>
      </c>
      <c r="C10056" t="s">
        <v>4251</v>
      </c>
      <c r="E10056">
        <v>3</v>
      </c>
    </row>
    <row r="10057" spans="1:5">
      <c r="C10057" t="s">
        <v>4252</v>
      </c>
    </row>
    <row r="10058" spans="1:5">
      <c r="C10058" t="s">
        <v>4253</v>
      </c>
    </row>
    <row r="10059" spans="1:5">
      <c r="C10059" t="s">
        <v>4254</v>
      </c>
    </row>
    <row r="10061" spans="1:5">
      <c r="A10061">
        <v>3505</v>
      </c>
      <c r="C10061" t="s">
        <v>4255</v>
      </c>
    </row>
    <row r="10062" spans="1:5">
      <c r="C10062" t="s">
        <v>4256</v>
      </c>
    </row>
    <row r="10063" spans="1:5">
      <c r="C10063" t="s">
        <v>4257</v>
      </c>
    </row>
    <row r="10064" spans="1:5">
      <c r="C10064" t="s">
        <v>4258</v>
      </c>
    </row>
    <row r="10066" spans="1:5">
      <c r="C10066" t="s">
        <v>4259</v>
      </c>
    </row>
    <row r="10068" spans="1:5">
      <c r="A10068">
        <v>35051010</v>
      </c>
      <c r="C10068" t="s">
        <v>4260</v>
      </c>
      <c r="E10068">
        <v>16</v>
      </c>
    </row>
    <row r="10070" spans="1:5">
      <c r="A10070">
        <v>3505102</v>
      </c>
      <c r="C10070" t="s">
        <v>4261</v>
      </c>
      <c r="E10070">
        <v>11</v>
      </c>
    </row>
    <row r="10072" spans="1:5">
      <c r="A10072">
        <v>3505109</v>
      </c>
      <c r="C10072" t="s">
        <v>56</v>
      </c>
      <c r="E10072">
        <v>20</v>
      </c>
    </row>
    <row r="10074" spans="1:5">
      <c r="C10074" t="s">
        <v>4262</v>
      </c>
    </row>
    <row r="10076" spans="1:5">
      <c r="A10076">
        <v>35052010</v>
      </c>
      <c r="C10076" t="s">
        <v>4263</v>
      </c>
      <c r="E10076">
        <v>20</v>
      </c>
    </row>
    <row r="10078" spans="1:5">
      <c r="A10078">
        <v>3505202</v>
      </c>
      <c r="C10078" t="s">
        <v>4264</v>
      </c>
      <c r="D10078" t="s">
        <v>4265</v>
      </c>
      <c r="E10078">
        <v>20</v>
      </c>
    </row>
    <row r="10080" spans="1:5">
      <c r="A10080">
        <v>3505203</v>
      </c>
      <c r="C10080" t="s">
        <v>4266</v>
      </c>
      <c r="E10080" t="s">
        <v>155</v>
      </c>
    </row>
    <row r="10081" spans="1:5">
      <c r="C10081" t="s">
        <v>4267</v>
      </c>
    </row>
    <row r="10083" spans="1:5">
      <c r="A10083">
        <v>3505209</v>
      </c>
      <c r="C10083" t="s">
        <v>56</v>
      </c>
      <c r="E10083">
        <v>20</v>
      </c>
    </row>
    <row r="10085" spans="1:5">
      <c r="A10085">
        <v>3506</v>
      </c>
      <c r="C10085" t="s">
        <v>4268</v>
      </c>
    </row>
    <row r="10086" spans="1:5">
      <c r="C10086" t="s">
        <v>4269</v>
      </c>
    </row>
    <row r="10087" spans="1:5">
      <c r="C10087" t="s">
        <v>4270</v>
      </c>
    </row>
    <row r="10088" spans="1:5">
      <c r="C10088" t="s">
        <v>4271</v>
      </c>
    </row>
    <row r="10089" spans="1:5">
      <c r="C10089" t="s">
        <v>4272</v>
      </c>
    </row>
    <row r="10090" spans="1:5">
      <c r="C10090" t="s">
        <v>4273</v>
      </c>
    </row>
    <row r="10091" spans="1:5">
      <c r="A10091">
        <v>35061</v>
      </c>
      <c r="C10091" t="s">
        <v>4274</v>
      </c>
      <c r="E10091" t="s">
        <v>98</v>
      </c>
    </row>
    <row r="10092" spans="1:5">
      <c r="C10092" t="s">
        <v>4275</v>
      </c>
    </row>
    <row r="10093" spans="1:5">
      <c r="C10093" t="s">
        <v>4276</v>
      </c>
    </row>
    <row r="10095" spans="1:5">
      <c r="C10095" t="s">
        <v>95</v>
      </c>
    </row>
    <row r="10097" spans="1:5">
      <c r="C10097" t="s">
        <v>4277</v>
      </c>
    </row>
    <row r="10098" spans="1:5">
      <c r="C10098" t="s">
        <v>4278</v>
      </c>
    </row>
    <row r="10100" spans="1:5">
      <c r="A10100">
        <v>3506911</v>
      </c>
      <c r="C10100" t="s">
        <v>4279</v>
      </c>
      <c r="E10100">
        <v>16</v>
      </c>
    </row>
    <row r="10102" spans="1:5">
      <c r="A10102">
        <v>3506919</v>
      </c>
      <c r="C10102" t="s">
        <v>56</v>
      </c>
      <c r="E10102">
        <v>16</v>
      </c>
    </row>
    <row r="10104" spans="1:5">
      <c r="C10104" t="s">
        <v>676</v>
      </c>
    </row>
    <row r="10106" spans="1:5">
      <c r="A10106">
        <v>35069910</v>
      </c>
      <c r="C10106" t="s">
        <v>4280</v>
      </c>
      <c r="E10106" t="s">
        <v>155</v>
      </c>
    </row>
    <row r="10107" spans="1:5">
      <c r="C10107" t="s">
        <v>4281</v>
      </c>
    </row>
    <row r="10109" spans="1:5">
      <c r="A10109">
        <v>3506999</v>
      </c>
      <c r="C10109" t="s">
        <v>56</v>
      </c>
      <c r="E10109">
        <v>20</v>
      </c>
    </row>
    <row r="10111" spans="1:5">
      <c r="A10111">
        <v>3507</v>
      </c>
      <c r="C10111" t="s">
        <v>4282</v>
      </c>
    </row>
    <row r="10112" spans="1:5">
      <c r="C10112" t="s">
        <v>1596</v>
      </c>
    </row>
    <row r="10114" spans="1:5">
      <c r="A10114">
        <v>35071</v>
      </c>
      <c r="C10114" t="s">
        <v>4283</v>
      </c>
      <c r="E10114" t="s">
        <v>265</v>
      </c>
    </row>
    <row r="10116" spans="1:5">
      <c r="A10116">
        <v>35079</v>
      </c>
      <c r="C10116" t="s">
        <v>33</v>
      </c>
      <c r="E10116">
        <v>11</v>
      </c>
    </row>
    <row r="10119" spans="1:5">
      <c r="A10119">
        <v>161</v>
      </c>
    </row>
    <row r="10122" spans="1:5">
      <c r="A10122" t="s">
        <v>4284</v>
      </c>
    </row>
    <row r="10124" spans="1:5">
      <c r="A10124" t="s">
        <v>4285</v>
      </c>
    </row>
    <row r="10126" spans="1:5">
      <c r="A10126" t="s">
        <v>4286</v>
      </c>
    </row>
    <row r="10128" spans="1:5">
      <c r="A10128" t="s">
        <v>822</v>
      </c>
    </row>
    <row r="10130" spans="1:5">
      <c r="A10130" t="s">
        <v>823</v>
      </c>
      <c r="B10130" t="s">
        <v>4287</v>
      </c>
    </row>
    <row r="10132" spans="1:5">
      <c r="A10132" t="s">
        <v>825</v>
      </c>
      <c r="B10132" t="s">
        <v>4288</v>
      </c>
    </row>
    <row r="10134" spans="1:5">
      <c r="A10134" t="s">
        <v>4289</v>
      </c>
    </row>
    <row r="10136" spans="1:5">
      <c r="A10136" t="s">
        <v>4290</v>
      </c>
    </row>
    <row r="10138" spans="1:5">
      <c r="A10138" t="s">
        <v>4291</v>
      </c>
    </row>
    <row r="10141" spans="1:5">
      <c r="A10141" t="s">
        <v>0</v>
      </c>
      <c r="D10141" t="s">
        <v>1</v>
      </c>
      <c r="E10141" t="s">
        <v>2</v>
      </c>
    </row>
    <row r="10142" spans="1:5">
      <c r="A10142" t="s">
        <v>4</v>
      </c>
      <c r="B10142" t="s">
        <v>5</v>
      </c>
    </row>
    <row r="10143" spans="1:5">
      <c r="A10143" t="s">
        <v>7</v>
      </c>
      <c r="B10143" t="s">
        <v>8</v>
      </c>
    </row>
    <row r="10144" spans="1:5">
      <c r="A10144" t="s">
        <v>12</v>
      </c>
    </row>
    <row r="10145" spans="1:5">
      <c r="A10145">
        <v>-1</v>
      </c>
      <c r="B10145">
        <v>-2</v>
      </c>
      <c r="D10145">
        <v>-3</v>
      </c>
      <c r="E10145">
        <v>-4</v>
      </c>
    </row>
    <row r="10146" spans="1:5">
      <c r="A10146">
        <v>3601</v>
      </c>
      <c r="C10146" t="s">
        <v>4292</v>
      </c>
      <c r="E10146">
        <v>20</v>
      </c>
    </row>
    <row r="10147" spans="1:5">
      <c r="A10147">
        <v>3602</v>
      </c>
      <c r="C10147" t="s">
        <v>4293</v>
      </c>
      <c r="E10147">
        <v>20</v>
      </c>
    </row>
    <row r="10148" spans="1:5">
      <c r="C10148" t="s">
        <v>4294</v>
      </c>
    </row>
    <row r="10149" spans="1:5">
      <c r="A10149">
        <v>3603</v>
      </c>
      <c r="C10149" t="s">
        <v>4295</v>
      </c>
    </row>
    <row r="10150" spans="1:5">
      <c r="C10150" t="s">
        <v>4296</v>
      </c>
    </row>
    <row r="10151" spans="1:5">
      <c r="A10151">
        <v>3603001</v>
      </c>
      <c r="C10151" t="s">
        <v>2414</v>
      </c>
      <c r="D10151" t="s">
        <v>4297</v>
      </c>
      <c r="E10151">
        <v>20</v>
      </c>
    </row>
    <row r="10153" spans="1:5">
      <c r="A10153">
        <v>3603002</v>
      </c>
      <c r="C10153" t="s">
        <v>2414</v>
      </c>
      <c r="D10153" t="s">
        <v>4298</v>
      </c>
      <c r="E10153">
        <v>20</v>
      </c>
    </row>
    <row r="10155" spans="1:5">
      <c r="A10155">
        <v>3603003</v>
      </c>
      <c r="C10155" t="s">
        <v>2414</v>
      </c>
      <c r="D10155" t="s">
        <v>4299</v>
      </c>
      <c r="E10155">
        <v>20</v>
      </c>
    </row>
    <row r="10157" spans="1:5">
      <c r="A10157">
        <v>3603004</v>
      </c>
      <c r="C10157" t="s">
        <v>2414</v>
      </c>
      <c r="D10157" t="s">
        <v>4300</v>
      </c>
      <c r="E10157">
        <v>20</v>
      </c>
    </row>
    <row r="10159" spans="1:5">
      <c r="A10159">
        <v>3603005</v>
      </c>
      <c r="C10159" t="s">
        <v>2414</v>
      </c>
      <c r="D10159" t="s">
        <v>4301</v>
      </c>
      <c r="E10159">
        <v>20</v>
      </c>
    </row>
    <row r="10161" spans="1:5">
      <c r="A10161">
        <v>3603006</v>
      </c>
      <c r="C10161" t="s">
        <v>2414</v>
      </c>
      <c r="D10161" t="s">
        <v>4302</v>
      </c>
      <c r="E10161">
        <v>20</v>
      </c>
    </row>
    <row r="10163" spans="1:5">
      <c r="A10163">
        <v>3603009</v>
      </c>
      <c r="C10163" t="s">
        <v>2414</v>
      </c>
      <c r="D10163" t="s">
        <v>79</v>
      </c>
      <c r="E10163">
        <v>20</v>
      </c>
    </row>
    <row r="10165" spans="1:5">
      <c r="A10165">
        <v>3604</v>
      </c>
      <c r="C10165" t="s">
        <v>4303</v>
      </c>
    </row>
    <row r="10166" spans="1:5">
      <c r="C10166" t="s">
        <v>4304</v>
      </c>
    </row>
    <row r="10167" spans="1:5">
      <c r="A10167">
        <v>36041</v>
      </c>
      <c r="C10167" t="s">
        <v>4305</v>
      </c>
      <c r="E10167">
        <v>20</v>
      </c>
    </row>
    <row r="10168" spans="1:5">
      <c r="A10168">
        <v>36049</v>
      </c>
      <c r="C10168" t="s">
        <v>33</v>
      </c>
      <c r="E10168">
        <v>20</v>
      </c>
    </row>
    <row r="10169" spans="1:5">
      <c r="A10169">
        <v>3605</v>
      </c>
      <c r="C10169" t="s">
        <v>4306</v>
      </c>
      <c r="E10169">
        <v>20</v>
      </c>
    </row>
    <row r="10170" spans="1:5">
      <c r="C10170" t="s">
        <v>4307</v>
      </c>
    </row>
    <row r="10171" spans="1:5">
      <c r="A10171">
        <v>3606</v>
      </c>
      <c r="C10171" t="s">
        <v>4308</v>
      </c>
    </row>
    <row r="10172" spans="1:5">
      <c r="C10172" t="s">
        <v>4309</v>
      </c>
    </row>
    <row r="10173" spans="1:5">
      <c r="C10173" t="s">
        <v>4310</v>
      </c>
    </row>
    <row r="10174" spans="1:5">
      <c r="A10174">
        <v>36061</v>
      </c>
      <c r="C10174" t="s">
        <v>4311</v>
      </c>
      <c r="E10174" t="s">
        <v>98</v>
      </c>
    </row>
    <row r="10175" spans="1:5">
      <c r="C10175" t="s">
        <v>4312</v>
      </c>
    </row>
    <row r="10176" spans="1:5">
      <c r="C10176" t="s">
        <v>4313</v>
      </c>
    </row>
    <row r="10177" spans="1:5">
      <c r="A10177">
        <v>36069</v>
      </c>
      <c r="C10177" t="s">
        <v>33</v>
      </c>
      <c r="E10177">
        <v>20</v>
      </c>
    </row>
    <row r="10179" spans="1:5">
      <c r="A10179">
        <v>162</v>
      </c>
    </row>
    <row r="10182" spans="1:5">
      <c r="A10182" t="s">
        <v>4314</v>
      </c>
    </row>
    <row r="10184" spans="1:5">
      <c r="A10184" t="s">
        <v>4315</v>
      </c>
    </row>
    <row r="10186" spans="1:5">
      <c r="A10186" t="s">
        <v>822</v>
      </c>
    </row>
    <row r="10188" spans="1:5">
      <c r="A10188" t="s">
        <v>823</v>
      </c>
      <c r="B10188" t="s">
        <v>4316</v>
      </c>
    </row>
    <row r="10190" spans="1:5">
      <c r="A10190" t="s">
        <v>825</v>
      </c>
      <c r="B10190" t="s">
        <v>4317</v>
      </c>
    </row>
    <row r="10193" spans="1:4">
      <c r="A10193" t="s">
        <v>0</v>
      </c>
      <c r="C10193" t="s">
        <v>1</v>
      </c>
      <c r="D10193" t="s">
        <v>2</v>
      </c>
    </row>
    <row r="10195" spans="1:4">
      <c r="A10195" t="s">
        <v>4</v>
      </c>
      <c r="B10195" t="s">
        <v>5</v>
      </c>
    </row>
    <row r="10196" spans="1:4">
      <c r="A10196" t="s">
        <v>7</v>
      </c>
      <c r="B10196" t="s">
        <v>8</v>
      </c>
    </row>
    <row r="10197" spans="1:4">
      <c r="A10197" t="s">
        <v>12</v>
      </c>
    </row>
    <row r="10198" spans="1:4">
      <c r="A10198">
        <v>-1</v>
      </c>
      <c r="B10198">
        <v>-2</v>
      </c>
      <c r="C10198">
        <v>-3</v>
      </c>
      <c r="D10198">
        <v>-4</v>
      </c>
    </row>
    <row r="10199" spans="1:4">
      <c r="A10199">
        <v>3701</v>
      </c>
      <c r="C10199" t="s">
        <v>4318</v>
      </c>
    </row>
    <row r="10200" spans="1:4">
      <c r="C10200" t="s">
        <v>4319</v>
      </c>
    </row>
    <row r="10201" spans="1:4">
      <c r="C10201" t="s">
        <v>4320</v>
      </c>
    </row>
    <row r="10202" spans="1:4">
      <c r="C10202" t="s">
        <v>4321</v>
      </c>
    </row>
    <row r="10203" spans="1:4">
      <c r="C10203" t="s">
        <v>4322</v>
      </c>
    </row>
    <row r="10205" spans="1:4">
      <c r="A10205">
        <v>37011</v>
      </c>
      <c r="C10205" t="s">
        <v>4323</v>
      </c>
      <c r="D10205">
        <v>3</v>
      </c>
    </row>
    <row r="10207" spans="1:4">
      <c r="A10207">
        <v>37012</v>
      </c>
      <c r="C10207" t="s">
        <v>4324</v>
      </c>
      <c r="D10207">
        <v>3</v>
      </c>
    </row>
    <row r="10209" spans="1:4">
      <c r="C10209" t="s">
        <v>4325</v>
      </c>
    </row>
    <row r="10210" spans="1:4">
      <c r="C10210" t="s">
        <v>4326</v>
      </c>
    </row>
    <row r="10211" spans="1:4">
      <c r="A10211">
        <v>3701301</v>
      </c>
      <c r="C10211" t="s">
        <v>4327</v>
      </c>
      <c r="D10211">
        <v>3</v>
      </c>
    </row>
    <row r="10213" spans="1:4">
      <c r="A10213">
        <v>3701302</v>
      </c>
      <c r="C10213" t="s">
        <v>4328</v>
      </c>
      <c r="D10213" t="s">
        <v>265</v>
      </c>
    </row>
    <row r="10214" spans="1:4">
      <c r="C10214" t="s">
        <v>4329</v>
      </c>
    </row>
    <row r="10216" spans="1:4">
      <c r="A10216">
        <v>3701303</v>
      </c>
      <c r="C10216" t="s">
        <v>4330</v>
      </c>
      <c r="D10216">
        <v>16</v>
      </c>
    </row>
    <row r="10218" spans="1:4">
      <c r="A10218">
        <v>3701309</v>
      </c>
      <c r="C10218" t="s">
        <v>56</v>
      </c>
      <c r="D10218">
        <v>20</v>
      </c>
    </row>
    <row r="10220" spans="1:4">
      <c r="C10220" t="s">
        <v>95</v>
      </c>
    </row>
    <row r="10222" spans="1:4">
      <c r="A10222">
        <v>37019100</v>
      </c>
      <c r="C10222" t="s">
        <v>4331</v>
      </c>
      <c r="D10222">
        <v>3</v>
      </c>
    </row>
    <row r="10224" spans="1:4">
      <c r="A10224">
        <v>370199</v>
      </c>
      <c r="C10224" t="s">
        <v>27</v>
      </c>
      <c r="D10224">
        <v>3</v>
      </c>
    </row>
    <row r="10226" spans="1:4">
      <c r="A10226">
        <v>3702</v>
      </c>
      <c r="C10226" t="s">
        <v>4332</v>
      </c>
    </row>
    <row r="10227" spans="1:4">
      <c r="C10227" t="s">
        <v>4333</v>
      </c>
    </row>
    <row r="10228" spans="1:4">
      <c r="C10228" t="s">
        <v>4334</v>
      </c>
    </row>
    <row r="10229" spans="1:4">
      <c r="C10229" t="s">
        <v>4335</v>
      </c>
    </row>
    <row r="10231" spans="1:4">
      <c r="A10231">
        <v>37021</v>
      </c>
      <c r="C10231" t="s">
        <v>4323</v>
      </c>
      <c r="D10231">
        <v>3</v>
      </c>
    </row>
    <row r="10233" spans="1:4">
      <c r="C10233" t="s">
        <v>4336</v>
      </c>
    </row>
    <row r="10234" spans="1:4">
      <c r="C10234" t="s">
        <v>4337</v>
      </c>
    </row>
    <row r="10236" spans="1:4">
      <c r="A10236">
        <v>370231</v>
      </c>
      <c r="C10236" t="s">
        <v>4331</v>
      </c>
      <c r="D10236">
        <v>3</v>
      </c>
    </row>
    <row r="10238" spans="1:4">
      <c r="A10238">
        <v>370232</v>
      </c>
      <c r="C10238" t="s">
        <v>4338</v>
      </c>
      <c r="D10238">
        <v>3</v>
      </c>
    </row>
    <row r="10240" spans="1:4">
      <c r="A10240">
        <v>370239</v>
      </c>
      <c r="C10240" t="s">
        <v>27</v>
      </c>
      <c r="D10240">
        <v>3</v>
      </c>
    </row>
    <row r="10242" spans="1:5">
      <c r="C10242" t="s">
        <v>4339</v>
      </c>
    </row>
    <row r="10243" spans="1:5">
      <c r="C10243" t="s">
        <v>4337</v>
      </c>
    </row>
    <row r="10248" spans="1:5">
      <c r="A10248">
        <v>163</v>
      </c>
    </row>
    <row r="10250" spans="1:5">
      <c r="A10250" t="s">
        <v>0</v>
      </c>
      <c r="D10250" t="s">
        <v>1</v>
      </c>
      <c r="E10250" t="s">
        <v>2</v>
      </c>
    </row>
    <row r="10252" spans="1:5">
      <c r="A10252" t="s">
        <v>4</v>
      </c>
      <c r="B10252" t="s">
        <v>5</v>
      </c>
    </row>
    <row r="10253" spans="1:5">
      <c r="A10253" t="s">
        <v>7</v>
      </c>
      <c r="B10253" t="s">
        <v>8</v>
      </c>
    </row>
    <row r="10254" spans="1:5">
      <c r="A10254" t="s">
        <v>12</v>
      </c>
    </row>
    <row r="10255" spans="1:5">
      <c r="A10255">
        <v>-1</v>
      </c>
      <c r="B10255">
        <v>-2</v>
      </c>
      <c r="D10255">
        <v>-3</v>
      </c>
      <c r="E10255">
        <v>-4</v>
      </c>
    </row>
    <row r="10256" spans="1:5">
      <c r="A10256">
        <v>370241</v>
      </c>
      <c r="C10256" t="s">
        <v>4340</v>
      </c>
      <c r="E10256" t="s">
        <v>155</v>
      </c>
    </row>
    <row r="10257" spans="1:5">
      <c r="C10257" t="s">
        <v>4341</v>
      </c>
    </row>
    <row r="10258" spans="1:5">
      <c r="C10258" t="s">
        <v>4342</v>
      </c>
    </row>
    <row r="10260" spans="1:5">
      <c r="A10260">
        <v>370242</v>
      </c>
      <c r="C10260" t="s">
        <v>4340</v>
      </c>
      <c r="E10260" t="s">
        <v>155</v>
      </c>
    </row>
    <row r="10261" spans="1:5">
      <c r="C10261" t="s">
        <v>4343</v>
      </c>
    </row>
    <row r="10262" spans="1:5">
      <c r="C10262" t="s">
        <v>4344</v>
      </c>
    </row>
    <row r="10264" spans="1:5">
      <c r="A10264">
        <v>370243</v>
      </c>
      <c r="C10264" t="s">
        <v>4340</v>
      </c>
      <c r="E10264" t="s">
        <v>155</v>
      </c>
    </row>
    <row r="10265" spans="1:5">
      <c r="C10265" t="s">
        <v>4345</v>
      </c>
    </row>
    <row r="10267" spans="1:5">
      <c r="A10267">
        <v>370244</v>
      </c>
      <c r="C10267" t="s">
        <v>4346</v>
      </c>
      <c r="E10267" t="s">
        <v>155</v>
      </c>
    </row>
    <row r="10268" spans="1:5">
      <c r="C10268" t="s">
        <v>4347</v>
      </c>
    </row>
    <row r="10270" spans="1:5">
      <c r="C10270" t="s">
        <v>4348</v>
      </c>
    </row>
    <row r="10271" spans="1:5">
      <c r="C10271" t="s">
        <v>4349</v>
      </c>
    </row>
    <row r="10273" spans="1:5">
      <c r="A10273">
        <v>370252</v>
      </c>
      <c r="C10273" t="s">
        <v>4350</v>
      </c>
      <c r="E10273" t="s">
        <v>155</v>
      </c>
    </row>
    <row r="10275" spans="1:5">
      <c r="A10275">
        <v>370253</v>
      </c>
      <c r="C10275" t="s">
        <v>4351</v>
      </c>
      <c r="E10275" t="s">
        <v>155</v>
      </c>
    </row>
    <row r="10276" spans="1:5">
      <c r="C10276" t="s">
        <v>4352</v>
      </c>
    </row>
    <row r="10277" spans="1:5">
      <c r="C10277" t="s">
        <v>4353</v>
      </c>
    </row>
    <row r="10279" spans="1:5">
      <c r="A10279">
        <v>370254</v>
      </c>
      <c r="C10279" t="s">
        <v>4351</v>
      </c>
      <c r="E10279" t="s">
        <v>155</v>
      </c>
    </row>
    <row r="10280" spans="1:5">
      <c r="C10280" t="s">
        <v>4352</v>
      </c>
    </row>
    <row r="10281" spans="1:5">
      <c r="C10281" t="s">
        <v>4354</v>
      </c>
    </row>
    <row r="10283" spans="1:5">
      <c r="A10283">
        <v>370255</v>
      </c>
      <c r="C10283" t="s">
        <v>4355</v>
      </c>
      <c r="E10283" t="s">
        <v>155</v>
      </c>
    </row>
    <row r="10284" spans="1:5">
      <c r="C10284" t="s">
        <v>4356</v>
      </c>
    </row>
    <row r="10286" spans="1:5">
      <c r="A10286">
        <v>370256</v>
      </c>
      <c r="C10286" t="s">
        <v>4357</v>
      </c>
      <c r="E10286" t="s">
        <v>155</v>
      </c>
    </row>
    <row r="10288" spans="1:5">
      <c r="C10288" t="s">
        <v>95</v>
      </c>
    </row>
    <row r="10290" spans="1:5">
      <c r="A10290">
        <v>37029600</v>
      </c>
      <c r="C10290" t="s">
        <v>4358</v>
      </c>
      <c r="E10290" t="s">
        <v>155</v>
      </c>
    </row>
    <row r="10291" spans="1:5">
      <c r="C10291" t="s">
        <v>4359</v>
      </c>
    </row>
    <row r="10293" spans="1:5">
      <c r="A10293">
        <v>370297</v>
      </c>
      <c r="C10293" t="s">
        <v>4358</v>
      </c>
      <c r="E10293" t="s">
        <v>155</v>
      </c>
    </row>
    <row r="10294" spans="1:5">
      <c r="C10294" t="s">
        <v>4360</v>
      </c>
    </row>
    <row r="10296" spans="1:5">
      <c r="A10296">
        <v>370298</v>
      </c>
      <c r="C10296" t="s">
        <v>4357</v>
      </c>
      <c r="E10296" t="s">
        <v>155</v>
      </c>
    </row>
    <row r="10298" spans="1:5">
      <c r="A10298">
        <v>3703</v>
      </c>
      <c r="C10298" t="s">
        <v>4361</v>
      </c>
    </row>
    <row r="10299" spans="1:5">
      <c r="C10299" t="s">
        <v>4362</v>
      </c>
    </row>
    <row r="10301" spans="1:5">
      <c r="A10301">
        <v>37031</v>
      </c>
      <c r="C10301" t="s">
        <v>4363</v>
      </c>
      <c r="E10301" t="s">
        <v>155</v>
      </c>
    </row>
    <row r="10303" spans="1:5">
      <c r="A10303">
        <v>37032</v>
      </c>
      <c r="C10303" t="s">
        <v>360</v>
      </c>
      <c r="D10303" t="s">
        <v>4364</v>
      </c>
      <c r="E10303">
        <v>3</v>
      </c>
    </row>
    <row r="10305" spans="1:5">
      <c r="A10305">
        <v>37039</v>
      </c>
      <c r="C10305" t="s">
        <v>33</v>
      </c>
      <c r="E10305">
        <v>3</v>
      </c>
    </row>
    <row r="10307" spans="1:5">
      <c r="A10307">
        <v>3704</v>
      </c>
      <c r="C10307" t="s">
        <v>4365</v>
      </c>
      <c r="E10307">
        <v>3</v>
      </c>
    </row>
    <row r="10308" spans="1:5">
      <c r="C10308" t="s">
        <v>4366</v>
      </c>
    </row>
    <row r="10310" spans="1:5">
      <c r="A10310">
        <v>3705</v>
      </c>
      <c r="C10310" t="s">
        <v>4367</v>
      </c>
      <c r="E10310">
        <v>3</v>
      </c>
    </row>
    <row r="10311" spans="1:5">
      <c r="C10311" t="s">
        <v>4368</v>
      </c>
    </row>
    <row r="10318" spans="1:5">
      <c r="A10318">
        <v>164</v>
      </c>
    </row>
    <row r="10320" spans="1:5">
      <c r="A10320" t="s">
        <v>0</v>
      </c>
      <c r="C10320" t="s">
        <v>1</v>
      </c>
      <c r="D10320" t="s">
        <v>2</v>
      </c>
    </row>
    <row r="10322" spans="1:4">
      <c r="A10322" t="s">
        <v>4</v>
      </c>
      <c r="B10322" t="s">
        <v>5</v>
      </c>
    </row>
    <row r="10323" spans="1:4">
      <c r="A10323" t="s">
        <v>7</v>
      </c>
      <c r="B10323" t="s">
        <v>8</v>
      </c>
    </row>
    <row r="10324" spans="1:4">
      <c r="A10324" t="s">
        <v>12</v>
      </c>
    </row>
    <row r="10325" spans="1:4">
      <c r="A10325">
        <v>-1</v>
      </c>
      <c r="B10325">
        <v>-2</v>
      </c>
      <c r="C10325">
        <v>-3</v>
      </c>
      <c r="D10325">
        <v>-4</v>
      </c>
    </row>
    <row r="10326" spans="1:4">
      <c r="A10326">
        <v>3706</v>
      </c>
      <c r="C10326" t="s">
        <v>4369</v>
      </c>
    </row>
    <row r="10327" spans="1:4">
      <c r="C10327" t="s">
        <v>4370</v>
      </c>
    </row>
    <row r="10328" spans="1:4">
      <c r="C10328" t="s">
        <v>4371</v>
      </c>
    </row>
    <row r="10329" spans="1:4">
      <c r="C10329" t="s">
        <v>4372</v>
      </c>
    </row>
    <row r="10330" spans="1:4">
      <c r="A10330">
        <v>37061</v>
      </c>
      <c r="C10330" t="s">
        <v>4373</v>
      </c>
      <c r="D10330" t="s">
        <v>4374</v>
      </c>
    </row>
    <row r="10331" spans="1:4">
      <c r="D10331" t="s">
        <v>4375</v>
      </c>
    </row>
    <row r="10332" spans="1:4">
      <c r="D10332" t="s">
        <v>4376</v>
      </c>
    </row>
    <row r="10333" spans="1:4">
      <c r="A10333">
        <v>37069</v>
      </c>
      <c r="C10333" t="s">
        <v>33</v>
      </c>
      <c r="D10333" t="s">
        <v>4374</v>
      </c>
    </row>
    <row r="10334" spans="1:4">
      <c r="D10334" t="s">
        <v>4375</v>
      </c>
    </row>
    <row r="10335" spans="1:4">
      <c r="D10335" t="s">
        <v>4376</v>
      </c>
    </row>
    <row r="10336" spans="1:4">
      <c r="A10336">
        <v>3707</v>
      </c>
      <c r="C10336" t="s">
        <v>4377</v>
      </c>
    </row>
    <row r="10337" spans="1:4">
      <c r="C10337" t="s">
        <v>4378</v>
      </c>
    </row>
    <row r="10338" spans="1:4">
      <c r="C10338" t="s">
        <v>4379</v>
      </c>
    </row>
    <row r="10339" spans="1:4">
      <c r="C10339" t="s">
        <v>4380</v>
      </c>
    </row>
    <row r="10340" spans="1:4">
      <c r="C10340" t="s">
        <v>4381</v>
      </c>
    </row>
    <row r="10341" spans="1:4">
      <c r="C10341" t="s">
        <v>4382</v>
      </c>
    </row>
    <row r="10342" spans="1:4">
      <c r="A10342">
        <v>37071</v>
      </c>
      <c r="C10342" t="s">
        <v>4383</v>
      </c>
      <c r="D10342">
        <v>3</v>
      </c>
    </row>
    <row r="10344" spans="1:4">
      <c r="A10344">
        <v>37079</v>
      </c>
      <c r="C10344" t="s">
        <v>33</v>
      </c>
      <c r="D10344">
        <v>3</v>
      </c>
    </row>
    <row r="10351" spans="1:4">
      <c r="A10351" t="s">
        <v>4384</v>
      </c>
    </row>
    <row r="10353" spans="1:2">
      <c r="A10353" t="s">
        <v>4385</v>
      </c>
    </row>
    <row r="10355" spans="1:2">
      <c r="A10355" t="s">
        <v>822</v>
      </c>
    </row>
    <row r="10357" spans="1:2">
      <c r="A10357" t="s">
        <v>823</v>
      </c>
      <c r="B10357" t="s">
        <v>1851</v>
      </c>
    </row>
    <row r="10359" spans="1:2">
      <c r="A10359" t="s">
        <v>4386</v>
      </c>
    </row>
    <row r="10361" spans="1:2">
      <c r="A10361" t="s">
        <v>4387</v>
      </c>
    </row>
    <row r="10363" spans="1:2">
      <c r="A10363" t="s">
        <v>4388</v>
      </c>
    </row>
    <row r="10365" spans="1:2">
      <c r="A10365" t="s">
        <v>4389</v>
      </c>
    </row>
    <row r="10367" spans="1:2">
      <c r="A10367" t="s">
        <v>4390</v>
      </c>
    </row>
    <row r="10369" spans="1:3">
      <c r="A10369" t="s">
        <v>4391</v>
      </c>
    </row>
    <row r="10371" spans="1:3">
      <c r="A10371" t="s">
        <v>4392</v>
      </c>
    </row>
    <row r="10373" spans="1:3">
      <c r="A10373" t="s">
        <v>4393</v>
      </c>
    </row>
    <row r="10375" spans="1:3">
      <c r="A10375" t="s">
        <v>4394</v>
      </c>
    </row>
    <row r="10377" spans="1:3">
      <c r="A10377">
        <v>165</v>
      </c>
    </row>
    <row r="10380" spans="1:3">
      <c r="A10380" t="s">
        <v>4395</v>
      </c>
    </row>
    <row r="10382" spans="1:3">
      <c r="A10382" t="s">
        <v>825</v>
      </c>
      <c r="B10382" t="s">
        <v>2291</v>
      </c>
      <c r="C10382" t="s">
        <v>4396</v>
      </c>
    </row>
    <row r="10384" spans="1:3">
      <c r="A10384" t="s">
        <v>4397</v>
      </c>
    </row>
    <row r="10386" spans="1:2">
      <c r="A10386" t="s">
        <v>4398</v>
      </c>
    </row>
    <row r="10388" spans="1:2">
      <c r="A10388" t="s">
        <v>827</v>
      </c>
      <c r="B10388" t="s">
        <v>4399</v>
      </c>
    </row>
    <row r="10390" spans="1:2">
      <c r="A10390" t="s">
        <v>4400</v>
      </c>
    </row>
    <row r="10392" spans="1:2">
      <c r="A10392" t="s">
        <v>4401</v>
      </c>
    </row>
    <row r="10393" spans="1:2">
      <c r="A10393" t="s">
        <v>4402</v>
      </c>
    </row>
    <row r="10395" spans="1:2">
      <c r="A10395" t="s">
        <v>4403</v>
      </c>
    </row>
    <row r="10397" spans="1:2">
      <c r="A10397" t="s">
        <v>4404</v>
      </c>
    </row>
    <row r="10399" spans="1:2">
      <c r="A10399" t="s">
        <v>1480</v>
      </c>
      <c r="B10399" t="s">
        <v>4405</v>
      </c>
    </row>
    <row r="10401" spans="1:2">
      <c r="A10401" t="s">
        <v>4406</v>
      </c>
    </row>
    <row r="10403" spans="1:2">
      <c r="A10403" t="s">
        <v>4407</v>
      </c>
    </row>
    <row r="10404" spans="1:2">
      <c r="A10404" t="s">
        <v>4408</v>
      </c>
    </row>
    <row r="10405" spans="1:2">
      <c r="A10405" t="s">
        <v>4409</v>
      </c>
    </row>
    <row r="10407" spans="1:2">
      <c r="A10407" t="s">
        <v>1555</v>
      </c>
      <c r="B10407" t="s">
        <v>4410</v>
      </c>
    </row>
    <row r="10409" spans="1:2">
      <c r="A10409" t="s">
        <v>1557</v>
      </c>
      <c r="B10409" t="s">
        <v>4411</v>
      </c>
    </row>
    <row r="10411" spans="1:2">
      <c r="A10411" t="s">
        <v>4412</v>
      </c>
    </row>
    <row r="10413" spans="1:2">
      <c r="A10413">
        <v>166</v>
      </c>
    </row>
    <row r="10415" spans="1:2">
      <c r="A10415" t="s">
        <v>4413</v>
      </c>
    </row>
    <row r="10417" spans="1:2">
      <c r="A10417" t="s">
        <v>4414</v>
      </c>
    </row>
    <row r="10419" spans="1:2">
      <c r="A10419" t="s">
        <v>4415</v>
      </c>
    </row>
    <row r="10421" spans="1:2">
      <c r="A10421" t="s">
        <v>4416</v>
      </c>
    </row>
    <row r="10423" spans="1:2">
      <c r="A10423" t="s">
        <v>2348</v>
      </c>
      <c r="B10423" t="s">
        <v>4417</v>
      </c>
    </row>
    <row r="10425" spans="1:2">
      <c r="A10425" t="s">
        <v>1559</v>
      </c>
    </row>
    <row r="10427" spans="1:2">
      <c r="A10427" t="s">
        <v>823</v>
      </c>
      <c r="B10427" t="s">
        <v>4418</v>
      </c>
    </row>
    <row r="10429" spans="1:2">
      <c r="A10429" t="s">
        <v>4419</v>
      </c>
    </row>
    <row r="10431" spans="1:2">
      <c r="A10431" t="s">
        <v>825</v>
      </c>
      <c r="B10431" t="s">
        <v>4420</v>
      </c>
    </row>
    <row r="10433" spans="1:4">
      <c r="A10433" t="s">
        <v>827</v>
      </c>
      <c r="B10433" t="s">
        <v>4421</v>
      </c>
    </row>
    <row r="10438" spans="1:4">
      <c r="A10438">
        <v>167</v>
      </c>
    </row>
    <row r="10441" spans="1:4">
      <c r="A10441" t="s">
        <v>1480</v>
      </c>
      <c r="B10441" t="s">
        <v>4422</v>
      </c>
    </row>
    <row r="10444" spans="1:4">
      <c r="A10444" t="s">
        <v>0</v>
      </c>
      <c r="C10444" t="s">
        <v>1</v>
      </c>
      <c r="D10444" t="s">
        <v>2</v>
      </c>
    </row>
    <row r="10446" spans="1:4">
      <c r="A10446" t="s">
        <v>4</v>
      </c>
      <c r="B10446" t="s">
        <v>5</v>
      </c>
    </row>
    <row r="10447" spans="1:4">
      <c r="A10447" t="s">
        <v>7</v>
      </c>
      <c r="B10447" t="s">
        <v>8</v>
      </c>
    </row>
    <row r="10448" spans="1:4">
      <c r="A10448" t="s">
        <v>12</v>
      </c>
    </row>
    <row r="10449" spans="1:4">
      <c r="A10449">
        <v>-1</v>
      </c>
      <c r="B10449">
        <v>-2</v>
      </c>
      <c r="C10449">
        <v>-3</v>
      </c>
      <c r="D10449">
        <v>-4</v>
      </c>
    </row>
    <row r="10451" spans="1:4">
      <c r="A10451">
        <v>3801</v>
      </c>
      <c r="C10451" t="s">
        <v>4423</v>
      </c>
    </row>
    <row r="10452" spans="1:4">
      <c r="C10452" t="s">
        <v>4424</v>
      </c>
    </row>
    <row r="10453" spans="1:4">
      <c r="C10453" t="s">
        <v>4425</v>
      </c>
    </row>
    <row r="10454" spans="1:4">
      <c r="C10454" t="s">
        <v>4426</v>
      </c>
    </row>
    <row r="10456" spans="1:4">
      <c r="A10456">
        <v>38011</v>
      </c>
      <c r="C10456" t="s">
        <v>4427</v>
      </c>
      <c r="D10456">
        <v>3</v>
      </c>
    </row>
    <row r="10458" spans="1:4">
      <c r="A10458">
        <v>38012</v>
      </c>
      <c r="C10458" t="s">
        <v>4428</v>
      </c>
      <c r="D10458" t="s">
        <v>155</v>
      </c>
    </row>
    <row r="10460" spans="1:4">
      <c r="A10460">
        <v>38013</v>
      </c>
      <c r="C10460" t="s">
        <v>4429</v>
      </c>
      <c r="D10460" t="s">
        <v>155</v>
      </c>
    </row>
    <row r="10461" spans="1:4">
      <c r="C10461" t="s">
        <v>4430</v>
      </c>
    </row>
    <row r="10463" spans="1:4">
      <c r="A10463">
        <v>38019</v>
      </c>
      <c r="C10463" t="s">
        <v>33</v>
      </c>
      <c r="D10463">
        <v>3</v>
      </c>
    </row>
    <row r="10465" spans="1:4">
      <c r="A10465">
        <v>3802</v>
      </c>
      <c r="C10465" t="s">
        <v>4431</v>
      </c>
    </row>
    <row r="10466" spans="1:4">
      <c r="C10466" t="s">
        <v>4432</v>
      </c>
    </row>
    <row r="10467" spans="1:4">
      <c r="C10467" t="s">
        <v>4433</v>
      </c>
    </row>
    <row r="10469" spans="1:4">
      <c r="A10469">
        <v>38021</v>
      </c>
      <c r="C10469" t="s">
        <v>4434</v>
      </c>
      <c r="D10469">
        <v>11</v>
      </c>
    </row>
    <row r="10471" spans="1:4">
      <c r="A10471">
        <v>38029</v>
      </c>
      <c r="C10471" t="s">
        <v>33</v>
      </c>
      <c r="D10471">
        <v>11</v>
      </c>
    </row>
    <row r="10473" spans="1:4">
      <c r="A10473">
        <v>3803</v>
      </c>
      <c r="C10473" t="s">
        <v>4435</v>
      </c>
      <c r="D10473">
        <v>3</v>
      </c>
    </row>
    <row r="10475" spans="1:4">
      <c r="A10475">
        <v>3804</v>
      </c>
      <c r="C10475" t="s">
        <v>4436</v>
      </c>
      <c r="D10475">
        <v>3</v>
      </c>
    </row>
    <row r="10476" spans="1:4">
      <c r="C10476" t="s">
        <v>4437</v>
      </c>
    </row>
    <row r="10477" spans="1:4">
      <c r="C10477" t="s">
        <v>4438</v>
      </c>
    </row>
    <row r="10478" spans="1:4">
      <c r="C10478" t="s">
        <v>4439</v>
      </c>
    </row>
    <row r="10479" spans="1:4">
      <c r="C10479" t="s">
        <v>4440</v>
      </c>
    </row>
    <row r="10481" spans="1:4">
      <c r="A10481">
        <v>3805</v>
      </c>
      <c r="C10481" t="s">
        <v>4441</v>
      </c>
    </row>
    <row r="10482" spans="1:4">
      <c r="C10482" t="s">
        <v>4442</v>
      </c>
    </row>
    <row r="10483" spans="1:4">
      <c r="C10483" t="s">
        <v>4443</v>
      </c>
    </row>
    <row r="10484" spans="1:4">
      <c r="C10484" t="s">
        <v>4444</v>
      </c>
    </row>
    <row r="10485" spans="1:4">
      <c r="C10485" t="s">
        <v>4445</v>
      </c>
    </row>
    <row r="10486" spans="1:4">
      <c r="C10486" t="s">
        <v>4446</v>
      </c>
    </row>
    <row r="10488" spans="1:4">
      <c r="A10488">
        <v>38051</v>
      </c>
      <c r="C10488" t="s">
        <v>4447</v>
      </c>
      <c r="D10488" t="s">
        <v>265</v>
      </c>
    </row>
    <row r="10490" spans="1:4">
      <c r="A10490">
        <v>38059</v>
      </c>
      <c r="C10490" t="s">
        <v>33</v>
      </c>
      <c r="D10490">
        <v>11</v>
      </c>
    </row>
    <row r="10492" spans="1:4">
      <c r="A10492">
        <v>3806</v>
      </c>
      <c r="C10492" t="s">
        <v>4448</v>
      </c>
    </row>
    <row r="10493" spans="1:4">
      <c r="C10493" t="s">
        <v>4449</v>
      </c>
    </row>
    <row r="10495" spans="1:4">
      <c r="C10495" t="s">
        <v>4450</v>
      </c>
    </row>
    <row r="10497" spans="1:5">
      <c r="A10497">
        <v>38061010</v>
      </c>
      <c r="C10497" t="s">
        <v>4451</v>
      </c>
      <c r="D10497">
        <v>3</v>
      </c>
    </row>
    <row r="10499" spans="1:5">
      <c r="A10499">
        <v>3806109</v>
      </c>
      <c r="C10499" t="s">
        <v>56</v>
      </c>
      <c r="D10499">
        <v>11</v>
      </c>
    </row>
    <row r="10501" spans="1:5">
      <c r="A10501">
        <v>38062</v>
      </c>
      <c r="C10501" t="s">
        <v>4452</v>
      </c>
      <c r="D10501" t="s">
        <v>265</v>
      </c>
    </row>
    <row r="10502" spans="1:5">
      <c r="C10502" t="s">
        <v>4453</v>
      </c>
    </row>
    <row r="10503" spans="1:5">
      <c r="C10503" t="s">
        <v>4454</v>
      </c>
    </row>
    <row r="10507" spans="1:5">
      <c r="A10507">
        <v>168</v>
      </c>
    </row>
    <row r="10509" spans="1:5">
      <c r="A10509" t="s">
        <v>0</v>
      </c>
      <c r="D10509" t="s">
        <v>1</v>
      </c>
      <c r="E10509" t="s">
        <v>2</v>
      </c>
    </row>
    <row r="10511" spans="1:5">
      <c r="A10511" t="s">
        <v>4</v>
      </c>
      <c r="B10511" t="s">
        <v>5</v>
      </c>
    </row>
    <row r="10512" spans="1:5">
      <c r="A10512" t="s">
        <v>7</v>
      </c>
      <c r="B10512" t="s">
        <v>8</v>
      </c>
    </row>
    <row r="10513" spans="1:5">
      <c r="A10513" t="s">
        <v>12</v>
      </c>
    </row>
    <row r="10514" spans="1:5">
      <c r="A10514">
        <v>-1</v>
      </c>
      <c r="B10514">
        <v>-2</v>
      </c>
      <c r="D10514">
        <v>-3</v>
      </c>
      <c r="E10514">
        <v>-4</v>
      </c>
    </row>
    <row r="10516" spans="1:5">
      <c r="A10516">
        <v>38063</v>
      </c>
      <c r="C10516" t="s">
        <v>4455</v>
      </c>
      <c r="E10516">
        <v>11</v>
      </c>
    </row>
    <row r="10518" spans="1:5">
      <c r="A10518">
        <v>38069</v>
      </c>
      <c r="C10518" t="s">
        <v>33</v>
      </c>
      <c r="E10518">
        <v>11</v>
      </c>
    </row>
    <row r="10520" spans="1:5">
      <c r="A10520">
        <v>3807</v>
      </c>
      <c r="C10520" t="s">
        <v>4456</v>
      </c>
      <c r="E10520">
        <v>11</v>
      </c>
    </row>
    <row r="10521" spans="1:5">
      <c r="C10521" t="s">
        <v>4457</v>
      </c>
    </row>
    <row r="10522" spans="1:5">
      <c r="C10522" t="s">
        <v>4458</v>
      </c>
    </row>
    <row r="10523" spans="1:5">
      <c r="C10523" t="s">
        <v>4459</v>
      </c>
    </row>
    <row r="10525" spans="1:5">
      <c r="A10525">
        <v>3808</v>
      </c>
      <c r="C10525" t="s">
        <v>4460</v>
      </c>
    </row>
    <row r="10526" spans="1:5">
      <c r="C10526" t="s">
        <v>4461</v>
      </c>
    </row>
    <row r="10527" spans="1:5">
      <c r="C10527" t="s">
        <v>4462</v>
      </c>
    </row>
    <row r="10528" spans="1:5">
      <c r="C10528" t="s">
        <v>4463</v>
      </c>
    </row>
    <row r="10529" spans="1:5">
      <c r="C10529" t="s">
        <v>4464</v>
      </c>
    </row>
    <row r="10530" spans="1:5">
      <c r="C10530" t="s">
        <v>4465</v>
      </c>
    </row>
    <row r="10531" spans="1:5">
      <c r="C10531" t="s">
        <v>4466</v>
      </c>
    </row>
    <row r="10533" spans="1:5">
      <c r="C10533" t="s">
        <v>4467</v>
      </c>
    </row>
    <row r="10534" spans="1:5">
      <c r="C10534" t="s">
        <v>4468</v>
      </c>
    </row>
    <row r="10536" spans="1:5">
      <c r="C10536" t="s">
        <v>4469</v>
      </c>
    </row>
    <row r="10537" spans="1:5">
      <c r="C10537" t="s">
        <v>4470</v>
      </c>
    </row>
    <row r="10539" spans="1:5">
      <c r="A10539">
        <v>3808521</v>
      </c>
      <c r="C10539" t="s">
        <v>4471</v>
      </c>
      <c r="E10539">
        <v>3</v>
      </c>
    </row>
    <row r="10540" spans="1:5">
      <c r="C10540" t="s">
        <v>4472</v>
      </c>
    </row>
    <row r="10542" spans="1:5">
      <c r="A10542">
        <v>3808529</v>
      </c>
      <c r="C10542" t="s">
        <v>56</v>
      </c>
      <c r="E10542">
        <v>20</v>
      </c>
    </row>
    <row r="10544" spans="1:5">
      <c r="C10544" t="s">
        <v>676</v>
      </c>
    </row>
    <row r="10546" spans="1:5">
      <c r="A10546">
        <v>38085910</v>
      </c>
      <c r="C10546" t="s">
        <v>4471</v>
      </c>
      <c r="E10546">
        <v>3</v>
      </c>
    </row>
    <row r="10547" spans="1:5">
      <c r="C10547" t="s">
        <v>4472</v>
      </c>
    </row>
    <row r="10549" spans="1:5">
      <c r="A10549">
        <v>3808599</v>
      </c>
      <c r="C10549" t="s">
        <v>56</v>
      </c>
      <c r="E10549">
        <v>20</v>
      </c>
    </row>
    <row r="10551" spans="1:5">
      <c r="C10551" t="s">
        <v>4473</v>
      </c>
    </row>
    <row r="10552" spans="1:5">
      <c r="C10552" t="s">
        <v>4474</v>
      </c>
    </row>
    <row r="10554" spans="1:5">
      <c r="C10554" t="s">
        <v>4475</v>
      </c>
    </row>
    <row r="10555" spans="1:5">
      <c r="C10555" t="s">
        <v>4476</v>
      </c>
    </row>
    <row r="10557" spans="1:5">
      <c r="A10557">
        <v>3808611</v>
      </c>
      <c r="C10557" t="s">
        <v>4471</v>
      </c>
      <c r="E10557">
        <v>3</v>
      </c>
    </row>
    <row r="10558" spans="1:5">
      <c r="C10558" t="s">
        <v>4472</v>
      </c>
    </row>
    <row r="10560" spans="1:5">
      <c r="A10560">
        <v>3808619</v>
      </c>
      <c r="C10560" t="s">
        <v>56</v>
      </c>
      <c r="E10560">
        <v>20</v>
      </c>
    </row>
    <row r="10562" spans="1:5">
      <c r="C10562" t="s">
        <v>4477</v>
      </c>
    </row>
    <row r="10563" spans="1:5">
      <c r="C10563" t="s">
        <v>4478</v>
      </c>
    </row>
    <row r="10565" spans="1:5">
      <c r="A10565">
        <v>3808621</v>
      </c>
      <c r="C10565" t="s">
        <v>4471</v>
      </c>
      <c r="E10565">
        <v>3</v>
      </c>
    </row>
    <row r="10566" spans="1:5">
      <c r="C10566" t="s">
        <v>4472</v>
      </c>
    </row>
    <row r="10568" spans="1:5">
      <c r="A10568">
        <v>3808629</v>
      </c>
      <c r="C10568" t="s">
        <v>56</v>
      </c>
      <c r="E10568">
        <v>20</v>
      </c>
    </row>
    <row r="10570" spans="1:5">
      <c r="C10570" t="s">
        <v>676</v>
      </c>
    </row>
    <row r="10572" spans="1:5">
      <c r="A10572">
        <v>38086910</v>
      </c>
      <c r="C10572" t="s">
        <v>4471</v>
      </c>
      <c r="E10572">
        <v>3</v>
      </c>
    </row>
    <row r="10573" spans="1:5">
      <c r="C10573" t="s">
        <v>4472</v>
      </c>
    </row>
    <row r="10575" spans="1:5">
      <c r="A10575">
        <v>3808699</v>
      </c>
      <c r="C10575" t="s">
        <v>56</v>
      </c>
      <c r="E10575">
        <v>20</v>
      </c>
    </row>
    <row r="10577" spans="1:5">
      <c r="C10577" t="s">
        <v>360</v>
      </c>
      <c r="D10577" t="s">
        <v>4479</v>
      </c>
    </row>
    <row r="10579" spans="1:5">
      <c r="C10579" t="s">
        <v>4480</v>
      </c>
    </row>
    <row r="10583" spans="1:5">
      <c r="A10583" t="s">
        <v>4481</v>
      </c>
    </row>
    <row r="10585" spans="1:5">
      <c r="A10585" t="s">
        <v>0</v>
      </c>
      <c r="D10585" t="s">
        <v>1</v>
      </c>
      <c r="E10585" t="s">
        <v>2</v>
      </c>
    </row>
    <row r="10587" spans="1:5">
      <c r="A10587" t="s">
        <v>4</v>
      </c>
      <c r="B10587" t="s">
        <v>5</v>
      </c>
    </row>
    <row r="10588" spans="1:5">
      <c r="A10588" t="s">
        <v>7</v>
      </c>
      <c r="B10588" t="s">
        <v>8</v>
      </c>
    </row>
    <row r="10589" spans="1:5">
      <c r="A10589" t="s">
        <v>12</v>
      </c>
    </row>
    <row r="10590" spans="1:5">
      <c r="A10590">
        <v>-1</v>
      </c>
      <c r="B10590">
        <v>-2</v>
      </c>
      <c r="D10590">
        <v>-3</v>
      </c>
      <c r="E10590">
        <v>-4</v>
      </c>
    </row>
    <row r="10592" spans="1:5">
      <c r="A10592">
        <v>3808911</v>
      </c>
      <c r="C10592" t="s">
        <v>4482</v>
      </c>
      <c r="E10592" t="s">
        <v>98</v>
      </c>
    </row>
    <row r="10593" spans="1:5">
      <c r="C10593" t="s">
        <v>4483</v>
      </c>
    </row>
    <row r="10595" spans="1:5">
      <c r="A10595">
        <v>3808912</v>
      </c>
      <c r="C10595" t="s">
        <v>4484</v>
      </c>
      <c r="E10595">
        <v>20</v>
      </c>
    </row>
    <row r="10597" spans="1:5">
      <c r="A10597">
        <v>3808913</v>
      </c>
      <c r="C10597" t="s">
        <v>4485</v>
      </c>
      <c r="E10597">
        <v>3</v>
      </c>
    </row>
    <row r="10599" spans="1:5">
      <c r="A10599">
        <v>3808914</v>
      </c>
      <c r="C10599" t="s">
        <v>4486</v>
      </c>
      <c r="E10599">
        <v>3</v>
      </c>
    </row>
    <row r="10601" spans="1:5">
      <c r="A10601">
        <v>3808915</v>
      </c>
      <c r="C10601" t="s">
        <v>4487</v>
      </c>
      <c r="E10601">
        <v>20</v>
      </c>
    </row>
    <row r="10603" spans="1:5">
      <c r="A10603">
        <v>3808917</v>
      </c>
      <c r="C10603" t="s">
        <v>4471</v>
      </c>
      <c r="E10603">
        <v>3</v>
      </c>
    </row>
    <row r="10604" spans="1:5">
      <c r="C10604" t="s">
        <v>4472</v>
      </c>
    </row>
    <row r="10606" spans="1:5">
      <c r="A10606">
        <v>3808918</v>
      </c>
      <c r="C10606" t="s">
        <v>4488</v>
      </c>
      <c r="E10606">
        <v>3</v>
      </c>
    </row>
    <row r="10608" spans="1:5">
      <c r="C10608" t="s">
        <v>2232</v>
      </c>
    </row>
    <row r="10610" spans="1:5">
      <c r="A10610">
        <v>38089191</v>
      </c>
      <c r="C10610" t="s">
        <v>4489</v>
      </c>
      <c r="E10610">
        <v>11</v>
      </c>
    </row>
    <row r="10612" spans="1:5">
      <c r="A10612">
        <v>38089199</v>
      </c>
      <c r="C10612" t="s">
        <v>3208</v>
      </c>
      <c r="E10612">
        <v>3</v>
      </c>
    </row>
    <row r="10614" spans="1:5">
      <c r="C10614" t="s">
        <v>60</v>
      </c>
      <c r="D10614" t="s">
        <v>4490</v>
      </c>
    </row>
    <row r="10616" spans="1:5">
      <c r="A10616">
        <v>3808921</v>
      </c>
      <c r="C10616" t="s">
        <v>4471</v>
      </c>
      <c r="E10616">
        <v>3</v>
      </c>
    </row>
    <row r="10617" spans="1:5">
      <c r="C10617" t="s">
        <v>4472</v>
      </c>
    </row>
    <row r="10619" spans="1:5">
      <c r="A10619">
        <v>3808922</v>
      </c>
      <c r="C10619" t="s">
        <v>4491</v>
      </c>
      <c r="E10619">
        <v>3</v>
      </c>
    </row>
    <row r="10621" spans="1:5">
      <c r="A10621">
        <v>3808929</v>
      </c>
      <c r="C10621" t="s">
        <v>56</v>
      </c>
      <c r="E10621">
        <v>3</v>
      </c>
    </row>
    <row r="10623" spans="1:5">
      <c r="C10623" t="s">
        <v>60</v>
      </c>
      <c r="D10623" t="s">
        <v>4492</v>
      </c>
    </row>
    <row r="10624" spans="1:5">
      <c r="C10624" t="s">
        <v>4493</v>
      </c>
    </row>
    <row r="10626" spans="1:5">
      <c r="A10626">
        <v>3808931</v>
      </c>
      <c r="C10626" t="s">
        <v>4471</v>
      </c>
      <c r="E10626">
        <v>3</v>
      </c>
    </row>
    <row r="10627" spans="1:5">
      <c r="C10627" t="s">
        <v>4472</v>
      </c>
    </row>
    <row r="10629" spans="1:5">
      <c r="A10629">
        <v>3808939</v>
      </c>
      <c r="C10629" t="s">
        <v>56</v>
      </c>
      <c r="E10629">
        <v>3</v>
      </c>
    </row>
    <row r="10631" spans="1:5">
      <c r="A10631">
        <v>380894</v>
      </c>
      <c r="C10631" t="s">
        <v>60</v>
      </c>
      <c r="D10631" t="s">
        <v>4494</v>
      </c>
      <c r="E10631">
        <v>3</v>
      </c>
    </row>
    <row r="10633" spans="1:5">
      <c r="C10633" t="s">
        <v>60</v>
      </c>
      <c r="D10633" t="s">
        <v>61</v>
      </c>
    </row>
    <row r="10635" spans="1:5">
      <c r="A10635">
        <v>3808991</v>
      </c>
      <c r="C10635" t="s">
        <v>4471</v>
      </c>
      <c r="E10635">
        <v>3</v>
      </c>
    </row>
    <row r="10636" spans="1:5">
      <c r="C10636" t="s">
        <v>4472</v>
      </c>
    </row>
    <row r="10638" spans="1:5">
      <c r="A10638">
        <v>3808999</v>
      </c>
      <c r="C10638" t="s">
        <v>56</v>
      </c>
      <c r="E10638">
        <v>20</v>
      </c>
    </row>
    <row r="10640" spans="1:5">
      <c r="A10640">
        <v>3809</v>
      </c>
      <c r="C10640" t="s">
        <v>4495</v>
      </c>
    </row>
    <row r="10641" spans="1:5">
      <c r="C10641" t="s">
        <v>4496</v>
      </c>
    </row>
    <row r="10642" spans="1:5">
      <c r="C10642" t="s">
        <v>4497</v>
      </c>
    </row>
    <row r="10643" spans="1:5">
      <c r="C10643" t="s">
        <v>4498</v>
      </c>
    </row>
    <row r="10644" spans="1:5">
      <c r="C10644" t="s">
        <v>4499</v>
      </c>
    </row>
    <row r="10645" spans="1:5">
      <c r="C10645" t="s">
        <v>4500</v>
      </c>
    </row>
    <row r="10647" spans="1:5">
      <c r="A10647">
        <v>38091</v>
      </c>
      <c r="C10647" t="s">
        <v>4501</v>
      </c>
      <c r="E10647">
        <v>16</v>
      </c>
    </row>
    <row r="10649" spans="1:5">
      <c r="C10649" t="s">
        <v>95</v>
      </c>
    </row>
    <row r="10651" spans="1:5">
      <c r="C10651" t="s">
        <v>4502</v>
      </c>
    </row>
    <row r="10653" spans="1:5">
      <c r="A10653">
        <v>38099110</v>
      </c>
      <c r="C10653" t="s">
        <v>4503</v>
      </c>
      <c r="E10653" t="s">
        <v>155</v>
      </c>
    </row>
    <row r="10654" spans="1:5">
      <c r="C10654" t="s">
        <v>4504</v>
      </c>
    </row>
    <row r="10655" spans="1:5">
      <c r="C10655" t="s">
        <v>4505</v>
      </c>
    </row>
    <row r="10657" spans="1:5">
      <c r="A10657">
        <v>3809919</v>
      </c>
      <c r="C10657" t="s">
        <v>56</v>
      </c>
      <c r="E10657">
        <v>16</v>
      </c>
    </row>
    <row r="10659" spans="1:5">
      <c r="A10659">
        <v>380992</v>
      </c>
      <c r="C10659" t="s">
        <v>4506</v>
      </c>
      <c r="E10659" t="s">
        <v>764</v>
      </c>
    </row>
    <row r="10661" spans="1:5">
      <c r="A10661">
        <v>380993</v>
      </c>
      <c r="C10661" t="s">
        <v>4507</v>
      </c>
      <c r="E10661" t="s">
        <v>764</v>
      </c>
    </row>
    <row r="10665" spans="1:5">
      <c r="A10665">
        <v>170</v>
      </c>
    </row>
    <row r="10667" spans="1:5">
      <c r="A10667" t="s">
        <v>0</v>
      </c>
      <c r="C10667" t="s">
        <v>1</v>
      </c>
      <c r="D10667" t="s">
        <v>2</v>
      </c>
    </row>
    <row r="10669" spans="1:5">
      <c r="A10669" t="s">
        <v>4</v>
      </c>
      <c r="B10669" t="s">
        <v>5</v>
      </c>
    </row>
    <row r="10670" spans="1:5">
      <c r="A10670" t="s">
        <v>7</v>
      </c>
      <c r="B10670" t="s">
        <v>8</v>
      </c>
    </row>
    <row r="10671" spans="1:5">
      <c r="A10671" t="s">
        <v>12</v>
      </c>
    </row>
    <row r="10672" spans="1:5">
      <c r="A10672">
        <v>-1</v>
      </c>
      <c r="B10672">
        <v>-2</v>
      </c>
      <c r="C10672">
        <v>-3</v>
      </c>
      <c r="D10672">
        <v>-4</v>
      </c>
    </row>
    <row r="10674" spans="1:4">
      <c r="A10674">
        <v>381</v>
      </c>
      <c r="C10674" t="s">
        <v>4508</v>
      </c>
    </row>
    <row r="10675" spans="1:4">
      <c r="C10675" t="s">
        <v>4509</v>
      </c>
    </row>
    <row r="10676" spans="1:4">
      <c r="C10676" t="s">
        <v>4510</v>
      </c>
    </row>
    <row r="10677" spans="1:4">
      <c r="C10677" t="s">
        <v>4511</v>
      </c>
    </row>
    <row r="10678" spans="1:4">
      <c r="C10678" t="s">
        <v>4512</v>
      </c>
    </row>
    <row r="10679" spans="1:4">
      <c r="C10679" t="s">
        <v>4513</v>
      </c>
    </row>
    <row r="10680" spans="1:4">
      <c r="C10680" t="s">
        <v>4514</v>
      </c>
    </row>
    <row r="10682" spans="1:4">
      <c r="A10682">
        <v>38101</v>
      </c>
      <c r="C10682" t="s">
        <v>4515</v>
      </c>
      <c r="D10682" t="s">
        <v>155</v>
      </c>
    </row>
    <row r="10683" spans="1:4">
      <c r="C10683" t="s">
        <v>4516</v>
      </c>
    </row>
    <row r="10684" spans="1:4">
      <c r="C10684" t="s">
        <v>4517</v>
      </c>
    </row>
    <row r="10686" spans="1:4">
      <c r="C10686" t="s">
        <v>95</v>
      </c>
    </row>
    <row r="10688" spans="1:4">
      <c r="A10688">
        <v>38109010</v>
      </c>
      <c r="C10688" t="s">
        <v>4518</v>
      </c>
      <c r="D10688" t="s">
        <v>155</v>
      </c>
    </row>
    <row r="10689" spans="1:4">
      <c r="C10689" t="s">
        <v>4519</v>
      </c>
    </row>
    <row r="10691" spans="1:4">
      <c r="A10691">
        <v>3810909</v>
      </c>
      <c r="C10691" t="s">
        <v>4520</v>
      </c>
      <c r="D10691">
        <v>20</v>
      </c>
    </row>
    <row r="10693" spans="1:4">
      <c r="A10693">
        <v>3811</v>
      </c>
      <c r="C10693" t="s">
        <v>4521</v>
      </c>
    </row>
    <row r="10694" spans="1:4">
      <c r="C10694" t="s">
        <v>4522</v>
      </c>
    </row>
    <row r="10695" spans="1:4">
      <c r="C10695" t="s">
        <v>4523</v>
      </c>
    </row>
    <row r="10696" spans="1:4">
      <c r="C10696" t="s">
        <v>4524</v>
      </c>
    </row>
    <row r="10697" spans="1:4">
      <c r="C10697" t="s">
        <v>4525</v>
      </c>
    </row>
    <row r="10698" spans="1:4">
      <c r="C10698" t="s">
        <v>4526</v>
      </c>
    </row>
    <row r="10700" spans="1:4">
      <c r="C10700" t="s">
        <v>4527</v>
      </c>
    </row>
    <row r="10702" spans="1:4">
      <c r="A10702">
        <v>38111100</v>
      </c>
      <c r="C10702" t="s">
        <v>4528</v>
      </c>
      <c r="D10702">
        <v>20</v>
      </c>
    </row>
    <row r="10704" spans="1:4">
      <c r="A10704">
        <v>381119</v>
      </c>
      <c r="C10704" t="s">
        <v>27</v>
      </c>
      <c r="D10704">
        <v>20</v>
      </c>
    </row>
    <row r="10706" spans="1:4">
      <c r="C10706" t="s">
        <v>4529</v>
      </c>
    </row>
    <row r="10708" spans="1:4">
      <c r="A10708">
        <v>38112100</v>
      </c>
      <c r="C10708" t="s">
        <v>4530</v>
      </c>
      <c r="D10708" t="s">
        <v>155</v>
      </c>
    </row>
    <row r="10709" spans="1:4">
      <c r="C10709" t="s">
        <v>4531</v>
      </c>
    </row>
    <row r="10711" spans="1:4">
      <c r="A10711">
        <v>381129</v>
      </c>
      <c r="C10711" t="s">
        <v>27</v>
      </c>
      <c r="D10711">
        <v>3</v>
      </c>
    </row>
    <row r="10713" spans="1:4">
      <c r="A10713">
        <v>38119</v>
      </c>
      <c r="C10713" t="s">
        <v>33</v>
      </c>
      <c r="D10713">
        <v>3</v>
      </c>
    </row>
    <row r="10715" spans="1:4">
      <c r="A10715">
        <v>3812</v>
      </c>
      <c r="C10715" t="s">
        <v>4532</v>
      </c>
    </row>
    <row r="10716" spans="1:4">
      <c r="C10716" t="s">
        <v>4533</v>
      </c>
    </row>
    <row r="10717" spans="1:4">
      <c r="C10717" t="s">
        <v>4534</v>
      </c>
    </row>
    <row r="10718" spans="1:4">
      <c r="C10718" t="s">
        <v>4535</v>
      </c>
    </row>
    <row r="10719" spans="1:4">
      <c r="C10719" t="s">
        <v>4536</v>
      </c>
    </row>
    <row r="10721" spans="1:4">
      <c r="A10721">
        <v>38121</v>
      </c>
      <c r="C10721" t="s">
        <v>4537</v>
      </c>
      <c r="D10721">
        <v>3</v>
      </c>
    </row>
    <row r="10723" spans="1:4">
      <c r="A10723">
        <v>38122</v>
      </c>
      <c r="C10723" t="s">
        <v>4538</v>
      </c>
      <c r="D10723" t="s">
        <v>764</v>
      </c>
    </row>
    <row r="10725" spans="1:4">
      <c r="C10725" t="s">
        <v>4539</v>
      </c>
    </row>
    <row r="10726" spans="1:4">
      <c r="C10726" t="s">
        <v>4540</v>
      </c>
    </row>
    <row r="10728" spans="1:4">
      <c r="A10728">
        <v>381231</v>
      </c>
      <c r="C10728" t="s">
        <v>4541</v>
      </c>
      <c r="D10728" t="s">
        <v>155</v>
      </c>
    </row>
    <row r="10729" spans="1:4">
      <c r="C10729" t="s">
        <v>4542</v>
      </c>
    </row>
    <row r="10731" spans="1:4">
      <c r="A10731">
        <v>381239</v>
      </c>
      <c r="C10731" t="s">
        <v>27</v>
      </c>
      <c r="D10731">
        <v>3</v>
      </c>
    </row>
    <row r="10737" spans="1:4">
      <c r="A10737">
        <v>171</v>
      </c>
    </row>
    <row r="10739" spans="1:4">
      <c r="A10739" t="s">
        <v>0</v>
      </c>
      <c r="C10739" t="s">
        <v>1</v>
      </c>
      <c r="D10739" t="s">
        <v>2</v>
      </c>
    </row>
    <row r="10741" spans="1:4">
      <c r="A10741" t="s">
        <v>4</v>
      </c>
      <c r="B10741" t="s">
        <v>5</v>
      </c>
    </row>
    <row r="10742" spans="1:4">
      <c r="A10742" t="s">
        <v>7</v>
      </c>
      <c r="B10742" t="s">
        <v>8</v>
      </c>
    </row>
    <row r="10743" spans="1:4">
      <c r="A10743" t="s">
        <v>12</v>
      </c>
    </row>
    <row r="10744" spans="1:4">
      <c r="A10744">
        <v>-1</v>
      </c>
      <c r="B10744">
        <v>-2</v>
      </c>
      <c r="C10744">
        <v>-3</v>
      </c>
      <c r="D10744">
        <v>-4</v>
      </c>
    </row>
    <row r="10746" spans="1:4">
      <c r="A10746">
        <v>3813</v>
      </c>
      <c r="C10746" t="s">
        <v>4543</v>
      </c>
      <c r="D10746">
        <v>20</v>
      </c>
    </row>
    <row r="10747" spans="1:4">
      <c r="C10747" t="s">
        <v>4544</v>
      </c>
    </row>
    <row r="10748" spans="1:4">
      <c r="C10748" t="s">
        <v>4545</v>
      </c>
    </row>
    <row r="10750" spans="1:4">
      <c r="A10750">
        <v>3814</v>
      </c>
      <c r="C10750" t="s">
        <v>4546</v>
      </c>
      <c r="D10750">
        <v>20</v>
      </c>
    </row>
    <row r="10751" spans="1:4">
      <c r="C10751" t="s">
        <v>4547</v>
      </c>
    </row>
    <row r="10752" spans="1:4">
      <c r="C10752" t="s">
        <v>4548</v>
      </c>
    </row>
    <row r="10754" spans="1:4">
      <c r="A10754">
        <v>3815</v>
      </c>
      <c r="C10754" t="s">
        <v>4549</v>
      </c>
    </row>
    <row r="10755" spans="1:4">
      <c r="C10755" t="s">
        <v>4550</v>
      </c>
    </row>
    <row r="10756" spans="1:4">
      <c r="C10756" t="s">
        <v>1596</v>
      </c>
    </row>
    <row r="10758" spans="1:4">
      <c r="C10758" t="s">
        <v>4551</v>
      </c>
    </row>
    <row r="10760" spans="1:4">
      <c r="A10760">
        <v>38151100</v>
      </c>
      <c r="C10760" t="s">
        <v>4552</v>
      </c>
      <c r="D10760" t="s">
        <v>155</v>
      </c>
    </row>
    <row r="10761" spans="1:4">
      <c r="C10761" t="s">
        <v>4553</v>
      </c>
    </row>
    <row r="10763" spans="1:4">
      <c r="A10763">
        <v>381512</v>
      </c>
      <c r="C10763" t="s">
        <v>4554</v>
      </c>
      <c r="D10763" t="s">
        <v>155</v>
      </c>
    </row>
    <row r="10764" spans="1:4">
      <c r="C10764" t="s">
        <v>4555</v>
      </c>
    </row>
    <row r="10766" spans="1:4">
      <c r="C10766" t="s">
        <v>676</v>
      </c>
    </row>
    <row r="10768" spans="1:4">
      <c r="A10768">
        <v>38151910</v>
      </c>
      <c r="C10768" t="s">
        <v>4556</v>
      </c>
      <c r="D10768">
        <v>3</v>
      </c>
    </row>
    <row r="10770" spans="1:4">
      <c r="A10770">
        <v>3815199</v>
      </c>
      <c r="C10770" t="s">
        <v>56</v>
      </c>
      <c r="D10770">
        <v>3</v>
      </c>
    </row>
    <row r="10772" spans="1:4">
      <c r="A10772">
        <v>38159</v>
      </c>
      <c r="C10772" t="s">
        <v>33</v>
      </c>
      <c r="D10772">
        <v>3</v>
      </c>
    </row>
    <row r="10774" spans="1:4">
      <c r="A10774">
        <v>3816</v>
      </c>
      <c r="C10774" t="s">
        <v>4557</v>
      </c>
      <c r="D10774">
        <v>3</v>
      </c>
    </row>
    <row r="10775" spans="1:4">
      <c r="C10775" t="s">
        <v>4558</v>
      </c>
    </row>
    <row r="10776" spans="1:4">
      <c r="C10776" t="s">
        <v>4559</v>
      </c>
    </row>
    <row r="10778" spans="1:4">
      <c r="A10778">
        <v>3817</v>
      </c>
      <c r="C10778" t="s">
        <v>4560</v>
      </c>
      <c r="D10778">
        <v>3</v>
      </c>
    </row>
    <row r="10779" spans="1:4">
      <c r="C10779" t="s">
        <v>4561</v>
      </c>
    </row>
    <row r="10780" spans="1:4">
      <c r="C10780" t="s">
        <v>4562</v>
      </c>
    </row>
    <row r="10782" spans="1:4">
      <c r="A10782">
        <v>3818</v>
      </c>
      <c r="C10782" t="s">
        <v>4563</v>
      </c>
      <c r="D10782">
        <v>3</v>
      </c>
    </row>
    <row r="10783" spans="1:4">
      <c r="C10783" t="s">
        <v>4564</v>
      </c>
    </row>
    <row r="10784" spans="1:4">
      <c r="C10784" t="s">
        <v>4565</v>
      </c>
    </row>
    <row r="10785" spans="1:4">
      <c r="C10785" t="s">
        <v>4566</v>
      </c>
    </row>
    <row r="10787" spans="1:4">
      <c r="A10787">
        <v>3819</v>
      </c>
      <c r="C10787" t="s">
        <v>4567</v>
      </c>
    </row>
    <row r="10788" spans="1:4">
      <c r="C10788" t="s">
        <v>4568</v>
      </c>
    </row>
    <row r="10789" spans="1:4">
      <c r="C10789" t="s">
        <v>4569</v>
      </c>
    </row>
    <row r="10790" spans="1:4">
      <c r="C10790" t="s">
        <v>4570</v>
      </c>
    </row>
    <row r="10791" spans="1:4">
      <c r="C10791" t="s">
        <v>4571</v>
      </c>
    </row>
    <row r="10793" spans="1:4">
      <c r="A10793">
        <v>3819001</v>
      </c>
      <c r="C10793" t="s">
        <v>4572</v>
      </c>
      <c r="D10793">
        <v>20</v>
      </c>
    </row>
    <row r="10795" spans="1:4">
      <c r="A10795">
        <v>3819009</v>
      </c>
      <c r="C10795" t="s">
        <v>56</v>
      </c>
      <c r="D10795">
        <v>20</v>
      </c>
    </row>
    <row r="10797" spans="1:4">
      <c r="A10797">
        <v>3820</v>
      </c>
      <c r="C10797" t="s">
        <v>4573</v>
      </c>
      <c r="D10797">
        <v>20</v>
      </c>
    </row>
    <row r="10798" spans="1:4">
      <c r="C10798" t="s">
        <v>4574</v>
      </c>
    </row>
    <row r="10800" spans="1:4">
      <c r="A10800">
        <v>3821</v>
      </c>
      <c r="C10800" t="s">
        <v>4575</v>
      </c>
      <c r="D10800">
        <v>3</v>
      </c>
    </row>
    <row r="10801" spans="1:5">
      <c r="C10801" t="s">
        <v>4576</v>
      </c>
    </row>
    <row r="10802" spans="1:5">
      <c r="C10802" t="s">
        <v>4577</v>
      </c>
    </row>
    <row r="10803" spans="1:5">
      <c r="C10803" t="s">
        <v>4578</v>
      </c>
    </row>
    <row r="10807" spans="1:5">
      <c r="A10807">
        <v>172</v>
      </c>
    </row>
    <row r="10809" spans="1:5">
      <c r="A10809" t="s">
        <v>0</v>
      </c>
      <c r="D10809" t="s">
        <v>1</v>
      </c>
      <c r="E10809" t="s">
        <v>2</v>
      </c>
    </row>
    <row r="10811" spans="1:5">
      <c r="A10811" t="s">
        <v>4</v>
      </c>
      <c r="B10811" t="s">
        <v>5</v>
      </c>
    </row>
    <row r="10812" spans="1:5">
      <c r="A10812" t="s">
        <v>7</v>
      </c>
      <c r="B10812" t="s">
        <v>8</v>
      </c>
    </row>
    <row r="10813" spans="1:5">
      <c r="A10813" t="s">
        <v>12</v>
      </c>
    </row>
    <row r="10814" spans="1:5">
      <c r="A10814">
        <v>-1</v>
      </c>
      <c r="B10814">
        <v>-2</v>
      </c>
      <c r="D10814">
        <v>-3</v>
      </c>
      <c r="E10814">
        <v>-4</v>
      </c>
    </row>
    <row r="10816" spans="1:5">
      <c r="A10816">
        <v>3822</v>
      </c>
      <c r="C10816" t="s">
        <v>4579</v>
      </c>
      <c r="E10816">
        <v>20</v>
      </c>
    </row>
    <row r="10817" spans="1:5">
      <c r="C10817" t="s">
        <v>4580</v>
      </c>
    </row>
    <row r="10818" spans="1:5">
      <c r="C10818" t="s">
        <v>4581</v>
      </c>
    </row>
    <row r="10819" spans="1:5">
      <c r="C10819" t="s">
        <v>4582</v>
      </c>
    </row>
    <row r="10820" spans="1:5">
      <c r="C10820" t="s">
        <v>4583</v>
      </c>
    </row>
    <row r="10822" spans="1:5">
      <c r="A10822">
        <v>3823</v>
      </c>
      <c r="C10822" t="s">
        <v>4584</v>
      </c>
    </row>
    <row r="10823" spans="1:5">
      <c r="C10823" t="s">
        <v>4585</v>
      </c>
    </row>
    <row r="10825" spans="1:5">
      <c r="C10825" t="s">
        <v>4586</v>
      </c>
    </row>
    <row r="10826" spans="1:5">
      <c r="C10826" t="s">
        <v>4587</v>
      </c>
    </row>
    <row r="10828" spans="1:5">
      <c r="A10828">
        <v>382311</v>
      </c>
      <c r="C10828" t="s">
        <v>4588</v>
      </c>
      <c r="E10828">
        <v>20</v>
      </c>
    </row>
    <row r="10830" spans="1:5">
      <c r="A10830">
        <v>382312</v>
      </c>
      <c r="C10830" t="s">
        <v>4589</v>
      </c>
      <c r="E10830">
        <v>3</v>
      </c>
    </row>
    <row r="10832" spans="1:5">
      <c r="A10832">
        <v>382313</v>
      </c>
      <c r="C10832" t="s">
        <v>4590</v>
      </c>
      <c r="E10832">
        <v>20</v>
      </c>
    </row>
    <row r="10834" spans="1:5">
      <c r="C10834" t="s">
        <v>676</v>
      </c>
    </row>
    <row r="10836" spans="1:5">
      <c r="A10836">
        <v>38231910</v>
      </c>
      <c r="C10836" t="s">
        <v>4591</v>
      </c>
      <c r="E10836">
        <v>16</v>
      </c>
    </row>
    <row r="10838" spans="1:5">
      <c r="A10838">
        <v>3823192</v>
      </c>
      <c r="C10838" t="s">
        <v>4592</v>
      </c>
      <c r="E10838">
        <v>11</v>
      </c>
    </row>
    <row r="10840" spans="1:5">
      <c r="A10840">
        <v>3823193</v>
      </c>
      <c r="C10840" t="s">
        <v>4593</v>
      </c>
      <c r="E10840">
        <v>16</v>
      </c>
    </row>
    <row r="10842" spans="1:5">
      <c r="A10842">
        <v>3823199</v>
      </c>
      <c r="C10842" t="s">
        <v>56</v>
      </c>
      <c r="E10842">
        <v>16</v>
      </c>
    </row>
    <row r="10844" spans="1:5">
      <c r="A10844">
        <v>38237</v>
      </c>
      <c r="C10844" t="s">
        <v>4594</v>
      </c>
      <c r="E10844">
        <v>16</v>
      </c>
    </row>
    <row r="10846" spans="1:5">
      <c r="A10846">
        <v>3824</v>
      </c>
      <c r="C10846" t="s">
        <v>4595</v>
      </c>
    </row>
    <row r="10847" spans="1:5">
      <c r="C10847" t="s">
        <v>4596</v>
      </c>
    </row>
    <row r="10848" spans="1:5">
      <c r="C10848" t="s">
        <v>4597</v>
      </c>
    </row>
    <row r="10849" spans="1:5">
      <c r="C10849" t="s">
        <v>4598</v>
      </c>
    </row>
    <row r="10850" spans="1:5">
      <c r="C10850" t="s">
        <v>4599</v>
      </c>
    </row>
    <row r="10851" spans="1:5">
      <c r="C10851" t="s">
        <v>1151</v>
      </c>
    </row>
    <row r="10852" spans="1:5">
      <c r="A10852">
        <v>38241</v>
      </c>
      <c r="C10852" t="s">
        <v>4600</v>
      </c>
      <c r="E10852" t="s">
        <v>155</v>
      </c>
    </row>
    <row r="10854" spans="1:5">
      <c r="A10854">
        <v>38243</v>
      </c>
      <c r="C10854" t="s">
        <v>4601</v>
      </c>
      <c r="E10854">
        <v>11</v>
      </c>
    </row>
    <row r="10855" spans="1:5">
      <c r="C10855" t="s">
        <v>4602</v>
      </c>
    </row>
    <row r="10857" spans="1:5">
      <c r="A10857">
        <v>38244</v>
      </c>
      <c r="C10857" t="s">
        <v>4603</v>
      </c>
      <c r="E10857" t="s">
        <v>98</v>
      </c>
    </row>
    <row r="10858" spans="1:5">
      <c r="C10858" t="s">
        <v>4604</v>
      </c>
    </row>
    <row r="10860" spans="1:5">
      <c r="A10860">
        <v>38245</v>
      </c>
      <c r="C10860" t="s">
        <v>4605</v>
      </c>
      <c r="E10860" t="s">
        <v>98</v>
      </c>
    </row>
    <row r="10862" spans="1:5">
      <c r="A10862">
        <v>38246</v>
      </c>
      <c r="C10862" t="s">
        <v>4606</v>
      </c>
      <c r="E10862">
        <v>20</v>
      </c>
    </row>
    <row r="10863" spans="1:5">
      <c r="C10863">
        <v>2905.44</v>
      </c>
    </row>
    <row r="10864" spans="1:5">
      <c r="C10864" t="s">
        <v>4607</v>
      </c>
    </row>
    <row r="10865" spans="1:5">
      <c r="C10865" t="s">
        <v>4608</v>
      </c>
    </row>
    <row r="10867" spans="1:5">
      <c r="A10867">
        <v>382471</v>
      </c>
      <c r="C10867" t="s">
        <v>60</v>
      </c>
      <c r="D10867" t="s">
        <v>4609</v>
      </c>
      <c r="E10867">
        <v>16</v>
      </c>
    </row>
    <row r="10868" spans="1:5">
      <c r="C10868" t="s">
        <v>4610</v>
      </c>
    </row>
    <row r="10869" spans="1:5">
      <c r="C10869" t="s">
        <v>4611</v>
      </c>
    </row>
    <row r="10870" spans="1:5">
      <c r="C10870" t="s">
        <v>4612</v>
      </c>
    </row>
    <row r="10871" spans="1:5">
      <c r="C10871" t="s">
        <v>4613</v>
      </c>
    </row>
    <row r="10872" spans="1:5">
      <c r="A10872">
        <v>382472</v>
      </c>
      <c r="C10872" t="s">
        <v>60</v>
      </c>
      <c r="D10872" t="s">
        <v>4614</v>
      </c>
      <c r="E10872">
        <v>11</v>
      </c>
    </row>
    <row r="10873" spans="1:5">
      <c r="C10873" t="s">
        <v>4615</v>
      </c>
    </row>
    <row r="10874" spans="1:5">
      <c r="C10874" t="s">
        <v>2809</v>
      </c>
    </row>
    <row r="10876" spans="1:5">
      <c r="A10876">
        <v>382473</v>
      </c>
      <c r="C10876" t="s">
        <v>60</v>
      </c>
      <c r="D10876" t="s">
        <v>4616</v>
      </c>
      <c r="E10876">
        <v>11</v>
      </c>
    </row>
    <row r="10877" spans="1:5">
      <c r="C10877" t="s">
        <v>4617</v>
      </c>
    </row>
    <row r="10880" spans="1:5">
      <c r="A10880">
        <v>173</v>
      </c>
    </row>
    <row r="10882" spans="1:5">
      <c r="A10882" t="s">
        <v>0</v>
      </c>
      <c r="D10882" t="s">
        <v>1</v>
      </c>
      <c r="E10882" t="s">
        <v>2</v>
      </c>
    </row>
    <row r="10884" spans="1:5">
      <c r="A10884" t="s">
        <v>4</v>
      </c>
      <c r="B10884" t="s">
        <v>5</v>
      </c>
    </row>
    <row r="10885" spans="1:5">
      <c r="A10885" t="s">
        <v>7</v>
      </c>
      <c r="B10885" t="s">
        <v>8</v>
      </c>
    </row>
    <row r="10886" spans="1:5">
      <c r="A10886" t="s">
        <v>12</v>
      </c>
    </row>
    <row r="10887" spans="1:5">
      <c r="A10887">
        <v>-1</v>
      </c>
      <c r="B10887">
        <v>-2</v>
      </c>
      <c r="D10887">
        <v>-3</v>
      </c>
      <c r="E10887">
        <v>-4</v>
      </c>
    </row>
    <row r="10889" spans="1:5">
      <c r="A10889">
        <v>382474</v>
      </c>
      <c r="C10889" t="s">
        <v>60</v>
      </c>
      <c r="D10889" t="s">
        <v>4618</v>
      </c>
      <c r="E10889">
        <v>11</v>
      </c>
    </row>
    <row r="10890" spans="1:5">
      <c r="C10890" t="s">
        <v>4619</v>
      </c>
    </row>
    <row r="10891" spans="1:5">
      <c r="C10891" t="s">
        <v>4612</v>
      </c>
    </row>
    <row r="10892" spans="1:5">
      <c r="C10892" t="s">
        <v>4620</v>
      </c>
    </row>
    <row r="10893" spans="1:5">
      <c r="C10893" t="s">
        <v>4621</v>
      </c>
    </row>
    <row r="10894" spans="1:5">
      <c r="A10894">
        <v>382475</v>
      </c>
      <c r="C10894" t="s">
        <v>60</v>
      </c>
      <c r="D10894" t="s">
        <v>4622</v>
      </c>
      <c r="E10894">
        <v>11</v>
      </c>
    </row>
    <row r="10896" spans="1:5">
      <c r="A10896">
        <v>382476</v>
      </c>
      <c r="C10896" t="s">
        <v>60</v>
      </c>
      <c r="D10896" t="s">
        <v>4623</v>
      </c>
      <c r="E10896">
        <v>11</v>
      </c>
    </row>
    <row r="10897" spans="1:5">
      <c r="C10897" t="s">
        <v>4624</v>
      </c>
    </row>
    <row r="10899" spans="1:5">
      <c r="A10899">
        <v>382477</v>
      </c>
      <c r="C10899" t="s">
        <v>4625</v>
      </c>
      <c r="E10899">
        <v>11</v>
      </c>
    </row>
    <row r="10900" spans="1:5">
      <c r="C10900" t="s">
        <v>4626</v>
      </c>
    </row>
    <row r="10902" spans="1:5">
      <c r="A10902">
        <v>382478</v>
      </c>
      <c r="C10902" t="s">
        <v>60</v>
      </c>
      <c r="D10902" t="s">
        <v>4627</v>
      </c>
      <c r="E10902">
        <v>11</v>
      </c>
    </row>
    <row r="10903" spans="1:5">
      <c r="C10903" t="s">
        <v>4628</v>
      </c>
    </row>
    <row r="10904" spans="1:5">
      <c r="C10904" t="s">
        <v>4629</v>
      </c>
    </row>
    <row r="10905" spans="1:5">
      <c r="C10905" t="s">
        <v>4630</v>
      </c>
    </row>
    <row r="10907" spans="1:5">
      <c r="A10907">
        <v>382479</v>
      </c>
      <c r="C10907" t="s">
        <v>60</v>
      </c>
      <c r="D10907" t="s">
        <v>79</v>
      </c>
      <c r="E10907">
        <v>11</v>
      </c>
    </row>
    <row r="10909" spans="1:5">
      <c r="C10909" t="s">
        <v>4631</v>
      </c>
    </row>
    <row r="10910" spans="1:5">
      <c r="C10910" t="s">
        <v>4474</v>
      </c>
    </row>
    <row r="10912" spans="1:5">
      <c r="A10912">
        <v>382481</v>
      </c>
      <c r="C10912" t="s">
        <v>60</v>
      </c>
      <c r="D10912" t="s">
        <v>4632</v>
      </c>
      <c r="E10912">
        <v>11</v>
      </c>
    </row>
    <row r="10914" spans="1:5">
      <c r="A10914">
        <v>382482</v>
      </c>
      <c r="C10914" t="s">
        <v>4633</v>
      </c>
      <c r="E10914" t="s">
        <v>265</v>
      </c>
    </row>
    <row r="10915" spans="1:5">
      <c r="C10915" t="s">
        <v>2249</v>
      </c>
    </row>
    <row r="10916" spans="1:5">
      <c r="C10916" t="s">
        <v>2250</v>
      </c>
    </row>
    <row r="10918" spans="1:5">
      <c r="A10918">
        <v>382483</v>
      </c>
      <c r="C10918" t="s">
        <v>60</v>
      </c>
      <c r="D10918" t="s">
        <v>4634</v>
      </c>
      <c r="E10918">
        <v>11</v>
      </c>
    </row>
    <row r="10920" spans="1:5">
      <c r="A10920">
        <v>382484</v>
      </c>
      <c r="C10920" t="s">
        <v>60</v>
      </c>
      <c r="D10920" t="s">
        <v>4635</v>
      </c>
      <c r="E10920">
        <v>11</v>
      </c>
    </row>
    <row r="10921" spans="1:5">
      <c r="C10921" t="s">
        <v>4636</v>
      </c>
    </row>
    <row r="10922" spans="1:5">
      <c r="C10922" t="s">
        <v>4637</v>
      </c>
    </row>
    <row r="10923" spans="1:5">
      <c r="C10923" t="s">
        <v>4638</v>
      </c>
    </row>
    <row r="10924" spans="1:5">
      <c r="C10924" t="s">
        <v>4639</v>
      </c>
    </row>
    <row r="10925" spans="1:5">
      <c r="C10925" t="s">
        <v>4640</v>
      </c>
    </row>
    <row r="10927" spans="1:5">
      <c r="A10927">
        <v>382485</v>
      </c>
      <c r="C10927" t="s">
        <v>60</v>
      </c>
      <c r="D10927" t="s">
        <v>4641</v>
      </c>
      <c r="E10927">
        <v>11</v>
      </c>
    </row>
    <row r="10928" spans="1:5">
      <c r="C10928" t="s">
        <v>4642</v>
      </c>
    </row>
    <row r="10930" spans="1:5">
      <c r="A10930">
        <v>382486</v>
      </c>
      <c r="C10930" t="s">
        <v>4643</v>
      </c>
      <c r="E10930" t="s">
        <v>265</v>
      </c>
    </row>
    <row r="10931" spans="1:5">
      <c r="C10931" t="s">
        <v>4644</v>
      </c>
    </row>
    <row r="10933" spans="1:5">
      <c r="A10933">
        <v>382487</v>
      </c>
      <c r="C10933" t="s">
        <v>4645</v>
      </c>
      <c r="E10933">
        <v>11</v>
      </c>
    </row>
    <row r="10934" spans="1:5">
      <c r="C10934" t="s">
        <v>4646</v>
      </c>
    </row>
    <row r="10935" spans="1:5">
      <c r="C10935" t="s">
        <v>4647</v>
      </c>
    </row>
    <row r="10937" spans="1:5">
      <c r="A10937">
        <v>382488</v>
      </c>
      <c r="C10937" t="s">
        <v>4648</v>
      </c>
      <c r="E10937" t="s">
        <v>265</v>
      </c>
    </row>
    <row r="10938" spans="1:5">
      <c r="C10938" t="s">
        <v>4649</v>
      </c>
    </row>
    <row r="10940" spans="1:5">
      <c r="C10940" t="s">
        <v>4650</v>
      </c>
    </row>
    <row r="10942" spans="1:5">
      <c r="A10942">
        <v>38249100</v>
      </c>
      <c r="C10942" t="s">
        <v>60</v>
      </c>
      <c r="D10942" t="s">
        <v>4651</v>
      </c>
      <c r="E10942">
        <v>11</v>
      </c>
    </row>
    <row r="10943" spans="1:5">
      <c r="C10943" t="s">
        <v>4652</v>
      </c>
    </row>
    <row r="10944" spans="1:5">
      <c r="C10944" t="s">
        <v>4653</v>
      </c>
    </row>
    <row r="10945" spans="1:5">
      <c r="C10945" t="s">
        <v>4654</v>
      </c>
    </row>
    <row r="10946" spans="1:5">
      <c r="C10946" t="s">
        <v>3364</v>
      </c>
    </row>
    <row r="10950" spans="1:5">
      <c r="A10950">
        <v>174</v>
      </c>
    </row>
    <row r="10952" spans="1:5">
      <c r="A10952" t="s">
        <v>0</v>
      </c>
      <c r="D10952" t="s">
        <v>1</v>
      </c>
      <c r="E10952" t="s">
        <v>2</v>
      </c>
    </row>
    <row r="10954" spans="1:5">
      <c r="A10954" t="s">
        <v>4</v>
      </c>
      <c r="B10954" t="s">
        <v>5</v>
      </c>
    </row>
    <row r="10955" spans="1:5">
      <c r="A10955" t="s">
        <v>7</v>
      </c>
      <c r="B10955" t="s">
        <v>8</v>
      </c>
    </row>
    <row r="10956" spans="1:5">
      <c r="A10956" t="s">
        <v>12</v>
      </c>
    </row>
    <row r="10957" spans="1:5">
      <c r="A10957">
        <v>-1</v>
      </c>
      <c r="B10957">
        <v>-2</v>
      </c>
      <c r="D10957">
        <v>-3</v>
      </c>
      <c r="E10957">
        <v>-4</v>
      </c>
    </row>
    <row r="10959" spans="1:5">
      <c r="C10959" t="s">
        <v>676</v>
      </c>
    </row>
    <row r="10961" spans="1:5">
      <c r="A10961">
        <v>38249910</v>
      </c>
      <c r="C10961" t="s">
        <v>4655</v>
      </c>
      <c r="E10961" t="s">
        <v>265</v>
      </c>
    </row>
    <row r="10962" spans="1:5">
      <c r="C10962" t="s">
        <v>4656</v>
      </c>
    </row>
    <row r="10964" spans="1:5">
      <c r="A10964">
        <v>3824992</v>
      </c>
      <c r="C10964" t="s">
        <v>4657</v>
      </c>
      <c r="E10964">
        <v>11</v>
      </c>
    </row>
    <row r="10966" spans="1:5">
      <c r="A10966">
        <v>3824993</v>
      </c>
      <c r="C10966" t="s">
        <v>4658</v>
      </c>
      <c r="E10966">
        <v>11</v>
      </c>
    </row>
    <row r="10968" spans="1:5">
      <c r="A10968">
        <v>3824994</v>
      </c>
      <c r="C10968" t="s">
        <v>4659</v>
      </c>
      <c r="E10968">
        <v>16</v>
      </c>
    </row>
    <row r="10970" spans="1:5">
      <c r="A10970">
        <v>3824995</v>
      </c>
      <c r="C10970" t="s">
        <v>4660</v>
      </c>
      <c r="E10970" t="s">
        <v>764</v>
      </c>
    </row>
    <row r="10972" spans="1:5">
      <c r="A10972">
        <v>3824996</v>
      </c>
      <c r="C10972" t="s">
        <v>4661</v>
      </c>
      <c r="E10972">
        <v>3</v>
      </c>
    </row>
    <row r="10974" spans="1:5">
      <c r="A10974">
        <v>3824997</v>
      </c>
      <c r="C10974" t="s">
        <v>4662</v>
      </c>
      <c r="E10974" t="s">
        <v>155</v>
      </c>
    </row>
    <row r="10975" spans="1:5">
      <c r="C10975" t="s">
        <v>4663</v>
      </c>
    </row>
    <row r="10977" spans="1:5">
      <c r="A10977">
        <v>3824998</v>
      </c>
      <c r="C10977" t="s">
        <v>4664</v>
      </c>
      <c r="E10977">
        <v>11</v>
      </c>
    </row>
    <row r="10979" spans="1:5">
      <c r="C10979" t="s">
        <v>2232</v>
      </c>
    </row>
    <row r="10981" spans="1:5">
      <c r="A10981">
        <v>38249991</v>
      </c>
      <c r="C10981" t="s">
        <v>4665</v>
      </c>
      <c r="E10981">
        <v>3</v>
      </c>
    </row>
    <row r="10982" spans="1:5">
      <c r="C10982" t="s">
        <v>4666</v>
      </c>
    </row>
    <row r="10984" spans="1:5">
      <c r="A10984">
        <v>38249992</v>
      </c>
      <c r="C10984" t="s">
        <v>4667</v>
      </c>
      <c r="D10984" t="s">
        <v>4668</v>
      </c>
      <c r="E10984">
        <v>3</v>
      </c>
    </row>
    <row r="10985" spans="1:5">
      <c r="C10985" t="s">
        <v>4669</v>
      </c>
    </row>
    <row r="10987" spans="1:5">
      <c r="A10987">
        <v>38249993</v>
      </c>
      <c r="C10987" t="s">
        <v>4670</v>
      </c>
      <c r="E10987" t="s">
        <v>155</v>
      </c>
    </row>
    <row r="10989" spans="1:5">
      <c r="A10989">
        <v>38249994</v>
      </c>
      <c r="C10989" t="s">
        <v>4671</v>
      </c>
      <c r="E10989">
        <v>3</v>
      </c>
    </row>
    <row r="10991" spans="1:5">
      <c r="A10991">
        <v>38249995</v>
      </c>
      <c r="C10991" t="s">
        <v>4672</v>
      </c>
      <c r="E10991">
        <v>11</v>
      </c>
    </row>
    <row r="10992" spans="1:5">
      <c r="C10992" t="s">
        <v>4673</v>
      </c>
    </row>
    <row r="10993" spans="3:3">
      <c r="C10993" t="s">
        <v>4674</v>
      </c>
    </row>
    <row r="10994" spans="3:3">
      <c r="C10994" t="s">
        <v>4675</v>
      </c>
    </row>
    <row r="10996" spans="3:3">
      <c r="C10996" t="s">
        <v>4676</v>
      </c>
    </row>
    <row r="10997" spans="3:3">
      <c r="C10997" t="s">
        <v>4677</v>
      </c>
    </row>
    <row r="10998" spans="3:3">
      <c r="C10998" t="s">
        <v>4678</v>
      </c>
    </row>
    <row r="11000" spans="3:3">
      <c r="C11000" t="s">
        <v>4679</v>
      </c>
    </row>
    <row r="11001" spans="3:3">
      <c r="C11001" t="s">
        <v>4680</v>
      </c>
    </row>
    <row r="11002" spans="3:3">
      <c r="C11002" t="s">
        <v>4681</v>
      </c>
    </row>
    <row r="11004" spans="3:3">
      <c r="C11004" t="s">
        <v>4682</v>
      </c>
    </row>
    <row r="11005" spans="3:3">
      <c r="C11005" t="s">
        <v>4683</v>
      </c>
    </row>
    <row r="11006" spans="3:3">
      <c r="C11006" t="s">
        <v>4684</v>
      </c>
    </row>
    <row r="11007" spans="3:3">
      <c r="C11007" t="s">
        <v>4685</v>
      </c>
    </row>
    <row r="11008" spans="3:3">
      <c r="C11008" t="s">
        <v>4686</v>
      </c>
    </row>
    <row r="11009" spans="1:3">
      <c r="C11009" t="s">
        <v>4687</v>
      </c>
    </row>
    <row r="11010" spans="1:3">
      <c r="C11010" t="s">
        <v>4688</v>
      </c>
    </row>
    <row r="11012" spans="1:3">
      <c r="C11012" t="s">
        <v>4689</v>
      </c>
    </row>
    <row r="11013" spans="1:3">
      <c r="C11013" t="s">
        <v>4690</v>
      </c>
    </row>
    <row r="11014" spans="1:3">
      <c r="C11014" t="s">
        <v>4691</v>
      </c>
    </row>
    <row r="11024" spans="1:3">
      <c r="A11024">
        <v>175</v>
      </c>
    </row>
    <row r="11026" spans="1:4">
      <c r="A11026" t="s">
        <v>0</v>
      </c>
      <c r="C11026" t="s">
        <v>1</v>
      </c>
      <c r="D11026" t="s">
        <v>2</v>
      </c>
    </row>
    <row r="11028" spans="1:4">
      <c r="A11028" t="s">
        <v>4</v>
      </c>
      <c r="B11028" t="s">
        <v>5</v>
      </c>
    </row>
    <row r="11029" spans="1:4">
      <c r="A11029" t="s">
        <v>7</v>
      </c>
      <c r="B11029" t="s">
        <v>8</v>
      </c>
    </row>
    <row r="11030" spans="1:4">
      <c r="A11030" t="s">
        <v>12</v>
      </c>
    </row>
    <row r="11031" spans="1:4">
      <c r="A11031">
        <v>-1</v>
      </c>
      <c r="B11031">
        <v>-2</v>
      </c>
      <c r="C11031">
        <v>-3</v>
      </c>
      <c r="D11031">
        <v>-4</v>
      </c>
    </row>
    <row r="11033" spans="1:4">
      <c r="C11033" t="s">
        <v>4692</v>
      </c>
    </row>
    <row r="11034" spans="1:4">
      <c r="C11034" t="s">
        <v>4693</v>
      </c>
    </row>
    <row r="11035" spans="1:4">
      <c r="C11035" t="s">
        <v>4694</v>
      </c>
    </row>
    <row r="11036" spans="1:4">
      <c r="C11036" t="s">
        <v>4695</v>
      </c>
    </row>
    <row r="11037" spans="1:4">
      <c r="C11037" t="s">
        <v>4696</v>
      </c>
    </row>
    <row r="11038" spans="1:4">
      <c r="C11038" t="s">
        <v>4697</v>
      </c>
    </row>
    <row r="11039" spans="1:4">
      <c r="C11039" t="s">
        <v>627</v>
      </c>
    </row>
    <row r="11040" spans="1:4">
      <c r="C11040" t="s">
        <v>4698</v>
      </c>
    </row>
    <row r="11041" spans="3:3">
      <c r="C11041" t="s">
        <v>4693</v>
      </c>
    </row>
    <row r="11042" spans="3:3">
      <c r="C11042" t="s">
        <v>4699</v>
      </c>
    </row>
    <row r="11044" spans="3:3">
      <c r="C11044" t="s">
        <v>4700</v>
      </c>
    </row>
    <row r="11045" spans="3:3">
      <c r="C11045" t="s">
        <v>4701</v>
      </c>
    </row>
    <row r="11046" spans="3:3">
      <c r="C11046" t="s">
        <v>4702</v>
      </c>
    </row>
    <row r="11048" spans="3:3">
      <c r="C11048" t="s">
        <v>4703</v>
      </c>
    </row>
    <row r="11049" spans="3:3">
      <c r="C11049" t="s">
        <v>4704</v>
      </c>
    </row>
    <row r="11050" spans="3:3">
      <c r="C11050" t="s">
        <v>4705</v>
      </c>
    </row>
    <row r="11052" spans="3:3">
      <c r="C11052" t="s">
        <v>4706</v>
      </c>
    </row>
    <row r="11053" spans="3:3">
      <c r="C11053" t="s">
        <v>4707</v>
      </c>
    </row>
    <row r="11054" spans="3:3">
      <c r="C11054" t="s">
        <v>4708</v>
      </c>
    </row>
    <row r="11056" spans="3:3">
      <c r="C11056" t="s">
        <v>4709</v>
      </c>
    </row>
    <row r="11057" spans="1:4">
      <c r="C11057" t="s">
        <v>4710</v>
      </c>
    </row>
    <row r="11058" spans="1:4">
      <c r="C11058" t="s">
        <v>4711</v>
      </c>
    </row>
    <row r="11060" spans="1:4">
      <c r="C11060" t="s">
        <v>4712</v>
      </c>
    </row>
    <row r="11061" spans="1:4">
      <c r="C11061" t="s">
        <v>4713</v>
      </c>
    </row>
    <row r="11062" spans="1:4">
      <c r="C11062" t="s">
        <v>4714</v>
      </c>
    </row>
    <row r="11063" spans="1:4">
      <c r="C11063" t="s">
        <v>3206</v>
      </c>
    </row>
    <row r="11064" spans="1:4">
      <c r="C11064" t="s">
        <v>4715</v>
      </c>
    </row>
    <row r="11065" spans="1:4">
      <c r="C11065" t="s">
        <v>4716</v>
      </c>
    </row>
    <row r="11066" spans="1:4">
      <c r="C11066" t="s">
        <v>4717</v>
      </c>
    </row>
    <row r="11067" spans="1:4">
      <c r="C11067" t="s">
        <v>4718</v>
      </c>
    </row>
    <row r="11069" spans="1:4">
      <c r="A11069">
        <v>38249996</v>
      </c>
      <c r="C11069" t="s">
        <v>4719</v>
      </c>
      <c r="D11069" t="s">
        <v>155</v>
      </c>
    </row>
    <row r="11071" spans="1:4">
      <c r="A11071">
        <v>38249997</v>
      </c>
      <c r="C11071" t="s">
        <v>4720</v>
      </c>
      <c r="D11071">
        <v>3</v>
      </c>
    </row>
    <row r="11072" spans="1:4">
      <c r="C11072" t="s">
        <v>4721</v>
      </c>
    </row>
    <row r="11074" spans="1:4">
      <c r="A11074">
        <v>38249999</v>
      </c>
      <c r="C11074" t="s">
        <v>1213</v>
      </c>
      <c r="D11074">
        <v>11</v>
      </c>
    </row>
    <row r="11076" spans="1:4">
      <c r="A11076">
        <v>3825</v>
      </c>
      <c r="C11076" t="s">
        <v>4722</v>
      </c>
    </row>
    <row r="11077" spans="1:4">
      <c r="C11077" t="s">
        <v>4723</v>
      </c>
    </row>
    <row r="11078" spans="1:4">
      <c r="C11078" t="s">
        <v>4724</v>
      </c>
    </row>
    <row r="11079" spans="1:4">
      <c r="C11079" t="s">
        <v>4725</v>
      </c>
    </row>
    <row r="11080" spans="1:4">
      <c r="C11080" t="s">
        <v>3963</v>
      </c>
    </row>
    <row r="11081" spans="1:4">
      <c r="A11081">
        <v>38251</v>
      </c>
      <c r="C11081" t="s">
        <v>4726</v>
      </c>
      <c r="D11081">
        <v>20</v>
      </c>
    </row>
    <row r="11083" spans="1:4">
      <c r="A11083">
        <v>38252</v>
      </c>
      <c r="C11083" t="s">
        <v>4727</v>
      </c>
      <c r="D11083">
        <v>20</v>
      </c>
    </row>
    <row r="11085" spans="1:4">
      <c r="A11085">
        <v>38253</v>
      </c>
      <c r="C11085" t="s">
        <v>4728</v>
      </c>
      <c r="D11085">
        <v>20</v>
      </c>
    </row>
    <row r="11087" spans="1:4">
      <c r="C11087" t="s">
        <v>4729</v>
      </c>
    </row>
    <row r="11089" spans="1:4">
      <c r="A11089">
        <v>38254100</v>
      </c>
      <c r="C11089" t="s">
        <v>4730</v>
      </c>
      <c r="D11089">
        <v>20</v>
      </c>
    </row>
    <row r="11091" spans="1:4">
      <c r="A11091">
        <v>382549</v>
      </c>
      <c r="C11091" t="s">
        <v>27</v>
      </c>
      <c r="D11091">
        <v>20</v>
      </c>
    </row>
    <row r="11094" spans="1:4">
      <c r="A11094">
        <v>176</v>
      </c>
    </row>
    <row r="11096" spans="1:4">
      <c r="A11096" t="s">
        <v>0</v>
      </c>
      <c r="C11096" t="s">
        <v>1</v>
      </c>
      <c r="D11096" t="s">
        <v>2</v>
      </c>
    </row>
    <row r="11098" spans="1:4">
      <c r="A11098" t="s">
        <v>4</v>
      </c>
      <c r="B11098" t="s">
        <v>5</v>
      </c>
    </row>
    <row r="11099" spans="1:4">
      <c r="A11099" t="s">
        <v>7</v>
      </c>
      <c r="B11099" t="s">
        <v>8</v>
      </c>
    </row>
    <row r="11100" spans="1:4">
      <c r="A11100" t="s">
        <v>12</v>
      </c>
    </row>
    <row r="11101" spans="1:4">
      <c r="A11101">
        <v>-1</v>
      </c>
      <c r="B11101">
        <v>-2</v>
      </c>
      <c r="C11101">
        <v>-3</v>
      </c>
      <c r="D11101">
        <v>-4</v>
      </c>
    </row>
    <row r="11103" spans="1:4">
      <c r="A11103">
        <v>38255</v>
      </c>
      <c r="C11103" t="s">
        <v>4731</v>
      </c>
      <c r="D11103" t="s">
        <v>98</v>
      </c>
    </row>
    <row r="11104" spans="1:4">
      <c r="C11104" t="s">
        <v>4732</v>
      </c>
    </row>
    <row r="11106" spans="1:4">
      <c r="C11106" t="s">
        <v>4733</v>
      </c>
    </row>
    <row r="11108" spans="1:4">
      <c r="A11108">
        <v>38256100</v>
      </c>
      <c r="C11108" t="s">
        <v>4734</v>
      </c>
      <c r="D11108">
        <v>20</v>
      </c>
    </row>
    <row r="11110" spans="1:4">
      <c r="A11110">
        <v>382569</v>
      </c>
      <c r="C11110" t="s">
        <v>27</v>
      </c>
      <c r="D11110">
        <v>20</v>
      </c>
    </row>
    <row r="11112" spans="1:4">
      <c r="A11112">
        <v>38259</v>
      </c>
      <c r="C11112" t="s">
        <v>33</v>
      </c>
      <c r="D11112">
        <v>20</v>
      </c>
    </row>
    <row r="11114" spans="1:4">
      <c r="A11114">
        <v>3826</v>
      </c>
      <c r="C11114" t="s">
        <v>4735</v>
      </c>
      <c r="D11114">
        <v>11</v>
      </c>
    </row>
    <row r="11115" spans="1:4">
      <c r="C11115" t="s">
        <v>4736</v>
      </c>
    </row>
    <row r="11116" spans="1:4">
      <c r="C11116" t="s">
        <v>4737</v>
      </c>
    </row>
    <row r="11117" spans="1:4">
      <c r="C11117" t="s">
        <v>4571</v>
      </c>
    </row>
    <row r="11124" spans="1:2">
      <c r="A11124" t="s">
        <v>4738</v>
      </c>
    </row>
    <row r="11126" spans="1:2">
      <c r="A11126" t="s">
        <v>4739</v>
      </c>
    </row>
    <row r="11127" spans="1:2">
      <c r="A11127" t="s">
        <v>4740</v>
      </c>
    </row>
    <row r="11129" spans="1:2">
      <c r="A11129" t="s">
        <v>822</v>
      </c>
    </row>
    <row r="11131" spans="1:2">
      <c r="A11131" t="s">
        <v>823</v>
      </c>
      <c r="B11131" t="s">
        <v>4741</v>
      </c>
    </row>
    <row r="11133" spans="1:2">
      <c r="A11133" t="s">
        <v>2307</v>
      </c>
    </row>
    <row r="11135" spans="1:2">
      <c r="A11135" t="s">
        <v>2308</v>
      </c>
    </row>
    <row r="11137" spans="1:2">
      <c r="A11137" t="s">
        <v>2309</v>
      </c>
    </row>
    <row r="11140" spans="1:2">
      <c r="A11140" t="s">
        <v>825</v>
      </c>
      <c r="B11140" t="s">
        <v>4742</v>
      </c>
    </row>
    <row r="11146" spans="1:2">
      <c r="A11146" t="s">
        <v>4743</v>
      </c>
    </row>
    <row r="11148" spans="1:2">
      <c r="A11148" t="s">
        <v>4744</v>
      </c>
    </row>
    <row r="11150" spans="1:2">
      <c r="A11150" t="s">
        <v>822</v>
      </c>
    </row>
    <row r="11154" spans="1:2">
      <c r="A11154">
        <v>177</v>
      </c>
    </row>
    <row r="11157" spans="1:2">
      <c r="A11157" t="s">
        <v>823</v>
      </c>
      <c r="B11157" t="s">
        <v>4745</v>
      </c>
    </row>
    <row r="11159" spans="1:2">
      <c r="A11159" t="s">
        <v>4746</v>
      </c>
    </row>
    <row r="11161" spans="1:2">
      <c r="A11161" t="s">
        <v>825</v>
      </c>
      <c r="B11161" t="s">
        <v>1851</v>
      </c>
    </row>
    <row r="11162" spans="1:2">
      <c r="A11162" t="s">
        <v>4747</v>
      </c>
    </row>
    <row r="11163" spans="1:2">
      <c r="A11163" t="s">
        <v>4748</v>
      </c>
    </row>
    <row r="11164" spans="1:2">
      <c r="A11164" t="s">
        <v>4749</v>
      </c>
    </row>
    <row r="11165" spans="1:2">
      <c r="A11165" t="s">
        <v>4750</v>
      </c>
    </row>
    <row r="11167" spans="1:2">
      <c r="A11167" t="s">
        <v>4751</v>
      </c>
    </row>
    <row r="11169" spans="1:2">
      <c r="A11169" t="s">
        <v>4752</v>
      </c>
    </row>
    <row r="11170" spans="1:2">
      <c r="A11170" t="s">
        <v>4753</v>
      </c>
    </row>
    <row r="11171" spans="1:2">
      <c r="A11171" t="s">
        <v>4754</v>
      </c>
    </row>
    <row r="11173" spans="1:2">
      <c r="A11173" t="s">
        <v>4755</v>
      </c>
    </row>
    <row r="11175" spans="1:2">
      <c r="A11175" t="s">
        <v>1860</v>
      </c>
      <c r="B11175" t="s">
        <v>4756</v>
      </c>
    </row>
    <row r="11177" spans="1:2">
      <c r="A11177" t="s">
        <v>4757</v>
      </c>
    </row>
    <row r="11179" spans="1:2">
      <c r="A11179" t="s">
        <v>4758</v>
      </c>
    </row>
    <row r="11181" spans="1:2">
      <c r="A11181" t="s">
        <v>4759</v>
      </c>
    </row>
    <row r="11183" spans="1:2">
      <c r="A11183" t="s">
        <v>4760</v>
      </c>
    </row>
    <row r="11184" spans="1:2">
      <c r="A11184" t="s">
        <v>4761</v>
      </c>
    </row>
    <row r="11185" spans="1:1">
      <c r="A11185" t="s">
        <v>4762</v>
      </c>
    </row>
    <row r="11187" spans="1:1">
      <c r="A11187" t="s">
        <v>4763</v>
      </c>
    </row>
    <row r="11189" spans="1:1">
      <c r="A11189" t="s">
        <v>4764</v>
      </c>
    </row>
    <row r="11191" spans="1:1">
      <c r="A11191" t="s">
        <v>4765</v>
      </c>
    </row>
    <row r="11193" spans="1:1">
      <c r="A11193" t="s">
        <v>4766</v>
      </c>
    </row>
    <row r="11195" spans="1:1">
      <c r="A11195" t="s">
        <v>4767</v>
      </c>
    </row>
    <row r="11197" spans="1:1">
      <c r="A11197" t="s">
        <v>4768</v>
      </c>
    </row>
    <row r="11199" spans="1:1">
      <c r="A11199" t="s">
        <v>4769</v>
      </c>
    </row>
    <row r="11201" spans="1:2">
      <c r="A11201" t="s">
        <v>4770</v>
      </c>
    </row>
    <row r="11203" spans="1:2">
      <c r="A11203" t="s">
        <v>4771</v>
      </c>
    </row>
    <row r="11205" spans="1:2">
      <c r="A11205" t="s">
        <v>4772</v>
      </c>
    </row>
    <row r="11208" spans="1:2">
      <c r="A11208">
        <v>178</v>
      </c>
    </row>
    <row r="11211" spans="1:2">
      <c r="A11211" t="s">
        <v>827</v>
      </c>
      <c r="B11211" t="s">
        <v>4773</v>
      </c>
    </row>
    <row r="11213" spans="1:2">
      <c r="A11213" t="s">
        <v>4774</v>
      </c>
    </row>
    <row r="11215" spans="1:2">
      <c r="A11215" t="s">
        <v>4775</v>
      </c>
    </row>
    <row r="11217" spans="1:2">
      <c r="A11217" t="s">
        <v>4776</v>
      </c>
    </row>
    <row r="11218" spans="1:2">
      <c r="A11218" t="s">
        <v>4777</v>
      </c>
    </row>
    <row r="11219" spans="1:2">
      <c r="A11219" t="s">
        <v>4778</v>
      </c>
    </row>
    <row r="11221" spans="1:2">
      <c r="A11221" t="s">
        <v>1480</v>
      </c>
      <c r="B11221" t="s">
        <v>4779</v>
      </c>
    </row>
    <row r="11223" spans="1:2">
      <c r="A11223" t="s">
        <v>4780</v>
      </c>
    </row>
    <row r="11225" spans="1:2">
      <c r="A11225" t="s">
        <v>4781</v>
      </c>
    </row>
    <row r="11227" spans="1:2">
      <c r="A11227" t="s">
        <v>1555</v>
      </c>
      <c r="B11227" t="s">
        <v>4782</v>
      </c>
    </row>
    <row r="11229" spans="1:2">
      <c r="A11229" t="s">
        <v>1557</v>
      </c>
      <c r="B11229" t="s">
        <v>4783</v>
      </c>
    </row>
    <row r="11231" spans="1:2">
      <c r="A11231" t="s">
        <v>4784</v>
      </c>
    </row>
    <row r="11233" spans="1:2">
      <c r="A11233" t="s">
        <v>4785</v>
      </c>
    </row>
    <row r="11235" spans="1:2">
      <c r="A11235" t="s">
        <v>2348</v>
      </c>
      <c r="B11235" t="s">
        <v>4786</v>
      </c>
    </row>
    <row r="11237" spans="1:2">
      <c r="A11237" t="s">
        <v>2350</v>
      </c>
      <c r="B11237" t="s">
        <v>4787</v>
      </c>
    </row>
    <row r="11239" spans="1:2">
      <c r="A11239" t="s">
        <v>4788</v>
      </c>
      <c r="B11239" t="s">
        <v>4789</v>
      </c>
    </row>
    <row r="11241" spans="1:2">
      <c r="A11241">
        <v>179</v>
      </c>
    </row>
    <row r="11244" spans="1:2">
      <c r="A11244" t="s">
        <v>4790</v>
      </c>
    </row>
    <row r="11246" spans="1:2">
      <c r="A11246" t="s">
        <v>4791</v>
      </c>
      <c r="B11246" t="s">
        <v>4792</v>
      </c>
    </row>
    <row r="11248" spans="1:2">
      <c r="A11248" t="s">
        <v>4793</v>
      </c>
      <c r="B11248" t="s">
        <v>4794</v>
      </c>
    </row>
    <row r="11250" spans="1:2">
      <c r="A11250" t="s">
        <v>4795</v>
      </c>
    </row>
    <row r="11252" spans="1:2">
      <c r="A11252" t="s">
        <v>4796</v>
      </c>
    </row>
    <row r="11254" spans="1:2">
      <c r="A11254" t="s">
        <v>4797</v>
      </c>
    </row>
    <row r="11255" spans="1:2">
      <c r="A11255" t="s">
        <v>4798</v>
      </c>
    </row>
    <row r="11256" spans="1:2">
      <c r="A11256" t="s">
        <v>4799</v>
      </c>
    </row>
    <row r="11258" spans="1:2">
      <c r="A11258" t="s">
        <v>4800</v>
      </c>
    </row>
    <row r="11260" spans="1:2">
      <c r="A11260" t="s">
        <v>4801</v>
      </c>
    </row>
    <row r="11262" spans="1:2">
      <c r="A11262" t="s">
        <v>4802</v>
      </c>
    </row>
    <row r="11264" spans="1:2">
      <c r="A11264" t="s">
        <v>1860</v>
      </c>
      <c r="B11264" t="s">
        <v>4803</v>
      </c>
    </row>
    <row r="11265" spans="1:2">
      <c r="A11265" t="s">
        <v>4804</v>
      </c>
    </row>
    <row r="11266" spans="1:2">
      <c r="A11266" t="s">
        <v>4805</v>
      </c>
    </row>
    <row r="11268" spans="1:2">
      <c r="A11268" t="s">
        <v>4806</v>
      </c>
    </row>
    <row r="11270" spans="1:2">
      <c r="A11270" t="s">
        <v>1559</v>
      </c>
    </row>
    <row r="11272" spans="1:2">
      <c r="A11272" t="s">
        <v>823</v>
      </c>
      <c r="B11272" t="s">
        <v>4807</v>
      </c>
    </row>
    <row r="11274" spans="1:2">
      <c r="A11274" t="s">
        <v>4808</v>
      </c>
    </row>
    <row r="11276" spans="1:2">
      <c r="A11276" t="s">
        <v>4809</v>
      </c>
    </row>
    <row r="11278" spans="1:2">
      <c r="A11278" t="s">
        <v>4810</v>
      </c>
    </row>
    <row r="11280" spans="1:2">
      <c r="A11280" t="s">
        <v>4811</v>
      </c>
    </row>
    <row r="11282" spans="1:2">
      <c r="A11282" t="s">
        <v>4812</v>
      </c>
    </row>
    <row r="11284" spans="1:2">
      <c r="A11284">
        <v>180</v>
      </c>
    </row>
    <row r="11287" spans="1:2">
      <c r="A11287" t="s">
        <v>4813</v>
      </c>
    </row>
    <row r="11289" spans="1:2">
      <c r="A11289" t="s">
        <v>4814</v>
      </c>
    </row>
    <row r="11291" spans="1:2">
      <c r="A11291" t="s">
        <v>4815</v>
      </c>
    </row>
    <row r="11293" spans="1:2">
      <c r="A11293" t="s">
        <v>4816</v>
      </c>
    </row>
    <row r="11295" spans="1:2">
      <c r="A11295" t="s">
        <v>825</v>
      </c>
      <c r="B11295" t="s">
        <v>4817</v>
      </c>
    </row>
    <row r="11298" spans="1:4">
      <c r="A11298" t="s">
        <v>0</v>
      </c>
      <c r="C11298" t="s">
        <v>1</v>
      </c>
      <c r="D11298" t="s">
        <v>2</v>
      </c>
    </row>
    <row r="11300" spans="1:4">
      <c r="A11300" t="s">
        <v>4</v>
      </c>
      <c r="B11300" t="s">
        <v>5</v>
      </c>
    </row>
    <row r="11301" spans="1:4">
      <c r="A11301" t="s">
        <v>7</v>
      </c>
      <c r="B11301" t="s">
        <v>8</v>
      </c>
    </row>
    <row r="11302" spans="1:4">
      <c r="A11302" t="s">
        <v>12</v>
      </c>
    </row>
    <row r="11303" spans="1:4">
      <c r="A11303">
        <v>-1</v>
      </c>
      <c r="B11303">
        <v>-2</v>
      </c>
      <c r="C11303">
        <v>-3</v>
      </c>
      <c r="D11303">
        <v>-4</v>
      </c>
    </row>
    <row r="11305" spans="1:4">
      <c r="C11305" t="s">
        <v>4818</v>
      </c>
    </row>
    <row r="11307" spans="1:4">
      <c r="A11307">
        <v>3901</v>
      </c>
      <c r="C11307" t="s">
        <v>4819</v>
      </c>
    </row>
    <row r="11309" spans="1:4">
      <c r="A11309">
        <v>39011</v>
      </c>
      <c r="C11309" t="s">
        <v>4820</v>
      </c>
      <c r="D11309">
        <v>11</v>
      </c>
    </row>
    <row r="11310" spans="1:4">
      <c r="C11310" t="s">
        <v>4821</v>
      </c>
    </row>
    <row r="11312" spans="1:4">
      <c r="A11312">
        <v>39012</v>
      </c>
      <c r="C11312" t="s">
        <v>4822</v>
      </c>
      <c r="D11312" t="s">
        <v>265</v>
      </c>
    </row>
    <row r="11313" spans="1:4">
      <c r="C11313" t="s">
        <v>4823</v>
      </c>
    </row>
    <row r="11315" spans="1:4">
      <c r="A11315">
        <v>39013</v>
      </c>
      <c r="C11315" t="s">
        <v>4824</v>
      </c>
      <c r="D11315">
        <v>11</v>
      </c>
    </row>
    <row r="11317" spans="1:4">
      <c r="A11317">
        <v>39014</v>
      </c>
      <c r="C11317" t="s">
        <v>4825</v>
      </c>
      <c r="D11317">
        <v>11</v>
      </c>
    </row>
    <row r="11318" spans="1:4">
      <c r="C11318" t="s">
        <v>4826</v>
      </c>
    </row>
    <row r="11320" spans="1:4">
      <c r="A11320">
        <v>39019</v>
      </c>
      <c r="C11320" t="s">
        <v>33</v>
      </c>
      <c r="D11320">
        <v>11</v>
      </c>
    </row>
    <row r="11322" spans="1:4">
      <c r="A11322">
        <v>3902</v>
      </c>
      <c r="C11322" t="s">
        <v>4827</v>
      </c>
    </row>
    <row r="11323" spans="1:4">
      <c r="C11323" t="s">
        <v>4828</v>
      </c>
    </row>
    <row r="11325" spans="1:4">
      <c r="A11325">
        <v>39021</v>
      </c>
      <c r="C11325" t="s">
        <v>4829</v>
      </c>
      <c r="D11325">
        <v>11</v>
      </c>
    </row>
    <row r="11327" spans="1:4">
      <c r="A11327">
        <v>39022</v>
      </c>
      <c r="C11327" t="s">
        <v>4830</v>
      </c>
      <c r="D11327">
        <v>11</v>
      </c>
    </row>
    <row r="11329" spans="1:4">
      <c r="A11329">
        <v>39023</v>
      </c>
      <c r="C11329" t="s">
        <v>4831</v>
      </c>
      <c r="D11329">
        <v>11</v>
      </c>
    </row>
    <row r="11331" spans="1:4">
      <c r="A11331">
        <v>39029</v>
      </c>
      <c r="C11331" t="s">
        <v>33</v>
      </c>
      <c r="D11331">
        <v>11</v>
      </c>
    </row>
    <row r="11333" spans="1:4">
      <c r="A11333">
        <v>3903</v>
      </c>
      <c r="C11333" t="s">
        <v>4832</v>
      </c>
    </row>
    <row r="11335" spans="1:4">
      <c r="C11335" t="s">
        <v>4833</v>
      </c>
    </row>
    <row r="11337" spans="1:4">
      <c r="A11337">
        <v>39031100</v>
      </c>
      <c r="C11337" t="s">
        <v>4834</v>
      </c>
      <c r="D11337">
        <v>16</v>
      </c>
    </row>
    <row r="11339" spans="1:4">
      <c r="C11339" t="s">
        <v>676</v>
      </c>
    </row>
    <row r="11341" spans="1:4">
      <c r="A11341">
        <v>39031910</v>
      </c>
      <c r="C11341" t="s">
        <v>4835</v>
      </c>
      <c r="D11341">
        <v>16</v>
      </c>
    </row>
    <row r="11343" spans="1:4">
      <c r="A11343">
        <v>3903192</v>
      </c>
      <c r="C11343" t="s">
        <v>4836</v>
      </c>
      <c r="D11343">
        <v>16</v>
      </c>
    </row>
    <row r="11345" spans="1:5">
      <c r="A11345">
        <v>3903199</v>
      </c>
      <c r="C11345" t="s">
        <v>56</v>
      </c>
      <c r="D11345">
        <v>11</v>
      </c>
    </row>
    <row r="11349" spans="1:5">
      <c r="A11349">
        <v>181</v>
      </c>
    </row>
    <row r="11351" spans="1:5">
      <c r="A11351" t="s">
        <v>0</v>
      </c>
      <c r="D11351" t="s">
        <v>1</v>
      </c>
      <c r="E11351" t="s">
        <v>2</v>
      </c>
    </row>
    <row r="11353" spans="1:5">
      <c r="A11353" t="s">
        <v>4</v>
      </c>
      <c r="B11353" t="s">
        <v>5</v>
      </c>
    </row>
    <row r="11354" spans="1:5">
      <c r="A11354" t="s">
        <v>7</v>
      </c>
      <c r="B11354" t="s">
        <v>8</v>
      </c>
    </row>
    <row r="11355" spans="1:5">
      <c r="A11355" t="s">
        <v>12</v>
      </c>
    </row>
    <row r="11356" spans="1:5">
      <c r="A11356">
        <v>-1</v>
      </c>
      <c r="B11356">
        <v>-2</v>
      </c>
      <c r="D11356">
        <v>-3</v>
      </c>
      <c r="E11356">
        <v>-4</v>
      </c>
    </row>
    <row r="11358" spans="1:5">
      <c r="A11358">
        <v>39032</v>
      </c>
      <c r="C11358" t="s">
        <v>4837</v>
      </c>
      <c r="E11358">
        <v>3</v>
      </c>
    </row>
    <row r="11360" spans="1:5">
      <c r="A11360">
        <v>39033</v>
      </c>
      <c r="C11360" t="s">
        <v>4838</v>
      </c>
      <c r="E11360" t="s">
        <v>155</v>
      </c>
    </row>
    <row r="11361" spans="1:5">
      <c r="C11361" t="s">
        <v>4839</v>
      </c>
    </row>
    <row r="11362" spans="1:5">
      <c r="A11362">
        <v>39039</v>
      </c>
      <c r="C11362" t="s">
        <v>33</v>
      </c>
      <c r="E11362">
        <v>11</v>
      </c>
    </row>
    <row r="11364" spans="1:5">
      <c r="A11364">
        <v>3904</v>
      </c>
      <c r="C11364" t="s">
        <v>4840</v>
      </c>
    </row>
    <row r="11365" spans="1:5">
      <c r="C11365" t="s">
        <v>4841</v>
      </c>
    </row>
    <row r="11367" spans="1:5">
      <c r="C11367" t="s">
        <v>4842</v>
      </c>
    </row>
    <row r="11368" spans="1:5">
      <c r="C11368" t="s">
        <v>1681</v>
      </c>
    </row>
    <row r="11370" spans="1:5">
      <c r="A11370">
        <v>3904101</v>
      </c>
      <c r="C11370" t="s">
        <v>4843</v>
      </c>
      <c r="E11370">
        <v>11</v>
      </c>
    </row>
    <row r="11372" spans="1:5">
      <c r="A11372">
        <v>3904109</v>
      </c>
      <c r="C11372" t="s">
        <v>2414</v>
      </c>
      <c r="D11372" t="s">
        <v>79</v>
      </c>
      <c r="E11372">
        <v>11</v>
      </c>
    </row>
    <row r="11374" spans="1:5">
      <c r="C11374" t="s">
        <v>4844</v>
      </c>
    </row>
    <row r="11376" spans="1:5">
      <c r="A11376">
        <v>39042100</v>
      </c>
      <c r="C11376" t="s">
        <v>4845</v>
      </c>
      <c r="E11376">
        <v>20</v>
      </c>
    </row>
    <row r="11378" spans="1:5">
      <c r="A11378">
        <v>390422</v>
      </c>
      <c r="C11378" t="s">
        <v>4846</v>
      </c>
      <c r="E11378">
        <v>20</v>
      </c>
    </row>
    <row r="11380" spans="1:5">
      <c r="A11380">
        <v>39043</v>
      </c>
      <c r="C11380" t="s">
        <v>4847</v>
      </c>
      <c r="E11380">
        <v>11</v>
      </c>
    </row>
    <row r="11382" spans="1:5">
      <c r="A11382">
        <v>39044</v>
      </c>
      <c r="C11382" t="s">
        <v>4848</v>
      </c>
      <c r="E11382">
        <v>11</v>
      </c>
    </row>
    <row r="11384" spans="1:5">
      <c r="A11384">
        <v>39045</v>
      </c>
      <c r="C11384" t="s">
        <v>4849</v>
      </c>
      <c r="E11384">
        <v>16</v>
      </c>
    </row>
    <row r="11386" spans="1:5">
      <c r="C11386" t="s">
        <v>4850</v>
      </c>
    </row>
    <row r="11388" spans="1:5">
      <c r="A11388">
        <v>39046100</v>
      </c>
      <c r="C11388" t="s">
        <v>4851</v>
      </c>
      <c r="E11388">
        <v>11</v>
      </c>
    </row>
    <row r="11390" spans="1:5">
      <c r="A11390">
        <v>390469</v>
      </c>
      <c r="C11390" t="s">
        <v>27</v>
      </c>
      <c r="E11390">
        <v>11</v>
      </c>
    </row>
    <row r="11392" spans="1:5">
      <c r="A11392">
        <v>39049</v>
      </c>
      <c r="C11392" t="s">
        <v>33</v>
      </c>
      <c r="E11392">
        <v>16</v>
      </c>
    </row>
    <row r="11394" spans="1:5">
      <c r="A11394">
        <v>3905</v>
      </c>
      <c r="C11394" t="s">
        <v>4852</v>
      </c>
    </row>
    <row r="11395" spans="1:5">
      <c r="C11395" t="s">
        <v>4853</v>
      </c>
    </row>
    <row r="11396" spans="1:5">
      <c r="C11396" t="s">
        <v>4854</v>
      </c>
    </row>
    <row r="11398" spans="1:5">
      <c r="C11398" t="s">
        <v>4855</v>
      </c>
    </row>
    <row r="11400" spans="1:5">
      <c r="A11400">
        <v>390512</v>
      </c>
      <c r="C11400" t="s">
        <v>4856</v>
      </c>
      <c r="E11400">
        <v>20</v>
      </c>
    </row>
    <row r="11402" spans="1:5">
      <c r="A11402">
        <v>390519</v>
      </c>
      <c r="C11402" t="s">
        <v>27</v>
      </c>
      <c r="E11402">
        <v>20</v>
      </c>
    </row>
    <row r="11404" spans="1:5">
      <c r="C11404" t="s">
        <v>4857</v>
      </c>
    </row>
    <row r="11406" spans="1:5">
      <c r="A11406">
        <v>39052100</v>
      </c>
      <c r="C11406" t="s">
        <v>4856</v>
      </c>
      <c r="E11406">
        <v>11</v>
      </c>
    </row>
    <row r="11408" spans="1:5">
      <c r="A11408">
        <v>390529</v>
      </c>
      <c r="C11408" t="s">
        <v>27</v>
      </c>
      <c r="E11408">
        <v>11</v>
      </c>
    </row>
    <row r="11410" spans="1:5">
      <c r="A11410">
        <v>39053</v>
      </c>
      <c r="C11410" t="s">
        <v>4858</v>
      </c>
      <c r="E11410" t="s">
        <v>155</v>
      </c>
    </row>
    <row r="11411" spans="1:5">
      <c r="C11411" t="s">
        <v>4859</v>
      </c>
    </row>
    <row r="11413" spans="1:5">
      <c r="C11413" t="s">
        <v>95</v>
      </c>
    </row>
    <row r="11415" spans="1:5">
      <c r="A11415">
        <v>39059100</v>
      </c>
      <c r="C11415" t="s">
        <v>4860</v>
      </c>
      <c r="E11415">
        <v>11</v>
      </c>
    </row>
    <row r="11417" spans="1:5">
      <c r="C11417" t="s">
        <v>676</v>
      </c>
    </row>
    <row r="11419" spans="1:5">
      <c r="A11419">
        <v>39059910</v>
      </c>
      <c r="C11419" t="s">
        <v>4861</v>
      </c>
      <c r="E11419">
        <v>11</v>
      </c>
    </row>
    <row r="11421" spans="1:5">
      <c r="A11421">
        <v>3905999</v>
      </c>
      <c r="C11421" t="s">
        <v>56</v>
      </c>
      <c r="E11421">
        <v>11</v>
      </c>
    </row>
    <row r="11423" spans="1:5">
      <c r="A11423">
        <v>3906</v>
      </c>
      <c r="C11423" t="s">
        <v>4862</v>
      </c>
    </row>
    <row r="11425" spans="1:5">
      <c r="A11425">
        <v>39061</v>
      </c>
      <c r="C11425" t="s">
        <v>4863</v>
      </c>
      <c r="E11425">
        <v>11</v>
      </c>
    </row>
    <row r="11427" spans="1:5">
      <c r="C11427" t="s">
        <v>95</v>
      </c>
    </row>
    <row r="11429" spans="1:5">
      <c r="A11429">
        <v>39069010</v>
      </c>
      <c r="C11429" t="s">
        <v>4864</v>
      </c>
      <c r="E11429">
        <v>20</v>
      </c>
    </row>
    <row r="11431" spans="1:5">
      <c r="A11431">
        <v>3906902</v>
      </c>
      <c r="C11431" t="s">
        <v>4865</v>
      </c>
      <c r="E11431">
        <v>20</v>
      </c>
    </row>
    <row r="11433" spans="1:5">
      <c r="A11433">
        <v>3906903</v>
      </c>
      <c r="C11433" t="s">
        <v>4866</v>
      </c>
      <c r="E11433">
        <v>3</v>
      </c>
    </row>
    <row r="11437" spans="1:5">
      <c r="A11437">
        <v>182</v>
      </c>
    </row>
    <row r="11439" spans="1:5">
      <c r="A11439" t="s">
        <v>0</v>
      </c>
      <c r="D11439" t="s">
        <v>1</v>
      </c>
      <c r="E11439" t="s">
        <v>2</v>
      </c>
    </row>
    <row r="11441" spans="1:5">
      <c r="A11441" t="s">
        <v>4</v>
      </c>
      <c r="B11441" t="s">
        <v>5</v>
      </c>
    </row>
    <row r="11442" spans="1:5">
      <c r="A11442" t="s">
        <v>7</v>
      </c>
      <c r="B11442" t="s">
        <v>8</v>
      </c>
    </row>
    <row r="11443" spans="1:5">
      <c r="A11443" t="s">
        <v>12</v>
      </c>
    </row>
    <row r="11444" spans="1:5">
      <c r="A11444">
        <v>-1</v>
      </c>
      <c r="B11444">
        <v>-2</v>
      </c>
      <c r="D11444">
        <v>-3</v>
      </c>
      <c r="E11444">
        <v>-4</v>
      </c>
    </row>
    <row r="11446" spans="1:5">
      <c r="A11446">
        <v>3906904</v>
      </c>
      <c r="C11446" t="s">
        <v>4867</v>
      </c>
      <c r="E11446" t="s">
        <v>155</v>
      </c>
    </row>
    <row r="11448" spans="1:5">
      <c r="A11448">
        <v>3906909</v>
      </c>
      <c r="C11448" t="s">
        <v>56</v>
      </c>
      <c r="E11448">
        <v>11</v>
      </c>
    </row>
    <row r="11450" spans="1:5">
      <c r="A11450">
        <v>3907</v>
      </c>
      <c r="C11450" t="s">
        <v>4868</v>
      </c>
    </row>
    <row r="11451" spans="1:5">
      <c r="C11451" t="s">
        <v>4869</v>
      </c>
    </row>
    <row r="11452" spans="1:5">
      <c r="C11452" t="s">
        <v>4870</v>
      </c>
    </row>
    <row r="11453" spans="1:5">
      <c r="C11453" t="s">
        <v>4871</v>
      </c>
    </row>
    <row r="11455" spans="1:5">
      <c r="A11455">
        <v>39071</v>
      </c>
      <c r="C11455" t="s">
        <v>4872</v>
      </c>
      <c r="E11455">
        <v>3</v>
      </c>
    </row>
    <row r="11457" spans="1:5">
      <c r="A11457">
        <v>39072</v>
      </c>
      <c r="C11457" t="s">
        <v>4873</v>
      </c>
      <c r="E11457">
        <v>3</v>
      </c>
    </row>
    <row r="11459" spans="1:5">
      <c r="A11459">
        <v>39073</v>
      </c>
      <c r="C11459" t="s">
        <v>4874</v>
      </c>
      <c r="E11459">
        <v>16</v>
      </c>
    </row>
    <row r="11461" spans="1:5">
      <c r="A11461">
        <v>39074</v>
      </c>
      <c r="C11461" t="s">
        <v>4875</v>
      </c>
      <c r="E11461">
        <v>3</v>
      </c>
    </row>
    <row r="11463" spans="1:5">
      <c r="A11463">
        <v>39075</v>
      </c>
      <c r="C11463" t="s">
        <v>4876</v>
      </c>
      <c r="E11463">
        <v>20</v>
      </c>
    </row>
    <row r="11465" spans="1:5">
      <c r="C11465" t="s">
        <v>4877</v>
      </c>
    </row>
    <row r="11467" spans="1:5">
      <c r="C11467" t="s">
        <v>4878</v>
      </c>
    </row>
    <row r="11468" spans="1:5">
      <c r="C11468" t="s">
        <v>4879</v>
      </c>
    </row>
    <row r="11469" spans="1:5">
      <c r="A11469">
        <v>3907611</v>
      </c>
      <c r="C11469" t="s">
        <v>4880</v>
      </c>
      <c r="E11469" t="s">
        <v>265</v>
      </c>
    </row>
    <row r="11471" spans="1:5">
      <c r="A11471">
        <v>3907612</v>
      </c>
      <c r="C11471" t="s">
        <v>4881</v>
      </c>
      <c r="E11471">
        <v>11</v>
      </c>
    </row>
    <row r="11473" spans="1:5">
      <c r="A11473">
        <v>3907619</v>
      </c>
      <c r="C11473" t="s">
        <v>56</v>
      </c>
      <c r="E11473">
        <v>20</v>
      </c>
    </row>
    <row r="11475" spans="1:5">
      <c r="C11475" t="s">
        <v>676</v>
      </c>
    </row>
    <row r="11477" spans="1:5">
      <c r="A11477">
        <v>39076910</v>
      </c>
      <c r="C11477" t="s">
        <v>4880</v>
      </c>
      <c r="E11477" t="s">
        <v>265</v>
      </c>
    </row>
    <row r="11479" spans="1:5">
      <c r="A11479">
        <v>3907692</v>
      </c>
      <c r="C11479" t="s">
        <v>4881</v>
      </c>
      <c r="E11479">
        <v>11</v>
      </c>
    </row>
    <row r="11481" spans="1:5">
      <c r="A11481">
        <v>3907699</v>
      </c>
      <c r="C11481" t="s">
        <v>56</v>
      </c>
      <c r="E11481">
        <v>20</v>
      </c>
    </row>
    <row r="11483" spans="1:5">
      <c r="A11483">
        <v>39077</v>
      </c>
      <c r="C11483" t="s">
        <v>360</v>
      </c>
      <c r="D11483" t="s">
        <v>4882</v>
      </c>
      <c r="E11483">
        <v>20</v>
      </c>
    </row>
    <row r="11485" spans="1:5">
      <c r="C11485" t="s">
        <v>4883</v>
      </c>
    </row>
    <row r="11487" spans="1:5">
      <c r="A11487">
        <v>39079100</v>
      </c>
      <c r="C11487" t="s">
        <v>4884</v>
      </c>
      <c r="E11487">
        <v>20</v>
      </c>
    </row>
    <row r="11489" spans="1:5">
      <c r="A11489">
        <v>390799</v>
      </c>
      <c r="C11489" t="s">
        <v>27</v>
      </c>
      <c r="E11489">
        <v>20</v>
      </c>
    </row>
    <row r="11491" spans="1:5">
      <c r="A11491">
        <v>3908</v>
      </c>
      <c r="C11491" t="s">
        <v>4885</v>
      </c>
    </row>
    <row r="11493" spans="1:5">
      <c r="A11493">
        <v>39081</v>
      </c>
      <c r="C11493" t="s">
        <v>4886</v>
      </c>
      <c r="E11493" t="s">
        <v>155</v>
      </c>
    </row>
    <row r="11494" spans="1:5">
      <c r="C11494" t="s">
        <v>4887</v>
      </c>
    </row>
    <row r="11496" spans="1:5">
      <c r="A11496">
        <v>39089</v>
      </c>
      <c r="C11496" t="s">
        <v>33</v>
      </c>
      <c r="E11496">
        <v>3</v>
      </c>
    </row>
    <row r="11498" spans="1:5">
      <c r="A11498">
        <v>3909</v>
      </c>
      <c r="C11498" t="s">
        <v>4888</v>
      </c>
    </row>
    <row r="11499" spans="1:5">
      <c r="C11499" t="s">
        <v>4889</v>
      </c>
    </row>
    <row r="11501" spans="1:5">
      <c r="C11501" t="s">
        <v>4890</v>
      </c>
    </row>
    <row r="11503" spans="1:5">
      <c r="A11503">
        <v>39091010</v>
      </c>
      <c r="C11503" t="s">
        <v>4891</v>
      </c>
      <c r="E11503">
        <v>20</v>
      </c>
    </row>
    <row r="11505" spans="1:5">
      <c r="A11505">
        <v>3909109</v>
      </c>
      <c r="C11505" t="s">
        <v>56</v>
      </c>
      <c r="E11505">
        <v>20</v>
      </c>
    </row>
    <row r="11507" spans="1:5">
      <c r="A11507">
        <v>39092</v>
      </c>
      <c r="C11507" t="s">
        <v>4892</v>
      </c>
      <c r="E11507">
        <v>20</v>
      </c>
    </row>
    <row r="11509" spans="1:5">
      <c r="C11509" t="s">
        <v>4893</v>
      </c>
    </row>
    <row r="11511" spans="1:5">
      <c r="A11511">
        <v>39093100</v>
      </c>
      <c r="C11511" t="s">
        <v>4894</v>
      </c>
      <c r="E11511" t="s">
        <v>98</v>
      </c>
    </row>
    <row r="11512" spans="1:5">
      <c r="C11512" t="s">
        <v>4895</v>
      </c>
    </row>
    <row r="11514" spans="1:5">
      <c r="A11514">
        <v>390939</v>
      </c>
      <c r="C11514" t="s">
        <v>27</v>
      </c>
      <c r="E11514">
        <v>20</v>
      </c>
    </row>
    <row r="11516" spans="1:5">
      <c r="A11516">
        <v>39094</v>
      </c>
      <c r="C11516" t="s">
        <v>4896</v>
      </c>
      <c r="E11516">
        <v>20</v>
      </c>
    </row>
    <row r="11518" spans="1:5">
      <c r="A11518">
        <v>39095</v>
      </c>
      <c r="C11518" t="s">
        <v>4897</v>
      </c>
      <c r="E11518">
        <v>3</v>
      </c>
    </row>
    <row r="11520" spans="1:5">
      <c r="A11520">
        <v>3910</v>
      </c>
      <c r="C11520" t="s">
        <v>4898</v>
      </c>
      <c r="E11520">
        <v>3</v>
      </c>
    </row>
    <row r="11524" spans="1:4">
      <c r="A11524">
        <v>183</v>
      </c>
    </row>
    <row r="11526" spans="1:4">
      <c r="A11526" t="s">
        <v>0</v>
      </c>
      <c r="C11526" t="s">
        <v>1</v>
      </c>
      <c r="D11526" t="s">
        <v>2</v>
      </c>
    </row>
    <row r="11528" spans="1:4">
      <c r="A11528" t="s">
        <v>4</v>
      </c>
      <c r="B11528" t="s">
        <v>5</v>
      </c>
    </row>
    <row r="11529" spans="1:4">
      <c r="A11529" t="s">
        <v>7</v>
      </c>
      <c r="B11529" t="s">
        <v>8</v>
      </c>
    </row>
    <row r="11530" spans="1:4">
      <c r="A11530" t="s">
        <v>12</v>
      </c>
    </row>
    <row r="11531" spans="1:4">
      <c r="A11531">
        <v>-1</v>
      </c>
      <c r="B11531">
        <v>-2</v>
      </c>
      <c r="C11531">
        <v>-3</v>
      </c>
      <c r="D11531">
        <v>-4</v>
      </c>
    </row>
    <row r="11533" spans="1:4">
      <c r="A11533">
        <v>3911</v>
      </c>
      <c r="C11533" t="s">
        <v>4899</v>
      </c>
    </row>
    <row r="11534" spans="1:4">
      <c r="C11534" t="s">
        <v>4900</v>
      </c>
    </row>
    <row r="11535" spans="1:4">
      <c r="C11535" t="s">
        <v>4901</v>
      </c>
    </row>
    <row r="11536" spans="1:4">
      <c r="C11536" t="s">
        <v>4902</v>
      </c>
    </row>
    <row r="11537" spans="1:4">
      <c r="C11537" t="s">
        <v>4854</v>
      </c>
    </row>
    <row r="11539" spans="1:4">
      <c r="C11539" t="s">
        <v>4903</v>
      </c>
    </row>
    <row r="11540" spans="1:4">
      <c r="C11540" t="s">
        <v>4904</v>
      </c>
    </row>
    <row r="11542" spans="1:4">
      <c r="A11542">
        <v>3911101</v>
      </c>
      <c r="C11542" t="s">
        <v>4905</v>
      </c>
      <c r="D11542">
        <v>20</v>
      </c>
    </row>
    <row r="11544" spans="1:4">
      <c r="A11544">
        <v>3911109</v>
      </c>
      <c r="C11544" t="s">
        <v>56</v>
      </c>
      <c r="D11544">
        <v>20</v>
      </c>
    </row>
    <row r="11546" spans="1:4">
      <c r="A11546">
        <v>39119</v>
      </c>
      <c r="C11546" t="s">
        <v>33</v>
      </c>
      <c r="D11546">
        <v>20</v>
      </c>
    </row>
    <row r="11548" spans="1:4">
      <c r="A11548">
        <v>3912</v>
      </c>
      <c r="C11548" t="s">
        <v>4906</v>
      </c>
    </row>
    <row r="11549" spans="1:4">
      <c r="C11549" t="s">
        <v>4907</v>
      </c>
    </row>
    <row r="11550" spans="1:4">
      <c r="C11550" t="s">
        <v>4908</v>
      </c>
    </row>
    <row r="11552" spans="1:4">
      <c r="C11552" t="s">
        <v>4909</v>
      </c>
    </row>
    <row r="11554" spans="1:4">
      <c r="A11554">
        <v>39121100</v>
      </c>
      <c r="C11554" t="s">
        <v>4845</v>
      </c>
      <c r="D11554">
        <v>11</v>
      </c>
    </row>
    <row r="11556" spans="1:4">
      <c r="A11556">
        <v>391212</v>
      </c>
      <c r="C11556" t="s">
        <v>4846</v>
      </c>
      <c r="D11556">
        <v>11</v>
      </c>
    </row>
    <row r="11558" spans="1:4">
      <c r="C11558" t="s">
        <v>4910</v>
      </c>
    </row>
    <row r="11560" spans="1:4">
      <c r="A11560">
        <v>39122010</v>
      </c>
      <c r="C11560" t="s">
        <v>4911</v>
      </c>
      <c r="D11560">
        <v>20</v>
      </c>
    </row>
    <row r="11562" spans="1:4">
      <c r="A11562">
        <v>3912202</v>
      </c>
      <c r="C11562" t="s">
        <v>4912</v>
      </c>
      <c r="D11562">
        <v>3</v>
      </c>
    </row>
    <row r="11564" spans="1:4">
      <c r="A11564">
        <v>3912209</v>
      </c>
      <c r="C11564" t="s">
        <v>56</v>
      </c>
      <c r="D11564">
        <v>20</v>
      </c>
    </row>
    <row r="11566" spans="1:4">
      <c r="C11566" t="s">
        <v>4913</v>
      </c>
    </row>
    <row r="11568" spans="1:4">
      <c r="A11568">
        <v>39123100</v>
      </c>
      <c r="C11568" t="s">
        <v>4914</v>
      </c>
      <c r="D11568" t="s">
        <v>265</v>
      </c>
    </row>
    <row r="11570" spans="1:4">
      <c r="A11570">
        <v>391239</v>
      </c>
      <c r="C11570" t="s">
        <v>27</v>
      </c>
      <c r="D11570">
        <v>11</v>
      </c>
    </row>
    <row r="11572" spans="1:4">
      <c r="A11572">
        <v>39129</v>
      </c>
      <c r="C11572" t="s">
        <v>33</v>
      </c>
      <c r="D11572">
        <v>11</v>
      </c>
    </row>
    <row r="11574" spans="1:4">
      <c r="A11574">
        <v>3913</v>
      </c>
      <c r="C11574" t="s">
        <v>4915</v>
      </c>
    </row>
    <row r="11575" spans="1:4">
      <c r="C11575" t="s">
        <v>4916</v>
      </c>
    </row>
    <row r="11576" spans="1:4">
      <c r="C11576" t="s">
        <v>4917</v>
      </c>
    </row>
    <row r="11577" spans="1:4">
      <c r="C11577" t="s">
        <v>4918</v>
      </c>
    </row>
    <row r="11578" spans="1:4">
      <c r="C11578" t="s">
        <v>4919</v>
      </c>
    </row>
    <row r="11580" spans="1:4">
      <c r="A11580">
        <v>39131</v>
      </c>
      <c r="C11580" t="s">
        <v>4920</v>
      </c>
      <c r="D11580" t="s">
        <v>265</v>
      </c>
    </row>
    <row r="11582" spans="1:4">
      <c r="C11582" t="s">
        <v>95</v>
      </c>
    </row>
    <row r="11584" spans="1:4">
      <c r="A11584">
        <v>39139010</v>
      </c>
      <c r="C11584" t="s">
        <v>4921</v>
      </c>
      <c r="D11584">
        <v>11</v>
      </c>
    </row>
    <row r="11586" spans="1:4">
      <c r="A11586">
        <v>3913909</v>
      </c>
      <c r="C11586" t="s">
        <v>56</v>
      </c>
      <c r="D11586">
        <v>11</v>
      </c>
    </row>
    <row r="11588" spans="1:4">
      <c r="A11588">
        <v>3914</v>
      </c>
      <c r="C11588" t="s">
        <v>4922</v>
      </c>
    </row>
    <row r="11589" spans="1:4">
      <c r="C11589" t="s">
        <v>4923</v>
      </c>
    </row>
    <row r="11591" spans="1:4">
      <c r="A11591">
        <v>3914001</v>
      </c>
      <c r="C11591" t="s">
        <v>4924</v>
      </c>
      <c r="D11591" t="s">
        <v>155</v>
      </c>
    </row>
    <row r="11593" spans="1:4">
      <c r="A11593">
        <v>3914002</v>
      </c>
      <c r="C11593" t="s">
        <v>4925</v>
      </c>
      <c r="D11593" t="s">
        <v>155</v>
      </c>
    </row>
    <row r="11595" spans="1:4">
      <c r="C11595" t="s">
        <v>4926</v>
      </c>
    </row>
    <row r="11596" spans="1:4">
      <c r="C11596" t="s">
        <v>4927</v>
      </c>
    </row>
    <row r="11598" spans="1:4">
      <c r="A11598">
        <v>3915</v>
      </c>
      <c r="C11598" t="s">
        <v>4928</v>
      </c>
    </row>
    <row r="11600" spans="1:4">
      <c r="A11600">
        <v>39151</v>
      </c>
      <c r="C11600" t="s">
        <v>4929</v>
      </c>
      <c r="D11600">
        <v>20</v>
      </c>
    </row>
    <row r="11602" spans="1:4">
      <c r="A11602">
        <v>39152</v>
      </c>
      <c r="C11602" t="s">
        <v>4930</v>
      </c>
      <c r="D11602">
        <v>20</v>
      </c>
    </row>
    <row r="11605" spans="1:4">
      <c r="A11605">
        <v>184</v>
      </c>
    </row>
    <row r="11607" spans="1:4">
      <c r="A11607" t="s">
        <v>0</v>
      </c>
      <c r="C11607" t="s">
        <v>1</v>
      </c>
      <c r="D11607" t="s">
        <v>2</v>
      </c>
    </row>
    <row r="11609" spans="1:4">
      <c r="A11609" t="s">
        <v>4</v>
      </c>
      <c r="B11609" t="s">
        <v>5</v>
      </c>
    </row>
    <row r="11610" spans="1:4">
      <c r="A11610" t="s">
        <v>7</v>
      </c>
      <c r="B11610" t="s">
        <v>8</v>
      </c>
    </row>
    <row r="11611" spans="1:4">
      <c r="A11611" t="s">
        <v>12</v>
      </c>
    </row>
    <row r="11612" spans="1:4">
      <c r="A11612">
        <v>-1</v>
      </c>
      <c r="B11612">
        <v>-2</v>
      </c>
      <c r="C11612">
        <v>-3</v>
      </c>
      <c r="D11612">
        <v>-4</v>
      </c>
    </row>
    <row r="11614" spans="1:4">
      <c r="A11614">
        <v>39153</v>
      </c>
      <c r="C11614" t="s">
        <v>4931</v>
      </c>
      <c r="D11614">
        <v>20</v>
      </c>
    </row>
    <row r="11616" spans="1:4">
      <c r="A11616">
        <v>39159</v>
      </c>
      <c r="C11616" t="s">
        <v>4932</v>
      </c>
      <c r="D11616">
        <v>20</v>
      </c>
    </row>
    <row r="11618" spans="1:4">
      <c r="A11618">
        <v>3916</v>
      </c>
      <c r="C11618" t="s">
        <v>4933</v>
      </c>
    </row>
    <row r="11619" spans="1:4">
      <c r="C11619" t="s">
        <v>4934</v>
      </c>
    </row>
    <row r="11620" spans="1:4">
      <c r="C11620" t="s">
        <v>4935</v>
      </c>
    </row>
    <row r="11621" spans="1:4">
      <c r="C11621" t="s">
        <v>4936</v>
      </c>
    </row>
    <row r="11623" spans="1:4">
      <c r="A11623">
        <v>39161</v>
      </c>
      <c r="C11623" t="s">
        <v>4929</v>
      </c>
      <c r="D11623">
        <v>20</v>
      </c>
    </row>
    <row r="11625" spans="1:4">
      <c r="A11625">
        <v>39162</v>
      </c>
      <c r="C11625" t="s">
        <v>4931</v>
      </c>
      <c r="D11625">
        <v>20</v>
      </c>
    </row>
    <row r="11627" spans="1:4">
      <c r="A11627">
        <v>39169</v>
      </c>
      <c r="C11627" t="s">
        <v>4937</v>
      </c>
      <c r="D11627" t="s">
        <v>98</v>
      </c>
    </row>
    <row r="11629" spans="1:4">
      <c r="A11629">
        <v>3917</v>
      </c>
      <c r="C11629" t="s">
        <v>4938</v>
      </c>
    </row>
    <row r="11630" spans="1:4">
      <c r="C11630" t="s">
        <v>4939</v>
      </c>
    </row>
    <row r="11631" spans="1:4">
      <c r="C11631" t="s">
        <v>4940</v>
      </c>
    </row>
    <row r="11633" spans="1:4">
      <c r="A11633">
        <v>39171</v>
      </c>
      <c r="C11633" t="s">
        <v>4941</v>
      </c>
      <c r="D11633">
        <v>11</v>
      </c>
    </row>
    <row r="11634" spans="1:4">
      <c r="C11634" t="s">
        <v>4942</v>
      </c>
    </row>
    <row r="11636" spans="1:4">
      <c r="C11636" t="s">
        <v>4943</v>
      </c>
    </row>
    <row r="11638" spans="1:4">
      <c r="A11638">
        <v>39172100</v>
      </c>
      <c r="C11638" t="s">
        <v>4944</v>
      </c>
      <c r="D11638">
        <v>20</v>
      </c>
    </row>
    <row r="11640" spans="1:4">
      <c r="A11640">
        <v>391722</v>
      </c>
      <c r="C11640" t="s">
        <v>4945</v>
      </c>
      <c r="D11640">
        <v>20</v>
      </c>
    </row>
    <row r="11642" spans="1:4">
      <c r="C11642" t="s">
        <v>4946</v>
      </c>
    </row>
    <row r="11644" spans="1:4">
      <c r="A11644">
        <v>39172310</v>
      </c>
      <c r="C11644" t="s">
        <v>4947</v>
      </c>
      <c r="D11644" t="s">
        <v>155</v>
      </c>
    </row>
    <row r="11645" spans="1:4">
      <c r="C11645" t="s">
        <v>4948</v>
      </c>
    </row>
    <row r="11647" spans="1:4">
      <c r="A11647">
        <v>3917239</v>
      </c>
      <c r="C11647" t="s">
        <v>56</v>
      </c>
      <c r="D11647">
        <v>20</v>
      </c>
    </row>
    <row r="11649" spans="1:4">
      <c r="A11649">
        <v>391729</v>
      </c>
      <c r="C11649" t="s">
        <v>4949</v>
      </c>
      <c r="D11649">
        <v>20</v>
      </c>
    </row>
    <row r="11651" spans="1:4">
      <c r="C11651" t="s">
        <v>4950</v>
      </c>
    </row>
    <row r="11653" spans="1:4">
      <c r="A11653">
        <v>39173100</v>
      </c>
      <c r="C11653" t="s">
        <v>4951</v>
      </c>
      <c r="D11653" t="s">
        <v>98</v>
      </c>
    </row>
    <row r="11654" spans="1:4">
      <c r="C11654" t="s">
        <v>4952</v>
      </c>
    </row>
    <row r="11656" spans="1:4">
      <c r="A11656">
        <v>391732</v>
      </c>
      <c r="C11656" t="s">
        <v>4953</v>
      </c>
      <c r="D11656" t="s">
        <v>98</v>
      </c>
    </row>
    <row r="11657" spans="1:4">
      <c r="C11657" t="s">
        <v>4954</v>
      </c>
    </row>
    <row r="11659" spans="1:4">
      <c r="A11659">
        <v>391733</v>
      </c>
      <c r="C11659" t="s">
        <v>4953</v>
      </c>
      <c r="D11659" t="s">
        <v>98</v>
      </c>
    </row>
    <row r="11660" spans="1:4">
      <c r="C11660" t="s">
        <v>4955</v>
      </c>
    </row>
    <row r="11662" spans="1:4">
      <c r="C11662" t="s">
        <v>676</v>
      </c>
    </row>
    <row r="11664" spans="1:4">
      <c r="A11664">
        <v>39173910</v>
      </c>
      <c r="C11664" t="s">
        <v>4956</v>
      </c>
      <c r="D11664" t="s">
        <v>155</v>
      </c>
    </row>
    <row r="11666" spans="1:4">
      <c r="A11666">
        <v>3917399</v>
      </c>
      <c r="C11666" t="s">
        <v>56</v>
      </c>
      <c r="D11666">
        <v>20</v>
      </c>
    </row>
    <row r="11668" spans="1:4">
      <c r="A11668">
        <v>39174</v>
      </c>
      <c r="C11668" t="s">
        <v>4957</v>
      </c>
      <c r="D11668">
        <v>20</v>
      </c>
    </row>
    <row r="11670" spans="1:4">
      <c r="A11670">
        <v>3918</v>
      </c>
      <c r="C11670" t="s">
        <v>4958</v>
      </c>
    </row>
    <row r="11671" spans="1:4">
      <c r="C11671" t="s">
        <v>4959</v>
      </c>
    </row>
    <row r="11672" spans="1:4">
      <c r="C11672" t="s">
        <v>4960</v>
      </c>
    </row>
    <row r="11673" spans="1:4">
      <c r="C11673" t="s">
        <v>4961</v>
      </c>
    </row>
    <row r="11675" spans="1:4">
      <c r="A11675">
        <v>39181</v>
      </c>
      <c r="C11675" t="s">
        <v>4931</v>
      </c>
      <c r="D11675">
        <v>20</v>
      </c>
    </row>
    <row r="11677" spans="1:4">
      <c r="A11677">
        <v>39189</v>
      </c>
      <c r="C11677" t="s">
        <v>4932</v>
      </c>
      <c r="D11677">
        <v>20</v>
      </c>
    </row>
    <row r="11679" spans="1:4">
      <c r="A11679">
        <v>3919</v>
      </c>
      <c r="C11679" t="s">
        <v>4962</v>
      </c>
    </row>
    <row r="11680" spans="1:4">
      <c r="C11680" t="s">
        <v>4963</v>
      </c>
    </row>
    <row r="11681" spans="1:4">
      <c r="C11681" t="s">
        <v>4964</v>
      </c>
    </row>
    <row r="11684" spans="1:4">
      <c r="A11684">
        <v>185</v>
      </c>
    </row>
    <row r="11686" spans="1:4">
      <c r="A11686" t="s">
        <v>0</v>
      </c>
      <c r="C11686" t="s">
        <v>1</v>
      </c>
      <c r="D11686" t="s">
        <v>2</v>
      </c>
    </row>
    <row r="11688" spans="1:4">
      <c r="A11688" t="s">
        <v>4</v>
      </c>
      <c r="B11688" t="s">
        <v>5</v>
      </c>
    </row>
    <row r="11689" spans="1:4">
      <c r="A11689" t="s">
        <v>7</v>
      </c>
      <c r="B11689" t="s">
        <v>8</v>
      </c>
    </row>
    <row r="11690" spans="1:4">
      <c r="A11690" t="s">
        <v>12</v>
      </c>
    </row>
    <row r="11691" spans="1:4">
      <c r="A11691">
        <v>-1</v>
      </c>
      <c r="B11691">
        <v>-2</v>
      </c>
      <c r="C11691">
        <v>-3</v>
      </c>
      <c r="D11691">
        <v>-4</v>
      </c>
    </row>
    <row r="11693" spans="1:4">
      <c r="C11693" t="s">
        <v>4965</v>
      </c>
    </row>
    <row r="11695" spans="1:4">
      <c r="A11695">
        <v>39191010</v>
      </c>
      <c r="C11695" t="s">
        <v>4966</v>
      </c>
      <c r="D11695">
        <v>3</v>
      </c>
    </row>
    <row r="11697" spans="1:4">
      <c r="A11697">
        <v>3919102</v>
      </c>
      <c r="C11697" t="s">
        <v>4967</v>
      </c>
      <c r="D11697">
        <v>20</v>
      </c>
    </row>
    <row r="11699" spans="1:4">
      <c r="A11699">
        <v>3919103</v>
      </c>
      <c r="C11699" t="s">
        <v>4968</v>
      </c>
      <c r="D11699">
        <v>20</v>
      </c>
    </row>
    <row r="11701" spans="1:4">
      <c r="A11701">
        <v>3919109</v>
      </c>
      <c r="C11701" t="s">
        <v>56</v>
      </c>
      <c r="D11701">
        <v>20</v>
      </c>
    </row>
    <row r="11703" spans="1:4">
      <c r="C11703" t="s">
        <v>95</v>
      </c>
    </row>
    <row r="11705" spans="1:4">
      <c r="A11705">
        <v>39199010</v>
      </c>
      <c r="C11705" t="s">
        <v>4969</v>
      </c>
      <c r="D11705">
        <v>20</v>
      </c>
    </row>
    <row r="11707" spans="1:4">
      <c r="A11707">
        <v>3919909</v>
      </c>
      <c r="C11707" t="s">
        <v>56</v>
      </c>
      <c r="D11707">
        <v>20</v>
      </c>
    </row>
    <row r="11709" spans="1:4">
      <c r="A11709">
        <v>392</v>
      </c>
      <c r="C11709" t="s">
        <v>4970</v>
      </c>
    </row>
    <row r="11710" spans="1:4">
      <c r="C11710" t="s">
        <v>4971</v>
      </c>
    </row>
    <row r="11711" spans="1:4">
      <c r="C11711" t="s">
        <v>4972</v>
      </c>
    </row>
    <row r="11712" spans="1:4">
      <c r="C11712" t="s">
        <v>4973</v>
      </c>
    </row>
    <row r="11713" spans="1:4">
      <c r="A11713">
        <v>39201</v>
      </c>
      <c r="C11713" t="s">
        <v>4929</v>
      </c>
      <c r="D11713">
        <v>20</v>
      </c>
    </row>
    <row r="11715" spans="1:4">
      <c r="C11715" t="s">
        <v>4974</v>
      </c>
    </row>
    <row r="11717" spans="1:4">
      <c r="A11717">
        <v>39202010</v>
      </c>
      <c r="C11717" t="s">
        <v>4975</v>
      </c>
      <c r="D11717">
        <v>20</v>
      </c>
    </row>
    <row r="11718" spans="1:4">
      <c r="C11718" t="s">
        <v>4976</v>
      </c>
    </row>
    <row r="11720" spans="1:4">
      <c r="A11720">
        <v>3920202</v>
      </c>
      <c r="C11720" t="s">
        <v>4975</v>
      </c>
      <c r="D11720">
        <v>20</v>
      </c>
    </row>
    <row r="11721" spans="1:4">
      <c r="C11721" t="s">
        <v>4977</v>
      </c>
    </row>
    <row r="11723" spans="1:4">
      <c r="A11723">
        <v>3920203</v>
      </c>
      <c r="C11723" t="s">
        <v>4975</v>
      </c>
      <c r="D11723">
        <v>20</v>
      </c>
    </row>
    <row r="11724" spans="1:4">
      <c r="C11724" t="s">
        <v>4978</v>
      </c>
    </row>
    <row r="11726" spans="1:4">
      <c r="A11726">
        <v>3920204</v>
      </c>
      <c r="C11726" t="s">
        <v>4975</v>
      </c>
      <c r="D11726">
        <v>20</v>
      </c>
    </row>
    <row r="11727" spans="1:4">
      <c r="C11727" t="s">
        <v>4979</v>
      </c>
    </row>
    <row r="11729" spans="1:4">
      <c r="A11729">
        <v>3920209</v>
      </c>
      <c r="C11729" t="s">
        <v>56</v>
      </c>
      <c r="D11729">
        <v>20</v>
      </c>
    </row>
    <row r="11731" spans="1:4">
      <c r="A11731">
        <v>39203</v>
      </c>
      <c r="C11731" t="s">
        <v>4930</v>
      </c>
      <c r="D11731">
        <v>20</v>
      </c>
    </row>
    <row r="11733" spans="1:4">
      <c r="C11733" t="s">
        <v>4980</v>
      </c>
    </row>
    <row r="11735" spans="1:4">
      <c r="A11735">
        <v>39204300</v>
      </c>
      <c r="C11735" t="s">
        <v>4981</v>
      </c>
      <c r="D11735" t="s">
        <v>98</v>
      </c>
    </row>
    <row r="11736" spans="1:4">
      <c r="C11736" t="s">
        <v>4982</v>
      </c>
    </row>
    <row r="11738" spans="1:4">
      <c r="C11738" t="s">
        <v>676</v>
      </c>
    </row>
    <row r="11740" spans="1:4">
      <c r="A11740">
        <v>39204910</v>
      </c>
      <c r="C11740" t="s">
        <v>4983</v>
      </c>
      <c r="D11740">
        <v>20</v>
      </c>
    </row>
    <row r="11742" spans="1:4">
      <c r="A11742">
        <v>3920499</v>
      </c>
      <c r="C11742" t="s">
        <v>56</v>
      </c>
      <c r="D11742">
        <v>20</v>
      </c>
    </row>
    <row r="11744" spans="1:4">
      <c r="C11744" t="s">
        <v>4984</v>
      </c>
    </row>
    <row r="11746" spans="1:4">
      <c r="A11746">
        <v>39205100</v>
      </c>
      <c r="C11746" t="s">
        <v>4985</v>
      </c>
      <c r="D11746">
        <v>20</v>
      </c>
    </row>
    <row r="11748" spans="1:4">
      <c r="A11748">
        <v>392059</v>
      </c>
      <c r="C11748" t="s">
        <v>27</v>
      </c>
      <c r="D11748">
        <v>20</v>
      </c>
    </row>
    <row r="11750" spans="1:4">
      <c r="C11750" t="s">
        <v>4986</v>
      </c>
    </row>
    <row r="11751" spans="1:4">
      <c r="C11751" t="s">
        <v>4987</v>
      </c>
    </row>
    <row r="11753" spans="1:4">
      <c r="A11753">
        <v>392061</v>
      </c>
      <c r="C11753" t="s">
        <v>4988</v>
      </c>
      <c r="D11753">
        <v>20</v>
      </c>
    </row>
    <row r="11755" spans="1:4">
      <c r="A11755">
        <v>392062</v>
      </c>
      <c r="C11755" t="s">
        <v>4989</v>
      </c>
      <c r="D11755">
        <v>20</v>
      </c>
    </row>
    <row r="11757" spans="1:4">
      <c r="C11757" t="s">
        <v>4990</v>
      </c>
    </row>
    <row r="11759" spans="1:4">
      <c r="A11759">
        <v>39206310</v>
      </c>
      <c r="C11759" t="s">
        <v>4991</v>
      </c>
      <c r="D11759">
        <v>20</v>
      </c>
    </row>
    <row r="11761" spans="1:4">
      <c r="A11761">
        <v>3920639</v>
      </c>
      <c r="C11761" t="s">
        <v>56</v>
      </c>
      <c r="D11761">
        <v>20</v>
      </c>
    </row>
    <row r="11763" spans="1:4">
      <c r="A11763">
        <v>392069</v>
      </c>
      <c r="C11763" t="s">
        <v>4992</v>
      </c>
      <c r="D11763">
        <v>20</v>
      </c>
    </row>
    <row r="11765" spans="1:4">
      <c r="C11765" t="s">
        <v>4993</v>
      </c>
    </row>
    <row r="11767" spans="1:4">
      <c r="A11767">
        <v>39207100</v>
      </c>
      <c r="C11767" t="s">
        <v>4994</v>
      </c>
      <c r="D11767">
        <v>20</v>
      </c>
    </row>
    <row r="11770" spans="1:4">
      <c r="A11770">
        <v>186</v>
      </c>
    </row>
    <row r="11772" spans="1:4">
      <c r="A11772" t="s">
        <v>0</v>
      </c>
      <c r="C11772" t="s">
        <v>1</v>
      </c>
      <c r="D11772" t="s">
        <v>2</v>
      </c>
    </row>
    <row r="11774" spans="1:4">
      <c r="A11774" t="s">
        <v>4</v>
      </c>
      <c r="B11774" t="s">
        <v>5</v>
      </c>
    </row>
    <row r="11775" spans="1:4">
      <c r="A11775" t="s">
        <v>7</v>
      </c>
      <c r="B11775" t="s">
        <v>8</v>
      </c>
    </row>
    <row r="11776" spans="1:4">
      <c r="A11776" t="s">
        <v>12</v>
      </c>
    </row>
    <row r="11777" spans="1:4">
      <c r="A11777">
        <v>-1</v>
      </c>
      <c r="B11777">
        <v>-2</v>
      </c>
      <c r="C11777">
        <v>-3</v>
      </c>
      <c r="D11777">
        <v>-4</v>
      </c>
    </row>
    <row r="11779" spans="1:4">
      <c r="A11779">
        <v>392073</v>
      </c>
      <c r="C11779" t="s">
        <v>4995</v>
      </c>
      <c r="D11779">
        <v>20</v>
      </c>
    </row>
    <row r="11781" spans="1:4">
      <c r="A11781">
        <v>392079</v>
      </c>
      <c r="C11781" t="s">
        <v>4996</v>
      </c>
      <c r="D11781">
        <v>20</v>
      </c>
    </row>
    <row r="11783" spans="1:4">
      <c r="C11783" t="s">
        <v>4937</v>
      </c>
    </row>
    <row r="11785" spans="1:4">
      <c r="A11785">
        <v>39209100</v>
      </c>
      <c r="C11785" t="s">
        <v>4997</v>
      </c>
      <c r="D11785">
        <v>20</v>
      </c>
    </row>
    <row r="11787" spans="1:4">
      <c r="A11787">
        <v>392092</v>
      </c>
      <c r="C11787" t="s">
        <v>4998</v>
      </c>
      <c r="D11787">
        <v>20</v>
      </c>
    </row>
    <row r="11789" spans="1:4">
      <c r="A11789">
        <v>392093</v>
      </c>
      <c r="C11789" t="s">
        <v>4999</v>
      </c>
      <c r="D11789">
        <v>20</v>
      </c>
    </row>
    <row r="11791" spans="1:4">
      <c r="A11791">
        <v>392094</v>
      </c>
      <c r="C11791" t="s">
        <v>5000</v>
      </c>
      <c r="D11791">
        <v>20</v>
      </c>
    </row>
    <row r="11793" spans="1:4">
      <c r="A11793">
        <v>392099</v>
      </c>
      <c r="C11793" t="s">
        <v>4949</v>
      </c>
      <c r="D11793">
        <v>20</v>
      </c>
    </row>
    <row r="11795" spans="1:4">
      <c r="A11795">
        <v>3921</v>
      </c>
      <c r="C11795" t="s">
        <v>4970</v>
      </c>
    </row>
    <row r="11796" spans="1:4">
      <c r="C11796" t="s">
        <v>4940</v>
      </c>
    </row>
    <row r="11797" spans="1:4">
      <c r="C11797" t="s">
        <v>5001</v>
      </c>
    </row>
    <row r="11799" spans="1:4">
      <c r="A11799">
        <v>39211100</v>
      </c>
      <c r="C11799" t="s">
        <v>5002</v>
      </c>
      <c r="D11799">
        <v>20</v>
      </c>
    </row>
    <row r="11801" spans="1:4">
      <c r="A11801">
        <v>392112</v>
      </c>
      <c r="C11801" t="s">
        <v>5003</v>
      </c>
      <c r="D11801">
        <v>20</v>
      </c>
    </row>
    <row r="11803" spans="1:4">
      <c r="A11803">
        <v>392113</v>
      </c>
      <c r="C11803" t="s">
        <v>5004</v>
      </c>
      <c r="D11803">
        <v>20</v>
      </c>
    </row>
    <row r="11805" spans="1:4">
      <c r="A11805">
        <v>392114</v>
      </c>
      <c r="C11805" t="s">
        <v>4994</v>
      </c>
      <c r="D11805">
        <v>20</v>
      </c>
    </row>
    <row r="11807" spans="1:4">
      <c r="A11807">
        <v>392119</v>
      </c>
      <c r="C11807" t="s">
        <v>4949</v>
      </c>
      <c r="D11807">
        <v>20</v>
      </c>
    </row>
    <row r="11809" spans="1:4">
      <c r="C11809" t="s">
        <v>33</v>
      </c>
    </row>
    <row r="11811" spans="1:4">
      <c r="A11811">
        <v>3921901</v>
      </c>
      <c r="C11811" t="s">
        <v>5005</v>
      </c>
      <c r="D11811" t="s">
        <v>155</v>
      </c>
    </row>
    <row r="11812" spans="1:4">
      <c r="C11812" t="s">
        <v>5006</v>
      </c>
    </row>
    <row r="11814" spans="1:4">
      <c r="A11814">
        <v>3921909</v>
      </c>
      <c r="C11814" t="s">
        <v>56</v>
      </c>
      <c r="D11814">
        <v>20</v>
      </c>
    </row>
    <row r="11816" spans="1:4">
      <c r="A11816">
        <v>3922</v>
      </c>
      <c r="C11816" t="s">
        <v>5007</v>
      </c>
    </row>
    <row r="11817" spans="1:4">
      <c r="C11817" t="s">
        <v>5008</v>
      </c>
    </row>
    <row r="11818" spans="1:4">
      <c r="C11818" t="s">
        <v>5009</v>
      </c>
    </row>
    <row r="11819" spans="1:4">
      <c r="C11819" t="s">
        <v>4940</v>
      </c>
    </row>
    <row r="11820" spans="1:4">
      <c r="A11820">
        <v>39221</v>
      </c>
      <c r="C11820" t="s">
        <v>5010</v>
      </c>
      <c r="D11820" t="s">
        <v>98</v>
      </c>
    </row>
    <row r="11822" spans="1:4">
      <c r="A11822">
        <v>39222</v>
      </c>
      <c r="C11822" t="s">
        <v>5011</v>
      </c>
      <c r="D11822" t="s">
        <v>98</v>
      </c>
    </row>
    <row r="11824" spans="1:4">
      <c r="A11824">
        <v>39229</v>
      </c>
      <c r="C11824" t="s">
        <v>33</v>
      </c>
      <c r="D11824">
        <v>20</v>
      </c>
    </row>
    <row r="11826" spans="1:4">
      <c r="A11826">
        <v>3923</v>
      </c>
      <c r="C11826" t="s">
        <v>5012</v>
      </c>
    </row>
    <row r="11827" spans="1:4">
      <c r="C11827" t="s">
        <v>5013</v>
      </c>
    </row>
    <row r="11828" spans="1:4">
      <c r="C11828" t="s">
        <v>5014</v>
      </c>
    </row>
    <row r="11829" spans="1:4">
      <c r="A11829">
        <v>39231</v>
      </c>
      <c r="C11829" t="s">
        <v>5015</v>
      </c>
      <c r="D11829" t="s">
        <v>98</v>
      </c>
    </row>
    <row r="11831" spans="1:4">
      <c r="C11831" t="s">
        <v>5016</v>
      </c>
    </row>
    <row r="11833" spans="1:4">
      <c r="A11833">
        <v>39232100</v>
      </c>
      <c r="C11833" t="s">
        <v>4944</v>
      </c>
      <c r="D11833">
        <v>20</v>
      </c>
    </row>
    <row r="11835" spans="1:4">
      <c r="A11835">
        <v>392329</v>
      </c>
      <c r="C11835" t="s">
        <v>4949</v>
      </c>
      <c r="D11835">
        <v>20</v>
      </c>
    </row>
    <row r="11837" spans="1:4">
      <c r="C11837" t="s">
        <v>5017</v>
      </c>
    </row>
    <row r="11839" spans="1:4">
      <c r="A11839">
        <v>39233010</v>
      </c>
      <c r="C11839" t="s">
        <v>5018</v>
      </c>
      <c r="D11839">
        <v>20</v>
      </c>
    </row>
    <row r="11841" spans="1:4">
      <c r="A11841">
        <v>3923309</v>
      </c>
      <c r="C11841" t="s">
        <v>56</v>
      </c>
      <c r="D11841">
        <v>20</v>
      </c>
    </row>
    <row r="11843" spans="1:4">
      <c r="A11843">
        <v>39234</v>
      </c>
      <c r="C11843" t="s">
        <v>5019</v>
      </c>
      <c r="D11843" t="s">
        <v>98</v>
      </c>
    </row>
    <row r="11845" spans="1:4">
      <c r="A11845">
        <v>39235</v>
      </c>
      <c r="C11845" t="s">
        <v>5020</v>
      </c>
      <c r="D11845" t="s">
        <v>98</v>
      </c>
    </row>
    <row r="11847" spans="1:4">
      <c r="C11847" t="s">
        <v>95</v>
      </c>
    </row>
    <row r="11849" spans="1:4">
      <c r="A11849">
        <v>39239010</v>
      </c>
      <c r="C11849" t="s">
        <v>5021</v>
      </c>
      <c r="D11849">
        <v>16</v>
      </c>
    </row>
    <row r="11850" spans="1:4">
      <c r="C11850" t="s">
        <v>5022</v>
      </c>
    </row>
    <row r="11851" spans="1:4">
      <c r="A11851">
        <v>3923909</v>
      </c>
      <c r="C11851" t="s">
        <v>56</v>
      </c>
      <c r="D11851">
        <v>20</v>
      </c>
    </row>
    <row r="11855" spans="1:4">
      <c r="A11855">
        <v>187</v>
      </c>
    </row>
    <row r="11857" spans="1:4">
      <c r="A11857" t="s">
        <v>0</v>
      </c>
      <c r="C11857" t="s">
        <v>1</v>
      </c>
      <c r="D11857" t="s">
        <v>2</v>
      </c>
    </row>
    <row r="11859" spans="1:4">
      <c r="A11859" t="s">
        <v>4</v>
      </c>
      <c r="B11859" t="s">
        <v>5</v>
      </c>
    </row>
    <row r="11860" spans="1:4">
      <c r="A11860" t="s">
        <v>7</v>
      </c>
      <c r="B11860" t="s">
        <v>8</v>
      </c>
    </row>
    <row r="11861" spans="1:4">
      <c r="A11861" t="s">
        <v>12</v>
      </c>
    </row>
    <row r="11862" spans="1:4">
      <c r="A11862">
        <v>-1</v>
      </c>
      <c r="B11862">
        <v>-2</v>
      </c>
      <c r="C11862">
        <v>-3</v>
      </c>
      <c r="D11862">
        <v>-4</v>
      </c>
    </row>
    <row r="11864" spans="1:4">
      <c r="A11864">
        <v>3924</v>
      </c>
      <c r="C11864" t="s">
        <v>5023</v>
      </c>
    </row>
    <row r="11865" spans="1:4">
      <c r="C11865" t="s">
        <v>5024</v>
      </c>
    </row>
    <row r="11866" spans="1:4">
      <c r="C11866" t="s">
        <v>4940</v>
      </c>
    </row>
    <row r="11868" spans="1:4">
      <c r="A11868">
        <v>39241</v>
      </c>
      <c r="C11868" t="s">
        <v>5025</v>
      </c>
      <c r="D11868" t="s">
        <v>98</v>
      </c>
    </row>
    <row r="11870" spans="1:4">
      <c r="A11870">
        <v>39249</v>
      </c>
      <c r="C11870" t="s">
        <v>33</v>
      </c>
      <c r="D11870">
        <v>20</v>
      </c>
    </row>
    <row r="11872" spans="1:4">
      <c r="A11872">
        <v>3925</v>
      </c>
      <c r="C11872" t="s">
        <v>5026</v>
      </c>
    </row>
    <row r="11873" spans="1:4">
      <c r="C11873" t="s">
        <v>1596</v>
      </c>
    </row>
    <row r="11875" spans="1:4">
      <c r="A11875">
        <v>39251</v>
      </c>
      <c r="C11875" t="s">
        <v>5027</v>
      </c>
      <c r="D11875" t="s">
        <v>98</v>
      </c>
    </row>
    <row r="11876" spans="1:4">
      <c r="C11876" t="s">
        <v>5028</v>
      </c>
    </row>
    <row r="11878" spans="1:4">
      <c r="A11878">
        <v>39252</v>
      </c>
      <c r="C11878" t="s">
        <v>5029</v>
      </c>
      <c r="D11878" t="s">
        <v>98</v>
      </c>
    </row>
    <row r="11879" spans="1:4">
      <c r="C11879" t="s">
        <v>5030</v>
      </c>
    </row>
    <row r="11881" spans="1:4">
      <c r="A11881">
        <v>39253</v>
      </c>
      <c r="C11881" t="s">
        <v>5031</v>
      </c>
      <c r="D11881" t="s">
        <v>98</v>
      </c>
    </row>
    <row r="11882" spans="1:4">
      <c r="C11882" t="s">
        <v>5032</v>
      </c>
    </row>
    <row r="11884" spans="1:4">
      <c r="A11884">
        <v>39259</v>
      </c>
      <c r="C11884" t="s">
        <v>33</v>
      </c>
      <c r="D11884">
        <v>20</v>
      </c>
    </row>
    <row r="11886" spans="1:4">
      <c r="A11886">
        <v>3926</v>
      </c>
      <c r="C11886" t="s">
        <v>5033</v>
      </c>
    </row>
    <row r="11887" spans="1:4">
      <c r="C11887" t="s">
        <v>5034</v>
      </c>
    </row>
    <row r="11889" spans="1:4">
      <c r="A11889">
        <v>39261</v>
      </c>
      <c r="C11889" t="s">
        <v>5035</v>
      </c>
      <c r="D11889" t="s">
        <v>98</v>
      </c>
    </row>
    <row r="11891" spans="1:4">
      <c r="C11891" t="s">
        <v>5036</v>
      </c>
    </row>
    <row r="11892" spans="1:4">
      <c r="C11892" t="s">
        <v>5037</v>
      </c>
    </row>
    <row r="11894" spans="1:4">
      <c r="A11894">
        <v>3926201</v>
      </c>
      <c r="C11894" t="s">
        <v>5038</v>
      </c>
      <c r="D11894">
        <v>20</v>
      </c>
    </row>
    <row r="11896" spans="1:4">
      <c r="A11896">
        <v>3926209</v>
      </c>
      <c r="C11896" t="s">
        <v>56</v>
      </c>
      <c r="D11896">
        <v>20</v>
      </c>
    </row>
    <row r="11898" spans="1:4">
      <c r="A11898">
        <v>39263</v>
      </c>
      <c r="C11898" t="s">
        <v>5039</v>
      </c>
      <c r="D11898">
        <v>20</v>
      </c>
    </row>
    <row r="11900" spans="1:4">
      <c r="C11900" t="s">
        <v>5040</v>
      </c>
    </row>
    <row r="11902" spans="1:4">
      <c r="A11902">
        <v>39264010</v>
      </c>
      <c r="C11902" t="s">
        <v>5041</v>
      </c>
      <c r="D11902">
        <v>20</v>
      </c>
    </row>
    <row r="11904" spans="1:4">
      <c r="A11904">
        <v>3926402</v>
      </c>
      <c r="C11904" t="s">
        <v>5042</v>
      </c>
      <c r="D11904">
        <v>20</v>
      </c>
    </row>
    <row r="11906" spans="1:4">
      <c r="A11906">
        <v>3926403</v>
      </c>
      <c r="C11906" t="s">
        <v>5043</v>
      </c>
      <c r="D11906">
        <v>20</v>
      </c>
    </row>
    <row r="11908" spans="1:4">
      <c r="A11908">
        <v>3926404</v>
      </c>
      <c r="C11908" t="s">
        <v>5044</v>
      </c>
      <c r="D11908">
        <v>20</v>
      </c>
    </row>
    <row r="11910" spans="1:4">
      <c r="A11910">
        <v>3926409</v>
      </c>
      <c r="C11910" t="s">
        <v>56</v>
      </c>
      <c r="D11910">
        <v>20</v>
      </c>
    </row>
    <row r="11912" spans="1:4">
      <c r="C11912" t="s">
        <v>95</v>
      </c>
    </row>
    <row r="11914" spans="1:4">
      <c r="A11914">
        <v>39269010</v>
      </c>
      <c r="C11914" t="s">
        <v>5045</v>
      </c>
      <c r="D11914">
        <v>20</v>
      </c>
    </row>
    <row r="11916" spans="1:4">
      <c r="A11916">
        <v>3926902</v>
      </c>
      <c r="C11916" t="s">
        <v>5046</v>
      </c>
      <c r="D11916" t="s">
        <v>155</v>
      </c>
    </row>
    <row r="11917" spans="1:4">
      <c r="C11917" t="s">
        <v>5047</v>
      </c>
    </row>
    <row r="11919" spans="1:4">
      <c r="A11919">
        <v>3926903</v>
      </c>
      <c r="C11919" t="s">
        <v>5048</v>
      </c>
      <c r="D11919" t="s">
        <v>98</v>
      </c>
    </row>
    <row r="11921" spans="1:4">
      <c r="A11921">
        <v>3926904</v>
      </c>
      <c r="C11921" t="s">
        <v>5049</v>
      </c>
      <c r="D11921">
        <v>11</v>
      </c>
    </row>
    <row r="11923" spans="1:4">
      <c r="A11923">
        <v>3926905</v>
      </c>
      <c r="C11923" t="s">
        <v>5050</v>
      </c>
      <c r="D11923">
        <v>3</v>
      </c>
    </row>
    <row r="11925" spans="1:4">
      <c r="A11925">
        <v>3926906</v>
      </c>
      <c r="C11925" t="s">
        <v>5051</v>
      </c>
      <c r="D11925">
        <v>20</v>
      </c>
    </row>
    <row r="11927" spans="1:4">
      <c r="A11927">
        <v>3926907</v>
      </c>
      <c r="C11927" t="s">
        <v>5052</v>
      </c>
      <c r="D11927" t="s">
        <v>155</v>
      </c>
    </row>
    <row r="11928" spans="1:4">
      <c r="C11928" t="s">
        <v>5053</v>
      </c>
    </row>
    <row r="11930" spans="1:4">
      <c r="C11930" t="s">
        <v>2232</v>
      </c>
    </row>
    <row r="11932" spans="1:4">
      <c r="A11932">
        <v>39269091</v>
      </c>
      <c r="C11932" t="s">
        <v>5054</v>
      </c>
      <c r="D11932" t="s">
        <v>155</v>
      </c>
    </row>
    <row r="11934" spans="1:4">
      <c r="A11934">
        <v>39269099</v>
      </c>
      <c r="C11934" t="s">
        <v>1213</v>
      </c>
      <c r="D11934">
        <v>20</v>
      </c>
    </row>
    <row r="11939" spans="1:2">
      <c r="A11939">
        <v>188</v>
      </c>
    </row>
    <row r="11943" spans="1:2">
      <c r="A11943" t="s">
        <v>5055</v>
      </c>
    </row>
    <row r="11945" spans="1:2">
      <c r="A11945" t="s">
        <v>5056</v>
      </c>
    </row>
    <row r="11947" spans="1:2">
      <c r="A11947" t="s">
        <v>822</v>
      </c>
    </row>
    <row r="11949" spans="1:2">
      <c r="A11949" t="s">
        <v>823</v>
      </c>
      <c r="B11949" t="s">
        <v>5057</v>
      </c>
    </row>
    <row r="11951" spans="1:2">
      <c r="A11951" t="s">
        <v>825</v>
      </c>
      <c r="B11951" t="s">
        <v>1851</v>
      </c>
    </row>
    <row r="11953" spans="1:2">
      <c r="A11953" t="s">
        <v>4762</v>
      </c>
    </row>
    <row r="11954" spans="1:2">
      <c r="A11954" t="s">
        <v>5058</v>
      </c>
    </row>
    <row r="11955" spans="1:2">
      <c r="A11955" t="s">
        <v>5059</v>
      </c>
    </row>
    <row r="11957" spans="1:2">
      <c r="A11957" t="s">
        <v>5060</v>
      </c>
    </row>
    <row r="11959" spans="1:2">
      <c r="A11959" t="s">
        <v>5061</v>
      </c>
    </row>
    <row r="11961" spans="1:2">
      <c r="A11961" t="s">
        <v>5062</v>
      </c>
    </row>
    <row r="11963" spans="1:2">
      <c r="A11963" t="s">
        <v>827</v>
      </c>
      <c r="B11963" t="s">
        <v>5063</v>
      </c>
    </row>
    <row r="11965" spans="1:2">
      <c r="A11965" t="s">
        <v>5064</v>
      </c>
    </row>
    <row r="11967" spans="1:2">
      <c r="A11967" t="s">
        <v>5065</v>
      </c>
    </row>
    <row r="11969" spans="1:3">
      <c r="A11969" t="s">
        <v>1480</v>
      </c>
      <c r="B11969" t="s">
        <v>5066</v>
      </c>
    </row>
    <row r="11971" spans="1:3">
      <c r="A11971" t="s">
        <v>5067</v>
      </c>
    </row>
    <row r="11972" spans="1:3">
      <c r="A11972" t="s">
        <v>5068</v>
      </c>
    </row>
    <row r="11974" spans="1:3">
      <c r="A11974" t="s">
        <v>5069</v>
      </c>
    </row>
    <row r="11976" spans="1:3">
      <c r="A11976" t="s">
        <v>1555</v>
      </c>
      <c r="B11976" t="s">
        <v>2291</v>
      </c>
      <c r="C11976" t="s">
        <v>5070</v>
      </c>
    </row>
    <row r="11977" spans="1:3">
      <c r="C11977" t="s">
        <v>5071</v>
      </c>
    </row>
    <row r="11978" spans="1:3">
      <c r="C11978" t="s">
        <v>5072</v>
      </c>
    </row>
    <row r="11979" spans="1:3">
      <c r="C11979">
        <v>189</v>
      </c>
    </row>
    <row r="11982" spans="1:3">
      <c r="A11982" t="s">
        <v>5073</v>
      </c>
    </row>
    <row r="11984" spans="1:3">
      <c r="A11984" t="s">
        <v>5074</v>
      </c>
    </row>
    <row r="11986" spans="1:2">
      <c r="A11986" t="s">
        <v>5075</v>
      </c>
    </row>
    <row r="11988" spans="1:2">
      <c r="A11988" t="s">
        <v>5076</v>
      </c>
    </row>
    <row r="11989" spans="1:2">
      <c r="A11989" t="s">
        <v>5077</v>
      </c>
    </row>
    <row r="11990" spans="1:2">
      <c r="A11990" t="s">
        <v>5078</v>
      </c>
    </row>
    <row r="11992" spans="1:2">
      <c r="A11992" t="s">
        <v>5079</v>
      </c>
    </row>
    <row r="11994" spans="1:2">
      <c r="A11994" t="s">
        <v>1557</v>
      </c>
      <c r="B11994" t="s">
        <v>5080</v>
      </c>
    </row>
    <row r="11996" spans="1:2">
      <c r="A11996" t="s">
        <v>2348</v>
      </c>
      <c r="B11996" t="s">
        <v>5081</v>
      </c>
    </row>
    <row r="11998" spans="1:2">
      <c r="A11998" t="s">
        <v>2350</v>
      </c>
      <c r="B11998" t="s">
        <v>5082</v>
      </c>
    </row>
    <row r="12000" spans="1:2">
      <c r="A12000" t="s">
        <v>4788</v>
      </c>
      <c r="B12000" t="s">
        <v>5083</v>
      </c>
    </row>
    <row r="12002" spans="1:1">
      <c r="A12002" t="s">
        <v>5084</v>
      </c>
    </row>
    <row r="12015" spans="1:1">
      <c r="A12015">
        <v>190</v>
      </c>
    </row>
    <row r="12017" spans="1:4">
      <c r="A12017" t="s">
        <v>0</v>
      </c>
      <c r="C12017" t="s">
        <v>1</v>
      </c>
      <c r="D12017" t="s">
        <v>2</v>
      </c>
    </row>
    <row r="12018" spans="1:4">
      <c r="A12018" t="s">
        <v>4</v>
      </c>
      <c r="B12018" t="s">
        <v>5</v>
      </c>
    </row>
    <row r="12019" spans="1:4">
      <c r="A12019" t="s">
        <v>7</v>
      </c>
      <c r="B12019" t="s">
        <v>8</v>
      </c>
    </row>
    <row r="12020" spans="1:4">
      <c r="A12020" t="s">
        <v>12</v>
      </c>
    </row>
    <row r="12021" spans="1:4">
      <c r="A12021">
        <v>-1</v>
      </c>
      <c r="B12021">
        <v>-2</v>
      </c>
      <c r="C12021">
        <v>-3</v>
      </c>
      <c r="D12021">
        <v>-4</v>
      </c>
    </row>
    <row r="12022" spans="1:4">
      <c r="A12022">
        <v>4001</v>
      </c>
      <c r="C12022" t="s">
        <v>5085</v>
      </c>
    </row>
    <row r="12023" spans="1:4">
      <c r="C12023" t="s">
        <v>5086</v>
      </c>
    </row>
    <row r="12024" spans="1:4">
      <c r="C12024" t="s">
        <v>5087</v>
      </c>
    </row>
    <row r="12026" spans="1:4">
      <c r="A12026">
        <v>40011</v>
      </c>
      <c r="C12026" t="s">
        <v>5088</v>
      </c>
      <c r="D12026" t="s">
        <v>155</v>
      </c>
    </row>
    <row r="12027" spans="1:4">
      <c r="C12027" t="s">
        <v>5089</v>
      </c>
    </row>
    <row r="12029" spans="1:4">
      <c r="C12029" t="s">
        <v>5090</v>
      </c>
    </row>
    <row r="12031" spans="1:4">
      <c r="A12031">
        <v>40012100</v>
      </c>
      <c r="C12031" t="s">
        <v>5091</v>
      </c>
      <c r="D12031" t="s">
        <v>155</v>
      </c>
    </row>
    <row r="12033" spans="1:4">
      <c r="A12033">
        <v>400122</v>
      </c>
      <c r="C12033" t="s">
        <v>5092</v>
      </c>
      <c r="D12033">
        <v>3</v>
      </c>
    </row>
    <row r="12035" spans="1:4">
      <c r="A12035">
        <v>400129</v>
      </c>
      <c r="C12035" t="s">
        <v>27</v>
      </c>
      <c r="D12035">
        <v>3</v>
      </c>
    </row>
    <row r="12037" spans="1:4">
      <c r="A12037">
        <v>40013</v>
      </c>
      <c r="C12037" t="s">
        <v>5093</v>
      </c>
      <c r="D12037" t="s">
        <v>155</v>
      </c>
    </row>
    <row r="12038" spans="1:4">
      <c r="C12038" t="s">
        <v>5094</v>
      </c>
    </row>
    <row r="12040" spans="1:4">
      <c r="A12040">
        <v>4002</v>
      </c>
      <c r="C12040" t="s">
        <v>5095</v>
      </c>
    </row>
    <row r="12041" spans="1:4">
      <c r="C12041" t="s">
        <v>5096</v>
      </c>
    </row>
    <row r="12042" spans="1:4">
      <c r="C12042" t="s">
        <v>5097</v>
      </c>
    </row>
    <row r="12043" spans="1:4">
      <c r="C12043" t="s">
        <v>5098</v>
      </c>
    </row>
    <row r="12044" spans="1:4">
      <c r="C12044" t="s">
        <v>5099</v>
      </c>
    </row>
    <row r="12046" spans="1:4">
      <c r="C12046" t="s">
        <v>5100</v>
      </c>
    </row>
    <row r="12047" spans="1:4">
      <c r="C12047" t="s">
        <v>5101</v>
      </c>
    </row>
    <row r="12049" spans="1:4">
      <c r="A12049">
        <v>400211</v>
      </c>
      <c r="C12049" t="s">
        <v>5102</v>
      </c>
      <c r="D12049">
        <v>3</v>
      </c>
    </row>
    <row r="12051" spans="1:4">
      <c r="A12051">
        <v>400219</v>
      </c>
      <c r="C12051" t="s">
        <v>27</v>
      </c>
      <c r="D12051">
        <v>3</v>
      </c>
    </row>
    <row r="12053" spans="1:4">
      <c r="A12053">
        <v>40022</v>
      </c>
      <c r="C12053" t="s">
        <v>5103</v>
      </c>
      <c r="D12053">
        <v>3</v>
      </c>
    </row>
    <row r="12055" spans="1:4">
      <c r="C12055" t="s">
        <v>5104</v>
      </c>
    </row>
    <row r="12056" spans="1:4">
      <c r="C12056" t="s">
        <v>5105</v>
      </c>
    </row>
    <row r="12058" spans="1:4">
      <c r="A12058">
        <v>400231</v>
      </c>
      <c r="C12058" t="s">
        <v>5106</v>
      </c>
      <c r="D12058">
        <v>3</v>
      </c>
    </row>
    <row r="12060" spans="1:4">
      <c r="A12060">
        <v>400239</v>
      </c>
      <c r="C12060" t="s">
        <v>27</v>
      </c>
      <c r="D12060">
        <v>3</v>
      </c>
    </row>
    <row r="12062" spans="1:4">
      <c r="C12062" t="s">
        <v>5107</v>
      </c>
    </row>
    <row r="12064" spans="1:4">
      <c r="A12064">
        <v>40024100</v>
      </c>
      <c r="C12064" t="s">
        <v>5102</v>
      </c>
      <c r="D12064">
        <v>3</v>
      </c>
    </row>
    <row r="12066" spans="1:4">
      <c r="A12066">
        <v>400249</v>
      </c>
      <c r="C12066" t="s">
        <v>27</v>
      </c>
      <c r="D12066">
        <v>3</v>
      </c>
    </row>
    <row r="12068" spans="1:4">
      <c r="C12068" t="s">
        <v>5108</v>
      </c>
    </row>
    <row r="12070" spans="1:4">
      <c r="A12070">
        <v>40025100</v>
      </c>
      <c r="C12070" t="s">
        <v>5102</v>
      </c>
      <c r="D12070">
        <v>3</v>
      </c>
    </row>
    <row r="12072" spans="1:4">
      <c r="A12072">
        <v>400259</v>
      </c>
      <c r="C12072" t="s">
        <v>27</v>
      </c>
      <c r="D12072">
        <v>3</v>
      </c>
    </row>
    <row r="12074" spans="1:4">
      <c r="A12074">
        <v>40026</v>
      </c>
      <c r="C12074" t="s">
        <v>5109</v>
      </c>
      <c r="D12074">
        <v>3</v>
      </c>
    </row>
    <row r="12076" spans="1:4">
      <c r="A12076">
        <v>40027</v>
      </c>
      <c r="C12076" t="s">
        <v>5110</v>
      </c>
      <c r="D12076">
        <v>3</v>
      </c>
    </row>
    <row r="12077" spans="1:4">
      <c r="C12077" t="s">
        <v>5111</v>
      </c>
    </row>
    <row r="12079" spans="1:4">
      <c r="A12079">
        <v>40028</v>
      </c>
      <c r="C12079" t="s">
        <v>5112</v>
      </c>
      <c r="D12079" t="s">
        <v>155</v>
      </c>
    </row>
    <row r="12080" spans="1:4">
      <c r="C12080" t="s">
        <v>5113</v>
      </c>
    </row>
    <row r="12082" spans="1:4">
      <c r="C12082" t="s">
        <v>95</v>
      </c>
    </row>
    <row r="12084" spans="1:4">
      <c r="A12084">
        <v>40029100</v>
      </c>
      <c r="C12084" t="s">
        <v>5102</v>
      </c>
      <c r="D12084">
        <v>3</v>
      </c>
    </row>
    <row r="12086" spans="1:4">
      <c r="A12086">
        <v>400299</v>
      </c>
      <c r="C12086" t="s">
        <v>27</v>
      </c>
      <c r="D12086">
        <v>3</v>
      </c>
    </row>
    <row r="12088" spans="1:4">
      <c r="A12088">
        <v>4003</v>
      </c>
      <c r="C12088" t="s">
        <v>5114</v>
      </c>
      <c r="D12088">
        <v>3</v>
      </c>
    </row>
    <row r="12089" spans="1:4">
      <c r="C12089" t="s">
        <v>5115</v>
      </c>
    </row>
    <row r="12095" spans="1:4">
      <c r="A12095">
        <v>191</v>
      </c>
    </row>
    <row r="12097" spans="1:5">
      <c r="A12097" t="s">
        <v>0</v>
      </c>
      <c r="D12097" t="s">
        <v>1</v>
      </c>
      <c r="E12097" t="s">
        <v>2</v>
      </c>
    </row>
    <row r="12098" spans="1:5">
      <c r="A12098" t="s">
        <v>4</v>
      </c>
      <c r="B12098" t="s">
        <v>5</v>
      </c>
    </row>
    <row r="12099" spans="1:5">
      <c r="A12099" t="s">
        <v>7</v>
      </c>
      <c r="B12099" t="s">
        <v>8</v>
      </c>
    </row>
    <row r="12100" spans="1:5">
      <c r="A12100" t="s">
        <v>12</v>
      </c>
    </row>
    <row r="12101" spans="1:5">
      <c r="A12101">
        <v>-1</v>
      </c>
      <c r="B12101">
        <v>-2</v>
      </c>
      <c r="D12101">
        <v>-3</v>
      </c>
      <c r="E12101">
        <v>-4</v>
      </c>
    </row>
    <row r="12102" spans="1:5">
      <c r="A12102">
        <v>4004</v>
      </c>
      <c r="C12102" t="s">
        <v>5116</v>
      </c>
    </row>
    <row r="12103" spans="1:5">
      <c r="C12103" t="s">
        <v>5117</v>
      </c>
    </row>
    <row r="12104" spans="1:5">
      <c r="C12104" t="s">
        <v>5118</v>
      </c>
    </row>
    <row r="12106" spans="1:5">
      <c r="A12106">
        <v>4004001</v>
      </c>
      <c r="C12106" t="s">
        <v>5119</v>
      </c>
      <c r="E12106">
        <v>11</v>
      </c>
    </row>
    <row r="12108" spans="1:5">
      <c r="A12108">
        <v>4004002</v>
      </c>
      <c r="C12108" t="s">
        <v>5120</v>
      </c>
      <c r="E12108">
        <v>20</v>
      </c>
    </row>
    <row r="12110" spans="1:5">
      <c r="A12110">
        <v>4004009</v>
      </c>
      <c r="C12110" t="s">
        <v>56</v>
      </c>
      <c r="E12110">
        <v>20</v>
      </c>
    </row>
    <row r="12112" spans="1:5">
      <c r="A12112">
        <v>4005</v>
      </c>
      <c r="C12112" t="s">
        <v>5121</v>
      </c>
    </row>
    <row r="12113" spans="1:5">
      <c r="C12113" t="s">
        <v>5099</v>
      </c>
    </row>
    <row r="12115" spans="1:5">
      <c r="C12115" t="s">
        <v>5122</v>
      </c>
    </row>
    <row r="12117" spans="1:5">
      <c r="A12117">
        <v>40051010</v>
      </c>
      <c r="C12117" t="s">
        <v>5123</v>
      </c>
      <c r="E12117">
        <v>3</v>
      </c>
    </row>
    <row r="12119" spans="1:5">
      <c r="A12119">
        <v>4005102</v>
      </c>
      <c r="C12119" t="e">
        <f>- - - _xleta.SHEETS</f>
        <v>#VALUE!</v>
      </c>
      <c r="E12119">
        <v>11</v>
      </c>
    </row>
    <row r="12121" spans="1:5">
      <c r="A12121">
        <v>4005109</v>
      </c>
      <c r="C12121" t="s">
        <v>56</v>
      </c>
      <c r="E12121">
        <v>11</v>
      </c>
    </row>
    <row r="12123" spans="1:5">
      <c r="A12123">
        <v>40052</v>
      </c>
      <c r="C12123" t="s">
        <v>5124</v>
      </c>
      <c r="E12123" t="s">
        <v>265</v>
      </c>
    </row>
    <row r="12124" spans="1:5">
      <c r="C12124" t="s">
        <v>5125</v>
      </c>
    </row>
    <row r="12126" spans="1:5">
      <c r="C12126" t="s">
        <v>95</v>
      </c>
    </row>
    <row r="12128" spans="1:5">
      <c r="A12128">
        <v>40059100</v>
      </c>
      <c r="C12128" t="s">
        <v>5126</v>
      </c>
      <c r="E12128" t="s">
        <v>265</v>
      </c>
    </row>
    <row r="12130" spans="1:5">
      <c r="A12130">
        <v>400599</v>
      </c>
      <c r="C12130" t="s">
        <v>27</v>
      </c>
      <c r="E12130">
        <v>11</v>
      </c>
    </row>
    <row r="12132" spans="1:5">
      <c r="A12132">
        <v>4006</v>
      </c>
      <c r="C12132" t="s">
        <v>5127</v>
      </c>
    </row>
    <row r="12133" spans="1:5">
      <c r="C12133" t="s">
        <v>5128</v>
      </c>
    </row>
    <row r="12134" spans="1:5">
      <c r="C12134" t="s">
        <v>5129</v>
      </c>
    </row>
    <row r="12136" spans="1:5">
      <c r="A12136">
        <v>40061</v>
      </c>
      <c r="C12136" t="s">
        <v>5130</v>
      </c>
      <c r="E12136" t="s">
        <v>265</v>
      </c>
    </row>
    <row r="12138" spans="1:5">
      <c r="A12138">
        <v>40069</v>
      </c>
      <c r="C12138" t="s">
        <v>33</v>
      </c>
      <c r="E12138">
        <v>11</v>
      </c>
    </row>
    <row r="12140" spans="1:5">
      <c r="A12140">
        <v>4007</v>
      </c>
      <c r="C12140" t="s">
        <v>5131</v>
      </c>
    </row>
    <row r="12142" spans="1:5">
      <c r="A12142">
        <v>4007001</v>
      </c>
      <c r="C12142" t="s">
        <v>5132</v>
      </c>
      <c r="E12142" t="s">
        <v>98</v>
      </c>
    </row>
    <row r="12144" spans="1:5">
      <c r="A12144">
        <v>4007009</v>
      </c>
      <c r="C12144" t="s">
        <v>56</v>
      </c>
      <c r="E12144">
        <v>20</v>
      </c>
    </row>
    <row r="12146" spans="1:5">
      <c r="A12146">
        <v>4008</v>
      </c>
      <c r="C12146" t="s">
        <v>5133</v>
      </c>
    </row>
    <row r="12147" spans="1:5">
      <c r="C12147" t="s">
        <v>5134</v>
      </c>
    </row>
    <row r="12149" spans="1:5">
      <c r="C12149" t="s">
        <v>5135</v>
      </c>
    </row>
    <row r="12151" spans="1:5">
      <c r="C12151" t="s">
        <v>5136</v>
      </c>
    </row>
    <row r="12153" spans="1:5">
      <c r="A12153">
        <v>40081110</v>
      </c>
      <c r="C12153" t="s">
        <v>5137</v>
      </c>
      <c r="E12153">
        <v>35</v>
      </c>
    </row>
    <row r="12154" spans="1:5">
      <c r="C12154" t="s">
        <v>5138</v>
      </c>
    </row>
    <row r="12155" spans="1:5">
      <c r="C12155" t="s">
        <v>5139</v>
      </c>
    </row>
    <row r="12156" spans="1:5">
      <c r="C12156" t="s">
        <v>5140</v>
      </c>
    </row>
    <row r="12157" spans="1:5">
      <c r="C12157" t="s">
        <v>5141</v>
      </c>
    </row>
    <row r="12158" spans="1:5">
      <c r="C12158" t="s">
        <v>5142</v>
      </c>
    </row>
    <row r="12159" spans="1:5">
      <c r="C12159" t="s">
        <v>5143</v>
      </c>
    </row>
    <row r="12160" spans="1:5">
      <c r="C12160" t="s">
        <v>5144</v>
      </c>
      <c r="D12160" t="s">
        <v>5145</v>
      </c>
    </row>
    <row r="12161" spans="1:6">
      <c r="C12161" t="s">
        <v>5146</v>
      </c>
    </row>
    <row r="12162" spans="1:6">
      <c r="C12162" t="s">
        <v>5147</v>
      </c>
    </row>
    <row r="12164" spans="1:6">
      <c r="A12164">
        <v>4008119</v>
      </c>
      <c r="C12164" t="s">
        <v>56</v>
      </c>
      <c r="E12164">
        <v>16</v>
      </c>
    </row>
    <row r="12166" spans="1:6">
      <c r="C12166" t="s">
        <v>676</v>
      </c>
    </row>
    <row r="12172" spans="1:6">
      <c r="A12172" t="s">
        <v>5148</v>
      </c>
    </row>
    <row r="12174" spans="1:6">
      <c r="A12174" t="s">
        <v>0</v>
      </c>
      <c r="D12174" t="s">
        <v>1</v>
      </c>
      <c r="F12174" t="s">
        <v>2</v>
      </c>
    </row>
    <row r="12175" spans="1:6">
      <c r="A12175" t="s">
        <v>4</v>
      </c>
      <c r="B12175" t="s">
        <v>5</v>
      </c>
    </row>
    <row r="12176" spans="1:6">
      <c r="A12176" t="s">
        <v>7</v>
      </c>
      <c r="B12176" t="s">
        <v>8</v>
      </c>
    </row>
    <row r="12177" spans="1:6">
      <c r="A12177" t="s">
        <v>12</v>
      </c>
    </row>
    <row r="12178" spans="1:6">
      <c r="A12178">
        <v>-1</v>
      </c>
      <c r="B12178">
        <v>-2</v>
      </c>
      <c r="D12178">
        <v>-3</v>
      </c>
      <c r="F12178">
        <v>-4</v>
      </c>
    </row>
    <row r="12179" spans="1:6">
      <c r="A12179">
        <v>4008191</v>
      </c>
      <c r="C12179" t="s">
        <v>5149</v>
      </c>
      <c r="F12179">
        <v>35</v>
      </c>
    </row>
    <row r="12180" spans="1:6">
      <c r="C12180" t="s">
        <v>5150</v>
      </c>
      <c r="E12180" t="s">
        <v>5151</v>
      </c>
    </row>
    <row r="12181" spans="1:6">
      <c r="C12181" t="s">
        <v>5152</v>
      </c>
    </row>
    <row r="12182" spans="1:6">
      <c r="C12182" t="s">
        <v>5153</v>
      </c>
    </row>
    <row r="12183" spans="1:6">
      <c r="C12183" t="s">
        <v>5154</v>
      </c>
    </row>
    <row r="12184" spans="1:6">
      <c r="C12184" t="s">
        <v>5155</v>
      </c>
    </row>
    <row r="12185" spans="1:6">
      <c r="C12185" t="s">
        <v>5156</v>
      </c>
      <c r="E12185">
        <v>-2</v>
      </c>
    </row>
    <row r="12186" spans="1:6">
      <c r="C12186" t="s">
        <v>5157</v>
      </c>
    </row>
    <row r="12187" spans="1:6">
      <c r="C12187" t="s">
        <v>5158</v>
      </c>
      <c r="E12187" t="s">
        <v>5159</v>
      </c>
    </row>
    <row r="12188" spans="1:6">
      <c r="C12188" t="s">
        <v>5160</v>
      </c>
      <c r="E12188" t="s">
        <v>5161</v>
      </c>
    </row>
    <row r="12189" spans="1:6">
      <c r="C12189">
        <v>8704.3189999999995</v>
      </c>
    </row>
    <row r="12191" spans="1:6">
      <c r="A12191">
        <v>4008199</v>
      </c>
      <c r="C12191" t="s">
        <v>56</v>
      </c>
      <c r="F12191">
        <v>16</v>
      </c>
    </row>
    <row r="12193" spans="1:6">
      <c r="C12193" t="s">
        <v>5162</v>
      </c>
    </row>
    <row r="12195" spans="1:6">
      <c r="C12195" t="s">
        <v>5136</v>
      </c>
    </row>
    <row r="12197" spans="1:6">
      <c r="A12197">
        <v>40082110</v>
      </c>
      <c r="C12197" t="s">
        <v>5149</v>
      </c>
      <c r="F12197">
        <v>35</v>
      </c>
    </row>
    <row r="12198" spans="1:6">
      <c r="C12198" t="s">
        <v>5150</v>
      </c>
      <c r="D12198" t="s">
        <v>5163</v>
      </c>
    </row>
    <row r="12199" spans="1:6">
      <c r="C12199" t="s">
        <v>5164</v>
      </c>
    </row>
    <row r="12200" spans="1:6">
      <c r="C12200" t="s">
        <v>5165</v>
      </c>
    </row>
    <row r="12201" spans="1:6">
      <c r="C12201" t="s">
        <v>5166</v>
      </c>
    </row>
    <row r="12202" spans="1:6">
      <c r="C12202" t="s">
        <v>5155</v>
      </c>
    </row>
    <row r="12203" spans="1:6">
      <c r="C12203" t="s">
        <v>5156</v>
      </c>
    </row>
    <row r="12204" spans="1:6">
      <c r="C12204" t="s">
        <v>5143</v>
      </c>
    </row>
    <row r="12205" spans="1:6">
      <c r="C12205" t="s">
        <v>5144</v>
      </c>
      <c r="D12205" t="s">
        <v>5167</v>
      </c>
    </row>
    <row r="12206" spans="1:6">
      <c r="C12206" t="s">
        <v>5168</v>
      </c>
    </row>
    <row r="12207" spans="1:6">
      <c r="C12207" t="s">
        <v>5147</v>
      </c>
    </row>
    <row r="12208" spans="1:6">
      <c r="A12208">
        <v>4008219</v>
      </c>
      <c r="C12208" t="s">
        <v>56</v>
      </c>
      <c r="F12208">
        <v>11</v>
      </c>
    </row>
    <row r="12210" spans="1:6">
      <c r="C12210" t="s">
        <v>676</v>
      </c>
    </row>
    <row r="12212" spans="1:6">
      <c r="A12212">
        <v>40082910</v>
      </c>
      <c r="C12212" t="s">
        <v>5149</v>
      </c>
      <c r="F12212">
        <v>35</v>
      </c>
    </row>
    <row r="12213" spans="1:6">
      <c r="C12213" t="s">
        <v>5150</v>
      </c>
      <c r="D12213" t="s">
        <v>5169</v>
      </c>
    </row>
    <row r="12214" spans="1:6">
      <c r="C12214" t="s">
        <v>5170</v>
      </c>
    </row>
    <row r="12215" spans="1:6">
      <c r="C12215" t="s">
        <v>5171</v>
      </c>
    </row>
    <row r="12216" spans="1:6">
      <c r="C12216" t="s">
        <v>5166</v>
      </c>
    </row>
    <row r="12217" spans="1:6">
      <c r="C12217" t="s">
        <v>5155</v>
      </c>
    </row>
    <row r="12218" spans="1:6">
      <c r="C12218" t="s">
        <v>5156</v>
      </c>
    </row>
    <row r="12219" spans="1:6">
      <c r="C12219" t="s">
        <v>5143</v>
      </c>
    </row>
    <row r="12220" spans="1:6">
      <c r="C12220" t="s">
        <v>5144</v>
      </c>
      <c r="D12220" t="s">
        <v>5167</v>
      </c>
    </row>
    <row r="12221" spans="1:6">
      <c r="C12221" t="s">
        <v>5168</v>
      </c>
    </row>
    <row r="12222" spans="1:6">
      <c r="C12222" t="s">
        <v>5147</v>
      </c>
    </row>
    <row r="12223" spans="1:6">
      <c r="A12223">
        <v>4008299</v>
      </c>
      <c r="C12223" t="s">
        <v>56</v>
      </c>
      <c r="F12223">
        <v>20</v>
      </c>
    </row>
    <row r="12225" spans="1:6">
      <c r="A12225">
        <v>4009</v>
      </c>
      <c r="C12225" t="s">
        <v>5172</v>
      </c>
    </row>
    <row r="12226" spans="1:6">
      <c r="C12226" t="s">
        <v>5173</v>
      </c>
    </row>
    <row r="12227" spans="1:6">
      <c r="C12227" t="s">
        <v>5174</v>
      </c>
    </row>
    <row r="12229" spans="1:6">
      <c r="C12229" t="s">
        <v>5175</v>
      </c>
    </row>
    <row r="12230" spans="1:6">
      <c r="C12230" t="s">
        <v>5176</v>
      </c>
    </row>
    <row r="12232" spans="1:6">
      <c r="C12232" t="s">
        <v>5177</v>
      </c>
    </row>
    <row r="12238" spans="1:6">
      <c r="A12238" t="s">
        <v>5178</v>
      </c>
    </row>
    <row r="12240" spans="1:6">
      <c r="A12240" t="s">
        <v>0</v>
      </c>
      <c r="D12240" t="s">
        <v>1</v>
      </c>
      <c r="F12240" t="s">
        <v>2</v>
      </c>
    </row>
    <row r="12241" spans="1:6">
      <c r="A12241" t="s">
        <v>4</v>
      </c>
      <c r="B12241" t="s">
        <v>5</v>
      </c>
    </row>
    <row r="12242" spans="1:6">
      <c r="A12242" t="s">
        <v>7</v>
      </c>
      <c r="B12242" t="s">
        <v>8</v>
      </c>
    </row>
    <row r="12243" spans="1:6">
      <c r="A12243" t="s">
        <v>12</v>
      </c>
    </row>
    <row r="12244" spans="1:6">
      <c r="A12244">
        <v>-1</v>
      </c>
      <c r="B12244">
        <v>-2</v>
      </c>
      <c r="D12244">
        <v>-3</v>
      </c>
      <c r="F12244">
        <v>-4</v>
      </c>
    </row>
    <row r="12245" spans="1:6">
      <c r="A12245">
        <v>4009111</v>
      </c>
      <c r="C12245" t="s">
        <v>5179</v>
      </c>
      <c r="F12245">
        <v>35</v>
      </c>
    </row>
    <row r="12246" spans="1:6">
      <c r="C12246" t="s">
        <v>5180</v>
      </c>
      <c r="D12246" t="s">
        <v>5181</v>
      </c>
    </row>
    <row r="12247" spans="1:6">
      <c r="C12247" t="s">
        <v>5182</v>
      </c>
    </row>
    <row r="12248" spans="1:6">
      <c r="C12248" t="s">
        <v>5183</v>
      </c>
    </row>
    <row r="12249" spans="1:6">
      <c r="C12249" t="s">
        <v>5184</v>
      </c>
      <c r="E12249" t="s">
        <v>5185</v>
      </c>
    </row>
    <row r="12250" spans="1:6">
      <c r="C12250" t="s">
        <v>5186</v>
      </c>
    </row>
    <row r="12251" spans="1:6">
      <c r="C12251" t="s">
        <v>5187</v>
      </c>
      <c r="D12251" t="s">
        <v>5188</v>
      </c>
    </row>
    <row r="12252" spans="1:6">
      <c r="C12252" t="s">
        <v>5189</v>
      </c>
    </row>
    <row r="12253" spans="1:6">
      <c r="C12253" t="s">
        <v>5190</v>
      </c>
    </row>
    <row r="12254" spans="1:6">
      <c r="C12254" t="s">
        <v>5191</v>
      </c>
    </row>
    <row r="12255" spans="1:6">
      <c r="C12255" t="s">
        <v>5192</v>
      </c>
    </row>
    <row r="12256" spans="1:6">
      <c r="C12256" t="s">
        <v>5193</v>
      </c>
    </row>
    <row r="12257" spans="1:6">
      <c r="C12257" t="s">
        <v>5187</v>
      </c>
      <c r="D12257" t="s">
        <v>5194</v>
      </c>
    </row>
    <row r="12258" spans="1:6">
      <c r="C12258" t="s">
        <v>5195</v>
      </c>
      <c r="E12258" t="s">
        <v>5196</v>
      </c>
    </row>
    <row r="12259" spans="1:6">
      <c r="C12259" t="s">
        <v>5197</v>
      </c>
    </row>
    <row r="12261" spans="1:6">
      <c r="A12261">
        <v>4009112</v>
      </c>
      <c r="C12261" t="s">
        <v>5179</v>
      </c>
      <c r="F12261">
        <v>35</v>
      </c>
    </row>
    <row r="12262" spans="1:6">
      <c r="C12262" t="s">
        <v>5180</v>
      </c>
      <c r="D12262" t="s">
        <v>5198</v>
      </c>
    </row>
    <row r="12263" spans="1:6">
      <c r="C12263" t="s">
        <v>5199</v>
      </c>
    </row>
    <row r="12264" spans="1:6">
      <c r="C12264" t="s">
        <v>5153</v>
      </c>
    </row>
    <row r="12265" spans="1:6">
      <c r="C12265" t="s">
        <v>5200</v>
      </c>
    </row>
    <row r="12266" spans="1:6">
      <c r="C12266" t="s">
        <v>5201</v>
      </c>
    </row>
    <row r="12267" spans="1:6">
      <c r="C12267" t="s">
        <v>5202</v>
      </c>
    </row>
    <row r="12268" spans="1:6">
      <c r="C12268" t="s">
        <v>5203</v>
      </c>
    </row>
    <row r="12269" spans="1:6">
      <c r="C12269" t="s">
        <v>5204</v>
      </c>
    </row>
    <row r="12270" spans="1:6">
      <c r="C12270" t="s">
        <v>5205</v>
      </c>
    </row>
    <row r="12271" spans="1:6">
      <c r="C12271" t="s">
        <v>5206</v>
      </c>
    </row>
    <row r="12272" spans="1:6">
      <c r="C12272" t="s">
        <v>5207</v>
      </c>
    </row>
    <row r="12273" spans="1:6">
      <c r="C12273" t="s">
        <v>5187</v>
      </c>
      <c r="D12273" t="s">
        <v>5208</v>
      </c>
    </row>
    <row r="12274" spans="1:6">
      <c r="C12274" t="s">
        <v>5209</v>
      </c>
    </row>
    <row r="12275" spans="1:6">
      <c r="C12275" t="s">
        <v>5210</v>
      </c>
    </row>
    <row r="12276" spans="1:6">
      <c r="C12276" t="s">
        <v>5211</v>
      </c>
    </row>
    <row r="12277" spans="1:6">
      <c r="C12277" t="s">
        <v>5212</v>
      </c>
    </row>
    <row r="12278" spans="1:6">
      <c r="C12278" t="s">
        <v>5213</v>
      </c>
    </row>
    <row r="12279" spans="1:6">
      <c r="C12279" t="s">
        <v>5214</v>
      </c>
    </row>
    <row r="12280" spans="1:6">
      <c r="C12280" t="s">
        <v>5215</v>
      </c>
    </row>
    <row r="12281" spans="1:6">
      <c r="C12281" t="s">
        <v>5216</v>
      </c>
    </row>
    <row r="12282" spans="1:6">
      <c r="C12282" t="s">
        <v>5217</v>
      </c>
    </row>
    <row r="12283" spans="1:6">
      <c r="C12283" t="s">
        <v>5218</v>
      </c>
    </row>
    <row r="12285" spans="1:6">
      <c r="A12285">
        <v>4009113</v>
      </c>
      <c r="C12285" t="s">
        <v>5219</v>
      </c>
      <c r="F12285" t="s">
        <v>5220</v>
      </c>
    </row>
    <row r="12287" spans="1:6">
      <c r="A12287">
        <v>4009119</v>
      </c>
      <c r="C12287" t="s">
        <v>56</v>
      </c>
      <c r="F12287">
        <v>20</v>
      </c>
    </row>
    <row r="12289" spans="1:6">
      <c r="A12289">
        <v>400912</v>
      </c>
      <c r="C12289" t="s">
        <v>5221</v>
      </c>
      <c r="F12289">
        <v>20</v>
      </c>
    </row>
    <row r="12291" spans="1:6">
      <c r="C12291" t="s">
        <v>5222</v>
      </c>
    </row>
    <row r="12292" spans="1:6">
      <c r="C12292" t="s">
        <v>5223</v>
      </c>
    </row>
    <row r="12294" spans="1:6">
      <c r="C12294" t="s">
        <v>5177</v>
      </c>
    </row>
    <row r="12301" spans="1:6">
      <c r="A12301" t="s">
        <v>5224</v>
      </c>
    </row>
    <row r="12303" spans="1:6">
      <c r="A12303" t="s">
        <v>0</v>
      </c>
      <c r="E12303" t="s">
        <v>1</v>
      </c>
      <c r="F12303" t="s">
        <v>2</v>
      </c>
    </row>
    <row r="12304" spans="1:6">
      <c r="A12304" t="s">
        <v>4</v>
      </c>
      <c r="B12304" t="s">
        <v>5</v>
      </c>
    </row>
    <row r="12305" spans="1:6">
      <c r="A12305" t="s">
        <v>7</v>
      </c>
      <c r="B12305" t="s">
        <v>8</v>
      </c>
    </row>
    <row r="12306" spans="1:6">
      <c r="A12306" t="s">
        <v>12</v>
      </c>
    </row>
    <row r="12307" spans="1:6">
      <c r="A12307">
        <v>-1</v>
      </c>
      <c r="B12307">
        <v>-2</v>
      </c>
      <c r="E12307">
        <v>-3</v>
      </c>
      <c r="F12307">
        <v>-4</v>
      </c>
    </row>
    <row r="12308" spans="1:6">
      <c r="A12308">
        <v>4009211</v>
      </c>
      <c r="C12308" t="s">
        <v>2414</v>
      </c>
      <c r="D12308" t="s">
        <v>5225</v>
      </c>
      <c r="F12308">
        <v>35</v>
      </c>
    </row>
    <row r="12309" spans="1:6">
      <c r="C12309" t="s">
        <v>5180</v>
      </c>
      <c r="E12309" t="s">
        <v>5226</v>
      </c>
    </row>
    <row r="12310" spans="1:6">
      <c r="C12310" t="s">
        <v>5190</v>
      </c>
    </row>
    <row r="12311" spans="1:6">
      <c r="C12311" t="s">
        <v>5227</v>
      </c>
    </row>
    <row r="12312" spans="1:6">
      <c r="C12312" t="s">
        <v>5228</v>
      </c>
    </row>
    <row r="12313" spans="1:6">
      <c r="C12313" t="s">
        <v>5229</v>
      </c>
    </row>
    <row r="12314" spans="1:6">
      <c r="C12314" t="s">
        <v>5230</v>
      </c>
    </row>
    <row r="12315" spans="1:6">
      <c r="C12315" t="s">
        <v>5231</v>
      </c>
    </row>
    <row r="12316" spans="1:6">
      <c r="C12316" t="s">
        <v>5232</v>
      </c>
    </row>
    <row r="12317" spans="1:6">
      <c r="C12317" t="s">
        <v>5233</v>
      </c>
    </row>
    <row r="12318" spans="1:6">
      <c r="C12318" t="s">
        <v>5234</v>
      </c>
    </row>
    <row r="12319" spans="1:6">
      <c r="C12319" t="s">
        <v>5193</v>
      </c>
    </row>
    <row r="12320" spans="1:6">
      <c r="C12320" t="s">
        <v>5187</v>
      </c>
      <c r="E12320" t="s">
        <v>5194</v>
      </c>
    </row>
    <row r="12321" spans="1:6">
      <c r="C12321" t="s">
        <v>5235</v>
      </c>
    </row>
    <row r="12322" spans="1:6">
      <c r="C12322" t="s">
        <v>5197</v>
      </c>
    </row>
    <row r="12324" spans="1:6">
      <c r="A12324">
        <v>4009212</v>
      </c>
      <c r="C12324" t="s">
        <v>2414</v>
      </c>
      <c r="D12324" t="s">
        <v>5225</v>
      </c>
      <c r="F12324">
        <v>35</v>
      </c>
    </row>
    <row r="12325" spans="1:6">
      <c r="C12325" t="s">
        <v>5236</v>
      </c>
    </row>
    <row r="12326" spans="1:6">
      <c r="C12326" t="s">
        <v>5237</v>
      </c>
    </row>
    <row r="12327" spans="1:6">
      <c r="C12327" t="s">
        <v>5238</v>
      </c>
    </row>
    <row r="12328" spans="1:6">
      <c r="C12328" t="s">
        <v>5239</v>
      </c>
    </row>
    <row r="12330" spans="1:6">
      <c r="C12330" t="s">
        <v>5240</v>
      </c>
    </row>
    <row r="12331" spans="1:6">
      <c r="C12331" t="s">
        <v>5241</v>
      </c>
    </row>
    <row r="12333" spans="1:6">
      <c r="C12333" t="s">
        <v>5242</v>
      </c>
    </row>
    <row r="12334" spans="1:6">
      <c r="C12334" t="s">
        <v>5243</v>
      </c>
    </row>
    <row r="12335" spans="1:6">
      <c r="C12335" t="s">
        <v>5244</v>
      </c>
    </row>
    <row r="12336" spans="1:6">
      <c r="C12336" t="s">
        <v>5245</v>
      </c>
    </row>
    <row r="12337" spans="3:5">
      <c r="C12337" t="s">
        <v>5246</v>
      </c>
    </row>
    <row r="12339" spans="3:5">
      <c r="C12339" t="s">
        <v>5247</v>
      </c>
    </row>
    <row r="12340" spans="3:5">
      <c r="C12340" t="s">
        <v>5248</v>
      </c>
    </row>
    <row r="12341" spans="3:5">
      <c r="C12341">
        <v>8704.2189999999991</v>
      </c>
    </row>
    <row r="12343" spans="3:5">
      <c r="C12343" t="s">
        <v>5249</v>
      </c>
    </row>
    <row r="12344" spans="3:5">
      <c r="C12344" t="s">
        <v>5250</v>
      </c>
    </row>
    <row r="12345" spans="3:5">
      <c r="C12345" t="s">
        <v>5187</v>
      </c>
      <c r="E12345" t="s">
        <v>5147</v>
      </c>
    </row>
    <row r="12347" spans="3:5">
      <c r="C12347" t="s">
        <v>5251</v>
      </c>
    </row>
    <row r="12348" spans="3:5">
      <c r="C12348" t="s">
        <v>5252</v>
      </c>
    </row>
    <row r="12349" spans="3:5">
      <c r="C12349" t="s">
        <v>5253</v>
      </c>
    </row>
    <row r="12350" spans="3:5">
      <c r="C12350" t="s">
        <v>5254</v>
      </c>
    </row>
    <row r="12352" spans="3:5">
      <c r="C12352" t="s">
        <v>5255</v>
      </c>
    </row>
    <row r="12353" spans="1:6">
      <c r="C12353" t="s">
        <v>5216</v>
      </c>
    </row>
    <row r="12354" spans="1:6">
      <c r="C12354" t="s">
        <v>5217</v>
      </c>
    </row>
    <row r="12355" spans="1:6">
      <c r="C12355" t="s">
        <v>5218</v>
      </c>
    </row>
    <row r="12357" spans="1:6">
      <c r="A12357">
        <v>4009213</v>
      </c>
      <c r="C12357" t="s">
        <v>2414</v>
      </c>
      <c r="D12357" t="s">
        <v>5256</v>
      </c>
      <c r="F12357">
        <v>35</v>
      </c>
    </row>
    <row r="12359" spans="1:6">
      <c r="A12359">
        <v>4009219</v>
      </c>
      <c r="C12359" t="s">
        <v>2414</v>
      </c>
      <c r="D12359" t="s">
        <v>79</v>
      </c>
      <c r="F12359">
        <v>20</v>
      </c>
    </row>
    <row r="12361" spans="1:6">
      <c r="A12361">
        <v>400922</v>
      </c>
      <c r="C12361" t="s">
        <v>5221</v>
      </c>
      <c r="F12361">
        <v>20</v>
      </c>
    </row>
    <row r="12365" spans="1:6">
      <c r="A12365">
        <v>195</v>
      </c>
    </row>
    <row r="12367" spans="1:6">
      <c r="A12367" t="s">
        <v>0</v>
      </c>
      <c r="E12367" t="s">
        <v>1</v>
      </c>
      <c r="F12367" t="s">
        <v>2</v>
      </c>
    </row>
    <row r="12368" spans="1:6">
      <c r="A12368" t="s">
        <v>4</v>
      </c>
      <c r="B12368" t="s">
        <v>5</v>
      </c>
    </row>
    <row r="12369" spans="1:6">
      <c r="A12369" t="s">
        <v>7</v>
      </c>
      <c r="B12369" t="s">
        <v>8</v>
      </c>
    </row>
    <row r="12370" spans="1:6">
      <c r="A12370" t="s">
        <v>12</v>
      </c>
    </row>
    <row r="12371" spans="1:6">
      <c r="A12371">
        <v>-1</v>
      </c>
      <c r="B12371">
        <v>-2</v>
      </c>
      <c r="E12371">
        <v>-3</v>
      </c>
      <c r="F12371">
        <v>-4</v>
      </c>
    </row>
    <row r="12372" spans="1:6">
      <c r="C12372" t="s">
        <v>5222</v>
      </c>
    </row>
    <row r="12373" spans="1:6">
      <c r="C12373" t="s">
        <v>5257</v>
      </c>
    </row>
    <row r="12375" spans="1:6">
      <c r="C12375" t="s">
        <v>5177</v>
      </c>
    </row>
    <row r="12377" spans="1:6">
      <c r="A12377">
        <v>40093110</v>
      </c>
      <c r="C12377" t="s">
        <v>5179</v>
      </c>
      <c r="F12377">
        <v>35</v>
      </c>
    </row>
    <row r="12378" spans="1:6">
      <c r="C12378" t="s">
        <v>5180</v>
      </c>
      <c r="E12378" t="s">
        <v>5258</v>
      </c>
    </row>
    <row r="12379" spans="1:6">
      <c r="C12379" t="s">
        <v>5259</v>
      </c>
    </row>
    <row r="12380" spans="1:6">
      <c r="C12380" t="s">
        <v>5260</v>
      </c>
    </row>
    <row r="12381" spans="1:6">
      <c r="C12381" t="s">
        <v>5261</v>
      </c>
    </row>
    <row r="12383" spans="1:6">
      <c r="C12383">
        <v>-2</v>
      </c>
      <c r="D12383" t="s">
        <v>5262</v>
      </c>
    </row>
    <row r="12384" spans="1:6">
      <c r="C12384" t="s">
        <v>5263</v>
      </c>
    </row>
    <row r="12385" spans="1:6">
      <c r="C12385" t="s">
        <v>5264</v>
      </c>
    </row>
    <row r="12387" spans="1:6">
      <c r="C12387">
        <v>-3</v>
      </c>
      <c r="D12387" t="s">
        <v>5265</v>
      </c>
    </row>
    <row r="12388" spans="1:6">
      <c r="C12388" t="s">
        <v>5182</v>
      </c>
    </row>
    <row r="12389" spans="1:6">
      <c r="C12389" t="s">
        <v>5266</v>
      </c>
    </row>
    <row r="12391" spans="1:6">
      <c r="C12391">
        <v>-4</v>
      </c>
      <c r="D12391" t="s">
        <v>5267</v>
      </c>
    </row>
    <row r="12392" spans="1:6">
      <c r="C12392" t="s">
        <v>5268</v>
      </c>
    </row>
    <row r="12393" spans="1:6">
      <c r="C12393" t="s">
        <v>5269</v>
      </c>
    </row>
    <row r="12395" spans="1:6">
      <c r="C12395">
        <v>-5</v>
      </c>
      <c r="D12395" t="s">
        <v>5270</v>
      </c>
    </row>
    <row r="12396" spans="1:6">
      <c r="C12396" t="s">
        <v>5271</v>
      </c>
    </row>
    <row r="12398" spans="1:6">
      <c r="A12398">
        <v>4009312</v>
      </c>
      <c r="C12398" t="s">
        <v>5179</v>
      </c>
      <c r="F12398">
        <v>35</v>
      </c>
    </row>
    <row r="12399" spans="1:6">
      <c r="C12399" t="s">
        <v>5180</v>
      </c>
    </row>
    <row r="12400" spans="1:6">
      <c r="C12400">
        <v>-1</v>
      </c>
      <c r="D12400" t="s">
        <v>5272</v>
      </c>
    </row>
    <row r="12401" spans="3:4">
      <c r="C12401" t="s">
        <v>5273</v>
      </c>
    </row>
    <row r="12402" spans="3:4">
      <c r="C12402" t="s">
        <v>5274</v>
      </c>
    </row>
    <row r="12403" spans="3:4">
      <c r="C12403">
        <v>8703.3222999999998</v>
      </c>
    </row>
    <row r="12405" spans="3:4">
      <c r="C12405">
        <v>-2</v>
      </c>
      <c r="D12405" t="s">
        <v>5275</v>
      </c>
    </row>
    <row r="12406" spans="3:4">
      <c r="C12406" t="s">
        <v>5241</v>
      </c>
    </row>
    <row r="12408" spans="3:4">
      <c r="C12408">
        <v>-3</v>
      </c>
      <c r="D12408" t="s">
        <v>5276</v>
      </c>
    </row>
    <row r="12409" spans="3:4">
      <c r="C12409" t="s">
        <v>5243</v>
      </c>
    </row>
    <row r="12410" spans="3:4">
      <c r="C12410" t="s">
        <v>5244</v>
      </c>
    </row>
    <row r="12411" spans="3:4">
      <c r="C12411" t="s">
        <v>5245</v>
      </c>
    </row>
    <row r="12412" spans="3:4">
      <c r="C12412" t="s">
        <v>5246</v>
      </c>
    </row>
    <row r="12414" spans="3:4">
      <c r="C12414">
        <v>-4</v>
      </c>
      <c r="D12414" t="s">
        <v>5272</v>
      </c>
    </row>
    <row r="12415" spans="3:4">
      <c r="C12415" t="s">
        <v>5248</v>
      </c>
    </row>
    <row r="12416" spans="3:4">
      <c r="C12416">
        <v>8704.2189999999991</v>
      </c>
    </row>
    <row r="12418" spans="1:6">
      <c r="C12418">
        <v>-5</v>
      </c>
      <c r="D12418" t="s">
        <v>5277</v>
      </c>
    </row>
    <row r="12419" spans="1:6">
      <c r="C12419" t="s">
        <v>5250</v>
      </c>
    </row>
    <row r="12420" spans="1:6">
      <c r="C12420" t="s">
        <v>5187</v>
      </c>
      <c r="E12420" t="s">
        <v>5147</v>
      </c>
    </row>
    <row r="12422" spans="1:6">
      <c r="C12422">
        <v>-6</v>
      </c>
      <c r="D12422" t="s">
        <v>5278</v>
      </c>
    </row>
    <row r="12423" spans="1:6">
      <c r="C12423" t="s">
        <v>5252</v>
      </c>
    </row>
    <row r="12424" spans="1:6">
      <c r="C12424" t="s">
        <v>5253</v>
      </c>
    </row>
    <row r="12425" spans="1:6">
      <c r="C12425" t="s">
        <v>5254</v>
      </c>
    </row>
    <row r="12430" spans="1:6">
      <c r="A12430">
        <v>196</v>
      </c>
    </row>
    <row r="12432" spans="1:6">
      <c r="A12432" t="s">
        <v>0</v>
      </c>
      <c r="D12432" t="s">
        <v>1</v>
      </c>
      <c r="F12432" t="s">
        <v>2</v>
      </c>
    </row>
    <row r="12433" spans="1:6">
      <c r="A12433" t="s">
        <v>4</v>
      </c>
      <c r="B12433" t="s">
        <v>5</v>
      </c>
    </row>
    <row r="12434" spans="1:6">
      <c r="A12434" t="s">
        <v>7</v>
      </c>
      <c r="B12434" t="s">
        <v>8</v>
      </c>
    </row>
    <row r="12435" spans="1:6">
      <c r="A12435" t="s">
        <v>12</v>
      </c>
    </row>
    <row r="12436" spans="1:6">
      <c r="A12436">
        <v>-1</v>
      </c>
      <c r="B12436">
        <v>-2</v>
      </c>
      <c r="E12436">
        <v>-3</v>
      </c>
      <c r="F12436">
        <v>-4</v>
      </c>
    </row>
    <row r="12437" spans="1:6">
      <c r="C12437" t="s">
        <v>5255</v>
      </c>
    </row>
    <row r="12438" spans="1:6">
      <c r="C12438" t="s">
        <v>5216</v>
      </c>
    </row>
    <row r="12439" spans="1:6">
      <c r="C12439" t="s">
        <v>5217</v>
      </c>
    </row>
    <row r="12440" spans="1:6">
      <c r="C12440" t="s">
        <v>5218</v>
      </c>
    </row>
    <row r="12442" spans="1:6">
      <c r="A12442">
        <v>4009313</v>
      </c>
      <c r="C12442" t="s">
        <v>2414</v>
      </c>
      <c r="D12442" t="s">
        <v>5279</v>
      </c>
      <c r="F12442">
        <v>35</v>
      </c>
    </row>
    <row r="12444" spans="1:6">
      <c r="A12444">
        <v>4009319</v>
      </c>
      <c r="C12444" t="s">
        <v>2414</v>
      </c>
      <c r="D12444" t="s">
        <v>79</v>
      </c>
      <c r="F12444">
        <v>20</v>
      </c>
    </row>
    <row r="12446" spans="1:6">
      <c r="A12446">
        <v>400932</v>
      </c>
      <c r="C12446" t="s">
        <v>5221</v>
      </c>
      <c r="F12446">
        <v>20</v>
      </c>
    </row>
    <row r="12448" spans="1:6">
      <c r="C12448" t="s">
        <v>5280</v>
      </c>
    </row>
    <row r="12449" spans="1:6">
      <c r="C12449" t="s">
        <v>5281</v>
      </c>
    </row>
    <row r="12451" spans="1:6">
      <c r="C12451" t="s">
        <v>5177</v>
      </c>
    </row>
    <row r="12453" spans="1:6">
      <c r="A12453">
        <v>40094110</v>
      </c>
      <c r="C12453" t="s">
        <v>2414</v>
      </c>
      <c r="D12453" t="s">
        <v>5225</v>
      </c>
      <c r="F12453">
        <v>35</v>
      </c>
    </row>
    <row r="12454" spans="1:6">
      <c r="C12454" t="s">
        <v>5180</v>
      </c>
      <c r="E12454" t="s">
        <v>5258</v>
      </c>
    </row>
    <row r="12455" spans="1:6">
      <c r="C12455" t="s">
        <v>5259</v>
      </c>
    </row>
    <row r="12456" spans="1:6">
      <c r="C12456" t="s">
        <v>5260</v>
      </c>
    </row>
    <row r="12457" spans="1:6">
      <c r="C12457" t="s">
        <v>5261</v>
      </c>
    </row>
    <row r="12459" spans="1:6">
      <c r="C12459" t="s">
        <v>5282</v>
      </c>
    </row>
    <row r="12460" spans="1:6">
      <c r="C12460" t="s">
        <v>5263</v>
      </c>
    </row>
    <row r="12461" spans="1:6">
      <c r="C12461" t="s">
        <v>5264</v>
      </c>
    </row>
    <row r="12463" spans="1:6">
      <c r="C12463" t="s">
        <v>5283</v>
      </c>
    </row>
    <row r="12464" spans="1:6">
      <c r="C12464" t="s">
        <v>5182</v>
      </c>
    </row>
    <row r="12465" spans="1:6">
      <c r="C12465" t="s">
        <v>5284</v>
      </c>
    </row>
    <row r="12467" spans="1:6">
      <c r="C12467" t="s">
        <v>5285</v>
      </c>
    </row>
    <row r="12468" spans="1:6">
      <c r="C12468" t="s">
        <v>5268</v>
      </c>
    </row>
    <row r="12469" spans="1:6">
      <c r="C12469" t="s">
        <v>5269</v>
      </c>
    </row>
    <row r="12471" spans="1:6">
      <c r="C12471" t="s">
        <v>5286</v>
      </c>
    </row>
    <row r="12472" spans="1:6">
      <c r="C12472" t="s">
        <v>5271</v>
      </c>
    </row>
    <row r="12474" spans="1:6">
      <c r="A12474">
        <v>4009412</v>
      </c>
      <c r="C12474" t="s">
        <v>2414</v>
      </c>
      <c r="D12474" t="s">
        <v>5225</v>
      </c>
      <c r="F12474">
        <v>35</v>
      </c>
    </row>
    <row r="12475" spans="1:6">
      <c r="C12475" t="s">
        <v>5180</v>
      </c>
    </row>
    <row r="12476" spans="1:6">
      <c r="C12476" t="s">
        <v>5287</v>
      </c>
    </row>
    <row r="12477" spans="1:6">
      <c r="C12477" t="s">
        <v>5288</v>
      </c>
    </row>
    <row r="12478" spans="1:6">
      <c r="C12478" t="s">
        <v>5289</v>
      </c>
    </row>
    <row r="12479" spans="1:6">
      <c r="C12479">
        <v>8703.3222999999998</v>
      </c>
    </row>
    <row r="12481" spans="3:3">
      <c r="C12481" t="s">
        <v>5290</v>
      </c>
    </row>
    <row r="12482" spans="3:3">
      <c r="C12482" t="s">
        <v>5291</v>
      </c>
    </row>
    <row r="12484" spans="3:3">
      <c r="C12484" t="s">
        <v>5242</v>
      </c>
    </row>
    <row r="12485" spans="3:3">
      <c r="C12485" t="s">
        <v>5243</v>
      </c>
    </row>
    <row r="12486" spans="3:3">
      <c r="C12486" t="s">
        <v>5244</v>
      </c>
    </row>
    <row r="12487" spans="3:3">
      <c r="C12487" t="s">
        <v>5245</v>
      </c>
    </row>
    <row r="12488" spans="3:3">
      <c r="C12488" t="s">
        <v>5246</v>
      </c>
    </row>
    <row r="12490" spans="3:3">
      <c r="C12490" t="s">
        <v>5247</v>
      </c>
    </row>
    <row r="12491" spans="3:3">
      <c r="C12491" t="s">
        <v>5248</v>
      </c>
    </row>
    <row r="12492" spans="3:3">
      <c r="C12492">
        <v>8704.2189999999991</v>
      </c>
    </row>
    <row r="12497" spans="1:5">
      <c r="A12497">
        <v>197</v>
      </c>
    </row>
    <row r="12499" spans="1:5">
      <c r="A12499" t="s">
        <v>0</v>
      </c>
      <c r="D12499" t="s">
        <v>1</v>
      </c>
      <c r="E12499" t="s">
        <v>2</v>
      </c>
    </row>
    <row r="12500" spans="1:5">
      <c r="A12500" t="s">
        <v>4</v>
      </c>
      <c r="B12500" t="s">
        <v>5</v>
      </c>
    </row>
    <row r="12501" spans="1:5">
      <c r="A12501" t="s">
        <v>7</v>
      </c>
      <c r="B12501" t="s">
        <v>8</v>
      </c>
    </row>
    <row r="12502" spans="1:5">
      <c r="A12502" t="s">
        <v>12</v>
      </c>
    </row>
    <row r="12503" spans="1:5">
      <c r="A12503">
        <v>-1</v>
      </c>
      <c r="B12503">
        <v>-2</v>
      </c>
      <c r="D12503">
        <v>-3</v>
      </c>
      <c r="E12503">
        <v>-4</v>
      </c>
    </row>
    <row r="12504" spans="1:5">
      <c r="C12504" t="s">
        <v>5249</v>
      </c>
    </row>
    <row r="12505" spans="1:5">
      <c r="C12505" t="s">
        <v>5250</v>
      </c>
    </row>
    <row r="12506" spans="1:5">
      <c r="C12506" t="s">
        <v>5292</v>
      </c>
    </row>
    <row r="12508" spans="1:5">
      <c r="C12508" t="s">
        <v>5251</v>
      </c>
    </row>
    <row r="12509" spans="1:5">
      <c r="C12509" t="s">
        <v>5252</v>
      </c>
    </row>
    <row r="12510" spans="1:5">
      <c r="C12510" t="s">
        <v>5253</v>
      </c>
    </row>
    <row r="12511" spans="1:5">
      <c r="C12511" t="s">
        <v>5254</v>
      </c>
    </row>
    <row r="12513" spans="1:5">
      <c r="C12513" t="s">
        <v>5255</v>
      </c>
    </row>
    <row r="12514" spans="1:5">
      <c r="C12514" t="s">
        <v>5216</v>
      </c>
    </row>
    <row r="12515" spans="1:5">
      <c r="C12515" t="s">
        <v>5217</v>
      </c>
    </row>
    <row r="12516" spans="1:5">
      <c r="C12516" t="s">
        <v>5218</v>
      </c>
    </row>
    <row r="12518" spans="1:5">
      <c r="A12518">
        <v>4009413</v>
      </c>
      <c r="C12518" t="s">
        <v>2414</v>
      </c>
      <c r="D12518" t="s">
        <v>5279</v>
      </c>
      <c r="E12518">
        <v>35</v>
      </c>
    </row>
    <row r="12520" spans="1:5">
      <c r="A12520">
        <v>4009419</v>
      </c>
      <c r="C12520" t="s">
        <v>2414</v>
      </c>
      <c r="D12520" t="s">
        <v>79</v>
      </c>
      <c r="E12520">
        <v>20</v>
      </c>
    </row>
    <row r="12522" spans="1:5">
      <c r="A12522">
        <v>400942</v>
      </c>
      <c r="C12522" t="s">
        <v>5221</v>
      </c>
      <c r="E12522">
        <v>20</v>
      </c>
    </row>
    <row r="12524" spans="1:5">
      <c r="A12524">
        <v>401</v>
      </c>
      <c r="C12524" t="s">
        <v>5293</v>
      </c>
    </row>
    <row r="12525" spans="1:5">
      <c r="C12525" t="s">
        <v>5294</v>
      </c>
    </row>
    <row r="12527" spans="1:5">
      <c r="C12527" t="s">
        <v>5295</v>
      </c>
    </row>
    <row r="12529" spans="1:5">
      <c r="A12529">
        <v>40101100</v>
      </c>
      <c r="C12529" t="s">
        <v>5296</v>
      </c>
      <c r="E12529">
        <v>16</v>
      </c>
    </row>
    <row r="12531" spans="1:5">
      <c r="A12531">
        <v>401012</v>
      </c>
      <c r="C12531" t="s">
        <v>5297</v>
      </c>
      <c r="E12531">
        <v>16</v>
      </c>
    </row>
    <row r="12533" spans="1:5">
      <c r="A12533">
        <v>401019</v>
      </c>
      <c r="C12533" t="s">
        <v>27</v>
      </c>
      <c r="E12533">
        <v>16</v>
      </c>
    </row>
    <row r="12535" spans="1:5">
      <c r="C12535" t="s">
        <v>5298</v>
      </c>
    </row>
    <row r="12537" spans="1:5">
      <c r="C12537" t="s">
        <v>5299</v>
      </c>
    </row>
    <row r="12538" spans="1:5">
      <c r="C12538" t="s">
        <v>5300</v>
      </c>
    </row>
    <row r="12539" spans="1:5">
      <c r="C12539" t="s">
        <v>5301</v>
      </c>
    </row>
    <row r="12540" spans="1:5">
      <c r="C12540" t="s">
        <v>5302</v>
      </c>
    </row>
    <row r="12542" spans="1:5">
      <c r="A12542">
        <v>4010311</v>
      </c>
      <c r="C12542" t="s">
        <v>5303</v>
      </c>
      <c r="E12542" t="s">
        <v>5220</v>
      </c>
    </row>
    <row r="12544" spans="1:5">
      <c r="A12544">
        <v>4010319</v>
      </c>
      <c r="C12544" t="s">
        <v>56</v>
      </c>
      <c r="E12544">
        <v>20</v>
      </c>
    </row>
    <row r="12546" spans="1:5">
      <c r="C12546" t="s">
        <v>5299</v>
      </c>
    </row>
    <row r="12547" spans="1:5">
      <c r="C12547" t="s">
        <v>5304</v>
      </c>
    </row>
    <row r="12548" spans="1:5">
      <c r="C12548" t="s">
        <v>5305</v>
      </c>
    </row>
    <row r="12549" spans="1:5">
      <c r="C12549" t="s">
        <v>5306</v>
      </c>
    </row>
    <row r="12551" spans="1:5">
      <c r="A12551">
        <v>4010321</v>
      </c>
      <c r="C12551" t="s">
        <v>5303</v>
      </c>
      <c r="E12551" t="s">
        <v>5220</v>
      </c>
    </row>
    <row r="12553" spans="1:5">
      <c r="A12553">
        <v>4010329</v>
      </c>
      <c r="C12553" t="s">
        <v>56</v>
      </c>
      <c r="E12553">
        <v>20</v>
      </c>
    </row>
    <row r="12555" spans="1:5">
      <c r="C12555" t="s">
        <v>5299</v>
      </c>
    </row>
    <row r="12556" spans="1:5">
      <c r="C12556" t="s">
        <v>5307</v>
      </c>
    </row>
    <row r="12557" spans="1:5">
      <c r="C12557" t="s">
        <v>5308</v>
      </c>
    </row>
    <row r="12558" spans="1:5">
      <c r="C12558" t="s">
        <v>5309</v>
      </c>
    </row>
    <row r="12560" spans="1:5">
      <c r="A12560">
        <v>4010331</v>
      </c>
      <c r="C12560" t="s">
        <v>5303</v>
      </c>
      <c r="E12560" t="s">
        <v>5220</v>
      </c>
    </row>
    <row r="12562" spans="1:5">
      <c r="A12562">
        <v>4010339</v>
      </c>
      <c r="C12562" t="s">
        <v>56</v>
      </c>
      <c r="E12562">
        <v>20</v>
      </c>
    </row>
    <row r="12564" spans="1:5">
      <c r="C12564" t="s">
        <v>5299</v>
      </c>
    </row>
    <row r="12565" spans="1:5">
      <c r="C12565" t="s">
        <v>5304</v>
      </c>
    </row>
    <row r="12566" spans="1:5">
      <c r="C12566" t="s">
        <v>5310</v>
      </c>
    </row>
    <row r="12567" spans="1:5">
      <c r="C12567" t="s">
        <v>5311</v>
      </c>
    </row>
    <row r="12571" spans="1:5">
      <c r="A12571">
        <v>198</v>
      </c>
    </row>
    <row r="12573" spans="1:5">
      <c r="A12573" t="s">
        <v>0</v>
      </c>
      <c r="C12573" t="s">
        <v>1</v>
      </c>
      <c r="D12573" t="s">
        <v>2</v>
      </c>
    </row>
    <row r="12574" spans="1:5">
      <c r="A12574" t="s">
        <v>4</v>
      </c>
      <c r="B12574" t="s">
        <v>5</v>
      </c>
    </row>
    <row r="12575" spans="1:5">
      <c r="A12575" t="s">
        <v>7</v>
      </c>
      <c r="B12575" t="s">
        <v>8</v>
      </c>
    </row>
    <row r="12576" spans="1:5">
      <c r="A12576" t="s">
        <v>12</v>
      </c>
    </row>
    <row r="12577" spans="1:4">
      <c r="A12577">
        <v>-1</v>
      </c>
      <c r="B12577">
        <v>-2</v>
      </c>
      <c r="C12577">
        <v>-3</v>
      </c>
      <c r="D12577">
        <v>-4</v>
      </c>
    </row>
    <row r="12578" spans="1:4">
      <c r="A12578">
        <v>4010341</v>
      </c>
      <c r="C12578" t="s">
        <v>5303</v>
      </c>
      <c r="D12578" t="s">
        <v>5220</v>
      </c>
    </row>
    <row r="12580" spans="1:4">
      <c r="A12580">
        <v>4010349</v>
      </c>
      <c r="C12580" t="s">
        <v>56</v>
      </c>
      <c r="D12580">
        <v>20</v>
      </c>
    </row>
    <row r="12582" spans="1:4">
      <c r="C12582" t="s">
        <v>5312</v>
      </c>
    </row>
    <row r="12583" spans="1:4">
      <c r="C12583" t="s">
        <v>5301</v>
      </c>
    </row>
    <row r="12584" spans="1:4">
      <c r="C12584" t="s">
        <v>5313</v>
      </c>
    </row>
    <row r="12586" spans="1:4">
      <c r="A12586">
        <v>4010351</v>
      </c>
      <c r="C12586" t="s">
        <v>5314</v>
      </c>
      <c r="D12586" t="s">
        <v>5220</v>
      </c>
    </row>
    <row r="12588" spans="1:4">
      <c r="A12588">
        <v>4010359</v>
      </c>
      <c r="C12588" t="s">
        <v>56</v>
      </c>
      <c r="D12588">
        <v>20</v>
      </c>
    </row>
    <row r="12590" spans="1:4">
      <c r="C12590" t="s">
        <v>5312</v>
      </c>
    </row>
    <row r="12591" spans="1:4">
      <c r="C12591" t="s">
        <v>5315</v>
      </c>
    </row>
    <row r="12592" spans="1:4">
      <c r="C12592" t="s">
        <v>5316</v>
      </c>
    </row>
    <row r="12594" spans="1:4">
      <c r="A12594">
        <v>4010361</v>
      </c>
      <c r="C12594" t="s">
        <v>5314</v>
      </c>
      <c r="D12594" t="s">
        <v>5220</v>
      </c>
    </row>
    <row r="12596" spans="1:4">
      <c r="A12596">
        <v>4010369</v>
      </c>
      <c r="C12596" t="s">
        <v>56</v>
      </c>
      <c r="D12596">
        <v>20</v>
      </c>
    </row>
    <row r="12598" spans="1:4">
      <c r="C12598" t="s">
        <v>676</v>
      </c>
    </row>
    <row r="12600" spans="1:4">
      <c r="A12600">
        <v>40103910</v>
      </c>
      <c r="C12600" t="s">
        <v>5314</v>
      </c>
      <c r="D12600" t="s">
        <v>5220</v>
      </c>
    </row>
    <row r="12602" spans="1:4">
      <c r="A12602">
        <v>4010399</v>
      </c>
      <c r="C12602" t="s">
        <v>56</v>
      </c>
      <c r="D12602">
        <v>20</v>
      </c>
    </row>
    <row r="12604" spans="1:4">
      <c r="A12604">
        <v>4011</v>
      </c>
      <c r="C12604" t="s">
        <v>5317</v>
      </c>
    </row>
    <row r="12606" spans="1:4">
      <c r="A12606">
        <v>40111</v>
      </c>
      <c r="C12606" t="s">
        <v>5318</v>
      </c>
      <c r="D12606" t="s">
        <v>764</v>
      </c>
    </row>
    <row r="12607" spans="1:4">
      <c r="C12607" t="s">
        <v>5319</v>
      </c>
    </row>
    <row r="12609" spans="1:4">
      <c r="C12609" t="s">
        <v>5320</v>
      </c>
    </row>
    <row r="12611" spans="1:4">
      <c r="A12611">
        <v>40112010</v>
      </c>
      <c r="C12611" t="s">
        <v>5321</v>
      </c>
      <c r="D12611">
        <v>16</v>
      </c>
    </row>
    <row r="12613" spans="1:4">
      <c r="A12613">
        <v>4011209</v>
      </c>
      <c r="C12613" t="s">
        <v>56</v>
      </c>
      <c r="D12613">
        <v>3</v>
      </c>
    </row>
    <row r="12615" spans="1:4">
      <c r="A12615">
        <v>40113</v>
      </c>
      <c r="C12615" t="s">
        <v>5322</v>
      </c>
      <c r="D12615">
        <v>3</v>
      </c>
    </row>
    <row r="12617" spans="1:4">
      <c r="A12617">
        <v>40114</v>
      </c>
      <c r="C12617" t="s">
        <v>5323</v>
      </c>
      <c r="D12617">
        <v>20</v>
      </c>
    </row>
    <row r="12619" spans="1:4">
      <c r="A12619">
        <v>40115</v>
      </c>
      <c r="C12619" t="s">
        <v>5324</v>
      </c>
      <c r="D12619">
        <v>20</v>
      </c>
    </row>
    <row r="12621" spans="1:4">
      <c r="A12621">
        <v>40117</v>
      </c>
      <c r="C12621" t="s">
        <v>5325</v>
      </c>
      <c r="D12621" t="s">
        <v>98</v>
      </c>
    </row>
    <row r="12622" spans="1:4">
      <c r="C12622" t="s">
        <v>5326</v>
      </c>
    </row>
    <row r="12624" spans="1:4">
      <c r="A12624">
        <v>40118</v>
      </c>
      <c r="C12624" t="s">
        <v>5327</v>
      </c>
      <c r="D12624" t="s">
        <v>265</v>
      </c>
    </row>
    <row r="12625" spans="1:4">
      <c r="C12625" t="s">
        <v>5328</v>
      </c>
    </row>
    <row r="12627" spans="1:4">
      <c r="A12627">
        <v>40119</v>
      </c>
      <c r="C12627" t="s">
        <v>27</v>
      </c>
      <c r="D12627">
        <v>11</v>
      </c>
    </row>
    <row r="12629" spans="1:4">
      <c r="A12629">
        <v>4012</v>
      </c>
      <c r="C12629" t="s">
        <v>5329</v>
      </c>
    </row>
    <row r="12630" spans="1:4">
      <c r="C12630" t="s">
        <v>5330</v>
      </c>
    </row>
    <row r="12631" spans="1:4">
      <c r="C12631" t="s">
        <v>5331</v>
      </c>
    </row>
    <row r="12633" spans="1:4">
      <c r="C12633" t="s">
        <v>5332</v>
      </c>
    </row>
    <row r="12635" spans="1:4">
      <c r="A12635">
        <v>40121100</v>
      </c>
      <c r="C12635" t="s">
        <v>5333</v>
      </c>
      <c r="D12635" t="s">
        <v>98</v>
      </c>
    </row>
    <row r="12636" spans="1:4">
      <c r="C12636" t="s">
        <v>5319</v>
      </c>
    </row>
    <row r="12638" spans="1:4">
      <c r="A12638">
        <v>401212</v>
      </c>
      <c r="C12638" t="s">
        <v>5334</v>
      </c>
      <c r="D12638" t="s">
        <v>98</v>
      </c>
    </row>
    <row r="12640" spans="1:4">
      <c r="A12640">
        <v>401213</v>
      </c>
      <c r="C12640" t="s">
        <v>5335</v>
      </c>
      <c r="D12640">
        <v>3</v>
      </c>
    </row>
    <row r="12642" spans="1:5">
      <c r="A12642">
        <v>401219</v>
      </c>
      <c r="C12642" t="s">
        <v>27</v>
      </c>
      <c r="D12642">
        <v>20</v>
      </c>
    </row>
    <row r="12644" spans="1:5">
      <c r="A12644">
        <v>40122</v>
      </c>
      <c r="C12644" t="s">
        <v>5336</v>
      </c>
      <c r="D12644">
        <v>20</v>
      </c>
    </row>
    <row r="12646" spans="1:5">
      <c r="C12646" t="s">
        <v>95</v>
      </c>
    </row>
    <row r="12648" spans="1:5">
      <c r="A12648">
        <v>40129010</v>
      </c>
      <c r="C12648" t="s">
        <v>5337</v>
      </c>
      <c r="D12648">
        <v>35</v>
      </c>
    </row>
    <row r="12649" spans="1:5">
      <c r="C12649" t="s">
        <v>5338</v>
      </c>
    </row>
    <row r="12650" spans="1:5">
      <c r="C12650" t="s">
        <v>5339</v>
      </c>
    </row>
    <row r="12653" spans="1:5">
      <c r="A12653">
        <v>199</v>
      </c>
    </row>
    <row r="12655" spans="1:5">
      <c r="A12655" t="s">
        <v>0</v>
      </c>
      <c r="D12655" t="s">
        <v>1</v>
      </c>
      <c r="E12655" t="s">
        <v>2</v>
      </c>
    </row>
    <row r="12656" spans="1:5">
      <c r="A12656" t="s">
        <v>4</v>
      </c>
      <c r="B12656" t="s">
        <v>5</v>
      </c>
    </row>
    <row r="12657" spans="1:5">
      <c r="A12657" t="s">
        <v>7</v>
      </c>
      <c r="B12657" t="s">
        <v>8</v>
      </c>
    </row>
    <row r="12658" spans="1:5">
      <c r="A12658" t="s">
        <v>12</v>
      </c>
    </row>
    <row r="12659" spans="1:5">
      <c r="A12659">
        <v>-1</v>
      </c>
      <c r="B12659">
        <v>-2</v>
      </c>
      <c r="D12659">
        <v>-3</v>
      </c>
      <c r="E12659">
        <v>-4</v>
      </c>
    </row>
    <row r="12660" spans="1:5">
      <c r="A12660">
        <v>4012902</v>
      </c>
      <c r="C12660" t="s">
        <v>2414</v>
      </c>
      <c r="D12660" t="s">
        <v>5340</v>
      </c>
      <c r="E12660">
        <v>35</v>
      </c>
    </row>
    <row r="12661" spans="1:5">
      <c r="C12661" t="s">
        <v>5341</v>
      </c>
    </row>
    <row r="12662" spans="1:5">
      <c r="C12662" t="s">
        <v>5342</v>
      </c>
    </row>
    <row r="12664" spans="1:5">
      <c r="A12664">
        <v>4012909</v>
      </c>
      <c r="C12664" t="s">
        <v>56</v>
      </c>
      <c r="E12664">
        <v>20</v>
      </c>
    </row>
    <row r="12666" spans="1:5">
      <c r="A12666">
        <v>4013</v>
      </c>
      <c r="C12666" t="s">
        <v>5343</v>
      </c>
    </row>
    <row r="12668" spans="1:5">
      <c r="C12668" t="s">
        <v>5318</v>
      </c>
    </row>
    <row r="12669" spans="1:5">
      <c r="C12669" t="s">
        <v>5344</v>
      </c>
    </row>
    <row r="12671" spans="1:5">
      <c r="A12671">
        <v>4013101</v>
      </c>
      <c r="C12671" t="s">
        <v>5345</v>
      </c>
      <c r="E12671" t="s">
        <v>155</v>
      </c>
    </row>
    <row r="12673" spans="1:5">
      <c r="A12673">
        <v>4013102</v>
      </c>
      <c r="C12673" t="s">
        <v>5346</v>
      </c>
      <c r="E12673">
        <v>20</v>
      </c>
    </row>
    <row r="12675" spans="1:5">
      <c r="A12675">
        <v>4013109</v>
      </c>
      <c r="C12675" t="s">
        <v>56</v>
      </c>
      <c r="E12675">
        <v>20</v>
      </c>
    </row>
    <row r="12677" spans="1:5">
      <c r="A12677">
        <v>40132</v>
      </c>
      <c r="C12677" t="s">
        <v>5324</v>
      </c>
      <c r="E12677">
        <v>20</v>
      </c>
    </row>
    <row r="12679" spans="1:5">
      <c r="C12679" t="s">
        <v>95</v>
      </c>
    </row>
    <row r="12681" spans="1:5">
      <c r="A12681">
        <v>40139010</v>
      </c>
      <c r="C12681" t="s">
        <v>5347</v>
      </c>
      <c r="E12681">
        <v>20</v>
      </c>
    </row>
    <row r="12683" spans="1:5">
      <c r="A12683">
        <v>4013902</v>
      </c>
      <c r="C12683" t="s">
        <v>5348</v>
      </c>
      <c r="E12683">
        <v>20</v>
      </c>
    </row>
    <row r="12685" spans="1:5">
      <c r="A12685">
        <v>4013903</v>
      </c>
      <c r="C12685" t="s">
        <v>5349</v>
      </c>
      <c r="E12685">
        <v>20</v>
      </c>
    </row>
    <row r="12687" spans="1:5">
      <c r="A12687">
        <v>4013909</v>
      </c>
      <c r="C12687" t="s">
        <v>56</v>
      </c>
      <c r="E12687">
        <v>20</v>
      </c>
    </row>
    <row r="12689" spans="1:5">
      <c r="A12689">
        <v>4014</v>
      </c>
      <c r="C12689" t="s">
        <v>5350</v>
      </c>
    </row>
    <row r="12690" spans="1:5">
      <c r="C12690" t="s">
        <v>5351</v>
      </c>
    </row>
    <row r="12691" spans="1:5">
      <c r="C12691" t="s">
        <v>5352</v>
      </c>
    </row>
    <row r="12693" spans="1:5">
      <c r="A12693">
        <v>40141</v>
      </c>
      <c r="C12693" t="s">
        <v>5353</v>
      </c>
      <c r="E12693">
        <v>3</v>
      </c>
    </row>
    <row r="12695" spans="1:5">
      <c r="A12695">
        <v>40149</v>
      </c>
      <c r="C12695" t="s">
        <v>33</v>
      </c>
      <c r="E12695">
        <v>3</v>
      </c>
    </row>
    <row r="12697" spans="1:5">
      <c r="A12697">
        <v>4015</v>
      </c>
      <c r="C12697" t="s">
        <v>5354</v>
      </c>
    </row>
    <row r="12698" spans="1:5">
      <c r="C12698" t="s">
        <v>5355</v>
      </c>
    </row>
    <row r="12699" spans="1:5">
      <c r="C12699" t="s">
        <v>5356</v>
      </c>
    </row>
    <row r="12700" spans="1:5">
      <c r="C12700" t="s">
        <v>5357</v>
      </c>
    </row>
    <row r="12702" spans="1:5">
      <c r="C12702" t="s">
        <v>5358</v>
      </c>
    </row>
    <row r="12704" spans="1:5">
      <c r="A12704">
        <v>40151100</v>
      </c>
      <c r="C12704" t="s">
        <v>5359</v>
      </c>
      <c r="E12704">
        <v>20</v>
      </c>
    </row>
    <row r="12706" spans="1:5">
      <c r="A12706">
        <v>401519</v>
      </c>
      <c r="C12706" t="s">
        <v>27</v>
      </c>
      <c r="E12706">
        <v>20</v>
      </c>
    </row>
    <row r="12708" spans="1:5">
      <c r="A12708">
        <v>40159</v>
      </c>
      <c r="C12708" t="s">
        <v>33</v>
      </c>
      <c r="E12708">
        <v>20</v>
      </c>
    </row>
    <row r="12710" spans="1:5">
      <c r="A12710">
        <v>4016</v>
      </c>
      <c r="C12710" t="s">
        <v>5360</v>
      </c>
    </row>
    <row r="12711" spans="1:5">
      <c r="C12711" t="s">
        <v>5357</v>
      </c>
    </row>
    <row r="12713" spans="1:5">
      <c r="C12713" t="s">
        <v>5135</v>
      </c>
    </row>
    <row r="12715" spans="1:5">
      <c r="A12715">
        <v>40161020</v>
      </c>
      <c r="C12715" t="s">
        <v>5361</v>
      </c>
      <c r="E12715">
        <v>11</v>
      </c>
    </row>
    <row r="12717" spans="1:5">
      <c r="A12717">
        <v>4016109</v>
      </c>
      <c r="C12717" t="s">
        <v>56</v>
      </c>
      <c r="E12717">
        <v>20</v>
      </c>
    </row>
    <row r="12719" spans="1:5">
      <c r="C12719" t="s">
        <v>95</v>
      </c>
    </row>
    <row r="12721" spans="1:5">
      <c r="A12721">
        <v>40169100</v>
      </c>
      <c r="C12721" t="s">
        <v>5362</v>
      </c>
      <c r="E12721" t="s">
        <v>98</v>
      </c>
    </row>
    <row r="12723" spans="1:5">
      <c r="C12723" t="s">
        <v>5363</v>
      </c>
    </row>
    <row r="12725" spans="1:5">
      <c r="A12725">
        <v>40169210</v>
      </c>
      <c r="C12725" t="s">
        <v>5364</v>
      </c>
      <c r="E12725">
        <v>11</v>
      </c>
    </row>
    <row r="12727" spans="1:5">
      <c r="A12727">
        <v>4016929</v>
      </c>
      <c r="C12727" t="s">
        <v>56</v>
      </c>
      <c r="E12727">
        <v>20</v>
      </c>
    </row>
    <row r="12729" spans="1:5">
      <c r="C12729" t="s">
        <v>5365</v>
      </c>
    </row>
    <row r="12731" spans="1:5">
      <c r="A12731">
        <v>40169310</v>
      </c>
      <c r="C12731" t="s">
        <v>5366</v>
      </c>
      <c r="E12731">
        <v>20</v>
      </c>
    </row>
    <row r="12733" spans="1:5">
      <c r="A12733">
        <v>4016932</v>
      </c>
      <c r="C12733" t="s">
        <v>5367</v>
      </c>
      <c r="E12733" t="s">
        <v>764</v>
      </c>
    </row>
    <row r="12737" spans="1:7">
      <c r="A12737">
        <v>200</v>
      </c>
    </row>
    <row r="12739" spans="1:7">
      <c r="A12739" t="s">
        <v>0</v>
      </c>
      <c r="E12739" t="s">
        <v>1</v>
      </c>
      <c r="G12739" t="s">
        <v>2</v>
      </c>
    </row>
    <row r="12740" spans="1:7">
      <c r="A12740" t="s">
        <v>4</v>
      </c>
      <c r="B12740" t="s">
        <v>5</v>
      </c>
    </row>
    <row r="12741" spans="1:7">
      <c r="A12741" t="s">
        <v>7</v>
      </c>
      <c r="B12741" t="s">
        <v>8</v>
      </c>
    </row>
    <row r="12742" spans="1:7">
      <c r="A12742" t="s">
        <v>12</v>
      </c>
    </row>
    <row r="12743" spans="1:7">
      <c r="A12743">
        <v>-1</v>
      </c>
      <c r="B12743">
        <v>-2</v>
      </c>
      <c r="F12743">
        <v>-3</v>
      </c>
      <c r="G12743">
        <v>-4</v>
      </c>
    </row>
    <row r="12744" spans="1:7">
      <c r="A12744">
        <v>4016933</v>
      </c>
      <c r="C12744" t="s">
        <v>5368</v>
      </c>
      <c r="G12744">
        <v>3</v>
      </c>
    </row>
    <row r="12745" spans="1:7">
      <c r="C12745" t="s">
        <v>5369</v>
      </c>
    </row>
    <row r="12746" spans="1:7">
      <c r="C12746" t="s">
        <v>5370</v>
      </c>
    </row>
    <row r="12747" spans="1:7">
      <c r="C12747" t="s">
        <v>5371</v>
      </c>
    </row>
    <row r="12749" spans="1:7">
      <c r="A12749">
        <v>4016939</v>
      </c>
      <c r="C12749" t="s">
        <v>56</v>
      </c>
      <c r="G12749">
        <v>20</v>
      </c>
    </row>
    <row r="12751" spans="1:7">
      <c r="A12751">
        <v>401694</v>
      </c>
      <c r="C12751" t="s">
        <v>5372</v>
      </c>
      <c r="G12751" t="s">
        <v>98</v>
      </c>
    </row>
    <row r="12753" spans="1:7">
      <c r="A12753">
        <v>401695</v>
      </c>
      <c r="C12753" t="s">
        <v>5373</v>
      </c>
      <c r="G12753">
        <v>20</v>
      </c>
    </row>
    <row r="12755" spans="1:7">
      <c r="C12755" t="s">
        <v>676</v>
      </c>
    </row>
    <row r="12757" spans="1:7">
      <c r="A12757">
        <v>40169910</v>
      </c>
      <c r="C12757" t="s">
        <v>5374</v>
      </c>
      <c r="G12757">
        <v>3</v>
      </c>
    </row>
    <row r="12759" spans="1:7">
      <c r="A12759">
        <v>4016992</v>
      </c>
      <c r="C12759" t="s">
        <v>2414</v>
      </c>
      <c r="D12759" t="s">
        <v>5375</v>
      </c>
      <c r="G12759">
        <v>35</v>
      </c>
    </row>
    <row r="12760" spans="1:7">
      <c r="C12760" t="s">
        <v>5150</v>
      </c>
      <c r="E12760" t="s">
        <v>5376</v>
      </c>
    </row>
    <row r="12761" spans="1:7">
      <c r="C12761" t="s">
        <v>5377</v>
      </c>
    </row>
    <row r="12762" spans="1:7">
      <c r="C12762" t="s">
        <v>5378</v>
      </c>
    </row>
    <row r="12764" spans="1:7">
      <c r="C12764" t="s">
        <v>5379</v>
      </c>
    </row>
    <row r="12765" spans="1:7">
      <c r="C12765" t="s">
        <v>5380</v>
      </c>
    </row>
    <row r="12767" spans="1:7">
      <c r="C12767" t="s">
        <v>5381</v>
      </c>
    </row>
    <row r="12768" spans="1:7">
      <c r="C12768" t="s">
        <v>5382</v>
      </c>
    </row>
    <row r="12769" spans="1:7">
      <c r="C12769" t="s">
        <v>5383</v>
      </c>
      <c r="F12769" t="s">
        <v>5384</v>
      </c>
    </row>
    <row r="12770" spans="1:7">
      <c r="C12770" t="s">
        <v>5385</v>
      </c>
    </row>
    <row r="12772" spans="1:7">
      <c r="C12772" t="s">
        <v>5386</v>
      </c>
    </row>
    <row r="12773" spans="1:7">
      <c r="C12773" t="s">
        <v>5387</v>
      </c>
    </row>
    <row r="12774" spans="1:7">
      <c r="C12774" t="s">
        <v>5388</v>
      </c>
    </row>
    <row r="12776" spans="1:7">
      <c r="A12776">
        <v>4016993</v>
      </c>
      <c r="C12776" t="s">
        <v>2414</v>
      </c>
      <c r="D12776" t="s">
        <v>5375</v>
      </c>
      <c r="G12776">
        <v>35</v>
      </c>
    </row>
    <row r="12777" spans="1:7">
      <c r="C12777" t="s">
        <v>5150</v>
      </c>
    </row>
    <row r="12778" spans="1:7">
      <c r="C12778" t="s">
        <v>5389</v>
      </c>
    </row>
    <row r="12779" spans="1:7">
      <c r="C12779" t="s">
        <v>5390</v>
      </c>
    </row>
    <row r="12780" spans="1:7">
      <c r="C12780" t="s">
        <v>5391</v>
      </c>
    </row>
    <row r="12781" spans="1:7">
      <c r="C12781" t="s">
        <v>5392</v>
      </c>
      <c r="E12781" t="s">
        <v>5393</v>
      </c>
    </row>
    <row r="12782" spans="1:7">
      <c r="C12782" t="s">
        <v>5394</v>
      </c>
    </row>
    <row r="12783" spans="1:7">
      <c r="C12783">
        <v>8704.3189999999995</v>
      </c>
    </row>
    <row r="12785" spans="3:3">
      <c r="C12785" t="s">
        <v>5395</v>
      </c>
    </row>
    <row r="12786" spans="3:3">
      <c r="C12786" t="s">
        <v>5396</v>
      </c>
    </row>
    <row r="12787" spans="3:3">
      <c r="C12787" t="s">
        <v>5397</v>
      </c>
    </row>
    <row r="12788" spans="3:3">
      <c r="C12788" t="s">
        <v>5213</v>
      </c>
    </row>
    <row r="12789" spans="3:3">
      <c r="C12789" t="s">
        <v>5398</v>
      </c>
    </row>
    <row r="12791" spans="3:3">
      <c r="C12791" t="s">
        <v>5399</v>
      </c>
    </row>
    <row r="12792" spans="3:3">
      <c r="C12792" t="s">
        <v>5400</v>
      </c>
    </row>
    <row r="12793" spans="3:3">
      <c r="C12793" t="s">
        <v>5401</v>
      </c>
    </row>
    <row r="12794" spans="3:3">
      <c r="C12794" t="s">
        <v>5402</v>
      </c>
    </row>
    <row r="12795" spans="3:3">
      <c r="C12795" t="s">
        <v>5403</v>
      </c>
    </row>
    <row r="12796" spans="3:3">
      <c r="C12796" t="s">
        <v>5404</v>
      </c>
    </row>
    <row r="12797" spans="3:3">
      <c r="C12797" t="s">
        <v>5405</v>
      </c>
    </row>
    <row r="12798" spans="3:3">
      <c r="C12798" t="s">
        <v>5406</v>
      </c>
    </row>
    <row r="12799" spans="3:3">
      <c r="C12799" t="s">
        <v>5145</v>
      </c>
    </row>
    <row r="12803" spans="1:5">
      <c r="A12803">
        <v>201</v>
      </c>
    </row>
    <row r="12805" spans="1:5">
      <c r="A12805" t="s">
        <v>0</v>
      </c>
      <c r="D12805" t="s">
        <v>1</v>
      </c>
      <c r="E12805" t="s">
        <v>2</v>
      </c>
    </row>
    <row r="12806" spans="1:5">
      <c r="A12806" t="s">
        <v>4</v>
      </c>
      <c r="B12806" t="s">
        <v>5</v>
      </c>
    </row>
    <row r="12807" spans="1:5">
      <c r="A12807" t="s">
        <v>7</v>
      </c>
      <c r="B12807" t="s">
        <v>8</v>
      </c>
    </row>
    <row r="12808" spans="1:5">
      <c r="A12808" t="s">
        <v>12</v>
      </c>
    </row>
    <row r="12809" spans="1:5">
      <c r="A12809">
        <v>-1</v>
      </c>
      <c r="B12809">
        <v>-2</v>
      </c>
      <c r="D12809">
        <v>-3</v>
      </c>
      <c r="E12809">
        <v>-4</v>
      </c>
    </row>
    <row r="12810" spans="1:5">
      <c r="C12810" t="s">
        <v>5407</v>
      </c>
    </row>
    <row r="12811" spans="1:5">
      <c r="C12811" t="s">
        <v>5408</v>
      </c>
    </row>
    <row r="12812" spans="1:5">
      <c r="C12812" t="s">
        <v>5409</v>
      </c>
    </row>
    <row r="12813" spans="1:5">
      <c r="C12813" t="s">
        <v>5410</v>
      </c>
    </row>
    <row r="12814" spans="1:5">
      <c r="C12814">
        <v>8703.3222999999998</v>
      </c>
    </row>
    <row r="12815" spans="1:5">
      <c r="C12815" t="s">
        <v>5411</v>
      </c>
    </row>
    <row r="12816" spans="1:5">
      <c r="C12816" t="s">
        <v>5412</v>
      </c>
    </row>
    <row r="12817" spans="1:5">
      <c r="C12817" t="s">
        <v>5413</v>
      </c>
    </row>
    <row r="12818" spans="1:5">
      <c r="C12818" t="s">
        <v>5414</v>
      </c>
    </row>
    <row r="12819" spans="1:5">
      <c r="C12819">
        <v>8704.3130000000001</v>
      </c>
    </row>
    <row r="12820" spans="1:5">
      <c r="C12820" t="s">
        <v>5415</v>
      </c>
    </row>
    <row r="12821" spans="1:5">
      <c r="C12821" t="s">
        <v>5416</v>
      </c>
    </row>
    <row r="12822" spans="1:5">
      <c r="C12822" t="s">
        <v>5417</v>
      </c>
    </row>
    <row r="12823" spans="1:5">
      <c r="C12823">
        <v>8704.3189999999995</v>
      </c>
    </row>
    <row r="12824" spans="1:5">
      <c r="C12824" t="s">
        <v>5418</v>
      </c>
    </row>
    <row r="12825" spans="1:5">
      <c r="C12825" t="s">
        <v>5419</v>
      </c>
    </row>
    <row r="12826" spans="1:5">
      <c r="C12826" t="s">
        <v>5140</v>
      </c>
    </row>
    <row r="12827" spans="1:5">
      <c r="C12827" t="s">
        <v>5414</v>
      </c>
    </row>
    <row r="12828" spans="1:5">
      <c r="C12828">
        <v>8704.3130000000001</v>
      </c>
    </row>
    <row r="12829" spans="1:5">
      <c r="A12829">
        <v>4016994</v>
      </c>
      <c r="C12829" t="s">
        <v>2414</v>
      </c>
      <c r="D12829" t="s">
        <v>5279</v>
      </c>
      <c r="E12829">
        <v>35</v>
      </c>
    </row>
    <row r="12831" spans="1:5">
      <c r="A12831">
        <v>4016995</v>
      </c>
      <c r="C12831" t="s">
        <v>2414</v>
      </c>
      <c r="D12831" t="s">
        <v>5420</v>
      </c>
      <c r="E12831">
        <v>35</v>
      </c>
    </row>
    <row r="12832" spans="1:5">
      <c r="C12832" t="s">
        <v>5421</v>
      </c>
    </row>
    <row r="12834" spans="1:5">
      <c r="A12834">
        <v>4016999</v>
      </c>
      <c r="C12834" t="s">
        <v>56</v>
      </c>
      <c r="E12834">
        <v>16</v>
      </c>
    </row>
    <row r="12836" spans="1:5">
      <c r="A12836">
        <v>4017</v>
      </c>
      <c r="C12836" t="s">
        <v>5422</v>
      </c>
      <c r="E12836">
        <v>20</v>
      </c>
    </row>
    <row r="12837" spans="1:5">
      <c r="C12837" t="s">
        <v>5423</v>
      </c>
    </row>
    <row r="12838" spans="1:5">
      <c r="C12838" t="s">
        <v>5357</v>
      </c>
    </row>
    <row r="12842" spans="1:5">
      <c r="A12842" t="s">
        <v>5424</v>
      </c>
    </row>
    <row r="12844" spans="1:5">
      <c r="A12844" t="s">
        <v>5425</v>
      </c>
    </row>
    <row r="12846" spans="1:5">
      <c r="A12846" t="s">
        <v>5426</v>
      </c>
    </row>
    <row r="12848" spans="1:5">
      <c r="A12848" t="s">
        <v>5427</v>
      </c>
    </row>
    <row r="12850" spans="1:3">
      <c r="A12850" t="s">
        <v>822</v>
      </c>
    </row>
    <row r="12852" spans="1:3">
      <c r="A12852" t="s">
        <v>823</v>
      </c>
      <c r="B12852" t="s">
        <v>1470</v>
      </c>
    </row>
    <row r="12853" spans="1:3">
      <c r="A12853" t="s">
        <v>5428</v>
      </c>
    </row>
    <row r="12855" spans="1:3">
      <c r="A12855" t="s">
        <v>5429</v>
      </c>
    </row>
    <row r="12857" spans="1:3">
      <c r="A12857" t="s">
        <v>5430</v>
      </c>
    </row>
    <row r="12860" spans="1:3">
      <c r="A12860">
        <v>202</v>
      </c>
    </row>
    <row r="12862" spans="1:3">
      <c r="C12862" t="s">
        <v>5431</v>
      </c>
    </row>
    <row r="12863" spans="1:3">
      <c r="C12863" t="s">
        <v>5432</v>
      </c>
    </row>
    <row r="12864" spans="1:3">
      <c r="C12864" t="s">
        <v>5433</v>
      </c>
    </row>
    <row r="12865" spans="1:5">
      <c r="C12865" t="s">
        <v>5434</v>
      </c>
    </row>
    <row r="12866" spans="1:5">
      <c r="C12866" t="s">
        <v>5435</v>
      </c>
    </row>
    <row r="12867" spans="1:5">
      <c r="C12867" t="s">
        <v>5436</v>
      </c>
    </row>
    <row r="12868" spans="1:5">
      <c r="A12868" t="s">
        <v>825</v>
      </c>
      <c r="B12868" t="s">
        <v>2291</v>
      </c>
      <c r="C12868" t="s">
        <v>5437</v>
      </c>
    </row>
    <row r="12869" spans="1:5">
      <c r="C12869" t="s">
        <v>5438</v>
      </c>
    </row>
    <row r="12870" spans="1:5">
      <c r="C12870" t="s">
        <v>5439</v>
      </c>
    </row>
    <row r="12871" spans="1:5">
      <c r="B12871" t="s">
        <v>2295</v>
      </c>
      <c r="C12871" t="s">
        <v>5440</v>
      </c>
    </row>
    <row r="12872" spans="1:5">
      <c r="C12872" t="s">
        <v>5441</v>
      </c>
    </row>
    <row r="12873" spans="1:5">
      <c r="C12873" t="s">
        <v>5442</v>
      </c>
    </row>
    <row r="12875" spans="1:5">
      <c r="A12875" t="s">
        <v>827</v>
      </c>
      <c r="B12875" t="s">
        <v>5443</v>
      </c>
    </row>
    <row r="12876" spans="1:5">
      <c r="B12876" t="s">
        <v>5444</v>
      </c>
    </row>
    <row r="12878" spans="1:5">
      <c r="B12878" t="s">
        <v>0</v>
      </c>
      <c r="D12878" t="s">
        <v>1</v>
      </c>
      <c r="E12878" t="s">
        <v>2</v>
      </c>
    </row>
    <row r="12880" spans="1:5">
      <c r="A12880" t="s">
        <v>4</v>
      </c>
      <c r="C12880" t="s">
        <v>5</v>
      </c>
    </row>
    <row r="12881" spans="1:5">
      <c r="B12881" t="s">
        <v>7</v>
      </c>
      <c r="C12881" t="s">
        <v>8</v>
      </c>
    </row>
    <row r="12882" spans="1:5">
      <c r="A12882" t="s">
        <v>12</v>
      </c>
    </row>
    <row r="12883" spans="1:5">
      <c r="B12883">
        <v>-1</v>
      </c>
      <c r="C12883">
        <v>-2</v>
      </c>
      <c r="D12883">
        <v>-3</v>
      </c>
      <c r="E12883">
        <v>-4</v>
      </c>
    </row>
    <row r="12884" spans="1:5">
      <c r="A12884">
        <v>4101</v>
      </c>
      <c r="D12884" t="s">
        <v>5445</v>
      </c>
    </row>
    <row r="12885" spans="1:5">
      <c r="D12885" t="s">
        <v>5446</v>
      </c>
    </row>
    <row r="12886" spans="1:5">
      <c r="D12886" t="s">
        <v>5447</v>
      </c>
    </row>
    <row r="12887" spans="1:5">
      <c r="D12887" t="s">
        <v>5448</v>
      </c>
    </row>
    <row r="12888" spans="1:5">
      <c r="D12888" t="s">
        <v>5449</v>
      </c>
    </row>
    <row r="12889" spans="1:5">
      <c r="A12889">
        <v>41012</v>
      </c>
      <c r="D12889" t="s">
        <v>5450</v>
      </c>
      <c r="E12889" t="s">
        <v>155</v>
      </c>
    </row>
    <row r="12890" spans="1:5">
      <c r="D12890" t="s">
        <v>5451</v>
      </c>
    </row>
    <row r="12891" spans="1:5">
      <c r="D12891" t="s">
        <v>5452</v>
      </c>
    </row>
    <row r="12892" spans="1:5">
      <c r="D12892" t="s">
        <v>5453</v>
      </c>
    </row>
    <row r="12893" spans="1:5">
      <c r="D12893" t="s">
        <v>5454</v>
      </c>
    </row>
    <row r="12894" spans="1:5">
      <c r="D12894" t="s">
        <v>5455</v>
      </c>
    </row>
    <row r="12896" spans="1:5">
      <c r="A12896">
        <v>4101501</v>
      </c>
      <c r="D12896" t="s">
        <v>5456</v>
      </c>
      <c r="E12896">
        <v>3</v>
      </c>
    </row>
    <row r="12898" spans="1:5">
      <c r="A12898">
        <v>4101502</v>
      </c>
      <c r="D12898" t="s">
        <v>5457</v>
      </c>
      <c r="E12898">
        <v>3</v>
      </c>
    </row>
    <row r="12900" spans="1:5">
      <c r="A12900">
        <v>4101509</v>
      </c>
      <c r="D12900" t="s">
        <v>56</v>
      </c>
      <c r="E12900">
        <v>3</v>
      </c>
    </row>
    <row r="12902" spans="1:5">
      <c r="A12902">
        <v>41019</v>
      </c>
      <c r="D12902" t="s">
        <v>5458</v>
      </c>
      <c r="E12902" t="s">
        <v>155</v>
      </c>
    </row>
    <row r="12904" spans="1:5">
      <c r="A12904">
        <v>4102</v>
      </c>
      <c r="D12904" t="s">
        <v>5459</v>
      </c>
    </row>
    <row r="12905" spans="1:5">
      <c r="D12905" t="s">
        <v>5447</v>
      </c>
    </row>
    <row r="12906" spans="1:5">
      <c r="D12906" t="s">
        <v>5460</v>
      </c>
    </row>
    <row r="12907" spans="1:5">
      <c r="D12907" t="s">
        <v>5461</v>
      </c>
    </row>
    <row r="12908" spans="1:5">
      <c r="D12908" t="s">
        <v>5462</v>
      </c>
    </row>
    <row r="12909" spans="1:5">
      <c r="D12909" t="s">
        <v>5463</v>
      </c>
    </row>
    <row r="12911" spans="1:5">
      <c r="D12911" t="s">
        <v>5464</v>
      </c>
    </row>
    <row r="12913" spans="1:5">
      <c r="A12913">
        <v>41021010</v>
      </c>
      <c r="D12913" t="s">
        <v>5465</v>
      </c>
      <c r="E12913">
        <v>3</v>
      </c>
    </row>
    <row r="12915" spans="1:5">
      <c r="A12915">
        <v>4102102</v>
      </c>
      <c r="D12915" t="s">
        <v>5466</v>
      </c>
      <c r="E12915">
        <v>3</v>
      </c>
    </row>
    <row r="12917" spans="1:5">
      <c r="D12917" t="s">
        <v>5467</v>
      </c>
    </row>
    <row r="12919" spans="1:5">
      <c r="D12919" t="s">
        <v>5468</v>
      </c>
    </row>
    <row r="12921" spans="1:5">
      <c r="A12921">
        <v>41022110</v>
      </c>
      <c r="D12921" t="s">
        <v>5469</v>
      </c>
      <c r="E12921">
        <v>3</v>
      </c>
    </row>
    <row r="12923" spans="1:5">
      <c r="A12923">
        <v>4102212</v>
      </c>
      <c r="D12923" t="s">
        <v>5470</v>
      </c>
      <c r="E12923">
        <v>3</v>
      </c>
    </row>
    <row r="12925" spans="1:5">
      <c r="A12925">
        <v>410229</v>
      </c>
      <c r="D12925" t="s">
        <v>27</v>
      </c>
      <c r="E12925">
        <v>3</v>
      </c>
    </row>
    <row r="12927" spans="1:5">
      <c r="D12927">
        <v>203</v>
      </c>
    </row>
    <row r="12929" spans="1:4">
      <c r="A12929" t="s">
        <v>0</v>
      </c>
      <c r="C12929" t="s">
        <v>1</v>
      </c>
      <c r="D12929" t="s">
        <v>2</v>
      </c>
    </row>
    <row r="12931" spans="1:4">
      <c r="A12931" t="s">
        <v>4</v>
      </c>
      <c r="B12931" t="s">
        <v>5</v>
      </c>
    </row>
    <row r="12932" spans="1:4">
      <c r="A12932" t="s">
        <v>7</v>
      </c>
      <c r="B12932" t="s">
        <v>8</v>
      </c>
    </row>
    <row r="12933" spans="1:4">
      <c r="A12933" t="s">
        <v>12</v>
      </c>
    </row>
    <row r="12934" spans="1:4">
      <c r="A12934">
        <v>-1</v>
      </c>
      <c r="B12934">
        <v>-2</v>
      </c>
      <c r="C12934">
        <v>-3</v>
      </c>
      <c r="D12934">
        <v>-4</v>
      </c>
    </row>
    <row r="12935" spans="1:4">
      <c r="A12935">
        <v>4103</v>
      </c>
      <c r="C12935" t="s">
        <v>5471</v>
      </c>
    </row>
    <row r="12936" spans="1:4">
      <c r="C12936" t="s">
        <v>5447</v>
      </c>
    </row>
    <row r="12937" spans="1:4">
      <c r="C12937" t="s">
        <v>5448</v>
      </c>
    </row>
    <row r="12938" spans="1:4">
      <c r="C12938" t="s">
        <v>5472</v>
      </c>
    </row>
    <row r="12939" spans="1:4">
      <c r="C12939" t="s">
        <v>5473</v>
      </c>
    </row>
    <row r="12940" spans="1:4">
      <c r="C12940" t="s">
        <v>5474</v>
      </c>
    </row>
    <row r="12942" spans="1:4">
      <c r="A12942">
        <v>41032</v>
      </c>
      <c r="C12942" t="s">
        <v>5475</v>
      </c>
      <c r="D12942">
        <v>3</v>
      </c>
    </row>
    <row r="12944" spans="1:4">
      <c r="A12944">
        <v>41033</v>
      </c>
      <c r="C12944" t="s">
        <v>5476</v>
      </c>
      <c r="D12944">
        <v>20</v>
      </c>
    </row>
    <row r="12946" spans="1:4">
      <c r="C12946" t="s">
        <v>95</v>
      </c>
    </row>
    <row r="12948" spans="1:4">
      <c r="A12948">
        <v>41039010</v>
      </c>
      <c r="C12948" t="s">
        <v>5477</v>
      </c>
      <c r="D12948">
        <v>3</v>
      </c>
    </row>
    <row r="12950" spans="1:4">
      <c r="A12950">
        <v>4103902</v>
      </c>
      <c r="C12950" t="s">
        <v>5478</v>
      </c>
      <c r="D12950">
        <v>3</v>
      </c>
    </row>
    <row r="12952" spans="1:4">
      <c r="A12952">
        <v>4103909</v>
      </c>
      <c r="C12952" t="s">
        <v>56</v>
      </c>
      <c r="D12952">
        <v>3</v>
      </c>
    </row>
    <row r="12954" spans="1:4">
      <c r="A12954">
        <v>4104</v>
      </c>
      <c r="C12954" t="s">
        <v>5479</v>
      </c>
    </row>
    <row r="12955" spans="1:4">
      <c r="C12955" t="s">
        <v>5480</v>
      </c>
    </row>
    <row r="12956" spans="1:4">
      <c r="C12956" t="s">
        <v>5481</v>
      </c>
    </row>
    <row r="12957" spans="1:4">
      <c r="C12957" t="s">
        <v>5482</v>
      </c>
    </row>
    <row r="12959" spans="1:4">
      <c r="C12959" t="s">
        <v>5483</v>
      </c>
    </row>
    <row r="12961" spans="1:4">
      <c r="A12961">
        <v>41041100</v>
      </c>
      <c r="C12961" t="s">
        <v>5484</v>
      </c>
      <c r="D12961" t="s">
        <v>155</v>
      </c>
    </row>
    <row r="12963" spans="1:4">
      <c r="A12963">
        <v>410419</v>
      </c>
      <c r="C12963" t="s">
        <v>27</v>
      </c>
      <c r="D12963">
        <v>3</v>
      </c>
    </row>
    <row r="12965" spans="1:4">
      <c r="C12965" t="s">
        <v>5485</v>
      </c>
    </row>
    <row r="12967" spans="1:4">
      <c r="A12967">
        <v>41044100</v>
      </c>
      <c r="C12967" t="s">
        <v>5484</v>
      </c>
      <c r="D12967" t="s">
        <v>155</v>
      </c>
    </row>
    <row r="12969" spans="1:4">
      <c r="A12969">
        <v>410449</v>
      </c>
      <c r="C12969" t="s">
        <v>27</v>
      </c>
      <c r="D12969">
        <v>3</v>
      </c>
    </row>
    <row r="12971" spans="1:4">
      <c r="A12971">
        <v>4105</v>
      </c>
      <c r="C12971" t="s">
        <v>5486</v>
      </c>
    </row>
    <row r="12972" spans="1:4">
      <c r="C12972" t="s">
        <v>5487</v>
      </c>
    </row>
    <row r="12973" spans="1:4">
      <c r="C12973" t="s">
        <v>5488</v>
      </c>
    </row>
    <row r="12975" spans="1:4">
      <c r="A12975">
        <v>41051</v>
      </c>
      <c r="C12975" t="s">
        <v>5489</v>
      </c>
      <c r="D12975" t="s">
        <v>155</v>
      </c>
    </row>
    <row r="12977" spans="1:4">
      <c r="A12977">
        <v>41053</v>
      </c>
      <c r="C12977" t="s">
        <v>5490</v>
      </c>
      <c r="D12977">
        <v>3</v>
      </c>
    </row>
    <row r="12979" spans="1:4">
      <c r="A12979">
        <v>4106</v>
      </c>
      <c r="C12979" t="s">
        <v>5491</v>
      </c>
    </row>
    <row r="12980" spans="1:4">
      <c r="C12980" t="s">
        <v>5492</v>
      </c>
    </row>
    <row r="12981" spans="1:4">
      <c r="C12981" t="s">
        <v>5493</v>
      </c>
    </row>
    <row r="12983" spans="1:4">
      <c r="C12983" t="s">
        <v>5494</v>
      </c>
    </row>
    <row r="12985" spans="1:4">
      <c r="A12985">
        <v>41062100</v>
      </c>
      <c r="C12985" t="s">
        <v>5495</v>
      </c>
      <c r="D12985" t="s">
        <v>155</v>
      </c>
    </row>
    <row r="12987" spans="1:4">
      <c r="A12987">
        <v>410622</v>
      </c>
      <c r="C12987" t="s">
        <v>5496</v>
      </c>
      <c r="D12987">
        <v>3</v>
      </c>
    </row>
    <row r="12989" spans="1:4">
      <c r="C12989" t="s">
        <v>5497</v>
      </c>
    </row>
    <row r="12991" spans="1:4">
      <c r="A12991">
        <v>41063100</v>
      </c>
      <c r="C12991" t="s">
        <v>5495</v>
      </c>
      <c r="D12991" t="s">
        <v>98</v>
      </c>
    </row>
    <row r="12993" spans="1:4">
      <c r="A12993">
        <v>410632</v>
      </c>
      <c r="C12993" t="s">
        <v>5496</v>
      </c>
      <c r="D12993">
        <v>20</v>
      </c>
    </row>
    <row r="12995" spans="1:4">
      <c r="A12995">
        <v>41064</v>
      </c>
      <c r="C12995" t="s">
        <v>5475</v>
      </c>
      <c r="D12995">
        <v>3</v>
      </c>
    </row>
    <row r="12997" spans="1:4">
      <c r="C12997" t="s">
        <v>3124</v>
      </c>
    </row>
    <row r="12999" spans="1:4">
      <c r="A12999">
        <v>41069100</v>
      </c>
      <c r="C12999" t="s">
        <v>5495</v>
      </c>
      <c r="D12999" t="s">
        <v>155</v>
      </c>
    </row>
    <row r="13001" spans="1:4">
      <c r="A13001">
        <v>410692</v>
      </c>
      <c r="C13001" t="s">
        <v>5496</v>
      </c>
      <c r="D13001">
        <v>3</v>
      </c>
    </row>
    <row r="13007" spans="1:4">
      <c r="A13007">
        <v>204</v>
      </c>
    </row>
    <row r="13009" spans="1:4">
      <c r="A13009" t="s">
        <v>0</v>
      </c>
      <c r="C13009" t="s">
        <v>1</v>
      </c>
      <c r="D13009" t="s">
        <v>2</v>
      </c>
    </row>
    <row r="13011" spans="1:4">
      <c r="A13011" t="s">
        <v>4</v>
      </c>
      <c r="B13011" t="s">
        <v>5</v>
      </c>
    </row>
    <row r="13012" spans="1:4">
      <c r="A13012" t="s">
        <v>7</v>
      </c>
      <c r="B13012" t="s">
        <v>8</v>
      </c>
    </row>
    <row r="13013" spans="1:4">
      <c r="A13013" t="s">
        <v>12</v>
      </c>
    </row>
    <row r="13014" spans="1:4">
      <c r="A13014">
        <v>-1</v>
      </c>
      <c r="B13014">
        <v>-2</v>
      </c>
      <c r="C13014">
        <v>-3</v>
      </c>
      <c r="D13014">
        <v>-4</v>
      </c>
    </row>
    <row r="13015" spans="1:4">
      <c r="A13015">
        <v>4107</v>
      </c>
      <c r="C13015" t="s">
        <v>5498</v>
      </c>
    </row>
    <row r="13016" spans="1:4">
      <c r="C13016" t="s">
        <v>5499</v>
      </c>
    </row>
    <row r="13017" spans="1:4">
      <c r="C13017" t="s">
        <v>5500</v>
      </c>
    </row>
    <row r="13018" spans="1:4">
      <c r="C13018" t="s">
        <v>5501</v>
      </c>
    </row>
    <row r="13019" spans="1:4">
      <c r="C13019" t="s">
        <v>5502</v>
      </c>
    </row>
    <row r="13021" spans="1:4">
      <c r="C13021" t="s">
        <v>5503</v>
      </c>
    </row>
    <row r="13023" spans="1:4">
      <c r="A13023">
        <v>41071100</v>
      </c>
      <c r="C13023" t="s">
        <v>5504</v>
      </c>
      <c r="D13023">
        <v>3</v>
      </c>
    </row>
    <row r="13025" spans="1:4">
      <c r="A13025">
        <v>410712</v>
      </c>
      <c r="C13025" t="s">
        <v>5505</v>
      </c>
      <c r="D13025">
        <v>3</v>
      </c>
    </row>
    <row r="13027" spans="1:4">
      <c r="A13027">
        <v>410719</v>
      </c>
      <c r="C13027" t="s">
        <v>27</v>
      </c>
      <c r="D13027">
        <v>3</v>
      </c>
    </row>
    <row r="13029" spans="1:4">
      <c r="C13029" t="s">
        <v>5506</v>
      </c>
    </row>
    <row r="13031" spans="1:4">
      <c r="A13031">
        <v>41079100</v>
      </c>
      <c r="C13031" t="s">
        <v>5504</v>
      </c>
      <c r="D13031">
        <v>3</v>
      </c>
    </row>
    <row r="13033" spans="1:4">
      <c r="A13033">
        <v>410792</v>
      </c>
      <c r="C13033" t="s">
        <v>5505</v>
      </c>
      <c r="D13033">
        <v>3</v>
      </c>
    </row>
    <row r="13035" spans="1:4">
      <c r="A13035">
        <v>410799</v>
      </c>
      <c r="C13035" t="s">
        <v>27</v>
      </c>
      <c r="D13035">
        <v>3</v>
      </c>
    </row>
    <row r="13037" spans="1:4">
      <c r="A13037" t="s">
        <v>5507</v>
      </c>
    </row>
    <row r="13039" spans="1:4">
      <c r="A13039" t="s">
        <v>5508</v>
      </c>
    </row>
    <row r="13041" spans="1:4">
      <c r="A13041" t="s">
        <v>5509</v>
      </c>
    </row>
    <row r="13043" spans="1:4">
      <c r="A13043" t="s">
        <v>5510</v>
      </c>
    </row>
    <row r="13045" spans="1:4">
      <c r="A13045">
        <v>4112</v>
      </c>
      <c r="C13045" t="s">
        <v>5498</v>
      </c>
      <c r="D13045">
        <v>3</v>
      </c>
    </row>
    <row r="13046" spans="1:4">
      <c r="C13046" t="s">
        <v>5499</v>
      </c>
    </row>
    <row r="13047" spans="1:4">
      <c r="C13047" t="s">
        <v>5511</v>
      </c>
    </row>
    <row r="13048" spans="1:4">
      <c r="C13048" t="s">
        <v>5512</v>
      </c>
    </row>
    <row r="13049" spans="1:4">
      <c r="C13049" t="s">
        <v>5513</v>
      </c>
    </row>
    <row r="13050" spans="1:4">
      <c r="A13050">
        <v>4113</v>
      </c>
      <c r="C13050" t="s">
        <v>5498</v>
      </c>
    </row>
    <row r="13051" spans="1:4">
      <c r="C13051" t="s">
        <v>5499</v>
      </c>
    </row>
    <row r="13052" spans="1:4">
      <c r="C13052" t="s">
        <v>5514</v>
      </c>
    </row>
    <row r="13053" spans="1:4">
      <c r="C13053" t="s">
        <v>5515</v>
      </c>
    </row>
    <row r="13054" spans="1:4">
      <c r="C13054" t="s">
        <v>5516</v>
      </c>
    </row>
    <row r="13056" spans="1:4">
      <c r="A13056">
        <v>41131</v>
      </c>
      <c r="C13056" t="s">
        <v>5517</v>
      </c>
      <c r="D13056" t="s">
        <v>155</v>
      </c>
    </row>
    <row r="13058" spans="1:4">
      <c r="A13058">
        <v>41132</v>
      </c>
      <c r="C13058" t="s">
        <v>5476</v>
      </c>
      <c r="D13058">
        <v>20</v>
      </c>
    </row>
    <row r="13060" spans="1:4">
      <c r="A13060">
        <v>41133</v>
      </c>
      <c r="C13060" t="s">
        <v>5475</v>
      </c>
      <c r="D13060">
        <v>3</v>
      </c>
    </row>
    <row r="13062" spans="1:4">
      <c r="A13062">
        <v>41139</v>
      </c>
      <c r="C13062" t="s">
        <v>33</v>
      </c>
      <c r="D13062">
        <v>3</v>
      </c>
    </row>
    <row r="13064" spans="1:4">
      <c r="A13064">
        <v>4114</v>
      </c>
      <c r="C13064" t="s">
        <v>5518</v>
      </c>
    </row>
    <row r="13065" spans="1:4">
      <c r="C13065" t="s">
        <v>5519</v>
      </c>
    </row>
    <row r="13066" spans="1:4">
      <c r="C13066" t="s">
        <v>5520</v>
      </c>
    </row>
    <row r="13068" spans="1:4">
      <c r="A13068">
        <v>41141</v>
      </c>
      <c r="C13068" t="s">
        <v>5521</v>
      </c>
      <c r="D13068">
        <v>3</v>
      </c>
    </row>
    <row r="13069" spans="1:4">
      <c r="C13069" t="s">
        <v>5522</v>
      </c>
    </row>
    <row r="13070" spans="1:4">
      <c r="A13070">
        <v>41142</v>
      </c>
      <c r="C13070" t="s">
        <v>5523</v>
      </c>
      <c r="D13070" t="s">
        <v>155</v>
      </c>
    </row>
    <row r="13071" spans="1:4">
      <c r="C13071" t="s">
        <v>5524</v>
      </c>
    </row>
    <row r="13081" spans="1:4">
      <c r="A13081">
        <v>205</v>
      </c>
    </row>
    <row r="13083" spans="1:4">
      <c r="A13083" t="s">
        <v>0</v>
      </c>
      <c r="C13083" t="s">
        <v>1</v>
      </c>
      <c r="D13083" t="s">
        <v>2</v>
      </c>
    </row>
    <row r="13085" spans="1:4">
      <c r="A13085" t="s">
        <v>4</v>
      </c>
      <c r="B13085" t="s">
        <v>5</v>
      </c>
    </row>
    <row r="13086" spans="1:4">
      <c r="A13086" t="s">
        <v>7</v>
      </c>
      <c r="B13086" t="s">
        <v>8</v>
      </c>
    </row>
    <row r="13087" spans="1:4">
      <c r="A13087" t="s">
        <v>12</v>
      </c>
    </row>
    <row r="13088" spans="1:4">
      <c r="A13088">
        <v>-1</v>
      </c>
      <c r="B13088">
        <v>-2</v>
      </c>
      <c r="C13088">
        <v>-3</v>
      </c>
      <c r="D13088">
        <v>-4</v>
      </c>
    </row>
    <row r="13089" spans="1:4">
      <c r="A13089">
        <v>4115</v>
      </c>
      <c r="C13089" t="s">
        <v>5525</v>
      </c>
    </row>
    <row r="13090" spans="1:4">
      <c r="C13090" t="s">
        <v>5526</v>
      </c>
    </row>
    <row r="13091" spans="1:4">
      <c r="C13091" t="s">
        <v>5527</v>
      </c>
    </row>
    <row r="13092" spans="1:4">
      <c r="C13092" t="s">
        <v>5528</v>
      </c>
    </row>
    <row r="13093" spans="1:4">
      <c r="C13093" t="s">
        <v>5529</v>
      </c>
    </row>
    <row r="13094" spans="1:4">
      <c r="C13094" t="s">
        <v>5530</v>
      </c>
    </row>
    <row r="13096" spans="1:4">
      <c r="A13096">
        <v>41151</v>
      </c>
      <c r="C13096" t="s">
        <v>5531</v>
      </c>
      <c r="D13096" t="s">
        <v>155</v>
      </c>
    </row>
    <row r="13097" spans="1:4">
      <c r="C13097" t="s">
        <v>5532</v>
      </c>
    </row>
    <row r="13098" spans="1:4">
      <c r="C13098" t="s">
        <v>5533</v>
      </c>
    </row>
    <row r="13100" spans="1:4">
      <c r="A13100">
        <v>41152</v>
      </c>
      <c r="C13100" t="s">
        <v>5534</v>
      </c>
      <c r="D13100" t="s">
        <v>265</v>
      </c>
    </row>
    <row r="13101" spans="1:4">
      <c r="C13101" t="s">
        <v>5535</v>
      </c>
    </row>
    <row r="13102" spans="1:4">
      <c r="C13102" t="s">
        <v>5536</v>
      </c>
    </row>
    <row r="13103" spans="1:4">
      <c r="C13103" t="s">
        <v>5537</v>
      </c>
    </row>
    <row r="13110" spans="1:2">
      <c r="A13110" t="s">
        <v>5538</v>
      </c>
    </row>
    <row r="13112" spans="1:2">
      <c r="A13112" t="s">
        <v>5539</v>
      </c>
    </row>
    <row r="13114" spans="1:2">
      <c r="A13114" t="s">
        <v>5540</v>
      </c>
    </row>
    <row r="13117" spans="1:2">
      <c r="A13117" t="s">
        <v>822</v>
      </c>
    </row>
    <row r="13119" spans="1:2">
      <c r="A13119" t="s">
        <v>823</v>
      </c>
      <c r="B13119" t="s">
        <v>5541</v>
      </c>
    </row>
    <row r="13121" spans="1:2">
      <c r="A13121" t="s">
        <v>825</v>
      </c>
      <c r="B13121" t="s">
        <v>1851</v>
      </c>
    </row>
    <row r="13123" spans="1:2">
      <c r="A13123" t="s">
        <v>5542</v>
      </c>
    </row>
    <row r="13125" spans="1:2">
      <c r="A13125" t="s">
        <v>5543</v>
      </c>
    </row>
    <row r="13127" spans="1:2">
      <c r="A13127" t="s">
        <v>5544</v>
      </c>
    </row>
    <row r="13128" spans="1:2">
      <c r="A13128" t="s">
        <v>5545</v>
      </c>
    </row>
    <row r="13129" spans="1:2">
      <c r="A13129" t="s">
        <v>5546</v>
      </c>
    </row>
    <row r="13130" spans="1:2">
      <c r="A13130" t="s">
        <v>5547</v>
      </c>
    </row>
    <row r="13132" spans="1:2">
      <c r="A13132" t="s">
        <v>5548</v>
      </c>
    </row>
    <row r="13134" spans="1:2">
      <c r="A13134" t="s">
        <v>5549</v>
      </c>
    </row>
    <row r="13137" spans="1:4">
      <c r="A13137" t="s">
        <v>1860</v>
      </c>
    </row>
    <row r="13139" spans="1:4">
      <c r="A13139" t="s">
        <v>5550</v>
      </c>
      <c r="B13139" t="s">
        <v>5551</v>
      </c>
      <c r="C13139" t="s">
        <v>5552</v>
      </c>
      <c r="D13139" t="s">
        <v>5553</v>
      </c>
    </row>
    <row r="13140" spans="1:4">
      <c r="A13140" t="s">
        <v>5554</v>
      </c>
    </row>
    <row r="13145" spans="1:4">
      <c r="A13145">
        <v>206</v>
      </c>
    </row>
    <row r="13148" spans="1:4">
      <c r="A13148" t="s">
        <v>5555</v>
      </c>
    </row>
    <row r="13150" spans="1:4">
      <c r="A13150" t="s">
        <v>5556</v>
      </c>
      <c r="B13150" t="s">
        <v>5557</v>
      </c>
    </row>
    <row r="13152" spans="1:4">
      <c r="A13152" t="s">
        <v>5558</v>
      </c>
    </row>
    <row r="13154" spans="1:4">
      <c r="A13154" t="s">
        <v>827</v>
      </c>
      <c r="B13154" t="s">
        <v>2291</v>
      </c>
      <c r="C13154" t="s">
        <v>5559</v>
      </c>
    </row>
    <row r="13155" spans="1:4">
      <c r="C13155" t="s">
        <v>5560</v>
      </c>
    </row>
    <row r="13157" spans="1:4">
      <c r="A13157" t="s">
        <v>5561</v>
      </c>
    </row>
    <row r="13159" spans="1:4">
      <c r="A13159" t="s">
        <v>5562</v>
      </c>
    </row>
    <row r="13161" spans="1:4">
      <c r="A13161" t="s">
        <v>5563</v>
      </c>
    </row>
    <row r="13163" spans="1:4">
      <c r="A13163" t="s">
        <v>1480</v>
      </c>
      <c r="B13163" t="s">
        <v>5564</v>
      </c>
    </row>
    <row r="13166" spans="1:4">
      <c r="A13166" t="s">
        <v>0</v>
      </c>
      <c r="C13166" t="s">
        <v>1</v>
      </c>
      <c r="D13166" t="s">
        <v>2</v>
      </c>
    </row>
    <row r="13168" spans="1:4">
      <c r="A13168" t="s">
        <v>4</v>
      </c>
      <c r="B13168" t="s">
        <v>5</v>
      </c>
    </row>
    <row r="13169" spans="1:4">
      <c r="A13169" t="s">
        <v>7</v>
      </c>
      <c r="B13169" t="s">
        <v>8</v>
      </c>
    </row>
    <row r="13170" spans="1:4">
      <c r="A13170" t="s">
        <v>12</v>
      </c>
    </row>
    <row r="13171" spans="1:4">
      <c r="A13171">
        <v>-1</v>
      </c>
      <c r="B13171">
        <v>-2</v>
      </c>
      <c r="C13171">
        <v>-3</v>
      </c>
      <c r="D13171">
        <v>-4</v>
      </c>
    </row>
    <row r="13172" spans="1:4">
      <c r="A13172">
        <v>4201</v>
      </c>
      <c r="C13172" t="s">
        <v>5565</v>
      </c>
      <c r="D13172">
        <v>20</v>
      </c>
    </row>
    <row r="13173" spans="1:4">
      <c r="C13173" t="s">
        <v>5566</v>
      </c>
    </row>
    <row r="13174" spans="1:4">
      <c r="C13174" t="s">
        <v>5567</v>
      </c>
    </row>
    <row r="13175" spans="1:4">
      <c r="C13175" t="s">
        <v>5568</v>
      </c>
    </row>
    <row r="13177" spans="1:4">
      <c r="A13177">
        <v>4202</v>
      </c>
      <c r="C13177" t="s">
        <v>5569</v>
      </c>
    </row>
    <row r="13178" spans="1:4">
      <c r="C13178" t="s">
        <v>5570</v>
      </c>
    </row>
    <row r="13179" spans="1:4">
      <c r="C13179" t="s">
        <v>5571</v>
      </c>
    </row>
    <row r="13180" spans="1:4">
      <c r="C13180" t="s">
        <v>5572</v>
      </c>
    </row>
    <row r="13181" spans="1:4">
      <c r="C13181" t="s">
        <v>5573</v>
      </c>
    </row>
    <row r="13182" spans="1:4">
      <c r="C13182" t="s">
        <v>5574</v>
      </c>
    </row>
    <row r="13183" spans="1:4">
      <c r="C13183" t="s">
        <v>5575</v>
      </c>
    </row>
    <row r="13184" spans="1:4">
      <c r="C13184" t="s">
        <v>5576</v>
      </c>
    </row>
    <row r="13185" spans="1:5">
      <c r="C13185" t="s">
        <v>5577</v>
      </c>
    </row>
    <row r="13186" spans="1:5">
      <c r="C13186" t="s">
        <v>5578</v>
      </c>
    </row>
    <row r="13187" spans="1:5">
      <c r="C13187" t="s">
        <v>5579</v>
      </c>
    </row>
    <row r="13188" spans="1:5">
      <c r="C13188" t="s">
        <v>5580</v>
      </c>
    </row>
    <row r="13189" spans="1:5">
      <c r="C13189" t="s">
        <v>5581</v>
      </c>
    </row>
    <row r="13190" spans="1:5">
      <c r="C13190" t="s">
        <v>5582</v>
      </c>
    </row>
    <row r="13191" spans="1:5">
      <c r="C13191" t="s">
        <v>5583</v>
      </c>
    </row>
    <row r="13192" spans="1:5">
      <c r="C13192" t="s">
        <v>5584</v>
      </c>
    </row>
    <row r="13196" spans="1:5">
      <c r="A13196">
        <v>207</v>
      </c>
    </row>
    <row r="13198" spans="1:5">
      <c r="A13198" t="s">
        <v>0</v>
      </c>
      <c r="D13198" t="s">
        <v>1</v>
      </c>
      <c r="E13198" t="s">
        <v>2</v>
      </c>
    </row>
    <row r="13200" spans="1:5">
      <c r="A13200" t="s">
        <v>4</v>
      </c>
      <c r="B13200" t="s">
        <v>5</v>
      </c>
    </row>
    <row r="13201" spans="1:5">
      <c r="A13201" t="s">
        <v>7</v>
      </c>
      <c r="B13201" t="s">
        <v>8</v>
      </c>
    </row>
    <row r="13202" spans="1:5">
      <c r="A13202" t="s">
        <v>12</v>
      </c>
    </row>
    <row r="13203" spans="1:5">
      <c r="A13203">
        <v>-1</v>
      </c>
      <c r="B13203">
        <v>-2</v>
      </c>
      <c r="D13203">
        <v>-3</v>
      </c>
      <c r="E13203">
        <v>-4</v>
      </c>
    </row>
    <row r="13204" spans="1:5">
      <c r="C13204" t="s">
        <v>5585</v>
      </c>
    </row>
    <row r="13205" spans="1:5">
      <c r="C13205" t="s">
        <v>5586</v>
      </c>
    </row>
    <row r="13206" spans="1:5">
      <c r="C13206" t="s">
        <v>5587</v>
      </c>
    </row>
    <row r="13208" spans="1:5">
      <c r="C13208" t="s">
        <v>5588</v>
      </c>
    </row>
    <row r="13209" spans="1:5">
      <c r="C13209" t="s">
        <v>5589</v>
      </c>
    </row>
    <row r="13211" spans="1:5">
      <c r="A13211">
        <v>4202112</v>
      </c>
      <c r="C13211" t="s">
        <v>5590</v>
      </c>
      <c r="E13211" t="s">
        <v>98</v>
      </c>
    </row>
    <row r="13213" spans="1:5">
      <c r="A13213">
        <v>4202119</v>
      </c>
      <c r="C13213" t="s">
        <v>56</v>
      </c>
      <c r="E13213">
        <v>20</v>
      </c>
    </row>
    <row r="13215" spans="1:5">
      <c r="C13215" t="s">
        <v>5591</v>
      </c>
    </row>
    <row r="13216" spans="1:5">
      <c r="C13216" t="s">
        <v>5176</v>
      </c>
    </row>
    <row r="13218" spans="1:5">
      <c r="A13218">
        <v>4202121</v>
      </c>
      <c r="C13218" t="s">
        <v>5592</v>
      </c>
      <c r="E13218" t="s">
        <v>98</v>
      </c>
    </row>
    <row r="13220" spans="1:5">
      <c r="A13220">
        <v>4202122</v>
      </c>
      <c r="C13220" t="s">
        <v>5593</v>
      </c>
      <c r="E13220" t="s">
        <v>98</v>
      </c>
    </row>
    <row r="13222" spans="1:5">
      <c r="A13222">
        <v>4202129</v>
      </c>
      <c r="C13222" t="s">
        <v>56</v>
      </c>
      <c r="E13222">
        <v>20</v>
      </c>
    </row>
    <row r="13224" spans="1:5">
      <c r="A13224">
        <v>420219</v>
      </c>
      <c r="C13224" t="s">
        <v>27</v>
      </c>
      <c r="E13224">
        <v>20</v>
      </c>
    </row>
    <row r="13226" spans="1:5">
      <c r="C13226" t="s">
        <v>5594</v>
      </c>
    </row>
    <row r="13227" spans="1:5">
      <c r="C13227" t="s">
        <v>5595</v>
      </c>
    </row>
    <row r="13229" spans="1:5">
      <c r="A13229">
        <v>420221</v>
      </c>
      <c r="C13229" t="s">
        <v>5588</v>
      </c>
      <c r="E13229" t="s">
        <v>98</v>
      </c>
    </row>
    <row r="13230" spans="1:5">
      <c r="C13230" t="s">
        <v>5522</v>
      </c>
    </row>
    <row r="13232" spans="1:5">
      <c r="A13232">
        <v>420222</v>
      </c>
      <c r="C13232" t="s">
        <v>5596</v>
      </c>
      <c r="E13232" t="s">
        <v>98</v>
      </c>
    </row>
    <row r="13233" spans="1:5">
      <c r="C13233" t="s">
        <v>5597</v>
      </c>
    </row>
    <row r="13235" spans="1:5">
      <c r="A13235">
        <v>420229</v>
      </c>
      <c r="C13235" t="s">
        <v>27</v>
      </c>
      <c r="E13235">
        <v>20</v>
      </c>
    </row>
    <row r="13237" spans="1:5">
      <c r="C13237" t="s">
        <v>5598</v>
      </c>
    </row>
    <row r="13238" spans="1:5">
      <c r="C13238" t="s">
        <v>5599</v>
      </c>
    </row>
    <row r="13240" spans="1:5">
      <c r="A13240">
        <v>420231</v>
      </c>
      <c r="C13240" t="s">
        <v>5588</v>
      </c>
      <c r="E13240" t="s">
        <v>98</v>
      </c>
    </row>
    <row r="13241" spans="1:5">
      <c r="C13241" t="s">
        <v>5522</v>
      </c>
    </row>
    <row r="13243" spans="1:5">
      <c r="A13243">
        <v>420232</v>
      </c>
      <c r="C13243" t="s">
        <v>5596</v>
      </c>
      <c r="E13243" t="s">
        <v>98</v>
      </c>
    </row>
    <row r="13244" spans="1:5">
      <c r="C13244" t="s">
        <v>5600</v>
      </c>
      <c r="D13244" t="s">
        <v>1971</v>
      </c>
    </row>
    <row r="13246" spans="1:5">
      <c r="A13246">
        <v>420239</v>
      </c>
      <c r="C13246" t="s">
        <v>27</v>
      </c>
      <c r="E13246">
        <v>20</v>
      </c>
    </row>
    <row r="13248" spans="1:5">
      <c r="C13248" t="s">
        <v>95</v>
      </c>
    </row>
    <row r="13250" spans="1:5">
      <c r="A13250">
        <v>42029100</v>
      </c>
      <c r="C13250" t="s">
        <v>5588</v>
      </c>
      <c r="E13250" t="s">
        <v>98</v>
      </c>
    </row>
    <row r="13251" spans="1:5">
      <c r="C13251" t="s">
        <v>5522</v>
      </c>
    </row>
    <row r="13253" spans="1:5">
      <c r="A13253">
        <v>420292</v>
      </c>
      <c r="C13253" t="s">
        <v>5596</v>
      </c>
      <c r="E13253" t="s">
        <v>98</v>
      </c>
    </row>
    <row r="13254" spans="1:5">
      <c r="C13254" t="s">
        <v>5597</v>
      </c>
    </row>
    <row r="13256" spans="1:5">
      <c r="A13256">
        <v>420299</v>
      </c>
      <c r="C13256" t="s">
        <v>27</v>
      </c>
      <c r="E13256">
        <v>20</v>
      </c>
    </row>
    <row r="13258" spans="1:5">
      <c r="A13258">
        <v>4203</v>
      </c>
      <c r="C13258" t="s">
        <v>5601</v>
      </c>
    </row>
    <row r="13259" spans="1:5">
      <c r="C13259" t="s">
        <v>5602</v>
      </c>
    </row>
    <row r="13261" spans="1:5">
      <c r="C13261" t="s">
        <v>5603</v>
      </c>
    </row>
    <row r="13263" spans="1:5">
      <c r="A13263">
        <v>42031010</v>
      </c>
      <c r="C13263" t="s">
        <v>5604</v>
      </c>
      <c r="E13263" t="s">
        <v>98</v>
      </c>
    </row>
    <row r="13265" spans="1:5">
      <c r="A13265">
        <v>4203102</v>
      </c>
      <c r="C13265" t="s">
        <v>5605</v>
      </c>
      <c r="E13265">
        <v>20</v>
      </c>
    </row>
    <row r="13267" spans="1:5">
      <c r="A13267">
        <v>4203103</v>
      </c>
      <c r="C13267" t="s">
        <v>5606</v>
      </c>
      <c r="E13267" t="s">
        <v>98</v>
      </c>
    </row>
    <row r="13269" spans="1:5">
      <c r="A13269">
        <v>4203109</v>
      </c>
      <c r="C13269" t="s">
        <v>56</v>
      </c>
      <c r="E13269">
        <v>20</v>
      </c>
    </row>
    <row r="13271" spans="1:5">
      <c r="C13271" t="s">
        <v>5358</v>
      </c>
    </row>
    <row r="13273" spans="1:5">
      <c r="A13273">
        <v>42032100</v>
      </c>
      <c r="C13273" t="s">
        <v>5607</v>
      </c>
      <c r="E13273">
        <v>20</v>
      </c>
    </row>
    <row r="13275" spans="1:5">
      <c r="C13275" t="s">
        <v>676</v>
      </c>
    </row>
    <row r="13278" spans="1:5">
      <c r="A13278" t="s">
        <v>5608</v>
      </c>
    </row>
    <row r="13280" spans="1:5">
      <c r="A13280" t="s">
        <v>0</v>
      </c>
      <c r="D13280" t="s">
        <v>1</v>
      </c>
      <c r="E13280" t="s">
        <v>2</v>
      </c>
    </row>
    <row r="13282" spans="1:5">
      <c r="A13282" t="s">
        <v>4</v>
      </c>
      <c r="B13282" t="s">
        <v>5</v>
      </c>
    </row>
    <row r="13283" spans="1:5">
      <c r="A13283" t="s">
        <v>7</v>
      </c>
      <c r="B13283" t="s">
        <v>8</v>
      </c>
    </row>
    <row r="13284" spans="1:5">
      <c r="A13284" t="s">
        <v>12</v>
      </c>
    </row>
    <row r="13285" spans="1:5">
      <c r="A13285">
        <v>-1</v>
      </c>
      <c r="B13285">
        <v>-2</v>
      </c>
      <c r="D13285">
        <v>-3</v>
      </c>
      <c r="E13285">
        <v>-4</v>
      </c>
    </row>
    <row r="13286" spans="1:5">
      <c r="A13286">
        <v>4203291</v>
      </c>
      <c r="C13286" t="s">
        <v>5609</v>
      </c>
      <c r="E13286">
        <v>20</v>
      </c>
    </row>
    <row r="13288" spans="1:5">
      <c r="A13288">
        <v>4203292</v>
      </c>
      <c r="C13288" t="s">
        <v>5610</v>
      </c>
      <c r="E13288">
        <v>20</v>
      </c>
    </row>
    <row r="13290" spans="1:5">
      <c r="A13290">
        <v>4203293</v>
      </c>
      <c r="C13290" t="s">
        <v>5611</v>
      </c>
      <c r="E13290" t="s">
        <v>98</v>
      </c>
    </row>
    <row r="13292" spans="1:5">
      <c r="A13292">
        <v>4203299</v>
      </c>
      <c r="C13292" t="s">
        <v>56</v>
      </c>
      <c r="E13292">
        <v>20</v>
      </c>
    </row>
    <row r="13294" spans="1:5">
      <c r="A13294">
        <v>42033</v>
      </c>
      <c r="C13294" t="s">
        <v>5612</v>
      </c>
      <c r="E13294" t="s">
        <v>98</v>
      </c>
    </row>
    <row r="13296" spans="1:5">
      <c r="A13296">
        <v>42034</v>
      </c>
      <c r="C13296" t="s">
        <v>5613</v>
      </c>
      <c r="E13296">
        <v>20</v>
      </c>
    </row>
    <row r="13298" spans="1:5">
      <c r="A13298" t="s">
        <v>5614</v>
      </c>
    </row>
    <row r="13300" spans="1:5">
      <c r="A13300">
        <v>4205</v>
      </c>
      <c r="C13300" t="s">
        <v>5615</v>
      </c>
    </row>
    <row r="13301" spans="1:5">
      <c r="C13301" t="s">
        <v>3976</v>
      </c>
    </row>
    <row r="13303" spans="1:5">
      <c r="C13303" t="s">
        <v>5616</v>
      </c>
    </row>
    <row r="13304" spans="1:5">
      <c r="C13304" t="s">
        <v>5617</v>
      </c>
    </row>
    <row r="13306" spans="1:5">
      <c r="A13306">
        <v>42050011</v>
      </c>
      <c r="C13306" t="s">
        <v>5618</v>
      </c>
      <c r="D13306" t="s">
        <v>5619</v>
      </c>
      <c r="E13306">
        <v>3</v>
      </c>
    </row>
    <row r="13308" spans="1:5">
      <c r="A13308">
        <v>42050012</v>
      </c>
      <c r="C13308" t="s">
        <v>5618</v>
      </c>
      <c r="D13308" t="s">
        <v>5620</v>
      </c>
      <c r="E13308">
        <v>3</v>
      </c>
    </row>
    <row r="13310" spans="1:5">
      <c r="A13310">
        <v>42050013</v>
      </c>
      <c r="C13310" t="s">
        <v>5618</v>
      </c>
      <c r="D13310" t="s">
        <v>5621</v>
      </c>
      <c r="E13310">
        <v>3</v>
      </c>
    </row>
    <row r="13312" spans="1:5">
      <c r="A13312">
        <v>42050014</v>
      </c>
      <c r="C13312" t="s">
        <v>5618</v>
      </c>
      <c r="D13312" t="s">
        <v>5622</v>
      </c>
      <c r="E13312">
        <v>3</v>
      </c>
    </row>
    <row r="13314" spans="1:5">
      <c r="A13314">
        <v>42050015</v>
      </c>
      <c r="C13314" t="s">
        <v>5618</v>
      </c>
      <c r="D13314" t="s">
        <v>5623</v>
      </c>
      <c r="E13314">
        <v>3</v>
      </c>
    </row>
    <row r="13316" spans="1:5">
      <c r="A13316">
        <v>42050016</v>
      </c>
      <c r="C13316" t="s">
        <v>5618</v>
      </c>
      <c r="D13316" t="s">
        <v>5624</v>
      </c>
      <c r="E13316">
        <v>3</v>
      </c>
    </row>
    <row r="13318" spans="1:5">
      <c r="A13318">
        <v>42050017</v>
      </c>
      <c r="C13318" t="s">
        <v>5625</v>
      </c>
      <c r="E13318">
        <v>3</v>
      </c>
    </row>
    <row r="13320" spans="1:5">
      <c r="A13320">
        <v>42050019</v>
      </c>
      <c r="C13320" t="s">
        <v>3208</v>
      </c>
      <c r="E13320">
        <v>3</v>
      </c>
    </row>
    <row r="13322" spans="1:5">
      <c r="A13322">
        <v>4205009</v>
      </c>
      <c r="C13322" t="s">
        <v>56</v>
      </c>
      <c r="E13322">
        <v>20</v>
      </c>
    </row>
    <row r="13324" spans="1:5">
      <c r="A13324">
        <v>4206</v>
      </c>
      <c r="C13324" t="s">
        <v>5626</v>
      </c>
      <c r="E13324">
        <v>20</v>
      </c>
    </row>
    <row r="13325" spans="1:5">
      <c r="C13325" t="s">
        <v>5627</v>
      </c>
    </row>
    <row r="13327" spans="1:5">
      <c r="D13327" t="s">
        <v>5628</v>
      </c>
    </row>
    <row r="13328" spans="1:5">
      <c r="B13328" t="s">
        <v>5629</v>
      </c>
    </row>
    <row r="13329" spans="1:2">
      <c r="A13329" t="s">
        <v>5630</v>
      </c>
    </row>
    <row r="13331" spans="1:2">
      <c r="A13331" t="s">
        <v>823</v>
      </c>
      <c r="B13331" t="s">
        <v>5631</v>
      </c>
    </row>
    <row r="13333" spans="1:2">
      <c r="A13333" t="s">
        <v>825</v>
      </c>
      <c r="B13333" t="s">
        <v>1851</v>
      </c>
    </row>
    <row r="13335" spans="1:2">
      <c r="A13335" t="s">
        <v>5632</v>
      </c>
    </row>
    <row r="13337" spans="1:2">
      <c r="A13337" t="s">
        <v>5633</v>
      </c>
    </row>
    <row r="13339" spans="1:2">
      <c r="A13339" t="s">
        <v>5634</v>
      </c>
    </row>
    <row r="13341" spans="1:2">
      <c r="A13341" t="s">
        <v>5545</v>
      </c>
    </row>
    <row r="13342" spans="1:2">
      <c r="A13342" t="s">
        <v>5635</v>
      </c>
    </row>
    <row r="13346" spans="1:4">
      <c r="A13346">
        <v>209</v>
      </c>
    </row>
    <row r="13348" spans="1:4">
      <c r="A13348" t="s">
        <v>5636</v>
      </c>
    </row>
    <row r="13350" spans="1:4">
      <c r="A13350" t="s">
        <v>827</v>
      </c>
      <c r="B13350" t="s">
        <v>5637</v>
      </c>
    </row>
    <row r="13352" spans="1:4">
      <c r="A13352" t="s">
        <v>1480</v>
      </c>
      <c r="B13352" t="s">
        <v>5638</v>
      </c>
    </row>
    <row r="13354" spans="1:4">
      <c r="A13354" t="s">
        <v>5639</v>
      </c>
    </row>
    <row r="13356" spans="1:4">
      <c r="A13356" t="s">
        <v>1555</v>
      </c>
      <c r="B13356" t="s">
        <v>5640</v>
      </c>
    </row>
    <row r="13359" spans="1:4">
      <c r="A13359" t="s">
        <v>0</v>
      </c>
      <c r="C13359" t="s">
        <v>1</v>
      </c>
      <c r="D13359" t="s">
        <v>2</v>
      </c>
    </row>
    <row r="13361" spans="1:4">
      <c r="A13361" t="s">
        <v>4</v>
      </c>
      <c r="B13361" t="s">
        <v>5</v>
      </c>
    </row>
    <row r="13362" spans="1:4">
      <c r="A13362" t="s">
        <v>7</v>
      </c>
      <c r="B13362" t="s">
        <v>8</v>
      </c>
    </row>
    <row r="13363" spans="1:4">
      <c r="A13363" t="s">
        <v>12</v>
      </c>
    </row>
    <row r="13365" spans="1:4">
      <c r="A13365">
        <v>-1</v>
      </c>
      <c r="B13365">
        <v>-2</v>
      </c>
      <c r="C13365">
        <v>-3</v>
      </c>
      <c r="D13365">
        <v>-4</v>
      </c>
    </row>
    <row r="13367" spans="1:4">
      <c r="A13367">
        <v>4301</v>
      </c>
      <c r="C13367" t="s">
        <v>5641</v>
      </c>
    </row>
    <row r="13368" spans="1:4">
      <c r="C13368" t="s">
        <v>5642</v>
      </c>
    </row>
    <row r="13369" spans="1:4">
      <c r="C13369" t="s">
        <v>5643</v>
      </c>
    </row>
    <row r="13370" spans="1:4">
      <c r="C13370" t="s">
        <v>5644</v>
      </c>
    </row>
    <row r="13372" spans="1:4">
      <c r="A13372">
        <v>43011</v>
      </c>
      <c r="C13372" t="s">
        <v>5645</v>
      </c>
      <c r="D13372" t="s">
        <v>155</v>
      </c>
    </row>
    <row r="13373" spans="1:4">
      <c r="C13373" t="s">
        <v>5646</v>
      </c>
    </row>
    <row r="13374" spans="1:4">
      <c r="A13374">
        <v>43013</v>
      </c>
      <c r="C13374" t="s">
        <v>5647</v>
      </c>
      <c r="D13374" t="s">
        <v>155</v>
      </c>
    </row>
    <row r="13375" spans="1:4">
      <c r="C13375" t="s">
        <v>5648</v>
      </c>
    </row>
    <row r="13376" spans="1:4">
      <c r="C13376" t="s">
        <v>5649</v>
      </c>
    </row>
    <row r="13377" spans="1:4">
      <c r="C13377" t="s">
        <v>5650</v>
      </c>
    </row>
    <row r="13379" spans="1:4">
      <c r="A13379">
        <v>43016</v>
      </c>
      <c r="C13379" t="s">
        <v>5651</v>
      </c>
      <c r="D13379" t="s">
        <v>155</v>
      </c>
    </row>
    <row r="13381" spans="1:4">
      <c r="A13381">
        <v>43018</v>
      </c>
      <c r="C13381" t="s">
        <v>5652</v>
      </c>
      <c r="D13381" t="s">
        <v>155</v>
      </c>
    </row>
    <row r="13382" spans="1:4">
      <c r="C13382" t="s">
        <v>5653</v>
      </c>
    </row>
    <row r="13384" spans="1:4">
      <c r="A13384">
        <v>43019</v>
      </c>
      <c r="C13384" t="s">
        <v>5654</v>
      </c>
      <c r="D13384" t="s">
        <v>155</v>
      </c>
    </row>
    <row r="13385" spans="1:4">
      <c r="C13385" t="s">
        <v>5655</v>
      </c>
    </row>
    <row r="13387" spans="1:4">
      <c r="A13387">
        <v>4302</v>
      </c>
      <c r="C13387" t="s">
        <v>5656</v>
      </c>
    </row>
    <row r="13388" spans="1:4">
      <c r="C13388" t="s">
        <v>5657</v>
      </c>
    </row>
    <row r="13389" spans="1:4">
      <c r="C13389" t="s">
        <v>5658</v>
      </c>
    </row>
    <row r="13390" spans="1:4">
      <c r="C13390" t="s">
        <v>5659</v>
      </c>
    </row>
    <row r="13391" spans="1:4">
      <c r="C13391" t="s">
        <v>5660</v>
      </c>
    </row>
    <row r="13393" spans="1:4">
      <c r="C13393" t="s">
        <v>5661</v>
      </c>
    </row>
    <row r="13394" spans="1:4">
      <c r="C13394" t="s">
        <v>5662</v>
      </c>
    </row>
    <row r="13396" spans="1:4">
      <c r="A13396">
        <v>430211</v>
      </c>
      <c r="C13396" t="s">
        <v>5663</v>
      </c>
      <c r="D13396">
        <v>3</v>
      </c>
    </row>
    <row r="13398" spans="1:4">
      <c r="C13398" t="s">
        <v>676</v>
      </c>
    </row>
    <row r="13400" spans="1:4">
      <c r="A13400">
        <v>43021910</v>
      </c>
      <c r="C13400" t="s">
        <v>5664</v>
      </c>
      <c r="D13400">
        <v>3</v>
      </c>
    </row>
    <row r="13402" spans="1:4">
      <c r="A13402">
        <v>4302199</v>
      </c>
      <c r="C13402" t="s">
        <v>56</v>
      </c>
      <c r="D13402">
        <v>3</v>
      </c>
    </row>
    <row r="13406" spans="1:4">
      <c r="A13406">
        <v>210</v>
      </c>
    </row>
    <row r="13408" spans="1:4">
      <c r="A13408" t="s">
        <v>0</v>
      </c>
      <c r="C13408" t="s">
        <v>1</v>
      </c>
      <c r="D13408" t="s">
        <v>2</v>
      </c>
    </row>
    <row r="13410" spans="1:4">
      <c r="A13410" t="s">
        <v>4</v>
      </c>
      <c r="B13410" t="s">
        <v>5</v>
      </c>
    </row>
    <row r="13411" spans="1:4">
      <c r="A13411" t="s">
        <v>7</v>
      </c>
      <c r="B13411" t="s">
        <v>8</v>
      </c>
    </row>
    <row r="13412" spans="1:4">
      <c r="A13412" t="s">
        <v>12</v>
      </c>
    </row>
    <row r="13414" spans="1:4">
      <c r="A13414">
        <v>-1</v>
      </c>
      <c r="B13414">
        <v>-2</v>
      </c>
      <c r="C13414">
        <v>-3</v>
      </c>
      <c r="D13414">
        <v>-4</v>
      </c>
    </row>
    <row r="13416" spans="1:4">
      <c r="A13416">
        <v>43022</v>
      </c>
      <c r="C13416" t="s">
        <v>5654</v>
      </c>
      <c r="D13416" t="s">
        <v>155</v>
      </c>
    </row>
    <row r="13417" spans="1:4">
      <c r="C13417" t="s">
        <v>5665</v>
      </c>
    </row>
    <row r="13419" spans="1:4">
      <c r="A13419">
        <v>43023</v>
      </c>
      <c r="C13419" t="s">
        <v>5666</v>
      </c>
      <c r="D13419" t="s">
        <v>155</v>
      </c>
    </row>
    <row r="13420" spans="1:4">
      <c r="C13420" t="s">
        <v>5667</v>
      </c>
    </row>
    <row r="13422" spans="1:4">
      <c r="A13422">
        <v>4303</v>
      </c>
      <c r="C13422" t="s">
        <v>5668</v>
      </c>
    </row>
    <row r="13423" spans="1:4">
      <c r="C13423" t="s">
        <v>5669</v>
      </c>
    </row>
    <row r="13425" spans="1:4">
      <c r="A13425">
        <v>43031</v>
      </c>
      <c r="C13425" t="s">
        <v>5036</v>
      </c>
      <c r="D13425" t="s">
        <v>98</v>
      </c>
    </row>
    <row r="13427" spans="1:4">
      <c r="A13427">
        <v>43039</v>
      </c>
      <c r="C13427" t="s">
        <v>33</v>
      </c>
      <c r="D13427">
        <v>3</v>
      </c>
    </row>
    <row r="13429" spans="1:4">
      <c r="A13429">
        <v>4304</v>
      </c>
      <c r="C13429" t="s">
        <v>5670</v>
      </c>
      <c r="D13429">
        <v>3</v>
      </c>
    </row>
    <row r="13437" spans="1:4">
      <c r="A13437" t="s">
        <v>5671</v>
      </c>
    </row>
    <row r="13439" spans="1:4">
      <c r="A13439" t="s">
        <v>5672</v>
      </c>
    </row>
    <row r="13445" spans="1:2">
      <c r="A13445" t="s">
        <v>5673</v>
      </c>
    </row>
    <row r="13447" spans="1:2">
      <c r="A13447" t="s">
        <v>5674</v>
      </c>
    </row>
    <row r="13450" spans="1:2">
      <c r="A13450" t="s">
        <v>822</v>
      </c>
    </row>
    <row r="13452" spans="1:2">
      <c r="A13452" t="s">
        <v>823</v>
      </c>
      <c r="B13452" t="s">
        <v>1851</v>
      </c>
    </row>
    <row r="13454" spans="1:2">
      <c r="A13454" t="s">
        <v>5675</v>
      </c>
    </row>
    <row r="13456" spans="1:2">
      <c r="A13456" t="s">
        <v>5676</v>
      </c>
    </row>
    <row r="13458" spans="1:2">
      <c r="A13458" t="s">
        <v>5677</v>
      </c>
    </row>
    <row r="13460" spans="1:2">
      <c r="A13460" t="s">
        <v>5678</v>
      </c>
    </row>
    <row r="13461" spans="1:2">
      <c r="A13461" t="s">
        <v>5679</v>
      </c>
    </row>
    <row r="13462" spans="1:2">
      <c r="A13462" t="s">
        <v>5680</v>
      </c>
    </row>
    <row r="13463" spans="1:2">
      <c r="A13463" t="s">
        <v>5058</v>
      </c>
    </row>
    <row r="13464" spans="1:2">
      <c r="A13464" t="s">
        <v>5681</v>
      </c>
    </row>
    <row r="13465" spans="1:2">
      <c r="A13465" t="s">
        <v>5682</v>
      </c>
    </row>
    <row r="13466" spans="1:2">
      <c r="A13466" t="s">
        <v>1860</v>
      </c>
      <c r="B13466" t="s">
        <v>5683</v>
      </c>
    </row>
    <row r="13469" spans="1:2">
      <c r="A13469">
        <v>211</v>
      </c>
    </row>
    <row r="13471" spans="1:2">
      <c r="A13471" t="s">
        <v>4764</v>
      </c>
    </row>
    <row r="13473" spans="1:2">
      <c r="A13473" t="s">
        <v>5684</v>
      </c>
    </row>
    <row r="13475" spans="1:2">
      <c r="A13475" t="s">
        <v>5685</v>
      </c>
    </row>
    <row r="13477" spans="1:2">
      <c r="A13477" t="s">
        <v>5686</v>
      </c>
    </row>
    <row r="13479" spans="1:2">
      <c r="A13479" t="s">
        <v>5687</v>
      </c>
    </row>
    <row r="13481" spans="1:2">
      <c r="A13481" t="s">
        <v>5688</v>
      </c>
    </row>
    <row r="13483" spans="1:2">
      <c r="A13483" t="s">
        <v>5689</v>
      </c>
    </row>
    <row r="13485" spans="1:2">
      <c r="A13485" t="s">
        <v>5690</v>
      </c>
    </row>
    <row r="13487" spans="1:2">
      <c r="A13487" t="s">
        <v>825</v>
      </c>
      <c r="B13487" t="s">
        <v>5691</v>
      </c>
    </row>
    <row r="13489" spans="1:2">
      <c r="A13489" t="s">
        <v>827</v>
      </c>
      <c r="B13489" t="s">
        <v>5692</v>
      </c>
    </row>
    <row r="13491" spans="1:2">
      <c r="A13491" t="s">
        <v>1480</v>
      </c>
      <c r="B13491" t="s">
        <v>5693</v>
      </c>
    </row>
    <row r="13493" spans="1:2">
      <c r="A13493" t="s">
        <v>1555</v>
      </c>
      <c r="B13493" t="s">
        <v>5694</v>
      </c>
    </row>
    <row r="13495" spans="1:2">
      <c r="A13495" t="s">
        <v>1557</v>
      </c>
      <c r="B13495" t="s">
        <v>5695</v>
      </c>
    </row>
    <row r="13497" spans="1:2">
      <c r="A13497" t="s">
        <v>1702</v>
      </c>
    </row>
    <row r="13499" spans="1:2">
      <c r="A13499" t="s">
        <v>823</v>
      </c>
      <c r="B13499" t="s">
        <v>5696</v>
      </c>
    </row>
    <row r="13507" spans="1:4">
      <c r="A13507">
        <v>212</v>
      </c>
    </row>
    <row r="13509" spans="1:4">
      <c r="A13509" t="s">
        <v>0</v>
      </c>
      <c r="C13509" t="s">
        <v>1</v>
      </c>
      <c r="D13509" t="s">
        <v>2746</v>
      </c>
    </row>
    <row r="13510" spans="1:4">
      <c r="D13510" t="s">
        <v>2747</v>
      </c>
    </row>
    <row r="13511" spans="1:4">
      <c r="A13511" t="s">
        <v>4</v>
      </c>
      <c r="B13511" t="s">
        <v>5</v>
      </c>
    </row>
    <row r="13512" spans="1:4">
      <c r="A13512" t="s">
        <v>7</v>
      </c>
      <c r="B13512" t="s">
        <v>8</v>
      </c>
    </row>
    <row r="13513" spans="1:4">
      <c r="A13513" t="s">
        <v>12</v>
      </c>
    </row>
    <row r="13514" spans="1:4">
      <c r="A13514">
        <v>-1</v>
      </c>
      <c r="B13514">
        <v>-2</v>
      </c>
      <c r="C13514">
        <v>-3</v>
      </c>
      <c r="D13514">
        <v>-4</v>
      </c>
    </row>
    <row r="13516" spans="1:4">
      <c r="A13516">
        <v>4401</v>
      </c>
      <c r="C13516" t="s">
        <v>5697</v>
      </c>
    </row>
    <row r="13517" spans="1:4">
      <c r="C13517" t="s">
        <v>5698</v>
      </c>
    </row>
    <row r="13518" spans="1:4">
      <c r="C13518" t="s">
        <v>5699</v>
      </c>
    </row>
    <row r="13519" spans="1:4">
      <c r="C13519" t="s">
        <v>5700</v>
      </c>
    </row>
    <row r="13520" spans="1:4">
      <c r="C13520" t="s">
        <v>5701</v>
      </c>
    </row>
    <row r="13522" spans="1:4">
      <c r="C13522" t="s">
        <v>5702</v>
      </c>
    </row>
    <row r="13523" spans="1:4">
      <c r="C13523" t="s">
        <v>5703</v>
      </c>
    </row>
    <row r="13525" spans="1:4">
      <c r="A13525">
        <v>440111</v>
      </c>
      <c r="C13525" t="s">
        <v>5704</v>
      </c>
      <c r="D13525">
        <v>3</v>
      </c>
    </row>
    <row r="13527" spans="1:4">
      <c r="A13527">
        <v>440112</v>
      </c>
      <c r="C13527" t="s">
        <v>5705</v>
      </c>
      <c r="D13527">
        <v>3</v>
      </c>
    </row>
    <row r="13529" spans="1:4">
      <c r="C13529" t="s">
        <v>5706</v>
      </c>
    </row>
    <row r="13531" spans="1:4">
      <c r="A13531">
        <v>44012100</v>
      </c>
      <c r="C13531" t="s">
        <v>5704</v>
      </c>
      <c r="D13531">
        <v>3</v>
      </c>
    </row>
    <row r="13533" spans="1:4">
      <c r="A13533">
        <v>440122</v>
      </c>
      <c r="C13533" t="s">
        <v>5705</v>
      </c>
      <c r="D13533">
        <v>3</v>
      </c>
    </row>
    <row r="13535" spans="1:4">
      <c r="C13535" t="s">
        <v>5707</v>
      </c>
    </row>
    <row r="13536" spans="1:4">
      <c r="C13536" t="s">
        <v>5708</v>
      </c>
    </row>
    <row r="13537" spans="1:4">
      <c r="C13537" t="s">
        <v>5709</v>
      </c>
    </row>
    <row r="13539" spans="1:4">
      <c r="A13539">
        <v>440131</v>
      </c>
      <c r="C13539" t="s">
        <v>5710</v>
      </c>
      <c r="D13539">
        <v>3</v>
      </c>
    </row>
    <row r="13541" spans="1:4">
      <c r="A13541">
        <v>440139</v>
      </c>
      <c r="C13541" t="s">
        <v>27</v>
      </c>
      <c r="D13541">
        <v>3</v>
      </c>
    </row>
    <row r="13543" spans="1:4">
      <c r="A13543">
        <v>44014</v>
      </c>
      <c r="C13543" t="s">
        <v>5711</v>
      </c>
      <c r="D13543" t="s">
        <v>155</v>
      </c>
    </row>
    <row r="13544" spans="1:4">
      <c r="C13544" t="s">
        <v>2154</v>
      </c>
    </row>
    <row r="13546" spans="1:4">
      <c r="A13546">
        <v>4402</v>
      </c>
      <c r="C13546" t="s">
        <v>5712</v>
      </c>
    </row>
    <row r="13547" spans="1:4">
      <c r="C13547" t="s">
        <v>5713</v>
      </c>
    </row>
    <row r="13549" spans="1:4">
      <c r="A13549">
        <v>44021</v>
      </c>
      <c r="C13549" t="s">
        <v>5714</v>
      </c>
      <c r="D13549">
        <v>3</v>
      </c>
    </row>
    <row r="13551" spans="1:4">
      <c r="A13551">
        <v>44029</v>
      </c>
      <c r="C13551" t="s">
        <v>33</v>
      </c>
      <c r="D13551">
        <v>3</v>
      </c>
    </row>
    <row r="13553" spans="1:4">
      <c r="A13553">
        <v>4403</v>
      </c>
      <c r="C13553" t="s">
        <v>5715</v>
      </c>
    </row>
    <row r="13554" spans="1:4">
      <c r="C13554" t="s">
        <v>5716</v>
      </c>
    </row>
    <row r="13556" spans="1:4">
      <c r="C13556" t="s">
        <v>5717</v>
      </c>
    </row>
    <row r="13557" spans="1:4">
      <c r="C13557" t="s">
        <v>5718</v>
      </c>
    </row>
    <row r="13559" spans="1:4">
      <c r="A13559">
        <v>440311</v>
      </c>
      <c r="C13559" t="s">
        <v>5704</v>
      </c>
      <c r="D13559">
        <v>3</v>
      </c>
    </row>
    <row r="13561" spans="1:4">
      <c r="A13561">
        <v>440312</v>
      </c>
      <c r="C13561" t="s">
        <v>5705</v>
      </c>
      <c r="D13561">
        <v>3</v>
      </c>
    </row>
    <row r="13563" spans="1:4">
      <c r="C13563" t="s">
        <v>5719</v>
      </c>
    </row>
    <row r="13565" spans="1:4">
      <c r="A13565">
        <v>44032100</v>
      </c>
      <c r="C13565" t="s">
        <v>5720</v>
      </c>
      <c r="D13565" t="s">
        <v>155</v>
      </c>
    </row>
    <row r="13566" spans="1:4">
      <c r="C13566" t="s">
        <v>5721</v>
      </c>
    </row>
    <row r="13568" spans="1:4">
      <c r="A13568">
        <v>440322</v>
      </c>
      <c r="C13568" t="s">
        <v>5722</v>
      </c>
      <c r="D13568">
        <v>3</v>
      </c>
    </row>
    <row r="13569" spans="1:4">
      <c r="A13569">
        <v>440323</v>
      </c>
      <c r="C13569" t="s">
        <v>5723</v>
      </c>
      <c r="D13569" t="s">
        <v>155</v>
      </c>
    </row>
    <row r="13570" spans="1:4">
      <c r="C13570" t="s">
        <v>5724</v>
      </c>
    </row>
    <row r="13571" spans="1:4">
      <c r="C13571" t="s">
        <v>4823</v>
      </c>
    </row>
    <row r="13573" spans="1:4">
      <c r="A13573">
        <v>440324</v>
      </c>
      <c r="C13573" t="s">
        <v>5725</v>
      </c>
      <c r="D13573" t="s">
        <v>155</v>
      </c>
    </row>
    <row r="13574" spans="1:4">
      <c r="C13574" t="s">
        <v>5726</v>
      </c>
    </row>
    <row r="13576" spans="1:4">
      <c r="A13576">
        <v>440325</v>
      </c>
      <c r="C13576" t="s">
        <v>5727</v>
      </c>
      <c r="D13576">
        <v>3</v>
      </c>
    </row>
    <row r="13577" spans="1:4">
      <c r="C13577" t="s">
        <v>5728</v>
      </c>
    </row>
    <row r="13579" spans="1:4">
      <c r="A13579">
        <v>440326</v>
      </c>
      <c r="C13579" t="s">
        <v>27</v>
      </c>
      <c r="D13579">
        <v>3</v>
      </c>
    </row>
    <row r="13583" spans="1:4">
      <c r="A13583">
        <v>213</v>
      </c>
    </row>
    <row r="13585" spans="1:5">
      <c r="A13585" t="s">
        <v>0</v>
      </c>
      <c r="D13585" t="s">
        <v>1</v>
      </c>
      <c r="E13585" t="s">
        <v>2746</v>
      </c>
    </row>
    <row r="13586" spans="1:5">
      <c r="E13586" t="s">
        <v>2747</v>
      </c>
    </row>
    <row r="13587" spans="1:5">
      <c r="A13587" t="s">
        <v>4</v>
      </c>
      <c r="B13587" t="s">
        <v>5</v>
      </c>
    </row>
    <row r="13588" spans="1:5">
      <c r="A13588" t="s">
        <v>7</v>
      </c>
      <c r="B13588" t="s">
        <v>8</v>
      </c>
    </row>
    <row r="13589" spans="1:5">
      <c r="A13589" t="s">
        <v>12</v>
      </c>
    </row>
    <row r="13590" spans="1:5">
      <c r="A13590">
        <v>-1</v>
      </c>
      <c r="B13590">
        <v>-2</v>
      </c>
      <c r="D13590">
        <v>-3</v>
      </c>
      <c r="E13590">
        <v>-4</v>
      </c>
    </row>
    <row r="13592" spans="1:5">
      <c r="C13592" t="s">
        <v>360</v>
      </c>
      <c r="D13592" t="s">
        <v>5729</v>
      </c>
    </row>
    <row r="13594" spans="1:5">
      <c r="A13594">
        <v>440341</v>
      </c>
      <c r="C13594" t="s">
        <v>5730</v>
      </c>
      <c r="E13594" t="s">
        <v>155</v>
      </c>
    </row>
    <row r="13595" spans="1:5">
      <c r="C13595" t="s">
        <v>5731</v>
      </c>
    </row>
    <row r="13597" spans="1:5">
      <c r="C13597" t="s">
        <v>676</v>
      </c>
    </row>
    <row r="13599" spans="1:5">
      <c r="A13599">
        <v>44034910</v>
      </c>
      <c r="C13599" t="s">
        <v>5732</v>
      </c>
      <c r="E13599" t="s">
        <v>155</v>
      </c>
    </row>
    <row r="13600" spans="1:5">
      <c r="C13600" t="s">
        <v>5733</v>
      </c>
    </row>
    <row r="13602" spans="1:5">
      <c r="A13602">
        <v>4403499</v>
      </c>
      <c r="C13602" t="s">
        <v>56</v>
      </c>
      <c r="E13602">
        <v>3</v>
      </c>
    </row>
    <row r="13604" spans="1:5">
      <c r="C13604" t="s">
        <v>95</v>
      </c>
    </row>
    <row r="13606" spans="1:5">
      <c r="A13606">
        <v>44039100</v>
      </c>
      <c r="C13606" t="s">
        <v>5734</v>
      </c>
      <c r="E13606">
        <v>3</v>
      </c>
    </row>
    <row r="13608" spans="1:5">
      <c r="A13608">
        <v>440393</v>
      </c>
      <c r="C13608" t="s">
        <v>5735</v>
      </c>
      <c r="E13608" t="s">
        <v>155</v>
      </c>
    </row>
    <row r="13609" spans="1:5">
      <c r="C13609" t="s">
        <v>5736</v>
      </c>
    </row>
    <row r="13611" spans="1:5">
      <c r="A13611">
        <v>440394</v>
      </c>
      <c r="C13611" t="s">
        <v>5737</v>
      </c>
      <c r="E13611">
        <v>3</v>
      </c>
    </row>
    <row r="13613" spans="1:5">
      <c r="A13613">
        <v>440395</v>
      </c>
      <c r="C13613" t="s">
        <v>5738</v>
      </c>
      <c r="E13613" t="s">
        <v>155</v>
      </c>
    </row>
    <row r="13614" spans="1:5">
      <c r="C13614" t="s">
        <v>5736</v>
      </c>
    </row>
    <row r="13616" spans="1:5">
      <c r="A13616">
        <v>440396</v>
      </c>
      <c r="C13616" t="s">
        <v>5739</v>
      </c>
      <c r="E13616">
        <v>3</v>
      </c>
    </row>
    <row r="13618" spans="1:5">
      <c r="A13618">
        <v>440397</v>
      </c>
      <c r="C13618" t="s">
        <v>5740</v>
      </c>
      <c r="E13618" t="s">
        <v>155</v>
      </c>
    </row>
    <row r="13620" spans="1:5">
      <c r="A13620">
        <v>440398</v>
      </c>
      <c r="C13620" t="s">
        <v>5741</v>
      </c>
      <c r="E13620">
        <v>3</v>
      </c>
    </row>
    <row r="13622" spans="1:5">
      <c r="A13622">
        <v>440399</v>
      </c>
      <c r="C13622" t="s">
        <v>27</v>
      </c>
      <c r="E13622">
        <v>3</v>
      </c>
    </row>
    <row r="13624" spans="1:5">
      <c r="A13624">
        <v>4404</v>
      </c>
      <c r="C13624" t="s">
        <v>5742</v>
      </c>
    </row>
    <row r="13625" spans="1:5">
      <c r="C13625" t="s">
        <v>5743</v>
      </c>
    </row>
    <row r="13626" spans="1:5">
      <c r="C13626" t="s">
        <v>5744</v>
      </c>
    </row>
    <row r="13627" spans="1:5">
      <c r="C13627" t="s">
        <v>5745</v>
      </c>
    </row>
    <row r="13628" spans="1:5">
      <c r="C13628" t="s">
        <v>5746</v>
      </c>
    </row>
    <row r="13629" spans="1:5">
      <c r="C13629" t="s">
        <v>5747</v>
      </c>
    </row>
    <row r="13630" spans="1:5">
      <c r="C13630" t="s">
        <v>5748</v>
      </c>
    </row>
    <row r="13632" spans="1:5">
      <c r="A13632">
        <v>44041</v>
      </c>
      <c r="C13632" t="s">
        <v>5749</v>
      </c>
      <c r="E13632">
        <v>3</v>
      </c>
    </row>
    <row r="13634" spans="1:5">
      <c r="A13634">
        <v>44042</v>
      </c>
      <c r="C13634" t="s">
        <v>5750</v>
      </c>
      <c r="E13634">
        <v>3</v>
      </c>
    </row>
    <row r="13636" spans="1:5">
      <c r="A13636">
        <v>4405</v>
      </c>
      <c r="C13636" t="s">
        <v>5751</v>
      </c>
      <c r="E13636">
        <v>3</v>
      </c>
    </row>
    <row r="13638" spans="1:5">
      <c r="A13638">
        <v>4406</v>
      </c>
      <c r="C13638" t="s">
        <v>5752</v>
      </c>
    </row>
    <row r="13639" spans="1:5">
      <c r="C13639" t="s">
        <v>5753</v>
      </c>
    </row>
    <row r="13641" spans="1:5">
      <c r="C13641" t="s">
        <v>5754</v>
      </c>
    </row>
    <row r="13643" spans="1:5">
      <c r="A13643">
        <v>44061100</v>
      </c>
      <c r="C13643" t="s">
        <v>5704</v>
      </c>
      <c r="E13643">
        <v>3</v>
      </c>
    </row>
    <row r="13645" spans="1:5">
      <c r="A13645">
        <v>440612</v>
      </c>
      <c r="C13645" t="s">
        <v>5705</v>
      </c>
      <c r="E13645">
        <v>3</v>
      </c>
    </row>
    <row r="13647" spans="1:5">
      <c r="C13647" t="s">
        <v>95</v>
      </c>
    </row>
    <row r="13649" spans="1:5">
      <c r="A13649">
        <v>44069100</v>
      </c>
      <c r="C13649" t="s">
        <v>5704</v>
      </c>
      <c r="E13649">
        <v>3</v>
      </c>
    </row>
    <row r="13651" spans="1:5">
      <c r="A13651">
        <v>440692</v>
      </c>
      <c r="C13651" t="s">
        <v>5705</v>
      </c>
      <c r="E13651">
        <v>3</v>
      </c>
    </row>
    <row r="13653" spans="1:5">
      <c r="A13653">
        <v>4407</v>
      </c>
      <c r="C13653" t="s">
        <v>5755</v>
      </c>
    </row>
    <row r="13654" spans="1:5">
      <c r="C13654" t="s">
        <v>5756</v>
      </c>
    </row>
    <row r="13655" spans="1:5">
      <c r="C13655" t="s">
        <v>5757</v>
      </c>
    </row>
    <row r="13657" spans="1:5">
      <c r="C13657" t="s">
        <v>5758</v>
      </c>
    </row>
    <row r="13659" spans="1:5">
      <c r="A13659">
        <v>44071100</v>
      </c>
      <c r="C13659" t="s">
        <v>5759</v>
      </c>
      <c r="E13659">
        <v>3</v>
      </c>
    </row>
    <row r="13663" spans="1:5">
      <c r="A13663">
        <v>214</v>
      </c>
    </row>
    <row r="13665" spans="1:5">
      <c r="A13665" t="s">
        <v>0</v>
      </c>
      <c r="D13665" t="s">
        <v>1</v>
      </c>
      <c r="E13665" t="s">
        <v>2746</v>
      </c>
    </row>
    <row r="13666" spans="1:5">
      <c r="E13666" t="s">
        <v>2747</v>
      </c>
    </row>
    <row r="13667" spans="1:5">
      <c r="A13667" t="s">
        <v>4</v>
      </c>
      <c r="B13667" t="s">
        <v>5</v>
      </c>
    </row>
    <row r="13668" spans="1:5">
      <c r="A13668" t="s">
        <v>7</v>
      </c>
      <c r="B13668" t="s">
        <v>8</v>
      </c>
    </row>
    <row r="13669" spans="1:5">
      <c r="A13669" t="s">
        <v>12</v>
      </c>
    </row>
    <row r="13670" spans="1:5">
      <c r="A13670">
        <v>-1</v>
      </c>
      <c r="B13670">
        <v>-2</v>
      </c>
      <c r="D13670">
        <v>-3</v>
      </c>
      <c r="E13670">
        <v>-4</v>
      </c>
    </row>
    <row r="13672" spans="1:5">
      <c r="A13672">
        <v>440712</v>
      </c>
      <c r="C13672" t="s">
        <v>5760</v>
      </c>
      <c r="E13672" t="s">
        <v>155</v>
      </c>
    </row>
    <row r="13674" spans="1:5">
      <c r="A13674">
        <v>440719</v>
      </c>
      <c r="C13674" t="s">
        <v>27</v>
      </c>
      <c r="E13674">
        <v>3</v>
      </c>
    </row>
    <row r="13676" spans="1:5">
      <c r="C13676" t="s">
        <v>5761</v>
      </c>
    </row>
    <row r="13678" spans="1:5">
      <c r="A13678">
        <v>44072100</v>
      </c>
      <c r="C13678" t="s">
        <v>60</v>
      </c>
      <c r="D13678" t="s">
        <v>5762</v>
      </c>
      <c r="E13678">
        <v>3</v>
      </c>
    </row>
    <row r="13680" spans="1:5">
      <c r="A13680">
        <v>440722</v>
      </c>
      <c r="C13680" t="s">
        <v>5763</v>
      </c>
      <c r="E13680" t="s">
        <v>155</v>
      </c>
    </row>
    <row r="13682" spans="1:5">
      <c r="A13682">
        <v>440725</v>
      </c>
      <c r="C13682" t="s">
        <v>5730</v>
      </c>
      <c r="E13682" t="s">
        <v>155</v>
      </c>
    </row>
    <row r="13683" spans="1:5">
      <c r="C13683" t="s">
        <v>5731</v>
      </c>
    </row>
    <row r="13685" spans="1:5">
      <c r="A13685">
        <v>440726</v>
      </c>
      <c r="C13685" t="s">
        <v>5764</v>
      </c>
      <c r="E13685" t="s">
        <v>155</v>
      </c>
    </row>
    <row r="13686" spans="1:5">
      <c r="C13686" t="s">
        <v>5765</v>
      </c>
    </row>
    <row r="13688" spans="1:5">
      <c r="A13688">
        <v>440727</v>
      </c>
      <c r="C13688" t="s">
        <v>60</v>
      </c>
      <c r="D13688" t="s">
        <v>5766</v>
      </c>
      <c r="E13688">
        <v>3</v>
      </c>
    </row>
    <row r="13690" spans="1:5">
      <c r="A13690">
        <v>440728</v>
      </c>
      <c r="C13690" t="s">
        <v>60</v>
      </c>
      <c r="D13690" t="s">
        <v>5767</v>
      </c>
      <c r="E13690">
        <v>3</v>
      </c>
    </row>
    <row r="13692" spans="1:5">
      <c r="A13692">
        <v>440729</v>
      </c>
      <c r="C13692" t="s">
        <v>27</v>
      </c>
      <c r="E13692">
        <v>3</v>
      </c>
    </row>
    <row r="13694" spans="1:5">
      <c r="C13694" t="s">
        <v>95</v>
      </c>
    </row>
    <row r="13696" spans="1:5">
      <c r="A13696">
        <v>44079100</v>
      </c>
      <c r="C13696" t="s">
        <v>5734</v>
      </c>
      <c r="E13696">
        <v>3</v>
      </c>
    </row>
    <row r="13698" spans="1:5">
      <c r="A13698">
        <v>440792</v>
      </c>
      <c r="C13698" t="s">
        <v>5768</v>
      </c>
      <c r="E13698">
        <v>3</v>
      </c>
    </row>
    <row r="13700" spans="1:5">
      <c r="A13700">
        <v>440793</v>
      </c>
      <c r="C13700" t="s">
        <v>60</v>
      </c>
      <c r="D13700" t="s">
        <v>5769</v>
      </c>
      <c r="E13700">
        <v>3</v>
      </c>
    </row>
    <row r="13702" spans="1:5">
      <c r="A13702">
        <v>440794</v>
      </c>
      <c r="C13702" t="s">
        <v>60</v>
      </c>
      <c r="D13702" t="s">
        <v>5770</v>
      </c>
      <c r="E13702">
        <v>3</v>
      </c>
    </row>
    <row r="13704" spans="1:5">
      <c r="A13704">
        <v>440795</v>
      </c>
      <c r="C13704" t="s">
        <v>60</v>
      </c>
      <c r="D13704" t="s">
        <v>5771</v>
      </c>
      <c r="E13704">
        <v>3</v>
      </c>
    </row>
    <row r="13706" spans="1:5">
      <c r="A13706">
        <v>440796</v>
      </c>
      <c r="C13706" t="s">
        <v>5772</v>
      </c>
      <c r="E13706">
        <v>3</v>
      </c>
    </row>
    <row r="13708" spans="1:5">
      <c r="A13708">
        <v>440797</v>
      </c>
      <c r="C13708" t="s">
        <v>5740</v>
      </c>
      <c r="E13708" t="s">
        <v>155</v>
      </c>
    </row>
    <row r="13710" spans="1:5">
      <c r="A13710">
        <v>440799</v>
      </c>
      <c r="C13710" t="s">
        <v>27</v>
      </c>
      <c r="E13710">
        <v>3</v>
      </c>
    </row>
    <row r="13712" spans="1:5">
      <c r="A13712">
        <v>4408</v>
      </c>
      <c r="C13712" t="s">
        <v>5773</v>
      </c>
    </row>
    <row r="13713" spans="1:5">
      <c r="C13713" t="s">
        <v>5774</v>
      </c>
    </row>
    <row r="13714" spans="1:5">
      <c r="C13714" t="s">
        <v>5775</v>
      </c>
    </row>
    <row r="13715" spans="1:5">
      <c r="C13715" t="s">
        <v>5776</v>
      </c>
    </row>
    <row r="13716" spans="1:5">
      <c r="C13716" t="s">
        <v>5777</v>
      </c>
    </row>
    <row r="13717" spans="1:5">
      <c r="C13717" t="s">
        <v>5778</v>
      </c>
    </row>
    <row r="13719" spans="1:5">
      <c r="A13719">
        <v>44081</v>
      </c>
      <c r="C13719" t="s">
        <v>5749</v>
      </c>
      <c r="E13719">
        <v>11</v>
      </c>
    </row>
    <row r="13721" spans="1:5">
      <c r="C13721" t="s">
        <v>5779</v>
      </c>
    </row>
    <row r="13723" spans="1:5">
      <c r="A13723">
        <v>44083100</v>
      </c>
      <c r="C13723" t="s">
        <v>5730</v>
      </c>
      <c r="E13723" t="s">
        <v>265</v>
      </c>
    </row>
    <row r="13724" spans="1:5">
      <c r="C13724" t="s">
        <v>5731</v>
      </c>
    </row>
    <row r="13726" spans="1:5">
      <c r="A13726">
        <v>440839</v>
      </c>
      <c r="C13726" t="s">
        <v>27</v>
      </c>
      <c r="E13726">
        <v>11</v>
      </c>
    </row>
    <row r="13728" spans="1:5">
      <c r="C13728" t="s">
        <v>95</v>
      </c>
    </row>
    <row r="13730" spans="1:5">
      <c r="A13730">
        <v>44089010</v>
      </c>
      <c r="C13730" t="s">
        <v>5780</v>
      </c>
      <c r="E13730">
        <v>3</v>
      </c>
    </row>
    <row r="13732" spans="1:5">
      <c r="A13732">
        <v>4408909</v>
      </c>
      <c r="C13732" t="s">
        <v>56</v>
      </c>
      <c r="E13732">
        <v>11</v>
      </c>
    </row>
    <row r="13734" spans="1:5">
      <c r="A13734">
        <v>4409</v>
      </c>
      <c r="C13734" t="s">
        <v>5781</v>
      </c>
    </row>
    <row r="13735" spans="1:5">
      <c r="C13735" t="s">
        <v>5782</v>
      </c>
    </row>
    <row r="13736" spans="1:5">
      <c r="C13736" t="s">
        <v>5783</v>
      </c>
    </row>
    <row r="13737" spans="1:5">
      <c r="C13737" t="s">
        <v>5784</v>
      </c>
    </row>
    <row r="13738" spans="1:5">
      <c r="C13738" t="s">
        <v>5785</v>
      </c>
    </row>
    <row r="13739" spans="1:5">
      <c r="C13739" t="s">
        <v>5786</v>
      </c>
    </row>
    <row r="13743" spans="1:5">
      <c r="A13743">
        <v>215</v>
      </c>
    </row>
    <row r="13745" spans="1:5">
      <c r="A13745" t="s">
        <v>0</v>
      </c>
      <c r="D13745" t="s">
        <v>1</v>
      </c>
      <c r="E13745" t="s">
        <v>2746</v>
      </c>
    </row>
    <row r="13746" spans="1:5">
      <c r="E13746" t="s">
        <v>2747</v>
      </c>
    </row>
    <row r="13747" spans="1:5">
      <c r="A13747" t="s">
        <v>4</v>
      </c>
      <c r="B13747" t="s">
        <v>5</v>
      </c>
    </row>
    <row r="13748" spans="1:5">
      <c r="A13748" t="s">
        <v>7</v>
      </c>
      <c r="B13748" t="s">
        <v>8</v>
      </c>
    </row>
    <row r="13749" spans="1:5">
      <c r="A13749" t="s">
        <v>12</v>
      </c>
    </row>
    <row r="13750" spans="1:5">
      <c r="A13750">
        <v>-1</v>
      </c>
      <c r="B13750">
        <v>-2</v>
      </c>
      <c r="D13750">
        <v>-3</v>
      </c>
      <c r="E13750">
        <v>-4</v>
      </c>
    </row>
    <row r="13752" spans="1:5">
      <c r="A13752">
        <v>44091</v>
      </c>
      <c r="C13752" t="s">
        <v>5749</v>
      </c>
      <c r="E13752">
        <v>16</v>
      </c>
    </row>
    <row r="13754" spans="1:5">
      <c r="C13754" t="s">
        <v>5787</v>
      </c>
    </row>
    <row r="13756" spans="1:5">
      <c r="A13756">
        <v>44092100</v>
      </c>
      <c r="C13756" t="s">
        <v>60</v>
      </c>
      <c r="D13756" t="s">
        <v>5788</v>
      </c>
      <c r="E13756">
        <v>16</v>
      </c>
    </row>
    <row r="13758" spans="1:5">
      <c r="A13758">
        <v>440922</v>
      </c>
      <c r="C13758" t="s">
        <v>60</v>
      </c>
      <c r="D13758" t="s">
        <v>5789</v>
      </c>
      <c r="E13758">
        <v>16</v>
      </c>
    </row>
    <row r="13760" spans="1:5">
      <c r="A13760">
        <v>440929</v>
      </c>
      <c r="C13760" t="s">
        <v>60</v>
      </c>
      <c r="D13760" t="s">
        <v>79</v>
      </c>
      <c r="E13760">
        <v>16</v>
      </c>
    </row>
    <row r="13762" spans="1:5">
      <c r="A13762">
        <v>441</v>
      </c>
      <c r="C13762" t="s">
        <v>5790</v>
      </c>
    </row>
    <row r="13763" spans="1:5">
      <c r="C13763" t="s">
        <v>5791</v>
      </c>
    </row>
    <row r="13764" spans="1:5">
      <c r="C13764" t="s">
        <v>5792</v>
      </c>
    </row>
    <row r="13765" spans="1:5">
      <c r="C13765" t="s">
        <v>5793</v>
      </c>
    </row>
    <row r="13766" spans="1:5">
      <c r="C13766" t="s">
        <v>5794</v>
      </c>
    </row>
    <row r="13768" spans="1:5">
      <c r="C13768" t="s">
        <v>5795</v>
      </c>
    </row>
    <row r="13770" spans="1:5">
      <c r="A13770">
        <v>44101100</v>
      </c>
      <c r="C13770" t="s">
        <v>60</v>
      </c>
      <c r="D13770" t="s">
        <v>5796</v>
      </c>
      <c r="E13770">
        <v>16</v>
      </c>
    </row>
    <row r="13772" spans="1:5">
      <c r="C13772" t="s">
        <v>5797</v>
      </c>
    </row>
    <row r="13774" spans="1:5">
      <c r="A13774">
        <v>44101210</v>
      </c>
      <c r="C13774" t="s">
        <v>5798</v>
      </c>
      <c r="E13774" t="s">
        <v>764</v>
      </c>
    </row>
    <row r="13776" spans="1:5">
      <c r="A13776">
        <v>4410129</v>
      </c>
      <c r="C13776" t="s">
        <v>56</v>
      </c>
      <c r="E13776">
        <v>16</v>
      </c>
    </row>
    <row r="13778" spans="1:5">
      <c r="A13778">
        <v>441019</v>
      </c>
      <c r="C13778" t="s">
        <v>60</v>
      </c>
      <c r="D13778" t="s">
        <v>79</v>
      </c>
      <c r="E13778">
        <v>16</v>
      </c>
    </row>
    <row r="13780" spans="1:5">
      <c r="A13780">
        <v>44109</v>
      </c>
      <c r="C13780" t="s">
        <v>33</v>
      </c>
      <c r="E13780">
        <v>16</v>
      </c>
    </row>
    <row r="13782" spans="1:5">
      <c r="A13782">
        <v>4411</v>
      </c>
      <c r="C13782" t="s">
        <v>5799</v>
      </c>
    </row>
    <row r="13783" spans="1:5">
      <c r="C13783" t="s">
        <v>5800</v>
      </c>
    </row>
    <row r="13784" spans="1:5">
      <c r="C13784" t="s">
        <v>5801</v>
      </c>
    </row>
    <row r="13786" spans="1:5">
      <c r="C13786" t="s">
        <v>5802</v>
      </c>
    </row>
    <row r="13788" spans="1:5">
      <c r="A13788">
        <v>44111200</v>
      </c>
      <c r="C13788" t="s">
        <v>5803</v>
      </c>
      <c r="E13788" t="s">
        <v>764</v>
      </c>
    </row>
    <row r="13790" spans="1:5">
      <c r="A13790">
        <v>441113</v>
      </c>
      <c r="C13790" t="s">
        <v>5804</v>
      </c>
      <c r="E13790" t="s">
        <v>764</v>
      </c>
    </row>
    <row r="13791" spans="1:5">
      <c r="C13791" t="s">
        <v>5805</v>
      </c>
    </row>
    <row r="13793" spans="1:5">
      <c r="A13793">
        <v>441114</v>
      </c>
      <c r="C13793" t="s">
        <v>5806</v>
      </c>
      <c r="E13793" t="s">
        <v>764</v>
      </c>
    </row>
    <row r="13795" spans="1:5">
      <c r="C13795" t="s">
        <v>2928</v>
      </c>
    </row>
    <row r="13797" spans="1:5">
      <c r="A13797">
        <v>44119200</v>
      </c>
      <c r="C13797" t="s">
        <v>5807</v>
      </c>
      <c r="E13797" t="s">
        <v>764</v>
      </c>
    </row>
    <row r="13798" spans="1:5">
      <c r="C13798" t="s">
        <v>5808</v>
      </c>
    </row>
    <row r="13799" spans="1:5">
      <c r="C13799" t="s">
        <v>5809</v>
      </c>
    </row>
    <row r="13801" spans="1:5">
      <c r="A13801">
        <v>4411931</v>
      </c>
      <c r="C13801" t="s">
        <v>5810</v>
      </c>
      <c r="E13801" t="s">
        <v>764</v>
      </c>
    </row>
    <row r="13803" spans="1:5">
      <c r="A13803">
        <v>4411939</v>
      </c>
      <c r="C13803" t="s">
        <v>56</v>
      </c>
      <c r="E13803">
        <v>16</v>
      </c>
    </row>
    <row r="13805" spans="1:5">
      <c r="A13805">
        <v>441194</v>
      </c>
      <c r="C13805" t="s">
        <v>5811</v>
      </c>
      <c r="E13805" t="s">
        <v>764</v>
      </c>
    </row>
    <row r="13806" spans="1:5">
      <c r="A13806">
        <v>4412</v>
      </c>
      <c r="C13806" t="s">
        <v>5812</v>
      </c>
    </row>
    <row r="13807" spans="1:5">
      <c r="C13807" t="s">
        <v>5813</v>
      </c>
    </row>
    <row r="13809" spans="1:5">
      <c r="A13809">
        <v>44121</v>
      </c>
      <c r="C13809" t="s">
        <v>5714</v>
      </c>
      <c r="E13809">
        <v>20</v>
      </c>
    </row>
    <row r="13811" spans="1:5">
      <c r="C13811" t="s">
        <v>5814</v>
      </c>
    </row>
    <row r="13812" spans="1:5">
      <c r="C13812" t="s">
        <v>5815</v>
      </c>
    </row>
    <row r="13813" spans="1:5">
      <c r="C13813" t="s">
        <v>5816</v>
      </c>
    </row>
    <row r="13815" spans="1:5">
      <c r="A13815">
        <v>441231</v>
      </c>
      <c r="C13815" t="s">
        <v>60</v>
      </c>
      <c r="D13815" t="s">
        <v>5817</v>
      </c>
      <c r="E13815">
        <v>20</v>
      </c>
    </row>
    <row r="13821" spans="1:5">
      <c r="A13821">
        <v>216</v>
      </c>
    </row>
    <row r="13823" spans="1:5">
      <c r="A13823" t="s">
        <v>0</v>
      </c>
      <c r="D13823" t="s">
        <v>1</v>
      </c>
      <c r="E13823" t="s">
        <v>2746</v>
      </c>
    </row>
    <row r="13824" spans="1:5">
      <c r="E13824" t="s">
        <v>2747</v>
      </c>
    </row>
    <row r="13825" spans="1:5">
      <c r="A13825" t="s">
        <v>4</v>
      </c>
      <c r="B13825" t="s">
        <v>5</v>
      </c>
    </row>
    <row r="13826" spans="1:5">
      <c r="A13826" t="s">
        <v>7</v>
      </c>
      <c r="B13826" t="s">
        <v>8</v>
      </c>
    </row>
    <row r="13827" spans="1:5">
      <c r="A13827" t="s">
        <v>12</v>
      </c>
    </row>
    <row r="13828" spans="1:5">
      <c r="A13828">
        <v>-1</v>
      </c>
      <c r="B13828">
        <v>-2</v>
      </c>
      <c r="D13828">
        <v>-3</v>
      </c>
      <c r="E13828">
        <v>-4</v>
      </c>
    </row>
    <row r="13830" spans="1:5">
      <c r="A13830">
        <v>441233</v>
      </c>
      <c r="C13830" t="s">
        <v>5818</v>
      </c>
      <c r="E13830" t="s">
        <v>98</v>
      </c>
    </row>
    <row r="13831" spans="1:5">
      <c r="C13831" t="s">
        <v>5819</v>
      </c>
    </row>
    <row r="13832" spans="1:5">
      <c r="C13832" t="s">
        <v>5820</v>
      </c>
    </row>
    <row r="13833" spans="1:5">
      <c r="C13833" t="s">
        <v>5821</v>
      </c>
    </row>
    <row r="13834" spans="1:5">
      <c r="C13834" t="s">
        <v>5822</v>
      </c>
    </row>
    <row r="13835" spans="1:5">
      <c r="C13835" t="s">
        <v>5823</v>
      </c>
    </row>
    <row r="13836" spans="1:5">
      <c r="C13836" t="s">
        <v>5824</v>
      </c>
    </row>
    <row r="13837" spans="1:5">
      <c r="C13837" t="s">
        <v>5825</v>
      </c>
    </row>
    <row r="13838" spans="1:5">
      <c r="C13838" t="s">
        <v>5826</v>
      </c>
    </row>
    <row r="13839" spans="1:5">
      <c r="C13839" t="s">
        <v>5827</v>
      </c>
    </row>
    <row r="13840" spans="1:5">
      <c r="C13840" t="s">
        <v>5828</v>
      </c>
    </row>
    <row r="13842" spans="1:5">
      <c r="A13842">
        <v>441234</v>
      </c>
      <c r="C13842" t="s">
        <v>5829</v>
      </c>
      <c r="E13842" t="s">
        <v>98</v>
      </c>
    </row>
    <row r="13843" spans="1:5">
      <c r="C13843" t="s">
        <v>5830</v>
      </c>
    </row>
    <row r="13844" spans="1:5">
      <c r="C13844">
        <v>4412.33</v>
      </c>
    </row>
    <row r="13846" spans="1:5">
      <c r="A13846">
        <v>441239</v>
      </c>
      <c r="C13846" t="s">
        <v>5831</v>
      </c>
      <c r="E13846">
        <v>20</v>
      </c>
    </row>
    <row r="13848" spans="1:5">
      <c r="C13848" t="s">
        <v>3124</v>
      </c>
    </row>
    <row r="13850" spans="1:5">
      <c r="A13850">
        <v>44129400</v>
      </c>
      <c r="C13850" t="s">
        <v>5832</v>
      </c>
      <c r="E13850" t="s">
        <v>98</v>
      </c>
    </row>
    <row r="13852" spans="1:5">
      <c r="A13852">
        <v>441299</v>
      </c>
      <c r="C13852" t="s">
        <v>60</v>
      </c>
      <c r="D13852" t="s">
        <v>79</v>
      </c>
      <c r="E13852">
        <v>20</v>
      </c>
    </row>
    <row r="13854" spans="1:5">
      <c r="A13854">
        <v>4413</v>
      </c>
      <c r="C13854" t="s">
        <v>5833</v>
      </c>
      <c r="E13854">
        <v>3</v>
      </c>
    </row>
    <row r="13855" spans="1:5">
      <c r="C13855" t="s">
        <v>5834</v>
      </c>
    </row>
    <row r="13857" spans="1:5">
      <c r="A13857">
        <v>4414</v>
      </c>
      <c r="C13857" t="s">
        <v>5835</v>
      </c>
      <c r="E13857">
        <v>20</v>
      </c>
    </row>
    <row r="13858" spans="1:5">
      <c r="C13858" t="s">
        <v>5836</v>
      </c>
    </row>
    <row r="13860" spans="1:5">
      <c r="A13860">
        <v>4415</v>
      </c>
      <c r="C13860" t="s">
        <v>5837</v>
      </c>
    </row>
    <row r="13861" spans="1:5">
      <c r="C13861" t="s">
        <v>5838</v>
      </c>
    </row>
    <row r="13862" spans="1:5">
      <c r="C13862" t="s">
        <v>5839</v>
      </c>
    </row>
    <row r="13863" spans="1:5">
      <c r="C13863" t="s">
        <v>5840</v>
      </c>
    </row>
    <row r="13864" spans="1:5">
      <c r="A13864">
        <v>44151</v>
      </c>
      <c r="C13864" t="s">
        <v>5841</v>
      </c>
      <c r="E13864" t="s">
        <v>98</v>
      </c>
    </row>
    <row r="13865" spans="1:5">
      <c r="C13865" t="s">
        <v>5842</v>
      </c>
    </row>
    <row r="13867" spans="1:5">
      <c r="A13867">
        <v>44152</v>
      </c>
      <c r="C13867" t="s">
        <v>5843</v>
      </c>
      <c r="E13867" t="s">
        <v>98</v>
      </c>
    </row>
    <row r="13868" spans="1:5">
      <c r="C13868" t="s">
        <v>5844</v>
      </c>
    </row>
    <row r="13870" spans="1:5">
      <c r="A13870">
        <v>4416</v>
      </c>
      <c r="C13870" t="s">
        <v>5845</v>
      </c>
      <c r="E13870">
        <v>20</v>
      </c>
    </row>
    <row r="13871" spans="1:5">
      <c r="C13871" t="s">
        <v>5846</v>
      </c>
    </row>
    <row r="13872" spans="1:5">
      <c r="C13872" t="s">
        <v>5847</v>
      </c>
    </row>
    <row r="13873" spans="1:5">
      <c r="A13873">
        <v>4417</v>
      </c>
      <c r="C13873" t="s">
        <v>5848</v>
      </c>
    </row>
    <row r="13874" spans="1:5">
      <c r="C13874" t="s">
        <v>5849</v>
      </c>
    </row>
    <row r="13875" spans="1:5">
      <c r="C13875" t="s">
        <v>5850</v>
      </c>
    </row>
    <row r="13876" spans="1:5">
      <c r="A13876">
        <v>4417001</v>
      </c>
      <c r="C13876" t="s">
        <v>5851</v>
      </c>
      <c r="E13876" t="s">
        <v>98</v>
      </c>
    </row>
    <row r="13878" spans="1:5">
      <c r="A13878">
        <v>4417002</v>
      </c>
      <c r="C13878" t="s">
        <v>56</v>
      </c>
      <c r="E13878">
        <v>20</v>
      </c>
    </row>
    <row r="13880" spans="1:5">
      <c r="A13880">
        <v>4418</v>
      </c>
      <c r="C13880" t="s">
        <v>5852</v>
      </c>
    </row>
    <row r="13881" spans="1:5">
      <c r="C13881" t="s">
        <v>5853</v>
      </c>
    </row>
    <row r="13882" spans="1:5">
      <c r="C13882" t="s">
        <v>5854</v>
      </c>
    </row>
    <row r="13884" spans="1:5">
      <c r="A13884">
        <v>44181</v>
      </c>
      <c r="C13884" t="s">
        <v>5855</v>
      </c>
      <c r="E13884" t="s">
        <v>98</v>
      </c>
    </row>
    <row r="13886" spans="1:5">
      <c r="A13886">
        <v>44182</v>
      </c>
      <c r="C13886" t="s">
        <v>5856</v>
      </c>
      <c r="E13886" t="s">
        <v>98</v>
      </c>
    </row>
    <row r="13890" spans="1:5">
      <c r="A13890">
        <v>217</v>
      </c>
    </row>
    <row r="13892" spans="1:5">
      <c r="A13892" t="s">
        <v>0</v>
      </c>
      <c r="D13892" t="s">
        <v>1</v>
      </c>
      <c r="E13892" t="s">
        <v>2746</v>
      </c>
    </row>
    <row r="13893" spans="1:5">
      <c r="E13893" t="s">
        <v>2747</v>
      </c>
    </row>
    <row r="13894" spans="1:5">
      <c r="A13894" t="s">
        <v>4</v>
      </c>
      <c r="B13894" t="s">
        <v>5</v>
      </c>
    </row>
    <row r="13895" spans="1:5">
      <c r="A13895" t="s">
        <v>7</v>
      </c>
      <c r="B13895" t="s">
        <v>8</v>
      </c>
    </row>
    <row r="13896" spans="1:5">
      <c r="A13896" t="s">
        <v>12</v>
      </c>
    </row>
    <row r="13897" spans="1:5">
      <c r="A13897">
        <v>-1</v>
      </c>
      <c r="B13897">
        <v>-2</v>
      </c>
      <c r="D13897">
        <v>-3</v>
      </c>
      <c r="E13897">
        <v>-4</v>
      </c>
    </row>
    <row r="13899" spans="1:5">
      <c r="A13899">
        <v>44184</v>
      </c>
      <c r="C13899" t="s">
        <v>5857</v>
      </c>
      <c r="E13899">
        <v>20</v>
      </c>
    </row>
    <row r="13901" spans="1:5">
      <c r="A13901">
        <v>44185</v>
      </c>
      <c r="C13901" t="s">
        <v>5858</v>
      </c>
      <c r="E13901" t="s">
        <v>98</v>
      </c>
    </row>
    <row r="13903" spans="1:5">
      <c r="A13903">
        <v>44186</v>
      </c>
      <c r="C13903" t="s">
        <v>5859</v>
      </c>
      <c r="E13903" t="s">
        <v>98</v>
      </c>
    </row>
    <row r="13905" spans="1:5">
      <c r="C13905" t="s">
        <v>5860</v>
      </c>
    </row>
    <row r="13907" spans="1:5">
      <c r="A13907">
        <v>44187300</v>
      </c>
      <c r="C13907" t="s">
        <v>60</v>
      </c>
      <c r="D13907" t="s">
        <v>5861</v>
      </c>
      <c r="E13907">
        <v>20</v>
      </c>
    </row>
    <row r="13908" spans="1:5">
      <c r="C13908" t="s">
        <v>5862</v>
      </c>
    </row>
    <row r="13910" spans="1:5">
      <c r="A13910">
        <v>441874</v>
      </c>
      <c r="C13910" t="s">
        <v>60</v>
      </c>
      <c r="D13910" t="s">
        <v>5863</v>
      </c>
      <c r="E13910">
        <v>20</v>
      </c>
    </row>
    <row r="13912" spans="1:5">
      <c r="A13912">
        <v>441875</v>
      </c>
      <c r="C13912" t="s">
        <v>60</v>
      </c>
      <c r="D13912" t="s">
        <v>5864</v>
      </c>
      <c r="E13912">
        <v>20</v>
      </c>
    </row>
    <row r="13914" spans="1:5">
      <c r="A13914">
        <v>441879</v>
      </c>
      <c r="C13914" t="s">
        <v>27</v>
      </c>
      <c r="E13914">
        <v>20</v>
      </c>
    </row>
    <row r="13916" spans="1:5">
      <c r="C13916" t="s">
        <v>95</v>
      </c>
    </row>
    <row r="13918" spans="1:5">
      <c r="A13918">
        <v>44189100</v>
      </c>
      <c r="C13918" t="s">
        <v>5865</v>
      </c>
      <c r="E13918">
        <v>20</v>
      </c>
    </row>
    <row r="13920" spans="1:5">
      <c r="C13920" t="s">
        <v>676</v>
      </c>
    </row>
    <row r="13922" spans="1:5">
      <c r="A13922">
        <v>44189910</v>
      </c>
      <c r="C13922" t="s">
        <v>5866</v>
      </c>
      <c r="E13922">
        <v>20</v>
      </c>
    </row>
    <row r="13924" spans="1:5">
      <c r="A13924">
        <v>4418999</v>
      </c>
      <c r="C13924" t="s">
        <v>56</v>
      </c>
      <c r="E13924">
        <v>20</v>
      </c>
    </row>
    <row r="13926" spans="1:5">
      <c r="A13926">
        <v>4419</v>
      </c>
      <c r="C13926" t="s">
        <v>5867</v>
      </c>
    </row>
    <row r="13927" spans="1:5">
      <c r="C13927" t="s">
        <v>5868</v>
      </c>
    </row>
    <row r="13928" spans="1:5">
      <c r="A13928">
        <v>44191100</v>
      </c>
      <c r="C13928" t="s">
        <v>5869</v>
      </c>
      <c r="E13928" t="s">
        <v>98</v>
      </c>
    </row>
    <row r="13929" spans="1:5">
      <c r="C13929" t="s">
        <v>5870</v>
      </c>
    </row>
    <row r="13931" spans="1:5">
      <c r="A13931">
        <v>441912</v>
      </c>
      <c r="C13931" t="s">
        <v>5871</v>
      </c>
      <c r="E13931">
        <v>20</v>
      </c>
    </row>
    <row r="13932" spans="1:5">
      <c r="A13932">
        <v>441919</v>
      </c>
      <c r="C13932" t="s">
        <v>27</v>
      </c>
      <c r="E13932">
        <v>20</v>
      </c>
    </row>
    <row r="13933" spans="1:5">
      <c r="A13933">
        <v>44199</v>
      </c>
      <c r="C13933" t="s">
        <v>33</v>
      </c>
      <c r="E13933">
        <v>20</v>
      </c>
    </row>
    <row r="13934" spans="1:5">
      <c r="A13934">
        <v>442</v>
      </c>
      <c r="C13934" t="s">
        <v>5872</v>
      </c>
    </row>
    <row r="13935" spans="1:5">
      <c r="C13935" t="s">
        <v>5873</v>
      </c>
    </row>
    <row r="13936" spans="1:5">
      <c r="C13936" t="s">
        <v>5874</v>
      </c>
    </row>
    <row r="13937" spans="1:5">
      <c r="C13937" t="s">
        <v>5875</v>
      </c>
    </row>
    <row r="13938" spans="1:5">
      <c r="C13938" t="s">
        <v>5876</v>
      </c>
    </row>
    <row r="13939" spans="1:5">
      <c r="A13939">
        <v>44201</v>
      </c>
      <c r="C13939" t="s">
        <v>5877</v>
      </c>
      <c r="E13939" t="s">
        <v>98</v>
      </c>
    </row>
    <row r="13941" spans="1:5">
      <c r="C13941" t="s">
        <v>95</v>
      </c>
    </row>
    <row r="13943" spans="1:5">
      <c r="A13943">
        <v>44209010</v>
      </c>
      <c r="C13943" t="s">
        <v>5878</v>
      </c>
      <c r="E13943">
        <v>20</v>
      </c>
    </row>
    <row r="13945" spans="1:5">
      <c r="A13945">
        <v>4420902</v>
      </c>
      <c r="C13945" t="s">
        <v>5879</v>
      </c>
      <c r="E13945" t="s">
        <v>98</v>
      </c>
    </row>
    <row r="13947" spans="1:5">
      <c r="A13947">
        <v>4420909</v>
      </c>
      <c r="C13947" t="s">
        <v>56</v>
      </c>
      <c r="E13947">
        <v>20</v>
      </c>
    </row>
    <row r="13949" spans="1:5">
      <c r="A13949">
        <v>4421</v>
      </c>
      <c r="C13949" t="s">
        <v>5880</v>
      </c>
    </row>
    <row r="13951" spans="1:5">
      <c r="A13951">
        <v>44211</v>
      </c>
      <c r="C13951" t="s">
        <v>5881</v>
      </c>
      <c r="E13951">
        <v>20</v>
      </c>
    </row>
    <row r="13953" spans="1:5">
      <c r="C13953" t="s">
        <v>95</v>
      </c>
    </row>
    <row r="13955" spans="1:5">
      <c r="A13955">
        <v>44219100</v>
      </c>
      <c r="C13955" t="s">
        <v>5865</v>
      </c>
      <c r="E13955">
        <v>20</v>
      </c>
    </row>
    <row r="13957" spans="1:5">
      <c r="C13957" t="s">
        <v>60</v>
      </c>
      <c r="D13957" t="s">
        <v>61</v>
      </c>
    </row>
    <row r="13959" spans="1:5">
      <c r="A13959">
        <v>4421991</v>
      </c>
      <c r="C13959" t="s">
        <v>5882</v>
      </c>
      <c r="E13959">
        <v>20</v>
      </c>
    </row>
    <row r="13961" spans="1:5">
      <c r="A13961">
        <v>4421992</v>
      </c>
      <c r="C13961" t="s">
        <v>5883</v>
      </c>
      <c r="E13961">
        <v>20</v>
      </c>
    </row>
    <row r="13963" spans="1:5">
      <c r="A13963">
        <v>4421993</v>
      </c>
      <c r="C13963" t="s">
        <v>5884</v>
      </c>
      <c r="E13963">
        <v>20</v>
      </c>
    </row>
    <row r="13965" spans="1:5">
      <c r="A13965">
        <v>4421994</v>
      </c>
      <c r="C13965" t="s">
        <v>5885</v>
      </c>
      <c r="E13965">
        <v>20</v>
      </c>
    </row>
    <row r="13967" spans="1:5">
      <c r="A13967">
        <v>4421999</v>
      </c>
      <c r="C13967" t="s">
        <v>56</v>
      </c>
      <c r="E13967">
        <v>20</v>
      </c>
    </row>
    <row r="13972" spans="1:2">
      <c r="A13972">
        <v>218</v>
      </c>
    </row>
    <row r="13977" spans="1:2">
      <c r="A13977" t="s">
        <v>5886</v>
      </c>
    </row>
    <row r="13979" spans="1:2">
      <c r="A13979" t="s">
        <v>5887</v>
      </c>
    </row>
    <row r="13981" spans="1:2">
      <c r="A13981" t="s">
        <v>1764</v>
      </c>
    </row>
    <row r="13983" spans="1:2">
      <c r="A13983" t="s">
        <v>823</v>
      </c>
      <c r="B13983" t="s">
        <v>1470</v>
      </c>
    </row>
    <row r="13984" spans="1:2">
      <c r="A13984" t="s">
        <v>5888</v>
      </c>
    </row>
    <row r="13986" spans="1:4">
      <c r="A13986" t="s">
        <v>5889</v>
      </c>
    </row>
    <row r="13988" spans="1:4">
      <c r="A13988" t="s">
        <v>5636</v>
      </c>
    </row>
    <row r="13992" spans="1:4">
      <c r="A13992" t="s">
        <v>0</v>
      </c>
      <c r="C13992" t="s">
        <v>1</v>
      </c>
      <c r="D13992" t="s">
        <v>2</v>
      </c>
    </row>
    <row r="13994" spans="1:4">
      <c r="A13994" t="s">
        <v>4</v>
      </c>
      <c r="B13994" t="s">
        <v>5</v>
      </c>
    </row>
    <row r="13995" spans="1:4">
      <c r="A13995" t="s">
        <v>7</v>
      </c>
      <c r="B13995" t="s">
        <v>8</v>
      </c>
    </row>
    <row r="13996" spans="1:4">
      <c r="A13996" t="s">
        <v>12</v>
      </c>
    </row>
    <row r="13998" spans="1:4">
      <c r="A13998">
        <v>-1</v>
      </c>
      <c r="B13998">
        <v>-2</v>
      </c>
      <c r="C13998">
        <v>-3</v>
      </c>
      <c r="D13998">
        <v>-4</v>
      </c>
    </row>
    <row r="14000" spans="1:4">
      <c r="A14000">
        <v>4501</v>
      </c>
      <c r="C14000" t="s">
        <v>5890</v>
      </c>
    </row>
    <row r="14001" spans="1:4">
      <c r="C14001" t="s">
        <v>5891</v>
      </c>
    </row>
    <row r="14003" spans="1:4">
      <c r="A14003">
        <v>45011</v>
      </c>
      <c r="C14003" t="s">
        <v>5892</v>
      </c>
      <c r="D14003" t="s">
        <v>155</v>
      </c>
    </row>
    <row r="14005" spans="1:4">
      <c r="A14005">
        <v>45019</v>
      </c>
      <c r="C14005" t="s">
        <v>33</v>
      </c>
      <c r="D14005">
        <v>3</v>
      </c>
    </row>
    <row r="14007" spans="1:4">
      <c r="A14007">
        <v>4502</v>
      </c>
      <c r="C14007" t="s">
        <v>5893</v>
      </c>
      <c r="D14007">
        <v>3</v>
      </c>
    </row>
    <row r="14008" spans="1:4">
      <c r="C14008" t="s">
        <v>5894</v>
      </c>
    </row>
    <row r="14009" spans="1:4">
      <c r="C14009" t="s">
        <v>5895</v>
      </c>
    </row>
    <row r="14010" spans="1:4">
      <c r="C14010" t="s">
        <v>5896</v>
      </c>
    </row>
    <row r="14012" spans="1:4">
      <c r="A14012">
        <v>4503</v>
      </c>
      <c r="C14012" t="s">
        <v>5897</v>
      </c>
    </row>
    <row r="14014" spans="1:4">
      <c r="A14014">
        <v>45031</v>
      </c>
      <c r="C14014" t="s">
        <v>5898</v>
      </c>
      <c r="D14014" t="s">
        <v>265</v>
      </c>
    </row>
    <row r="14016" spans="1:4">
      <c r="A14016">
        <v>45039</v>
      </c>
      <c r="C14016" t="s">
        <v>33</v>
      </c>
      <c r="D14016">
        <v>11</v>
      </c>
    </row>
    <row r="14018" spans="1:4">
      <c r="A14018">
        <v>4504</v>
      </c>
      <c r="C14018" t="s">
        <v>5899</v>
      </c>
    </row>
    <row r="14019" spans="1:4">
      <c r="C14019" t="s">
        <v>5900</v>
      </c>
    </row>
    <row r="14021" spans="1:4">
      <c r="C14021" t="s">
        <v>5901</v>
      </c>
    </row>
    <row r="14022" spans="1:4">
      <c r="C14022" t="s">
        <v>5902</v>
      </c>
    </row>
    <row r="14024" spans="1:4">
      <c r="A14024">
        <v>4504101</v>
      </c>
      <c r="C14024" t="s">
        <v>5903</v>
      </c>
      <c r="D14024" t="s">
        <v>155</v>
      </c>
    </row>
    <row r="14026" spans="1:4">
      <c r="A14026">
        <v>4504109</v>
      </c>
      <c r="C14026" t="s">
        <v>56</v>
      </c>
      <c r="D14026">
        <v>20</v>
      </c>
    </row>
    <row r="14028" spans="1:4">
      <c r="A14028">
        <v>45049</v>
      </c>
      <c r="C14028" t="s">
        <v>33</v>
      </c>
      <c r="D14028">
        <v>20</v>
      </c>
    </row>
    <row r="14043" spans="1:1">
      <c r="A14043">
        <v>219</v>
      </c>
    </row>
    <row r="14045" spans="1:1">
      <c r="A14045" t="s">
        <v>5904</v>
      </c>
    </row>
    <row r="14048" spans="1:1">
      <c r="A14048" t="s">
        <v>5905</v>
      </c>
    </row>
    <row r="14050" spans="1:2">
      <c r="A14050" t="s">
        <v>5906</v>
      </c>
    </row>
    <row r="14052" spans="1:2">
      <c r="A14052" t="s">
        <v>822</v>
      </c>
    </row>
    <row r="14054" spans="1:2">
      <c r="A14054" t="s">
        <v>823</v>
      </c>
      <c r="B14054" t="s">
        <v>5907</v>
      </c>
    </row>
    <row r="14056" spans="1:2">
      <c r="A14056" t="s">
        <v>825</v>
      </c>
      <c r="B14056" t="s">
        <v>1470</v>
      </c>
    </row>
    <row r="14058" spans="1:2">
      <c r="A14058" t="s">
        <v>4761</v>
      </c>
    </row>
    <row r="14059" spans="1:2">
      <c r="A14059" t="s">
        <v>5908</v>
      </c>
    </row>
    <row r="14060" spans="1:2">
      <c r="A14060" t="s">
        <v>5909</v>
      </c>
    </row>
    <row r="14061" spans="1:2">
      <c r="A14061" t="s">
        <v>5910</v>
      </c>
    </row>
    <row r="14063" spans="1:2">
      <c r="A14063" t="s">
        <v>5911</v>
      </c>
    </row>
    <row r="14065" spans="1:5">
      <c r="A14065" t="s">
        <v>827</v>
      </c>
      <c r="B14065" t="s">
        <v>5912</v>
      </c>
    </row>
    <row r="14069" spans="1:5">
      <c r="A14069" t="s">
        <v>0</v>
      </c>
      <c r="D14069" t="s">
        <v>1</v>
      </c>
      <c r="E14069" t="s">
        <v>2</v>
      </c>
    </row>
    <row r="14071" spans="1:5">
      <c r="A14071" t="s">
        <v>4</v>
      </c>
      <c r="B14071" t="s">
        <v>5</v>
      </c>
    </row>
    <row r="14072" spans="1:5">
      <c r="A14072" t="s">
        <v>7</v>
      </c>
      <c r="B14072" t="s">
        <v>8</v>
      </c>
    </row>
    <row r="14073" spans="1:5">
      <c r="A14073" t="s">
        <v>12</v>
      </c>
    </row>
    <row r="14074" spans="1:5">
      <c r="A14074">
        <v>-1</v>
      </c>
      <c r="B14074">
        <v>-2</v>
      </c>
      <c r="D14074">
        <v>-3</v>
      </c>
      <c r="E14074">
        <v>-4</v>
      </c>
    </row>
    <row r="14076" spans="1:5">
      <c r="A14076">
        <v>4601</v>
      </c>
      <c r="C14076" t="s">
        <v>5913</v>
      </c>
    </row>
    <row r="14077" spans="1:5">
      <c r="C14077" t="s">
        <v>5914</v>
      </c>
    </row>
    <row r="14078" spans="1:5">
      <c r="C14078" t="s">
        <v>5915</v>
      </c>
    </row>
    <row r="14079" spans="1:5">
      <c r="C14079" t="s">
        <v>5916</v>
      </c>
    </row>
    <row r="14080" spans="1:5">
      <c r="C14080" t="s">
        <v>5917</v>
      </c>
    </row>
    <row r="14081" spans="1:5">
      <c r="C14081" t="s">
        <v>5918</v>
      </c>
    </row>
    <row r="14082" spans="1:5">
      <c r="C14082" t="s">
        <v>5919</v>
      </c>
    </row>
    <row r="14084" spans="1:5">
      <c r="C14084" t="s">
        <v>5920</v>
      </c>
    </row>
    <row r="14085" spans="1:5">
      <c r="C14085" t="s">
        <v>5281</v>
      </c>
    </row>
    <row r="14087" spans="1:5">
      <c r="A14087">
        <v>460121</v>
      </c>
      <c r="C14087" t="s">
        <v>60</v>
      </c>
      <c r="D14087" t="s">
        <v>5921</v>
      </c>
      <c r="E14087">
        <v>20</v>
      </c>
    </row>
    <row r="14089" spans="1:5">
      <c r="A14089">
        <v>460122</v>
      </c>
      <c r="C14089" t="s">
        <v>60</v>
      </c>
      <c r="D14089" t="s">
        <v>5922</v>
      </c>
      <c r="E14089">
        <v>20</v>
      </c>
    </row>
    <row r="14091" spans="1:5">
      <c r="A14091">
        <v>460129</v>
      </c>
      <c r="C14091" t="s">
        <v>60</v>
      </c>
      <c r="D14091" t="s">
        <v>79</v>
      </c>
      <c r="E14091">
        <v>20</v>
      </c>
    </row>
    <row r="14093" spans="1:5">
      <c r="C14093" t="s">
        <v>95</v>
      </c>
    </row>
    <row r="14095" spans="1:5">
      <c r="A14095">
        <v>46019200</v>
      </c>
      <c r="C14095" t="s">
        <v>60</v>
      </c>
      <c r="D14095" t="s">
        <v>5921</v>
      </c>
      <c r="E14095">
        <v>20</v>
      </c>
    </row>
    <row r="14098" spans="1:5">
      <c r="A14098">
        <v>220</v>
      </c>
    </row>
    <row r="14100" spans="1:5">
      <c r="A14100" t="s">
        <v>0</v>
      </c>
      <c r="D14100" t="s">
        <v>1</v>
      </c>
      <c r="E14100" t="s">
        <v>2</v>
      </c>
    </row>
    <row r="14102" spans="1:5">
      <c r="A14102" t="s">
        <v>4</v>
      </c>
      <c r="B14102" t="s">
        <v>5</v>
      </c>
    </row>
    <row r="14103" spans="1:5">
      <c r="A14103" t="s">
        <v>7</v>
      </c>
      <c r="B14103" t="s">
        <v>8</v>
      </c>
    </row>
    <row r="14104" spans="1:5">
      <c r="A14104" t="s">
        <v>12</v>
      </c>
    </row>
    <row r="14105" spans="1:5">
      <c r="A14105">
        <v>-1</v>
      </c>
      <c r="B14105">
        <v>-2</v>
      </c>
      <c r="D14105">
        <v>-3</v>
      </c>
      <c r="E14105">
        <v>-4</v>
      </c>
    </row>
    <row r="14107" spans="1:5">
      <c r="A14107">
        <v>460193</v>
      </c>
      <c r="C14107" t="s">
        <v>60</v>
      </c>
      <c r="D14107" t="s">
        <v>5922</v>
      </c>
      <c r="E14107">
        <v>20</v>
      </c>
    </row>
    <row r="14109" spans="1:5">
      <c r="A14109">
        <v>460194</v>
      </c>
      <c r="C14109" t="s">
        <v>5923</v>
      </c>
      <c r="E14109">
        <v>20</v>
      </c>
    </row>
    <row r="14111" spans="1:5">
      <c r="A14111">
        <v>460199</v>
      </c>
      <c r="C14111" t="s">
        <v>27</v>
      </c>
      <c r="E14111">
        <v>20</v>
      </c>
    </row>
    <row r="14113" spans="1:5">
      <c r="A14113">
        <v>4602</v>
      </c>
      <c r="C14113" t="s">
        <v>5924</v>
      </c>
    </row>
    <row r="14114" spans="1:5">
      <c r="C14114" t="s">
        <v>5925</v>
      </c>
    </row>
    <row r="14115" spans="1:5">
      <c r="C14115" t="s">
        <v>5926</v>
      </c>
    </row>
    <row r="14116" spans="1:5">
      <c r="C14116" t="s">
        <v>5927</v>
      </c>
    </row>
    <row r="14118" spans="1:5">
      <c r="C14118" t="s">
        <v>5928</v>
      </c>
    </row>
    <row r="14120" spans="1:5">
      <c r="A14120">
        <v>46021100</v>
      </c>
      <c r="C14120" t="s">
        <v>60</v>
      </c>
      <c r="D14120" t="s">
        <v>5921</v>
      </c>
      <c r="E14120">
        <v>20</v>
      </c>
    </row>
    <row r="14122" spans="1:5">
      <c r="A14122">
        <v>460212</v>
      </c>
      <c r="C14122" t="s">
        <v>60</v>
      </c>
      <c r="D14122" t="s">
        <v>5922</v>
      </c>
      <c r="E14122">
        <v>20</v>
      </c>
    </row>
    <row r="14124" spans="1:5">
      <c r="A14124">
        <v>460219</v>
      </c>
      <c r="C14124" t="s">
        <v>60</v>
      </c>
      <c r="D14124" t="s">
        <v>79</v>
      </c>
      <c r="E14124">
        <v>20</v>
      </c>
    </row>
    <row r="14126" spans="1:5">
      <c r="A14126">
        <v>46029</v>
      </c>
      <c r="C14126" t="s">
        <v>33</v>
      </c>
      <c r="E14126">
        <v>20</v>
      </c>
    </row>
    <row r="14131" spans="1:2">
      <c r="A14131" t="s">
        <v>5929</v>
      </c>
    </row>
    <row r="14133" spans="1:2">
      <c r="A14133" t="s">
        <v>5930</v>
      </c>
    </row>
    <row r="14136" spans="1:2">
      <c r="A14136" t="s">
        <v>5931</v>
      </c>
    </row>
    <row r="14138" spans="1:2">
      <c r="A14138" t="s">
        <v>5932</v>
      </c>
    </row>
    <row r="14140" spans="1:2">
      <c r="A14140" t="s">
        <v>5933</v>
      </c>
    </row>
    <row r="14142" spans="1:2">
      <c r="A14142" t="s">
        <v>1764</v>
      </c>
    </row>
    <row r="14144" spans="1:2">
      <c r="A14144" t="s">
        <v>823</v>
      </c>
      <c r="B14144" t="s">
        <v>5934</v>
      </c>
    </row>
    <row r="14146" spans="1:4">
      <c r="A14146" t="s">
        <v>5935</v>
      </c>
    </row>
    <row r="14148" spans="1:4">
      <c r="A14148" t="s">
        <v>0</v>
      </c>
      <c r="C14148" t="s">
        <v>1</v>
      </c>
      <c r="D14148" t="s">
        <v>2</v>
      </c>
    </row>
    <row r="14150" spans="1:4">
      <c r="A14150" t="s">
        <v>4</v>
      </c>
      <c r="B14150" t="s">
        <v>5</v>
      </c>
    </row>
    <row r="14151" spans="1:4">
      <c r="A14151" t="s">
        <v>7</v>
      </c>
      <c r="B14151" t="s">
        <v>8</v>
      </c>
    </row>
    <row r="14152" spans="1:4">
      <c r="A14152" t="s">
        <v>12</v>
      </c>
    </row>
    <row r="14154" spans="1:4">
      <c r="A14154">
        <v>-1</v>
      </c>
      <c r="B14154">
        <v>-2</v>
      </c>
      <c r="C14154">
        <v>-3</v>
      </c>
      <c r="D14154">
        <v>-4</v>
      </c>
    </row>
    <row r="14156" spans="1:4">
      <c r="A14156">
        <v>4701</v>
      </c>
      <c r="C14156" t="s">
        <v>5936</v>
      </c>
      <c r="D14156">
        <v>3</v>
      </c>
    </row>
    <row r="14158" spans="1:4">
      <c r="A14158">
        <v>4702</v>
      </c>
      <c r="C14158" t="s">
        <v>5937</v>
      </c>
      <c r="D14158">
        <v>3</v>
      </c>
    </row>
    <row r="14160" spans="1:4">
      <c r="A14160">
        <v>4703</v>
      </c>
      <c r="C14160" t="s">
        <v>5938</v>
      </c>
    </row>
    <row r="14161" spans="1:5">
      <c r="C14161" t="s">
        <v>5939</v>
      </c>
    </row>
    <row r="14165" spans="1:5">
      <c r="A14165">
        <v>221</v>
      </c>
    </row>
    <row r="14167" spans="1:5">
      <c r="A14167" t="s">
        <v>0</v>
      </c>
      <c r="D14167" t="s">
        <v>1</v>
      </c>
      <c r="E14167" t="s">
        <v>2</v>
      </c>
    </row>
    <row r="14169" spans="1:5">
      <c r="A14169" t="s">
        <v>4</v>
      </c>
      <c r="B14169" t="s">
        <v>5</v>
      </c>
    </row>
    <row r="14170" spans="1:5">
      <c r="A14170" t="s">
        <v>7</v>
      </c>
      <c r="B14170" t="s">
        <v>8</v>
      </c>
    </row>
    <row r="14171" spans="1:5">
      <c r="A14171" t="s">
        <v>12</v>
      </c>
    </row>
    <row r="14173" spans="1:5">
      <c r="A14173">
        <v>-1</v>
      </c>
      <c r="B14173">
        <v>-2</v>
      </c>
      <c r="D14173">
        <v>-3</v>
      </c>
      <c r="E14173">
        <v>-4</v>
      </c>
    </row>
    <row r="14175" spans="1:5">
      <c r="C14175" t="s">
        <v>5940</v>
      </c>
    </row>
    <row r="14177" spans="1:5">
      <c r="A14177">
        <v>47031100</v>
      </c>
      <c r="C14177" t="s">
        <v>5704</v>
      </c>
      <c r="E14177">
        <v>3</v>
      </c>
    </row>
    <row r="14179" spans="1:5">
      <c r="A14179">
        <v>470319</v>
      </c>
      <c r="C14179" t="s">
        <v>5705</v>
      </c>
      <c r="E14179">
        <v>3</v>
      </c>
    </row>
    <row r="14181" spans="1:5">
      <c r="C14181" t="s">
        <v>5941</v>
      </c>
    </row>
    <row r="14183" spans="1:5">
      <c r="A14183">
        <v>47032100</v>
      </c>
      <c r="C14183" t="s">
        <v>5704</v>
      </c>
      <c r="E14183">
        <v>3</v>
      </c>
    </row>
    <row r="14185" spans="1:5">
      <c r="A14185">
        <v>470329</v>
      </c>
      <c r="C14185" t="s">
        <v>5705</v>
      </c>
      <c r="E14185">
        <v>3</v>
      </c>
    </row>
    <row r="14187" spans="1:5">
      <c r="A14187">
        <v>4704</v>
      </c>
      <c r="C14187" t="s">
        <v>5942</v>
      </c>
    </row>
    <row r="14188" spans="1:5">
      <c r="C14188" t="s">
        <v>5943</v>
      </c>
    </row>
    <row r="14190" spans="1:5">
      <c r="C14190" t="s">
        <v>5940</v>
      </c>
    </row>
    <row r="14192" spans="1:5">
      <c r="A14192">
        <v>47041100</v>
      </c>
      <c r="C14192" t="s">
        <v>5704</v>
      </c>
      <c r="E14192">
        <v>3</v>
      </c>
    </row>
    <row r="14194" spans="1:5">
      <c r="A14194">
        <v>470419</v>
      </c>
      <c r="C14194" t="s">
        <v>5705</v>
      </c>
      <c r="E14194">
        <v>3</v>
      </c>
    </row>
    <row r="14196" spans="1:5">
      <c r="C14196" t="s">
        <v>5941</v>
      </c>
    </row>
    <row r="14198" spans="1:5">
      <c r="A14198">
        <v>47042100</v>
      </c>
      <c r="C14198" t="s">
        <v>5704</v>
      </c>
      <c r="E14198">
        <v>3</v>
      </c>
    </row>
    <row r="14200" spans="1:5">
      <c r="A14200">
        <v>470429</v>
      </c>
      <c r="C14200" t="s">
        <v>5705</v>
      </c>
      <c r="E14200">
        <v>3</v>
      </c>
    </row>
    <row r="14202" spans="1:5">
      <c r="A14202">
        <v>4705</v>
      </c>
      <c r="C14202" t="s">
        <v>5944</v>
      </c>
      <c r="E14202">
        <v>3</v>
      </c>
    </row>
    <row r="14203" spans="1:5">
      <c r="C14203" t="s">
        <v>5945</v>
      </c>
    </row>
    <row r="14205" spans="1:5">
      <c r="A14205">
        <v>4706</v>
      </c>
      <c r="C14205" t="s">
        <v>5946</v>
      </c>
    </row>
    <row r="14206" spans="1:5">
      <c r="C14206" t="s">
        <v>5947</v>
      </c>
    </row>
    <row r="14207" spans="1:5">
      <c r="C14207" t="s">
        <v>5948</v>
      </c>
    </row>
    <row r="14209" spans="1:5">
      <c r="A14209">
        <v>47061</v>
      </c>
      <c r="C14209" t="s">
        <v>5949</v>
      </c>
      <c r="E14209">
        <v>3</v>
      </c>
    </row>
    <row r="14211" spans="1:5">
      <c r="A14211">
        <v>47062</v>
      </c>
      <c r="C14211" t="s">
        <v>5950</v>
      </c>
      <c r="E14211" t="s">
        <v>155</v>
      </c>
    </row>
    <row r="14212" spans="1:5">
      <c r="C14212" t="s">
        <v>5951</v>
      </c>
    </row>
    <row r="14214" spans="1:5">
      <c r="A14214">
        <v>47063</v>
      </c>
      <c r="C14214" t="s">
        <v>5952</v>
      </c>
      <c r="E14214">
        <v>3</v>
      </c>
    </row>
    <row r="14216" spans="1:5">
      <c r="C14216" t="s">
        <v>360</v>
      </c>
      <c r="D14216" t="s">
        <v>61</v>
      </c>
    </row>
    <row r="14218" spans="1:5">
      <c r="A14218">
        <v>470691</v>
      </c>
      <c r="C14218" t="s">
        <v>5953</v>
      </c>
      <c r="E14218">
        <v>3</v>
      </c>
    </row>
    <row r="14220" spans="1:5">
      <c r="A14220">
        <v>470692</v>
      </c>
      <c r="C14220" t="s">
        <v>5954</v>
      </c>
      <c r="E14220">
        <v>3</v>
      </c>
    </row>
    <row r="14222" spans="1:5">
      <c r="A14222">
        <v>470693</v>
      </c>
      <c r="C14222" t="s">
        <v>5955</v>
      </c>
      <c r="E14222" t="s">
        <v>155</v>
      </c>
    </row>
    <row r="14223" spans="1:5">
      <c r="C14223" t="s">
        <v>5956</v>
      </c>
    </row>
    <row r="14225" spans="1:5">
      <c r="A14225">
        <v>4707</v>
      </c>
      <c r="C14225" t="s">
        <v>5957</v>
      </c>
    </row>
    <row r="14226" spans="1:5">
      <c r="C14226" t="s">
        <v>5958</v>
      </c>
    </row>
    <row r="14228" spans="1:5">
      <c r="C14228" t="s">
        <v>5959</v>
      </c>
    </row>
    <row r="14229" spans="1:5">
      <c r="C14229" t="s">
        <v>5960</v>
      </c>
    </row>
    <row r="14231" spans="1:5">
      <c r="A14231">
        <v>4707101</v>
      </c>
      <c r="C14231" t="s">
        <v>5961</v>
      </c>
      <c r="E14231">
        <v>3</v>
      </c>
    </row>
    <row r="14233" spans="1:5">
      <c r="A14233">
        <v>4707109</v>
      </c>
      <c r="C14233" t="s">
        <v>56</v>
      </c>
      <c r="E14233">
        <v>20</v>
      </c>
    </row>
    <row r="14235" spans="1:5">
      <c r="C14235" t="s">
        <v>5962</v>
      </c>
    </row>
    <row r="14236" spans="1:5">
      <c r="C14236" t="s">
        <v>5963</v>
      </c>
    </row>
    <row r="14237" spans="1:5">
      <c r="C14237" t="s">
        <v>5964</v>
      </c>
    </row>
    <row r="14238" spans="1:5">
      <c r="A14238">
        <v>4707201</v>
      </c>
      <c r="C14238" t="s">
        <v>5961</v>
      </c>
      <c r="E14238">
        <v>3</v>
      </c>
    </row>
    <row r="14240" spans="1:5">
      <c r="A14240">
        <v>4707209</v>
      </c>
      <c r="C14240" t="s">
        <v>56</v>
      </c>
      <c r="E14240">
        <v>20</v>
      </c>
    </row>
    <row r="14242" spans="1:4">
      <c r="C14242" t="s">
        <v>5965</v>
      </c>
    </row>
    <row r="14243" spans="1:4">
      <c r="C14243" t="s">
        <v>5966</v>
      </c>
    </row>
    <row r="14244" spans="1:4">
      <c r="C14244" t="s">
        <v>5967</v>
      </c>
    </row>
    <row r="14247" spans="1:4">
      <c r="A14247">
        <v>222</v>
      </c>
    </row>
    <row r="14249" spans="1:4">
      <c r="A14249" t="s">
        <v>0</v>
      </c>
      <c r="C14249" t="s">
        <v>1</v>
      </c>
      <c r="D14249" t="s">
        <v>2</v>
      </c>
    </row>
    <row r="14251" spans="1:4">
      <c r="A14251" t="s">
        <v>4</v>
      </c>
      <c r="B14251" t="s">
        <v>5</v>
      </c>
    </row>
    <row r="14252" spans="1:4">
      <c r="A14252" t="s">
        <v>7</v>
      </c>
      <c r="B14252" t="s">
        <v>8</v>
      </c>
    </row>
    <row r="14253" spans="1:4">
      <c r="A14253" t="s">
        <v>12</v>
      </c>
    </row>
    <row r="14255" spans="1:4">
      <c r="A14255">
        <v>-1</v>
      </c>
      <c r="B14255">
        <v>-2</v>
      </c>
      <c r="C14255">
        <v>-3</v>
      </c>
      <c r="D14255">
        <v>-4</v>
      </c>
    </row>
    <row r="14257" spans="1:4">
      <c r="A14257">
        <v>4707301</v>
      </c>
      <c r="C14257" t="s">
        <v>5961</v>
      </c>
      <c r="D14257">
        <v>3</v>
      </c>
    </row>
    <row r="14259" spans="1:4">
      <c r="A14259">
        <v>4707309</v>
      </c>
      <c r="C14259" t="s">
        <v>56</v>
      </c>
      <c r="D14259">
        <v>20</v>
      </c>
    </row>
    <row r="14261" spans="1:4">
      <c r="C14261" t="s">
        <v>5968</v>
      </c>
    </row>
    <row r="14263" spans="1:4">
      <c r="A14263">
        <v>47079010</v>
      </c>
      <c r="C14263" t="s">
        <v>5961</v>
      </c>
      <c r="D14263">
        <v>3</v>
      </c>
    </row>
    <row r="14265" spans="1:4">
      <c r="A14265">
        <v>4707909</v>
      </c>
      <c r="C14265" t="s">
        <v>56</v>
      </c>
      <c r="D14265">
        <v>20</v>
      </c>
    </row>
    <row r="14269" spans="1:4">
      <c r="A14269" t="s">
        <v>5969</v>
      </c>
    </row>
    <row r="14271" spans="1:4">
      <c r="A14271" t="s">
        <v>5970</v>
      </c>
    </row>
    <row r="14272" spans="1:4">
      <c r="A14272" t="s">
        <v>5971</v>
      </c>
    </row>
    <row r="14275" spans="1:2">
      <c r="A14275" t="s">
        <v>822</v>
      </c>
    </row>
    <row r="14277" spans="1:2">
      <c r="A14277" t="s">
        <v>823</v>
      </c>
      <c r="B14277" t="s">
        <v>5972</v>
      </c>
    </row>
    <row r="14279" spans="1:2">
      <c r="A14279" t="s">
        <v>825</v>
      </c>
      <c r="B14279" t="s">
        <v>1470</v>
      </c>
    </row>
    <row r="14280" spans="1:2">
      <c r="A14280" t="s">
        <v>5973</v>
      </c>
    </row>
    <row r="14281" spans="1:2">
      <c r="A14281" t="s">
        <v>5974</v>
      </c>
    </row>
    <row r="14283" spans="1:2">
      <c r="A14283" t="s">
        <v>5975</v>
      </c>
    </row>
    <row r="14285" spans="1:2">
      <c r="A14285" t="s">
        <v>5976</v>
      </c>
    </row>
    <row r="14287" spans="1:2">
      <c r="A14287" t="s">
        <v>5977</v>
      </c>
    </row>
    <row r="14289" spans="1:2">
      <c r="A14289" t="s">
        <v>5978</v>
      </c>
    </row>
    <row r="14291" spans="1:2">
      <c r="A14291" t="s">
        <v>5979</v>
      </c>
    </row>
    <row r="14293" spans="1:2">
      <c r="A14293" t="s">
        <v>5980</v>
      </c>
    </row>
    <row r="14294" spans="1:2">
      <c r="A14294" t="s">
        <v>1860</v>
      </c>
      <c r="B14294" t="s">
        <v>5981</v>
      </c>
    </row>
    <row r="14296" spans="1:2">
      <c r="A14296" t="s">
        <v>5982</v>
      </c>
    </row>
    <row r="14297" spans="1:2">
      <c r="A14297" t="s">
        <v>5983</v>
      </c>
    </row>
    <row r="14299" spans="1:2">
      <c r="A14299" t="s">
        <v>5984</v>
      </c>
    </row>
    <row r="14301" spans="1:2">
      <c r="A14301" t="s">
        <v>5985</v>
      </c>
    </row>
    <row r="14303" spans="1:2">
      <c r="A14303" t="s">
        <v>5986</v>
      </c>
    </row>
    <row r="14304" spans="1:2">
      <c r="A14304" t="s">
        <v>4771</v>
      </c>
    </row>
    <row r="14306" spans="1:2">
      <c r="A14306" t="s">
        <v>5987</v>
      </c>
    </row>
    <row r="14308" spans="1:2">
      <c r="A14308">
        <v>223</v>
      </c>
    </row>
    <row r="14311" spans="1:2">
      <c r="A14311" t="s">
        <v>5988</v>
      </c>
    </row>
    <row r="14313" spans="1:2">
      <c r="A14313" t="s">
        <v>5989</v>
      </c>
    </row>
    <row r="14315" spans="1:2">
      <c r="A14315" t="s">
        <v>1480</v>
      </c>
      <c r="B14315" t="s">
        <v>5990</v>
      </c>
    </row>
    <row r="14317" spans="1:2">
      <c r="A14317" t="s">
        <v>1555</v>
      </c>
      <c r="B14317" t="s">
        <v>5991</v>
      </c>
    </row>
    <row r="14319" spans="1:2">
      <c r="A14319" t="s">
        <v>5992</v>
      </c>
    </row>
    <row r="14321" spans="1:2">
      <c r="A14321" t="s">
        <v>5993</v>
      </c>
    </row>
    <row r="14323" spans="1:2">
      <c r="A14323" t="s">
        <v>5994</v>
      </c>
    </row>
    <row r="14324" spans="1:2">
      <c r="A14324" t="s">
        <v>5995</v>
      </c>
    </row>
    <row r="14325" spans="1:2">
      <c r="A14325" t="s">
        <v>5996</v>
      </c>
    </row>
    <row r="14326" spans="1:2">
      <c r="A14326" t="s">
        <v>5994</v>
      </c>
    </row>
    <row r="14327" spans="1:2">
      <c r="A14327" t="s">
        <v>5995</v>
      </c>
    </row>
    <row r="14328" spans="1:2">
      <c r="A14328" t="s">
        <v>5997</v>
      </c>
      <c r="B14328" t="s">
        <v>5998</v>
      </c>
    </row>
    <row r="14329" spans="1:2">
      <c r="A14329" t="s">
        <v>5999</v>
      </c>
    </row>
    <row r="14331" spans="1:2">
      <c r="A14331" t="s">
        <v>6000</v>
      </c>
    </row>
    <row r="14333" spans="1:2">
      <c r="A14333" t="s">
        <v>6001</v>
      </c>
    </row>
    <row r="14335" spans="1:2">
      <c r="A14335" t="s">
        <v>6002</v>
      </c>
    </row>
    <row r="14337" spans="1:2">
      <c r="A14337" t="s">
        <v>6003</v>
      </c>
    </row>
    <row r="14338" spans="1:2">
      <c r="A14338" t="s">
        <v>6004</v>
      </c>
    </row>
    <row r="14339" spans="1:2">
      <c r="A14339" t="s">
        <v>6005</v>
      </c>
    </row>
    <row r="14341" spans="1:2">
      <c r="A14341" t="s">
        <v>6006</v>
      </c>
    </row>
    <row r="14343" spans="1:2">
      <c r="A14343" t="s">
        <v>6007</v>
      </c>
      <c r="B14343" t="s">
        <v>6008</v>
      </c>
    </row>
    <row r="14345" spans="1:2">
      <c r="A14345" t="s">
        <v>6009</v>
      </c>
    </row>
    <row r="14350" spans="1:2">
      <c r="A14350">
        <v>224</v>
      </c>
    </row>
    <row r="14353" spans="1:2">
      <c r="A14353" t="s">
        <v>1557</v>
      </c>
      <c r="B14353" t="s">
        <v>6010</v>
      </c>
    </row>
    <row r="14355" spans="1:2">
      <c r="A14355" t="s">
        <v>2348</v>
      </c>
      <c r="B14355" t="s">
        <v>6011</v>
      </c>
    </row>
    <row r="14357" spans="1:2">
      <c r="A14357" t="s">
        <v>2350</v>
      </c>
      <c r="B14357" t="s">
        <v>6012</v>
      </c>
    </row>
    <row r="14359" spans="1:2">
      <c r="A14359" t="s">
        <v>6013</v>
      </c>
    </row>
    <row r="14361" spans="1:2">
      <c r="A14361" t="s">
        <v>6014</v>
      </c>
    </row>
    <row r="14363" spans="1:2">
      <c r="A14363" t="s">
        <v>4788</v>
      </c>
      <c r="B14363" t="s">
        <v>6015</v>
      </c>
    </row>
    <row r="14365" spans="1:2">
      <c r="A14365" t="s">
        <v>6016</v>
      </c>
    </row>
    <row r="14367" spans="1:2">
      <c r="A14367" t="s">
        <v>6017</v>
      </c>
    </row>
    <row r="14369" spans="1:2">
      <c r="A14369" t="s">
        <v>6018</v>
      </c>
    </row>
    <row r="14371" spans="1:2">
      <c r="A14371" t="s">
        <v>6019</v>
      </c>
    </row>
    <row r="14373" spans="1:2">
      <c r="A14373" t="s">
        <v>6020</v>
      </c>
    </row>
    <row r="14375" spans="1:2">
      <c r="A14375" t="s">
        <v>6021</v>
      </c>
    </row>
    <row r="14377" spans="1:2">
      <c r="A14377" t="s">
        <v>6022</v>
      </c>
    </row>
    <row r="14379" spans="1:2">
      <c r="A14379" t="s">
        <v>6023</v>
      </c>
    </row>
    <row r="14381" spans="1:2">
      <c r="A14381" t="s">
        <v>6024</v>
      </c>
    </row>
    <row r="14383" spans="1:2">
      <c r="A14383" t="s">
        <v>4791</v>
      </c>
      <c r="B14383" t="s">
        <v>6025</v>
      </c>
    </row>
    <row r="14385" spans="1:2">
      <c r="A14385" t="s">
        <v>4793</v>
      </c>
      <c r="B14385" t="s">
        <v>6026</v>
      </c>
    </row>
    <row r="14387" spans="1:2">
      <c r="A14387" t="s">
        <v>6027</v>
      </c>
      <c r="B14387" t="s">
        <v>6028</v>
      </c>
    </row>
    <row r="14397" spans="1:2">
      <c r="A14397">
        <v>225</v>
      </c>
    </row>
    <row r="14399" spans="1:2">
      <c r="A14399" t="s">
        <v>1559</v>
      </c>
    </row>
    <row r="14401" spans="1:3">
      <c r="A14401" t="s">
        <v>823</v>
      </c>
      <c r="B14401" t="s">
        <v>6029</v>
      </c>
    </row>
    <row r="14403" spans="1:3">
      <c r="A14403" t="s">
        <v>6030</v>
      </c>
      <c r="C14403" t="s">
        <v>6031</v>
      </c>
    </row>
    <row r="14404" spans="1:3">
      <c r="A14404">
        <v>115</v>
      </c>
      <c r="C14404">
        <v>393</v>
      </c>
    </row>
    <row r="14405" spans="1:3">
      <c r="A14405">
        <v>125</v>
      </c>
      <c r="C14405">
        <v>417</v>
      </c>
    </row>
    <row r="14406" spans="1:3">
      <c r="A14406">
        <v>200</v>
      </c>
      <c r="C14406">
        <v>637</v>
      </c>
    </row>
    <row r="14407" spans="1:3">
      <c r="A14407">
        <v>300</v>
      </c>
      <c r="C14407">
        <v>824</v>
      </c>
    </row>
    <row r="14408" spans="1:3">
      <c r="A14408">
        <v>400</v>
      </c>
      <c r="C14408">
        <v>961</v>
      </c>
    </row>
    <row r="14411" spans="1:3">
      <c r="A14411" t="s">
        <v>825</v>
      </c>
      <c r="B14411" t="s">
        <v>6032</v>
      </c>
    </row>
    <row r="14413" spans="1:3">
      <c r="A14413" t="s">
        <v>6033</v>
      </c>
    </row>
    <row r="14415" spans="1:3">
      <c r="A14415" t="s">
        <v>6034</v>
      </c>
    </row>
    <row r="14422" spans="1:5">
      <c r="A14422" t="s">
        <v>6030</v>
      </c>
      <c r="B14422" t="s">
        <v>6035</v>
      </c>
      <c r="D14422" t="s">
        <v>6036</v>
      </c>
    </row>
    <row r="14423" spans="1:5">
      <c r="B14423" t="s">
        <v>6037</v>
      </c>
      <c r="C14423" t="s">
        <v>6037</v>
      </c>
      <c r="D14423" t="s">
        <v>6038</v>
      </c>
      <c r="E14423" t="s">
        <v>6037</v>
      </c>
    </row>
    <row r="14424" spans="1:5">
      <c r="B14424" t="s">
        <v>6039</v>
      </c>
      <c r="C14424" t="s">
        <v>6039</v>
      </c>
      <c r="D14424" t="s">
        <v>6040</v>
      </c>
      <c r="E14424" t="s">
        <v>6039</v>
      </c>
    </row>
    <row r="14425" spans="1:5">
      <c r="C14425" t="s">
        <v>6041</v>
      </c>
      <c r="E14425" t="s">
        <v>6041</v>
      </c>
    </row>
    <row r="14426" spans="1:5">
      <c r="C14426" t="s">
        <v>6039</v>
      </c>
      <c r="E14426" t="s">
        <v>6039</v>
      </c>
    </row>
    <row r="14428" spans="1:5">
      <c r="A14428">
        <v>60</v>
      </c>
      <c r="B14428">
        <v>700</v>
      </c>
      <c r="C14428" s="400">
        <v>1510</v>
      </c>
      <c r="D14428">
        <v>1.9</v>
      </c>
      <c r="E14428">
        <v>6</v>
      </c>
    </row>
    <row r="14429" spans="1:5">
      <c r="A14429">
        <v>70</v>
      </c>
      <c r="B14429">
        <v>830</v>
      </c>
      <c r="C14429" s="400">
        <v>1790</v>
      </c>
      <c r="D14429">
        <v>2.2999999999999998</v>
      </c>
      <c r="E14429">
        <v>7.2</v>
      </c>
    </row>
    <row r="14430" spans="1:5">
      <c r="A14430">
        <v>80</v>
      </c>
      <c r="B14430">
        <v>965</v>
      </c>
      <c r="C14430" s="400">
        <v>2070</v>
      </c>
      <c r="D14430">
        <v>2.8</v>
      </c>
      <c r="E14430">
        <v>8.3000000000000007</v>
      </c>
    </row>
    <row r="14431" spans="1:5">
      <c r="A14431">
        <v>100</v>
      </c>
      <c r="B14431" t="s">
        <v>6042</v>
      </c>
      <c r="C14431" s="400">
        <v>2635</v>
      </c>
      <c r="D14431">
        <v>3.7</v>
      </c>
      <c r="E14431">
        <v>10.6</v>
      </c>
    </row>
    <row r="14432" spans="1:5">
      <c r="A14432">
        <v>115</v>
      </c>
      <c r="B14432" s="400">
        <v>1425</v>
      </c>
      <c r="C14432" s="400">
        <v>3060</v>
      </c>
      <c r="D14432">
        <v>4.4000000000000004</v>
      </c>
      <c r="E14432">
        <v>12.3</v>
      </c>
    </row>
    <row r="14436" spans="1:2">
      <c r="A14436" t="s">
        <v>827</v>
      </c>
      <c r="B14436" t="s">
        <v>6043</v>
      </c>
    </row>
    <row r="14440" spans="1:2">
      <c r="A14440">
        <v>226</v>
      </c>
    </row>
    <row r="14443" spans="1:2">
      <c r="A14443" t="s">
        <v>1480</v>
      </c>
      <c r="B14443" t="s">
        <v>6044</v>
      </c>
    </row>
    <row r="14445" spans="1:2">
      <c r="A14445" t="s">
        <v>1555</v>
      </c>
      <c r="B14445" t="s">
        <v>6045</v>
      </c>
    </row>
    <row r="14447" spans="1:2">
      <c r="A14447" t="s">
        <v>1557</v>
      </c>
      <c r="B14447" t="s">
        <v>6046</v>
      </c>
    </row>
    <row r="14449" spans="1:4">
      <c r="A14449" t="s">
        <v>2348</v>
      </c>
      <c r="B14449" t="s">
        <v>6047</v>
      </c>
    </row>
    <row r="14451" spans="1:4">
      <c r="A14451" t="s">
        <v>0</v>
      </c>
      <c r="C14451" t="s">
        <v>1</v>
      </c>
      <c r="D14451" t="s">
        <v>2</v>
      </c>
    </row>
    <row r="14453" spans="1:4">
      <c r="A14453" t="s">
        <v>4</v>
      </c>
      <c r="B14453" t="s">
        <v>5</v>
      </c>
    </row>
    <row r="14454" spans="1:4">
      <c r="A14454" t="s">
        <v>7</v>
      </c>
      <c r="B14454" t="s">
        <v>8</v>
      </c>
    </row>
    <row r="14455" spans="1:4">
      <c r="A14455" t="s">
        <v>12</v>
      </c>
    </row>
    <row r="14456" spans="1:4">
      <c r="A14456">
        <v>-1</v>
      </c>
      <c r="B14456">
        <v>-2</v>
      </c>
      <c r="C14456">
        <v>-3</v>
      </c>
      <c r="D14456">
        <v>-4</v>
      </c>
    </row>
    <row r="14458" spans="1:4">
      <c r="A14458">
        <v>4801</v>
      </c>
      <c r="C14458" t="s">
        <v>6048</v>
      </c>
      <c r="D14458">
        <v>11</v>
      </c>
    </row>
    <row r="14460" spans="1:4">
      <c r="A14460">
        <v>4802</v>
      </c>
      <c r="C14460" t="s">
        <v>6049</v>
      </c>
    </row>
    <row r="14461" spans="1:4">
      <c r="C14461" t="s">
        <v>6050</v>
      </c>
    </row>
    <row r="14462" spans="1:4">
      <c r="C14462" t="s">
        <v>6051</v>
      </c>
    </row>
    <row r="14463" spans="1:4">
      <c r="C14463" t="s">
        <v>6052</v>
      </c>
    </row>
    <row r="14464" spans="1:4">
      <c r="C14464" t="s">
        <v>6053</v>
      </c>
    </row>
    <row r="14465" spans="1:4">
      <c r="C14465" t="s">
        <v>6054</v>
      </c>
    </row>
    <row r="14466" spans="1:4">
      <c r="C14466" t="s">
        <v>6055</v>
      </c>
    </row>
    <row r="14468" spans="1:4">
      <c r="A14468">
        <v>48021</v>
      </c>
      <c r="C14468" t="s">
        <v>6056</v>
      </c>
      <c r="D14468" t="s">
        <v>98</v>
      </c>
    </row>
    <row r="14470" spans="1:4">
      <c r="A14470">
        <v>48022</v>
      </c>
      <c r="C14470" t="s">
        <v>6057</v>
      </c>
      <c r="D14470" t="s">
        <v>155</v>
      </c>
    </row>
    <row r="14471" spans="1:4">
      <c r="C14471" t="s">
        <v>6058</v>
      </c>
    </row>
    <row r="14472" spans="1:4">
      <c r="C14472" t="s">
        <v>6059</v>
      </c>
    </row>
    <row r="14474" spans="1:4">
      <c r="A14474">
        <v>48024</v>
      </c>
      <c r="C14474" t="s">
        <v>6060</v>
      </c>
      <c r="D14474" t="s">
        <v>155</v>
      </c>
    </row>
    <row r="14476" spans="1:4">
      <c r="C14476" t="s">
        <v>6061</v>
      </c>
    </row>
    <row r="14477" spans="1:4">
      <c r="C14477" t="s">
        <v>6062</v>
      </c>
    </row>
    <row r="14478" spans="1:4">
      <c r="C14478" t="s">
        <v>6063</v>
      </c>
    </row>
    <row r="14479" spans="1:4">
      <c r="C14479" t="s">
        <v>6064</v>
      </c>
    </row>
    <row r="14480" spans="1:4">
      <c r="C14480" t="s">
        <v>6065</v>
      </c>
    </row>
    <row r="14481" spans="1:5">
      <c r="A14481">
        <v>480254</v>
      </c>
      <c r="C14481" t="s">
        <v>6066</v>
      </c>
      <c r="D14481" t="s">
        <v>98</v>
      </c>
    </row>
    <row r="14483" spans="1:5">
      <c r="C14483" t="s">
        <v>6067</v>
      </c>
    </row>
    <row r="14484" spans="1:5">
      <c r="C14484" t="s">
        <v>6068</v>
      </c>
    </row>
    <row r="14486" spans="1:5">
      <c r="A14486">
        <v>4802551</v>
      </c>
      <c r="C14486" t="s">
        <v>6069</v>
      </c>
      <c r="D14486">
        <v>20</v>
      </c>
    </row>
    <row r="14490" spans="1:5">
      <c r="A14490">
        <v>227</v>
      </c>
    </row>
    <row r="14492" spans="1:5">
      <c r="A14492" t="s">
        <v>0</v>
      </c>
      <c r="D14492" t="s">
        <v>1</v>
      </c>
      <c r="E14492" t="s">
        <v>2</v>
      </c>
    </row>
    <row r="14494" spans="1:5">
      <c r="A14494" t="s">
        <v>4</v>
      </c>
      <c r="B14494" t="s">
        <v>5</v>
      </c>
    </row>
    <row r="14495" spans="1:5">
      <c r="A14495" t="s">
        <v>7</v>
      </c>
      <c r="B14495" t="s">
        <v>8</v>
      </c>
    </row>
    <row r="14496" spans="1:5">
      <c r="A14496" t="s">
        <v>12</v>
      </c>
    </row>
    <row r="14497" spans="1:5">
      <c r="A14497">
        <v>-1</v>
      </c>
      <c r="B14497">
        <v>-2</v>
      </c>
      <c r="D14497">
        <v>-3</v>
      </c>
      <c r="E14497">
        <v>-4</v>
      </c>
    </row>
    <row r="14499" spans="1:5">
      <c r="A14499">
        <v>4802552</v>
      </c>
      <c r="C14499" t="s">
        <v>6070</v>
      </c>
      <c r="E14499">
        <v>20</v>
      </c>
    </row>
    <row r="14501" spans="1:5">
      <c r="A14501">
        <v>4802553</v>
      </c>
      <c r="C14501" t="s">
        <v>6071</v>
      </c>
      <c r="E14501">
        <v>20</v>
      </c>
    </row>
    <row r="14503" spans="1:5">
      <c r="A14503">
        <v>4802554</v>
      </c>
      <c r="C14503" t="s">
        <v>6072</v>
      </c>
      <c r="E14503">
        <v>20</v>
      </c>
    </row>
    <row r="14505" spans="1:5">
      <c r="A14505">
        <v>4802559</v>
      </c>
      <c r="C14505" t="s">
        <v>56</v>
      </c>
      <c r="E14505">
        <v>20</v>
      </c>
    </row>
    <row r="14507" spans="1:5">
      <c r="A14507">
        <v>480256</v>
      </c>
      <c r="C14507" t="s">
        <v>6067</v>
      </c>
      <c r="E14507" t="s">
        <v>98</v>
      </c>
    </row>
    <row r="14508" spans="1:5">
      <c r="C14508" t="s">
        <v>6073</v>
      </c>
    </row>
    <row r="14509" spans="1:5">
      <c r="C14509" t="s">
        <v>6074</v>
      </c>
    </row>
    <row r="14510" spans="1:5">
      <c r="C14510" t="s">
        <v>6075</v>
      </c>
    </row>
    <row r="14512" spans="1:5">
      <c r="A14512">
        <v>480257</v>
      </c>
      <c r="C14512" t="s">
        <v>6076</v>
      </c>
      <c r="E14512" t="s">
        <v>98</v>
      </c>
    </row>
    <row r="14513" spans="1:5">
      <c r="C14513" t="s">
        <v>6077</v>
      </c>
    </row>
    <row r="14515" spans="1:5">
      <c r="C14515" t="s">
        <v>6078</v>
      </c>
    </row>
    <row r="14517" spans="1:5">
      <c r="A14517">
        <v>48025810</v>
      </c>
      <c r="C14517" t="s">
        <v>6079</v>
      </c>
      <c r="E14517">
        <v>20</v>
      </c>
    </row>
    <row r="14519" spans="1:5">
      <c r="A14519">
        <v>4802583</v>
      </c>
      <c r="C14519" t="s">
        <v>6080</v>
      </c>
      <c r="E14519">
        <v>20</v>
      </c>
    </row>
    <row r="14521" spans="1:5">
      <c r="A14521">
        <v>4802585</v>
      </c>
      <c r="C14521" t="s">
        <v>6081</v>
      </c>
      <c r="E14521">
        <v>20</v>
      </c>
    </row>
    <row r="14523" spans="1:5">
      <c r="A14523">
        <v>4802589</v>
      </c>
      <c r="C14523" t="s">
        <v>56</v>
      </c>
      <c r="E14523">
        <v>20</v>
      </c>
    </row>
    <row r="14525" spans="1:5">
      <c r="C14525" t="s">
        <v>6082</v>
      </c>
    </row>
    <row r="14526" spans="1:5">
      <c r="C14526" t="s">
        <v>6083</v>
      </c>
      <c r="D14526" t="s">
        <v>6084</v>
      </c>
    </row>
    <row r="14527" spans="1:5">
      <c r="C14527" t="s">
        <v>6085</v>
      </c>
    </row>
    <row r="14528" spans="1:5">
      <c r="C14528" t="s">
        <v>6086</v>
      </c>
    </row>
    <row r="14530" spans="1:5">
      <c r="A14530">
        <v>480261</v>
      </c>
      <c r="C14530" t="s">
        <v>6087</v>
      </c>
      <c r="E14530" t="s">
        <v>98</v>
      </c>
    </row>
    <row r="14532" spans="1:5">
      <c r="A14532">
        <v>480262</v>
      </c>
      <c r="C14532" t="s">
        <v>6088</v>
      </c>
      <c r="E14532" t="s">
        <v>98</v>
      </c>
    </row>
    <row r="14533" spans="1:5">
      <c r="C14533" t="s">
        <v>6089</v>
      </c>
    </row>
    <row r="14534" spans="1:5">
      <c r="C14534" t="s">
        <v>6090</v>
      </c>
    </row>
    <row r="14536" spans="1:5">
      <c r="C14536" t="s">
        <v>676</v>
      </c>
    </row>
    <row r="14538" spans="1:5">
      <c r="A14538">
        <v>48026910</v>
      </c>
      <c r="C14538" t="s">
        <v>6091</v>
      </c>
      <c r="E14538" t="s">
        <v>155</v>
      </c>
    </row>
    <row r="14540" spans="1:5">
      <c r="A14540">
        <v>4802699</v>
      </c>
      <c r="C14540" t="s">
        <v>56</v>
      </c>
      <c r="E14540">
        <v>20</v>
      </c>
    </row>
    <row r="14542" spans="1:5">
      <c r="A14542">
        <v>4803</v>
      </c>
      <c r="C14542" t="s">
        <v>6092</v>
      </c>
      <c r="E14542">
        <v>20</v>
      </c>
    </row>
    <row r="14543" spans="1:5">
      <c r="C14543" t="s">
        <v>6093</v>
      </c>
    </row>
    <row r="14544" spans="1:5">
      <c r="C14544" t="s">
        <v>6094</v>
      </c>
    </row>
    <row r="14545" spans="1:5">
      <c r="C14545" t="s">
        <v>6095</v>
      </c>
    </row>
    <row r="14546" spans="1:5">
      <c r="C14546" t="s">
        <v>6096</v>
      </c>
    </row>
    <row r="14547" spans="1:5">
      <c r="C14547" t="s">
        <v>6097</v>
      </c>
    </row>
    <row r="14548" spans="1:5">
      <c r="C14548" t="s">
        <v>6098</v>
      </c>
    </row>
    <row r="14550" spans="1:5">
      <c r="A14550">
        <v>4804</v>
      </c>
      <c r="C14550" t="s">
        <v>6099</v>
      </c>
    </row>
    <row r="14551" spans="1:5">
      <c r="C14551" t="s">
        <v>6100</v>
      </c>
    </row>
    <row r="14552" spans="1:5">
      <c r="C14552" t="s">
        <v>6101</v>
      </c>
    </row>
    <row r="14554" spans="1:5">
      <c r="C14554" t="s">
        <v>6102</v>
      </c>
    </row>
    <row r="14556" spans="1:5">
      <c r="A14556">
        <v>48041100</v>
      </c>
      <c r="C14556" t="s">
        <v>6103</v>
      </c>
      <c r="E14556">
        <v>20</v>
      </c>
    </row>
    <row r="14558" spans="1:5">
      <c r="A14558">
        <v>480419</v>
      </c>
      <c r="C14558" t="s">
        <v>27</v>
      </c>
      <c r="E14558">
        <v>20</v>
      </c>
    </row>
    <row r="14560" spans="1:5">
      <c r="C14560" t="s">
        <v>6104</v>
      </c>
    </row>
    <row r="14562" spans="1:5">
      <c r="A14562">
        <v>48042100</v>
      </c>
      <c r="C14562" t="s">
        <v>6103</v>
      </c>
      <c r="E14562">
        <v>16</v>
      </c>
    </row>
    <row r="14564" spans="1:5">
      <c r="A14564">
        <v>480429</v>
      </c>
      <c r="C14564" t="s">
        <v>27</v>
      </c>
      <c r="E14564">
        <v>16</v>
      </c>
    </row>
    <row r="14568" spans="1:5">
      <c r="A14568">
        <v>228</v>
      </c>
    </row>
    <row r="14570" spans="1:5">
      <c r="A14570" t="s">
        <v>0</v>
      </c>
      <c r="D14570" t="s">
        <v>1</v>
      </c>
      <c r="E14570" t="s">
        <v>2</v>
      </c>
    </row>
    <row r="14572" spans="1:5">
      <c r="A14572" t="s">
        <v>4</v>
      </c>
      <c r="B14572" t="s">
        <v>5</v>
      </c>
    </row>
    <row r="14573" spans="1:5">
      <c r="A14573" t="s">
        <v>7</v>
      </c>
      <c r="B14573" t="s">
        <v>8</v>
      </c>
    </row>
    <row r="14574" spans="1:5">
      <c r="A14574" t="s">
        <v>12</v>
      </c>
    </row>
    <row r="14575" spans="1:5">
      <c r="A14575">
        <v>-1</v>
      </c>
      <c r="B14575">
        <v>-2</v>
      </c>
      <c r="D14575">
        <v>-3</v>
      </c>
      <c r="E14575">
        <v>-4</v>
      </c>
    </row>
    <row r="14577" spans="1:5">
      <c r="C14577" t="s">
        <v>6105</v>
      </c>
    </row>
    <row r="14578" spans="1:5">
      <c r="C14578" t="s">
        <v>6106</v>
      </c>
    </row>
    <row r="14580" spans="1:5">
      <c r="A14580">
        <v>480431</v>
      </c>
      <c r="C14580" t="s">
        <v>6103</v>
      </c>
      <c r="E14580">
        <v>16</v>
      </c>
    </row>
    <row r="14582" spans="1:5">
      <c r="A14582">
        <v>480439</v>
      </c>
      <c r="C14582" t="s">
        <v>27</v>
      </c>
      <c r="E14582">
        <v>16</v>
      </c>
    </row>
    <row r="14584" spans="1:5">
      <c r="C14584" t="s">
        <v>6107</v>
      </c>
    </row>
    <row r="14585" spans="1:5">
      <c r="C14585" t="s">
        <v>6108</v>
      </c>
    </row>
    <row r="14587" spans="1:5">
      <c r="A14587">
        <v>480441</v>
      </c>
      <c r="C14587" t="s">
        <v>6103</v>
      </c>
      <c r="E14587">
        <v>20</v>
      </c>
    </row>
    <row r="14589" spans="1:5">
      <c r="A14589">
        <v>480442</v>
      </c>
      <c r="C14589" t="s">
        <v>6109</v>
      </c>
      <c r="E14589" t="s">
        <v>98</v>
      </c>
    </row>
    <row r="14590" spans="1:5">
      <c r="C14590" t="s">
        <v>6110</v>
      </c>
    </row>
    <row r="14591" spans="1:5">
      <c r="C14591" t="s">
        <v>6111</v>
      </c>
    </row>
    <row r="14592" spans="1:5">
      <c r="C14592" t="s">
        <v>6112</v>
      </c>
    </row>
    <row r="14594" spans="1:5">
      <c r="A14594">
        <v>480449</v>
      </c>
      <c r="C14594" t="s">
        <v>27</v>
      </c>
      <c r="E14594">
        <v>20</v>
      </c>
    </row>
    <row r="14596" spans="1:5">
      <c r="C14596" t="s">
        <v>6113</v>
      </c>
    </row>
    <row r="14597" spans="1:5">
      <c r="C14597" t="s">
        <v>6114</v>
      </c>
    </row>
    <row r="14599" spans="1:5">
      <c r="A14599">
        <v>480451</v>
      </c>
      <c r="C14599" t="s">
        <v>6103</v>
      </c>
      <c r="E14599">
        <v>20</v>
      </c>
    </row>
    <row r="14601" spans="1:5">
      <c r="A14601">
        <v>480452</v>
      </c>
      <c r="C14601" t="s">
        <v>6109</v>
      </c>
      <c r="E14601" t="s">
        <v>98</v>
      </c>
    </row>
    <row r="14602" spans="1:5">
      <c r="C14602" t="s">
        <v>6115</v>
      </c>
    </row>
    <row r="14603" spans="1:5">
      <c r="C14603" t="s">
        <v>6116</v>
      </c>
    </row>
    <row r="14604" spans="1:5">
      <c r="C14604" t="s">
        <v>6117</v>
      </c>
    </row>
    <row r="14606" spans="1:5">
      <c r="A14606">
        <v>480459</v>
      </c>
      <c r="C14606" t="s">
        <v>27</v>
      </c>
      <c r="E14606">
        <v>20</v>
      </c>
    </row>
    <row r="14608" spans="1:5">
      <c r="A14608">
        <v>4805</v>
      </c>
      <c r="C14608" t="s">
        <v>6118</v>
      </c>
    </row>
    <row r="14609" spans="1:5">
      <c r="C14609" t="s">
        <v>6119</v>
      </c>
    </row>
    <row r="14610" spans="1:5">
      <c r="C14610" t="s">
        <v>6120</v>
      </c>
    </row>
    <row r="14611" spans="1:5">
      <c r="C14611" t="s">
        <v>3963</v>
      </c>
    </row>
    <row r="14612" spans="1:5">
      <c r="C14612" t="s">
        <v>6121</v>
      </c>
    </row>
    <row r="14614" spans="1:5">
      <c r="A14614">
        <v>48051100</v>
      </c>
      <c r="C14614" t="s">
        <v>6122</v>
      </c>
      <c r="E14614">
        <v>20</v>
      </c>
    </row>
    <row r="14616" spans="1:5">
      <c r="A14616">
        <v>480512</v>
      </c>
      <c r="C14616" t="s">
        <v>6123</v>
      </c>
      <c r="E14616">
        <v>20</v>
      </c>
    </row>
    <row r="14618" spans="1:5">
      <c r="A14618">
        <v>480519</v>
      </c>
      <c r="C14618" t="s">
        <v>27</v>
      </c>
      <c r="E14618">
        <v>20</v>
      </c>
    </row>
    <row r="14620" spans="1:5">
      <c r="C14620" t="s">
        <v>6124</v>
      </c>
    </row>
    <row r="14622" spans="1:5">
      <c r="A14622">
        <v>48052400</v>
      </c>
      <c r="C14622" t="s">
        <v>6125</v>
      </c>
      <c r="E14622" t="s">
        <v>98</v>
      </c>
    </row>
    <row r="14624" spans="1:5">
      <c r="A14624">
        <v>480525</v>
      </c>
      <c r="C14624" t="s">
        <v>6126</v>
      </c>
      <c r="E14624" t="s">
        <v>98</v>
      </c>
    </row>
    <row r="14626" spans="1:5">
      <c r="A14626">
        <v>48053</v>
      </c>
      <c r="C14626" t="s">
        <v>6127</v>
      </c>
      <c r="E14626">
        <v>11</v>
      </c>
    </row>
    <row r="14628" spans="1:5">
      <c r="A14628">
        <v>48054</v>
      </c>
      <c r="C14628" t="s">
        <v>6128</v>
      </c>
      <c r="E14628" t="s">
        <v>265</v>
      </c>
    </row>
    <row r="14630" spans="1:5">
      <c r="A14630">
        <v>48055</v>
      </c>
      <c r="C14630" t="s">
        <v>6129</v>
      </c>
      <c r="E14630" t="s">
        <v>98</v>
      </c>
    </row>
    <row r="14632" spans="1:5">
      <c r="C14632" t="s">
        <v>360</v>
      </c>
      <c r="D14632" t="s">
        <v>61</v>
      </c>
    </row>
    <row r="14634" spans="1:5">
      <c r="C14634" t="s">
        <v>6130</v>
      </c>
    </row>
    <row r="14636" spans="1:5">
      <c r="A14636">
        <v>48059110</v>
      </c>
      <c r="C14636" t="s">
        <v>6131</v>
      </c>
      <c r="E14636" t="s">
        <v>155</v>
      </c>
    </row>
    <row r="14637" spans="1:5">
      <c r="C14637" t="s">
        <v>6132</v>
      </c>
    </row>
    <row r="14639" spans="1:5">
      <c r="A14639">
        <v>4805919</v>
      </c>
      <c r="C14639" t="s">
        <v>56</v>
      </c>
      <c r="E14639">
        <v>20</v>
      </c>
    </row>
    <row r="14641" spans="1:5">
      <c r="C14641" t="s">
        <v>6133</v>
      </c>
    </row>
    <row r="14642" spans="1:5">
      <c r="C14642" t="s">
        <v>6134</v>
      </c>
    </row>
    <row r="14644" spans="1:5">
      <c r="A14644">
        <v>4805921</v>
      </c>
      <c r="C14644" t="s">
        <v>6131</v>
      </c>
      <c r="E14644" t="s">
        <v>155</v>
      </c>
    </row>
    <row r="14645" spans="1:5">
      <c r="C14645" t="s">
        <v>6132</v>
      </c>
    </row>
    <row r="14648" spans="1:5">
      <c r="A14648">
        <v>229</v>
      </c>
    </row>
    <row r="14650" spans="1:5">
      <c r="A14650" t="s">
        <v>0</v>
      </c>
      <c r="C14650" t="s">
        <v>1</v>
      </c>
      <c r="D14650" t="s">
        <v>2</v>
      </c>
    </row>
    <row r="14652" spans="1:5">
      <c r="A14652" t="s">
        <v>4</v>
      </c>
      <c r="B14652" t="s">
        <v>5</v>
      </c>
    </row>
    <row r="14653" spans="1:5">
      <c r="A14653" t="s">
        <v>7</v>
      </c>
      <c r="B14653" t="s">
        <v>8</v>
      </c>
    </row>
    <row r="14654" spans="1:5">
      <c r="A14654" t="s">
        <v>12</v>
      </c>
    </row>
    <row r="14655" spans="1:5">
      <c r="A14655">
        <v>-1</v>
      </c>
      <c r="B14655">
        <v>-2</v>
      </c>
      <c r="C14655">
        <v>-3</v>
      </c>
      <c r="D14655">
        <v>-4</v>
      </c>
    </row>
    <row r="14657" spans="1:4">
      <c r="A14657">
        <v>4805929</v>
      </c>
      <c r="C14657" t="s">
        <v>56</v>
      </c>
      <c r="D14657">
        <v>20</v>
      </c>
    </row>
    <row r="14659" spans="1:4">
      <c r="C14659" t="s">
        <v>6135</v>
      </c>
    </row>
    <row r="14661" spans="1:4">
      <c r="A14661">
        <v>48059310</v>
      </c>
      <c r="C14661" t="s">
        <v>6131</v>
      </c>
      <c r="D14661" t="s">
        <v>155</v>
      </c>
    </row>
    <row r="14662" spans="1:4">
      <c r="C14662" t="s">
        <v>6132</v>
      </c>
    </row>
    <row r="14664" spans="1:4">
      <c r="A14664">
        <v>4805939</v>
      </c>
      <c r="C14664" t="s">
        <v>56</v>
      </c>
      <c r="D14664">
        <v>20</v>
      </c>
    </row>
    <row r="14666" spans="1:4">
      <c r="A14666">
        <v>4806</v>
      </c>
      <c r="C14666" t="s">
        <v>6136</v>
      </c>
    </row>
    <row r="14667" spans="1:4">
      <c r="C14667" t="s">
        <v>6137</v>
      </c>
    </row>
    <row r="14668" spans="1:4">
      <c r="C14668" t="s">
        <v>6138</v>
      </c>
    </row>
    <row r="14669" spans="1:4">
      <c r="C14669" t="s">
        <v>6139</v>
      </c>
    </row>
    <row r="14671" spans="1:4">
      <c r="A14671">
        <v>48061</v>
      </c>
      <c r="C14671" t="s">
        <v>6140</v>
      </c>
      <c r="D14671">
        <v>20</v>
      </c>
    </row>
    <row r="14673" spans="1:4">
      <c r="A14673">
        <v>48062</v>
      </c>
      <c r="C14673" t="s">
        <v>6141</v>
      </c>
      <c r="D14673">
        <v>20</v>
      </c>
    </row>
    <row r="14675" spans="1:4">
      <c r="A14675">
        <v>48063</v>
      </c>
      <c r="C14675" t="s">
        <v>6142</v>
      </c>
      <c r="D14675">
        <v>20</v>
      </c>
    </row>
    <row r="14677" spans="1:4">
      <c r="C14677" t="s">
        <v>6143</v>
      </c>
    </row>
    <row r="14678" spans="1:4">
      <c r="C14678" t="s">
        <v>6144</v>
      </c>
    </row>
    <row r="14680" spans="1:4">
      <c r="A14680">
        <v>4806401</v>
      </c>
      <c r="C14680" t="s">
        <v>6145</v>
      </c>
      <c r="D14680">
        <v>20</v>
      </c>
    </row>
    <row r="14682" spans="1:4">
      <c r="A14682">
        <v>4806409</v>
      </c>
      <c r="C14682" t="s">
        <v>56</v>
      </c>
      <c r="D14682">
        <v>20</v>
      </c>
    </row>
    <row r="14684" spans="1:4">
      <c r="A14684">
        <v>4807</v>
      </c>
      <c r="C14684" t="s">
        <v>6146</v>
      </c>
      <c r="D14684">
        <v>20</v>
      </c>
    </row>
    <row r="14685" spans="1:4">
      <c r="C14685" t="s">
        <v>6147</v>
      </c>
    </row>
    <row r="14686" spans="1:4">
      <c r="C14686" t="s">
        <v>6148</v>
      </c>
    </row>
    <row r="14687" spans="1:4">
      <c r="C14687" t="s">
        <v>6149</v>
      </c>
    </row>
    <row r="14688" spans="1:4">
      <c r="C14688" t="s">
        <v>6150</v>
      </c>
    </row>
    <row r="14690" spans="1:4">
      <c r="A14690">
        <v>4808</v>
      </c>
      <c r="C14690" t="s">
        <v>6151</v>
      </c>
    </row>
    <row r="14691" spans="1:4">
      <c r="C14691" t="s">
        <v>6152</v>
      </c>
    </row>
    <row r="14692" spans="1:4">
      <c r="C14692" t="s">
        <v>6153</v>
      </c>
    </row>
    <row r="14693" spans="1:4">
      <c r="C14693" t="s">
        <v>6154</v>
      </c>
    </row>
    <row r="14694" spans="1:4">
      <c r="C14694" t="s">
        <v>6155</v>
      </c>
    </row>
    <row r="14696" spans="1:4">
      <c r="A14696">
        <v>48081</v>
      </c>
      <c r="C14696" t="s">
        <v>6156</v>
      </c>
      <c r="D14696" t="s">
        <v>98</v>
      </c>
    </row>
    <row r="14697" spans="1:4">
      <c r="C14697" t="s">
        <v>6157</v>
      </c>
    </row>
    <row r="14699" spans="1:4">
      <c r="A14699">
        <v>48084</v>
      </c>
      <c r="C14699" t="s">
        <v>6158</v>
      </c>
      <c r="D14699" t="s">
        <v>98</v>
      </c>
    </row>
    <row r="14700" spans="1:4">
      <c r="C14700" t="s">
        <v>6159</v>
      </c>
    </row>
    <row r="14702" spans="1:4">
      <c r="A14702">
        <v>48089</v>
      </c>
      <c r="C14702" t="s">
        <v>33</v>
      </c>
      <c r="D14702">
        <v>20</v>
      </c>
    </row>
    <row r="14704" spans="1:4">
      <c r="A14704">
        <v>4809</v>
      </c>
      <c r="C14704" t="s">
        <v>6160</v>
      </c>
    </row>
    <row r="14705" spans="1:4">
      <c r="C14705" t="s">
        <v>6161</v>
      </c>
    </row>
    <row r="14706" spans="1:4">
      <c r="C14706" t="s">
        <v>6162</v>
      </c>
    </row>
    <row r="14707" spans="1:4">
      <c r="C14707" t="s">
        <v>6163</v>
      </c>
    </row>
    <row r="14708" spans="1:4">
      <c r="C14708" t="s">
        <v>6164</v>
      </c>
    </row>
    <row r="14710" spans="1:4">
      <c r="A14710">
        <v>48092</v>
      </c>
      <c r="C14710" t="s">
        <v>6165</v>
      </c>
      <c r="D14710">
        <v>11</v>
      </c>
    </row>
    <row r="14712" spans="1:4">
      <c r="A14712">
        <v>48099</v>
      </c>
      <c r="C14712" t="s">
        <v>33</v>
      </c>
      <c r="D14712">
        <v>20</v>
      </c>
    </row>
    <row r="14721" spans="1:4">
      <c r="A14721">
        <v>230</v>
      </c>
    </row>
    <row r="14723" spans="1:4">
      <c r="A14723" t="s">
        <v>0</v>
      </c>
      <c r="C14723" t="s">
        <v>1</v>
      </c>
      <c r="D14723" t="s">
        <v>2</v>
      </c>
    </row>
    <row r="14725" spans="1:4">
      <c r="A14725" t="s">
        <v>4</v>
      </c>
      <c r="B14725" t="s">
        <v>5</v>
      </c>
    </row>
    <row r="14726" spans="1:4">
      <c r="A14726" t="s">
        <v>7</v>
      </c>
      <c r="B14726" t="s">
        <v>8</v>
      </c>
    </row>
    <row r="14727" spans="1:4">
      <c r="A14727" t="s">
        <v>12</v>
      </c>
    </row>
    <row r="14728" spans="1:4">
      <c r="A14728">
        <v>-1</v>
      </c>
      <c r="B14728">
        <v>-2</v>
      </c>
      <c r="C14728">
        <v>-3</v>
      </c>
      <c r="D14728">
        <v>-4</v>
      </c>
    </row>
    <row r="14730" spans="1:4">
      <c r="A14730">
        <v>481</v>
      </c>
      <c r="C14730" t="s">
        <v>6166</v>
      </c>
    </row>
    <row r="14731" spans="1:4">
      <c r="C14731" t="s">
        <v>6167</v>
      </c>
    </row>
    <row r="14732" spans="1:4">
      <c r="C14732" t="s">
        <v>6168</v>
      </c>
    </row>
    <row r="14733" spans="1:4">
      <c r="C14733" t="s">
        <v>6169</v>
      </c>
    </row>
    <row r="14734" spans="1:4">
      <c r="C14734" t="s">
        <v>6170</v>
      </c>
    </row>
    <row r="14735" spans="1:4">
      <c r="C14735" t="s">
        <v>6171</v>
      </c>
    </row>
    <row r="14736" spans="1:4">
      <c r="C14736" t="s">
        <v>6172</v>
      </c>
    </row>
    <row r="14738" spans="1:4">
      <c r="C14738" t="s">
        <v>6173</v>
      </c>
    </row>
    <row r="14739" spans="1:4">
      <c r="C14739" t="s">
        <v>6174</v>
      </c>
    </row>
    <row r="14740" spans="1:4">
      <c r="C14740" t="s">
        <v>6175</v>
      </c>
    </row>
    <row r="14741" spans="1:4">
      <c r="C14741" t="s">
        <v>6176</v>
      </c>
    </row>
    <row r="14742" spans="1:4">
      <c r="C14742" t="s">
        <v>6177</v>
      </c>
    </row>
    <row r="14743" spans="1:4">
      <c r="C14743" t="s">
        <v>6178</v>
      </c>
    </row>
    <row r="14745" spans="1:4">
      <c r="C14745" t="s">
        <v>6087</v>
      </c>
    </row>
    <row r="14747" spans="1:4">
      <c r="A14747">
        <v>48101310</v>
      </c>
      <c r="C14747" t="s">
        <v>6079</v>
      </c>
      <c r="D14747">
        <v>20</v>
      </c>
    </row>
    <row r="14749" spans="1:4">
      <c r="A14749">
        <v>4810132</v>
      </c>
      <c r="C14749" t="s">
        <v>6179</v>
      </c>
      <c r="D14749" t="s">
        <v>98</v>
      </c>
    </row>
    <row r="14751" spans="1:4">
      <c r="A14751">
        <v>4810139</v>
      </c>
      <c r="C14751" t="s">
        <v>56</v>
      </c>
      <c r="D14751">
        <v>20</v>
      </c>
    </row>
    <row r="14753" spans="1:4">
      <c r="A14753">
        <v>481014</v>
      </c>
      <c r="C14753" t="s">
        <v>6088</v>
      </c>
      <c r="D14753" t="s">
        <v>98</v>
      </c>
    </row>
    <row r="14754" spans="1:4">
      <c r="C14754" t="s">
        <v>6089</v>
      </c>
    </row>
    <row r="14755" spans="1:4">
      <c r="C14755" t="s">
        <v>6180</v>
      </c>
    </row>
    <row r="14757" spans="1:4">
      <c r="C14757" t="s">
        <v>676</v>
      </c>
    </row>
    <row r="14759" spans="1:4">
      <c r="A14759">
        <v>48101910</v>
      </c>
      <c r="C14759" t="s">
        <v>6181</v>
      </c>
      <c r="D14759">
        <v>20</v>
      </c>
    </row>
    <row r="14761" spans="1:4">
      <c r="A14761">
        <v>4810199</v>
      </c>
      <c r="C14761" t="s">
        <v>56</v>
      </c>
      <c r="D14761">
        <v>20</v>
      </c>
    </row>
    <row r="14763" spans="1:4">
      <c r="C14763" t="s">
        <v>6173</v>
      </c>
    </row>
    <row r="14764" spans="1:4">
      <c r="C14764" t="s">
        <v>6182</v>
      </c>
    </row>
    <row r="14765" spans="1:4">
      <c r="C14765" t="s">
        <v>6183</v>
      </c>
    </row>
    <row r="14766" spans="1:4">
      <c r="C14766" t="s">
        <v>6184</v>
      </c>
    </row>
    <row r="14767" spans="1:4">
      <c r="C14767" t="s">
        <v>6185</v>
      </c>
    </row>
    <row r="14769" spans="1:4">
      <c r="A14769">
        <v>481022</v>
      </c>
      <c r="C14769" t="s">
        <v>6186</v>
      </c>
      <c r="D14769">
        <v>20</v>
      </c>
    </row>
    <row r="14771" spans="1:4">
      <c r="A14771">
        <v>481029</v>
      </c>
      <c r="C14771" t="s">
        <v>27</v>
      </c>
      <c r="D14771">
        <v>20</v>
      </c>
    </row>
    <row r="14773" spans="1:4">
      <c r="C14773" t="s">
        <v>6187</v>
      </c>
    </row>
    <row r="14774" spans="1:4">
      <c r="C14774" t="s">
        <v>6188</v>
      </c>
    </row>
    <row r="14775" spans="1:4">
      <c r="C14775" t="s">
        <v>6189</v>
      </c>
    </row>
    <row r="14777" spans="1:4">
      <c r="A14777">
        <v>481031</v>
      </c>
      <c r="C14777" t="s">
        <v>6109</v>
      </c>
      <c r="D14777" t="s">
        <v>98</v>
      </c>
    </row>
    <row r="14778" spans="1:4">
      <c r="C14778" t="s">
        <v>6115</v>
      </c>
    </row>
    <row r="14779" spans="1:4">
      <c r="C14779" t="s">
        <v>6111</v>
      </c>
    </row>
    <row r="14780" spans="1:4">
      <c r="C14780" t="s">
        <v>6190</v>
      </c>
    </row>
    <row r="14781" spans="1:4">
      <c r="C14781" t="s">
        <v>6191</v>
      </c>
    </row>
    <row r="14782" spans="1:4">
      <c r="A14782">
        <v>481032</v>
      </c>
      <c r="C14782" t="s">
        <v>6109</v>
      </c>
      <c r="D14782" t="s">
        <v>98</v>
      </c>
    </row>
    <row r="14783" spans="1:4">
      <c r="C14783" t="s">
        <v>6115</v>
      </c>
    </row>
    <row r="14784" spans="1:4">
      <c r="C14784" t="s">
        <v>6111</v>
      </c>
    </row>
    <row r="14785" spans="1:5">
      <c r="C14785" t="s">
        <v>6192</v>
      </c>
    </row>
    <row r="14786" spans="1:5">
      <c r="C14786" t="s">
        <v>6193</v>
      </c>
    </row>
    <row r="14790" spans="1:5">
      <c r="A14790">
        <v>231</v>
      </c>
    </row>
    <row r="14792" spans="1:5">
      <c r="A14792" t="s">
        <v>0</v>
      </c>
      <c r="D14792" t="s">
        <v>1</v>
      </c>
      <c r="E14792" t="s">
        <v>2</v>
      </c>
    </row>
    <row r="14794" spans="1:5">
      <c r="A14794" t="s">
        <v>4</v>
      </c>
      <c r="B14794" t="s">
        <v>5</v>
      </c>
    </row>
    <row r="14795" spans="1:5">
      <c r="A14795" t="s">
        <v>7</v>
      </c>
      <c r="B14795" t="s">
        <v>8</v>
      </c>
    </row>
    <row r="14796" spans="1:5">
      <c r="A14796" t="s">
        <v>12</v>
      </c>
    </row>
    <row r="14797" spans="1:5">
      <c r="A14797">
        <v>-1</v>
      </c>
      <c r="B14797">
        <v>-2</v>
      </c>
      <c r="D14797">
        <v>-3</v>
      </c>
      <c r="E14797">
        <v>-4</v>
      </c>
    </row>
    <row r="14799" spans="1:5">
      <c r="A14799">
        <v>481039</v>
      </c>
      <c r="C14799" t="s">
        <v>27</v>
      </c>
      <c r="E14799">
        <v>20</v>
      </c>
    </row>
    <row r="14801" spans="1:5">
      <c r="C14801" t="s">
        <v>6194</v>
      </c>
    </row>
    <row r="14803" spans="1:5">
      <c r="A14803">
        <v>48109200</v>
      </c>
      <c r="C14803" t="s">
        <v>6195</v>
      </c>
      <c r="E14803">
        <v>20</v>
      </c>
    </row>
    <row r="14805" spans="1:5">
      <c r="A14805">
        <v>481099</v>
      </c>
      <c r="C14805" t="s">
        <v>27</v>
      </c>
      <c r="E14805">
        <v>20</v>
      </c>
    </row>
    <row r="14807" spans="1:5">
      <c r="A14807">
        <v>4811</v>
      </c>
      <c r="C14807" t="s">
        <v>6196</v>
      </c>
    </row>
    <row r="14808" spans="1:5">
      <c r="C14808" t="s">
        <v>6197</v>
      </c>
    </row>
    <row r="14809" spans="1:5">
      <c r="C14809" t="s">
        <v>6198</v>
      </c>
    </row>
    <row r="14810" spans="1:5">
      <c r="C14810" t="s">
        <v>6199</v>
      </c>
    </row>
    <row r="14811" spans="1:5">
      <c r="C14811" t="s">
        <v>6200</v>
      </c>
    </row>
    <row r="14812" spans="1:5">
      <c r="C14812" t="s">
        <v>6201</v>
      </c>
    </row>
    <row r="14813" spans="1:5">
      <c r="C14813" t="s">
        <v>6202</v>
      </c>
    </row>
    <row r="14815" spans="1:5">
      <c r="A14815">
        <v>48111</v>
      </c>
      <c r="C14815" t="s">
        <v>6203</v>
      </c>
      <c r="E14815" t="s">
        <v>764</v>
      </c>
    </row>
    <row r="14816" spans="1:5">
      <c r="C14816" t="s">
        <v>6204</v>
      </c>
    </row>
    <row r="14818" spans="1:5">
      <c r="C14818" t="s">
        <v>6205</v>
      </c>
    </row>
    <row r="14820" spans="1:5">
      <c r="A14820">
        <v>48114100</v>
      </c>
      <c r="C14820" t="s">
        <v>6206</v>
      </c>
      <c r="E14820">
        <v>11</v>
      </c>
    </row>
    <row r="14822" spans="1:5">
      <c r="A14822">
        <v>481149</v>
      </c>
      <c r="C14822" t="s">
        <v>27</v>
      </c>
      <c r="E14822">
        <v>20</v>
      </c>
    </row>
    <row r="14824" spans="1:5">
      <c r="C14824" t="s">
        <v>6207</v>
      </c>
    </row>
    <row r="14825" spans="1:5">
      <c r="C14825" t="s">
        <v>6208</v>
      </c>
    </row>
    <row r="14827" spans="1:5">
      <c r="A14827">
        <v>481151</v>
      </c>
      <c r="C14827" t="s">
        <v>6209</v>
      </c>
      <c r="E14827" t="s">
        <v>98</v>
      </c>
    </row>
    <row r="14828" spans="1:5">
      <c r="C14828" t="s">
        <v>676</v>
      </c>
    </row>
    <row r="14830" spans="1:5">
      <c r="A14830">
        <v>48115910</v>
      </c>
      <c r="C14830" t="s">
        <v>6210</v>
      </c>
      <c r="E14830">
        <v>16</v>
      </c>
    </row>
    <row r="14832" spans="1:5">
      <c r="A14832">
        <v>4811592</v>
      </c>
      <c r="C14832" t="s">
        <v>2414</v>
      </c>
      <c r="D14832" t="s">
        <v>6211</v>
      </c>
      <c r="E14832">
        <v>3</v>
      </c>
    </row>
    <row r="14834" spans="1:5">
      <c r="A14834">
        <v>4811593</v>
      </c>
      <c r="C14834" t="s">
        <v>6212</v>
      </c>
      <c r="E14834" t="s">
        <v>98</v>
      </c>
    </row>
    <row r="14835" spans="1:5">
      <c r="C14835" t="s">
        <v>6213</v>
      </c>
    </row>
    <row r="14837" spans="1:5">
      <c r="A14837">
        <v>4811599</v>
      </c>
      <c r="C14837" t="s">
        <v>56</v>
      </c>
      <c r="E14837">
        <v>20</v>
      </c>
    </row>
    <row r="14839" spans="1:5">
      <c r="C14839" t="s">
        <v>6214</v>
      </c>
    </row>
    <row r="14840" spans="1:5">
      <c r="C14840" t="s">
        <v>6215</v>
      </c>
    </row>
    <row r="14841" spans="1:5">
      <c r="C14841" t="s">
        <v>6216</v>
      </c>
    </row>
    <row r="14843" spans="1:5">
      <c r="A14843">
        <v>4811601</v>
      </c>
      <c r="C14843" t="s">
        <v>6217</v>
      </c>
      <c r="E14843">
        <v>20</v>
      </c>
    </row>
    <row r="14845" spans="1:5">
      <c r="A14845">
        <v>4811602</v>
      </c>
      <c r="C14845" t="s">
        <v>6212</v>
      </c>
      <c r="E14845" t="s">
        <v>98</v>
      </c>
    </row>
    <row r="14846" spans="1:5">
      <c r="C14846" t="s">
        <v>6213</v>
      </c>
    </row>
    <row r="14848" spans="1:5">
      <c r="A14848">
        <v>4811609</v>
      </c>
      <c r="C14848" t="s">
        <v>56</v>
      </c>
      <c r="E14848">
        <v>20</v>
      </c>
    </row>
    <row r="14850" spans="1:5">
      <c r="A14850">
        <v>48119</v>
      </c>
      <c r="C14850" t="s">
        <v>6218</v>
      </c>
      <c r="E14850">
        <v>20</v>
      </c>
    </row>
    <row r="14851" spans="1:5">
      <c r="C14851" t="s">
        <v>6219</v>
      </c>
    </row>
    <row r="14853" spans="1:5">
      <c r="A14853">
        <v>4812</v>
      </c>
      <c r="C14853" t="s">
        <v>6220</v>
      </c>
      <c r="E14853">
        <v>16</v>
      </c>
    </row>
    <row r="14855" spans="1:5">
      <c r="A14855">
        <v>4813</v>
      </c>
      <c r="C14855" t="s">
        <v>6221</v>
      </c>
    </row>
    <row r="14856" spans="1:5">
      <c r="C14856" t="s">
        <v>6222</v>
      </c>
    </row>
    <row r="14858" spans="1:5">
      <c r="C14858" t="s">
        <v>6223</v>
      </c>
    </row>
    <row r="14860" spans="1:5">
      <c r="A14860">
        <v>48131010</v>
      </c>
      <c r="C14860" t="s">
        <v>6224</v>
      </c>
      <c r="E14860">
        <v>20</v>
      </c>
    </row>
    <row r="14862" spans="1:5">
      <c r="A14862">
        <v>4813102</v>
      </c>
      <c r="C14862" t="s">
        <v>6225</v>
      </c>
      <c r="E14862">
        <v>20</v>
      </c>
    </row>
    <row r="14864" spans="1:5">
      <c r="A14864">
        <v>48132</v>
      </c>
      <c r="C14864" t="s">
        <v>6226</v>
      </c>
      <c r="E14864" t="s">
        <v>98</v>
      </c>
    </row>
    <row r="14866" spans="1:5">
      <c r="A14866">
        <v>48139</v>
      </c>
      <c r="C14866" t="s">
        <v>33</v>
      </c>
      <c r="E14866">
        <v>20</v>
      </c>
    </row>
    <row r="14869" spans="1:5">
      <c r="A14869">
        <v>232</v>
      </c>
    </row>
    <row r="14871" spans="1:5">
      <c r="A14871" t="s">
        <v>0</v>
      </c>
      <c r="C14871" t="s">
        <v>1</v>
      </c>
      <c r="D14871" t="s">
        <v>2</v>
      </c>
    </row>
    <row r="14873" spans="1:5">
      <c r="A14873" t="s">
        <v>4</v>
      </c>
      <c r="B14873" t="s">
        <v>5</v>
      </c>
    </row>
    <row r="14874" spans="1:5">
      <c r="A14874" t="s">
        <v>7</v>
      </c>
      <c r="B14874" t="s">
        <v>8</v>
      </c>
    </row>
    <row r="14875" spans="1:5">
      <c r="A14875" t="s">
        <v>12</v>
      </c>
    </row>
    <row r="14876" spans="1:5">
      <c r="A14876">
        <v>-1</v>
      </c>
      <c r="B14876">
        <v>-2</v>
      </c>
      <c r="C14876">
        <v>-3</v>
      </c>
      <c r="D14876">
        <v>-4</v>
      </c>
    </row>
    <row r="14878" spans="1:5">
      <c r="A14878">
        <v>4814</v>
      </c>
      <c r="C14878" t="s">
        <v>6227</v>
      </c>
    </row>
    <row r="14879" spans="1:5">
      <c r="C14879" t="s">
        <v>6228</v>
      </c>
    </row>
    <row r="14881" spans="1:4">
      <c r="A14881">
        <v>48142</v>
      </c>
      <c r="C14881" t="s">
        <v>6229</v>
      </c>
      <c r="D14881" t="s">
        <v>98</v>
      </c>
    </row>
    <row r="14882" spans="1:4">
      <c r="C14882" t="s">
        <v>6230</v>
      </c>
    </row>
    <row r="14883" spans="1:4">
      <c r="C14883" t="s">
        <v>6231</v>
      </c>
    </row>
    <row r="14884" spans="1:4">
      <c r="C14884" t="s">
        <v>6232</v>
      </c>
    </row>
    <row r="14886" spans="1:4">
      <c r="A14886">
        <v>48149</v>
      </c>
      <c r="C14886" t="s">
        <v>33</v>
      </c>
      <c r="D14886">
        <v>20</v>
      </c>
    </row>
    <row r="14888" spans="1:4">
      <c r="A14888" t="s">
        <v>6233</v>
      </c>
    </row>
    <row r="14890" spans="1:4">
      <c r="A14890">
        <v>4816</v>
      </c>
      <c r="C14890" t="s">
        <v>6160</v>
      </c>
    </row>
    <row r="14891" spans="1:4">
      <c r="C14891" t="s">
        <v>6234</v>
      </c>
    </row>
    <row r="14892" spans="1:4">
      <c r="C14892" t="s">
        <v>6235</v>
      </c>
    </row>
    <row r="14893" spans="1:4">
      <c r="C14893" t="s">
        <v>6236</v>
      </c>
    </row>
    <row r="14894" spans="1:4">
      <c r="C14894" t="s">
        <v>6237</v>
      </c>
    </row>
    <row r="14896" spans="1:4">
      <c r="A14896">
        <v>48162</v>
      </c>
      <c r="C14896" t="s">
        <v>6165</v>
      </c>
      <c r="D14896">
        <v>16</v>
      </c>
    </row>
    <row r="14898" spans="1:4">
      <c r="A14898">
        <v>48169</v>
      </c>
      <c r="C14898" t="s">
        <v>33</v>
      </c>
      <c r="D14898">
        <v>16</v>
      </c>
    </row>
    <row r="14900" spans="1:4">
      <c r="A14900">
        <v>4817</v>
      </c>
      <c r="C14900" t="s">
        <v>6238</v>
      </c>
    </row>
    <row r="14901" spans="1:4">
      <c r="C14901" t="s">
        <v>6239</v>
      </c>
    </row>
    <row r="14902" spans="1:4">
      <c r="C14902" t="s">
        <v>6240</v>
      </c>
    </row>
    <row r="14903" spans="1:4">
      <c r="C14903" t="s">
        <v>6241</v>
      </c>
    </row>
    <row r="14904" spans="1:4">
      <c r="C14904" t="s">
        <v>6242</v>
      </c>
    </row>
    <row r="14905" spans="1:4">
      <c r="C14905" t="s">
        <v>6243</v>
      </c>
    </row>
    <row r="14906" spans="1:4">
      <c r="A14906">
        <v>48171</v>
      </c>
      <c r="C14906" t="s">
        <v>6244</v>
      </c>
      <c r="D14906">
        <v>20</v>
      </c>
    </row>
    <row r="14908" spans="1:4">
      <c r="A14908">
        <v>48172</v>
      </c>
      <c r="C14908" t="s">
        <v>6245</v>
      </c>
      <c r="D14908" t="s">
        <v>98</v>
      </c>
    </row>
    <row r="14909" spans="1:4">
      <c r="C14909" t="s">
        <v>6246</v>
      </c>
    </row>
    <row r="14911" spans="1:4">
      <c r="A14911">
        <v>48173</v>
      </c>
      <c r="C14911" t="s">
        <v>6247</v>
      </c>
      <c r="D14911" t="s">
        <v>98</v>
      </c>
    </row>
    <row r="14912" spans="1:4">
      <c r="C14912" t="s">
        <v>6248</v>
      </c>
    </row>
    <row r="14913" spans="1:4">
      <c r="C14913" t="s">
        <v>6249</v>
      </c>
    </row>
    <row r="14915" spans="1:4">
      <c r="A14915">
        <v>4818</v>
      </c>
      <c r="C14915" t="s">
        <v>6250</v>
      </c>
    </row>
    <row r="14916" spans="1:4">
      <c r="C14916" t="s">
        <v>6251</v>
      </c>
    </row>
    <row r="14917" spans="1:4">
      <c r="C14917" t="s">
        <v>6252</v>
      </c>
    </row>
    <row r="14918" spans="1:4">
      <c r="C14918" t="s">
        <v>6253</v>
      </c>
    </row>
    <row r="14919" spans="1:4">
      <c r="C14919" t="s">
        <v>6254</v>
      </c>
    </row>
    <row r="14920" spans="1:4">
      <c r="C14920" t="s">
        <v>6255</v>
      </c>
    </row>
    <row r="14921" spans="1:4">
      <c r="C14921" t="s">
        <v>6256</v>
      </c>
    </row>
    <row r="14922" spans="1:4">
      <c r="C14922" t="s">
        <v>6257</v>
      </c>
    </row>
    <row r="14923" spans="1:4">
      <c r="C14923" t="s">
        <v>6258</v>
      </c>
    </row>
    <row r="14924" spans="1:4">
      <c r="C14924" t="s">
        <v>6259</v>
      </c>
    </row>
    <row r="14926" spans="1:4">
      <c r="A14926">
        <v>48181</v>
      </c>
      <c r="C14926" t="s">
        <v>6260</v>
      </c>
      <c r="D14926">
        <v>20</v>
      </c>
    </row>
    <row r="14928" spans="1:4">
      <c r="A14928">
        <v>48182</v>
      </c>
      <c r="C14928" t="s">
        <v>6261</v>
      </c>
      <c r="D14928" t="s">
        <v>98</v>
      </c>
    </row>
    <row r="14929" spans="1:4">
      <c r="C14929" t="s">
        <v>6262</v>
      </c>
    </row>
    <row r="14931" spans="1:4">
      <c r="A14931">
        <v>48183</v>
      </c>
      <c r="C14931" t="s">
        <v>6263</v>
      </c>
      <c r="D14931" t="s">
        <v>98</v>
      </c>
    </row>
    <row r="14933" spans="1:4">
      <c r="A14933">
        <v>48185</v>
      </c>
      <c r="C14933" t="s">
        <v>5036</v>
      </c>
      <c r="D14933" t="s">
        <v>98</v>
      </c>
    </row>
    <row r="14935" spans="1:4">
      <c r="A14935">
        <v>48189</v>
      </c>
      <c r="C14935" t="s">
        <v>33</v>
      </c>
      <c r="D14935">
        <v>3</v>
      </c>
    </row>
    <row r="14938" spans="1:4">
      <c r="A14938">
        <v>233</v>
      </c>
    </row>
    <row r="14940" spans="1:4">
      <c r="A14940" t="s">
        <v>0</v>
      </c>
      <c r="C14940" t="s">
        <v>1</v>
      </c>
      <c r="D14940" t="s">
        <v>2</v>
      </c>
    </row>
    <row r="14942" spans="1:4">
      <c r="A14942" t="s">
        <v>4</v>
      </c>
      <c r="B14942" t="s">
        <v>5</v>
      </c>
    </row>
    <row r="14943" spans="1:4">
      <c r="A14943" t="s">
        <v>7</v>
      </c>
      <c r="B14943" t="s">
        <v>8</v>
      </c>
    </row>
    <row r="14944" spans="1:4">
      <c r="A14944" t="s">
        <v>12</v>
      </c>
    </row>
    <row r="14945" spans="1:4">
      <c r="A14945">
        <v>-1</v>
      </c>
      <c r="B14945">
        <v>-2</v>
      </c>
      <c r="C14945">
        <v>-3</v>
      </c>
      <c r="D14945">
        <v>-4</v>
      </c>
    </row>
    <row r="14947" spans="1:4">
      <c r="A14947">
        <v>4819</v>
      </c>
      <c r="C14947" t="s">
        <v>6264</v>
      </c>
    </row>
    <row r="14948" spans="1:4">
      <c r="C14948" t="s">
        <v>6265</v>
      </c>
    </row>
    <row r="14949" spans="1:4">
      <c r="C14949" t="s">
        <v>6266</v>
      </c>
    </row>
    <row r="14950" spans="1:4">
      <c r="C14950" t="s">
        <v>6267</v>
      </c>
    </row>
    <row r="14951" spans="1:4">
      <c r="C14951" t="s">
        <v>6268</v>
      </c>
    </row>
    <row r="14952" spans="1:4">
      <c r="C14952" t="s">
        <v>6269</v>
      </c>
    </row>
    <row r="14954" spans="1:4">
      <c r="A14954">
        <v>48191</v>
      </c>
      <c r="C14954" t="s">
        <v>6270</v>
      </c>
      <c r="D14954" t="s">
        <v>98</v>
      </c>
    </row>
    <row r="14955" spans="1:4">
      <c r="C14955" t="s">
        <v>6271</v>
      </c>
    </row>
    <row r="14957" spans="1:4">
      <c r="A14957">
        <v>48192</v>
      </c>
      <c r="C14957" t="s">
        <v>6272</v>
      </c>
      <c r="D14957" t="s">
        <v>98</v>
      </c>
    </row>
    <row r="14958" spans="1:4">
      <c r="C14958" t="s">
        <v>6273</v>
      </c>
    </row>
    <row r="14960" spans="1:4">
      <c r="A14960">
        <v>48193</v>
      </c>
      <c r="C14960" t="s">
        <v>6274</v>
      </c>
      <c r="D14960" t="s">
        <v>98</v>
      </c>
    </row>
    <row r="14961" spans="1:4">
      <c r="C14961" t="s">
        <v>6275</v>
      </c>
    </row>
    <row r="14963" spans="1:4">
      <c r="A14963">
        <v>48194</v>
      </c>
      <c r="C14963" t="s">
        <v>6276</v>
      </c>
      <c r="D14963" t="s">
        <v>98</v>
      </c>
    </row>
    <row r="14965" spans="1:4">
      <c r="A14965">
        <v>48195</v>
      </c>
      <c r="C14965" t="s">
        <v>6277</v>
      </c>
      <c r="D14965">
        <v>20</v>
      </c>
    </row>
    <row r="14966" spans="1:4">
      <c r="C14966" t="s">
        <v>6278</v>
      </c>
    </row>
    <row r="14967" spans="1:4">
      <c r="A14967">
        <v>48196</v>
      </c>
      <c r="C14967" t="s">
        <v>6279</v>
      </c>
      <c r="D14967" t="s">
        <v>98</v>
      </c>
    </row>
    <row r="14968" spans="1:4">
      <c r="C14968" t="s">
        <v>6280</v>
      </c>
    </row>
    <row r="14969" spans="1:4">
      <c r="C14969" t="s">
        <v>4483</v>
      </c>
    </row>
    <row r="14970" spans="1:4">
      <c r="A14970">
        <v>482</v>
      </c>
      <c r="C14970" t="s">
        <v>6281</v>
      </c>
    </row>
    <row r="14971" spans="1:4">
      <c r="C14971" t="s">
        <v>6282</v>
      </c>
    </row>
    <row r="14972" spans="1:4">
      <c r="C14972" t="s">
        <v>6283</v>
      </c>
    </row>
    <row r="14973" spans="1:4">
      <c r="C14973" t="s">
        <v>6284</v>
      </c>
    </row>
    <row r="14974" spans="1:4">
      <c r="C14974" t="s">
        <v>6285</v>
      </c>
    </row>
    <row r="14975" spans="1:4">
      <c r="C14975" t="s">
        <v>6286</v>
      </c>
    </row>
    <row r="14976" spans="1:4">
      <c r="C14976" t="s">
        <v>6287</v>
      </c>
    </row>
    <row r="14977" spans="1:4">
      <c r="C14977" t="s">
        <v>6288</v>
      </c>
    </row>
    <row r="14978" spans="1:4">
      <c r="C14978" t="s">
        <v>6289</v>
      </c>
    </row>
    <row r="14979" spans="1:4">
      <c r="C14979" t="s">
        <v>6290</v>
      </c>
    </row>
    <row r="14981" spans="1:4">
      <c r="C14981" t="s">
        <v>6291</v>
      </c>
    </row>
    <row r="14982" spans="1:4">
      <c r="C14982" t="s">
        <v>6292</v>
      </c>
    </row>
    <row r="14983" spans="1:4">
      <c r="C14983" t="s">
        <v>6293</v>
      </c>
    </row>
    <row r="14985" spans="1:4">
      <c r="A14985">
        <v>4820101</v>
      </c>
      <c r="C14985" t="s">
        <v>6294</v>
      </c>
      <c r="D14985" t="s">
        <v>98</v>
      </c>
    </row>
    <row r="14987" spans="1:4">
      <c r="A14987">
        <v>4820102</v>
      </c>
      <c r="C14987" t="s">
        <v>6295</v>
      </c>
      <c r="D14987">
        <v>20</v>
      </c>
    </row>
    <row r="14989" spans="1:4">
      <c r="A14989">
        <v>4820109</v>
      </c>
      <c r="C14989" t="s">
        <v>56</v>
      </c>
      <c r="D14989">
        <v>20</v>
      </c>
    </row>
    <row r="14991" spans="1:4">
      <c r="A14991">
        <v>48202</v>
      </c>
      <c r="C14991" t="s">
        <v>6296</v>
      </c>
      <c r="D14991">
        <v>20</v>
      </c>
    </row>
    <row r="14993" spans="1:4">
      <c r="A14993">
        <v>48203</v>
      </c>
      <c r="C14993" t="s">
        <v>6297</v>
      </c>
      <c r="D14993" t="s">
        <v>98</v>
      </c>
    </row>
    <row r="14994" spans="1:4">
      <c r="C14994" t="s">
        <v>6298</v>
      </c>
    </row>
    <row r="14996" spans="1:4">
      <c r="A14996">
        <v>48204</v>
      </c>
      <c r="C14996" t="s">
        <v>6299</v>
      </c>
      <c r="D14996" t="s">
        <v>98</v>
      </c>
    </row>
    <row r="14997" spans="1:4">
      <c r="C14997" t="s">
        <v>6300</v>
      </c>
    </row>
    <row r="14999" spans="1:4">
      <c r="A14999">
        <v>48205</v>
      </c>
      <c r="C14999" t="s">
        <v>6301</v>
      </c>
      <c r="D14999" t="s">
        <v>98</v>
      </c>
    </row>
    <row r="15001" spans="1:4">
      <c r="A15001">
        <v>48209</v>
      </c>
      <c r="C15001" t="s">
        <v>33</v>
      </c>
      <c r="D15001">
        <v>20</v>
      </c>
    </row>
    <row r="15003" spans="1:4">
      <c r="A15003">
        <v>4821</v>
      </c>
      <c r="C15003" t="s">
        <v>6302</v>
      </c>
    </row>
    <row r="15004" spans="1:4">
      <c r="C15004" t="s">
        <v>6303</v>
      </c>
    </row>
    <row r="15006" spans="1:4">
      <c r="C15006" t="s">
        <v>6304</v>
      </c>
    </row>
    <row r="15009" spans="1:5">
      <c r="A15009" t="s">
        <v>6305</v>
      </c>
    </row>
    <row r="15011" spans="1:5">
      <c r="A15011" t="s">
        <v>0</v>
      </c>
      <c r="D15011" t="s">
        <v>1</v>
      </c>
      <c r="E15011" t="s">
        <v>2</v>
      </c>
    </row>
    <row r="15013" spans="1:5">
      <c r="A15013" t="s">
        <v>4</v>
      </c>
      <c r="B15013" t="s">
        <v>5</v>
      </c>
    </row>
    <row r="15014" spans="1:5">
      <c r="A15014" t="s">
        <v>7</v>
      </c>
      <c r="B15014" t="s">
        <v>8</v>
      </c>
    </row>
    <row r="15015" spans="1:5">
      <c r="A15015" t="s">
        <v>12</v>
      </c>
    </row>
    <row r="15016" spans="1:5">
      <c r="A15016">
        <v>-1</v>
      </c>
      <c r="B15016">
        <v>-2</v>
      </c>
      <c r="D15016">
        <v>-3</v>
      </c>
      <c r="E15016">
        <v>-4</v>
      </c>
    </row>
    <row r="15018" spans="1:5">
      <c r="A15018">
        <v>4821101</v>
      </c>
      <c r="C15018" t="s">
        <v>2414</v>
      </c>
      <c r="D15018" t="s">
        <v>6306</v>
      </c>
      <c r="E15018">
        <v>20</v>
      </c>
    </row>
    <row r="15019" spans="1:5">
      <c r="C15019" t="s">
        <v>6307</v>
      </c>
    </row>
    <row r="15021" spans="1:5">
      <c r="A15021">
        <v>4821102</v>
      </c>
      <c r="C15021" t="s">
        <v>2414</v>
      </c>
      <c r="D15021" t="s">
        <v>6306</v>
      </c>
      <c r="E15021">
        <v>20</v>
      </c>
    </row>
    <row r="15022" spans="1:5">
      <c r="C15022" t="s">
        <v>6308</v>
      </c>
    </row>
    <row r="15023" spans="1:5">
      <c r="C15023">
        <v>8701.9320000000007</v>
      </c>
    </row>
    <row r="15025" spans="1:5">
      <c r="A15025">
        <v>4821103</v>
      </c>
      <c r="C15025" t="s">
        <v>5219</v>
      </c>
      <c r="E15025" t="s">
        <v>98</v>
      </c>
    </row>
    <row r="15027" spans="1:5">
      <c r="A15027">
        <v>4821104</v>
      </c>
      <c r="C15027" t="s">
        <v>6309</v>
      </c>
      <c r="E15027">
        <v>3</v>
      </c>
    </row>
    <row r="15029" spans="1:5">
      <c r="A15029">
        <v>4821109</v>
      </c>
      <c r="C15029" t="s">
        <v>2414</v>
      </c>
      <c r="D15029" t="s">
        <v>79</v>
      </c>
      <c r="E15029">
        <v>20</v>
      </c>
    </row>
    <row r="15031" spans="1:5">
      <c r="A15031">
        <v>48219</v>
      </c>
      <c r="C15031" t="s">
        <v>33</v>
      </c>
      <c r="E15031">
        <v>20</v>
      </c>
    </row>
    <row r="15033" spans="1:5">
      <c r="A15033">
        <v>4822</v>
      </c>
      <c r="C15033" t="s">
        <v>6310</v>
      </c>
    </row>
    <row r="15034" spans="1:5">
      <c r="C15034" t="s">
        <v>6311</v>
      </c>
    </row>
    <row r="15035" spans="1:5">
      <c r="C15035" t="s">
        <v>6312</v>
      </c>
    </row>
    <row r="15037" spans="1:5">
      <c r="A15037">
        <v>48221</v>
      </c>
      <c r="C15037" t="s">
        <v>6313</v>
      </c>
      <c r="E15037">
        <v>20</v>
      </c>
    </row>
    <row r="15039" spans="1:5">
      <c r="A15039">
        <v>48229</v>
      </c>
      <c r="C15039" t="s">
        <v>33</v>
      </c>
      <c r="E15039">
        <v>20</v>
      </c>
    </row>
    <row r="15041" spans="1:5">
      <c r="A15041">
        <v>4823</v>
      </c>
      <c r="C15041" t="s">
        <v>6314</v>
      </c>
    </row>
    <row r="15042" spans="1:5">
      <c r="C15042" t="s">
        <v>6315</v>
      </c>
    </row>
    <row r="15043" spans="1:5">
      <c r="C15043" t="s">
        <v>6316</v>
      </c>
    </row>
    <row r="15044" spans="1:5">
      <c r="C15044" t="s">
        <v>6317</v>
      </c>
    </row>
    <row r="15045" spans="1:5">
      <c r="C15045" t="s">
        <v>6318</v>
      </c>
    </row>
    <row r="15047" spans="1:5">
      <c r="A15047">
        <v>48232</v>
      </c>
      <c r="C15047" t="s">
        <v>6128</v>
      </c>
      <c r="E15047" t="s">
        <v>98</v>
      </c>
    </row>
    <row r="15049" spans="1:5">
      <c r="A15049">
        <v>48234</v>
      </c>
      <c r="C15049" t="s">
        <v>6319</v>
      </c>
      <c r="E15049" t="s">
        <v>764</v>
      </c>
    </row>
    <row r="15050" spans="1:5">
      <c r="C15050" t="s">
        <v>6320</v>
      </c>
    </row>
    <row r="15052" spans="1:5">
      <c r="C15052" t="s">
        <v>6321</v>
      </c>
    </row>
    <row r="15053" spans="1:5">
      <c r="C15053" t="s">
        <v>6322</v>
      </c>
    </row>
    <row r="15055" spans="1:5">
      <c r="A15055">
        <v>482361</v>
      </c>
      <c r="C15055" t="s">
        <v>60</v>
      </c>
      <c r="D15055" t="s">
        <v>5921</v>
      </c>
      <c r="E15055">
        <v>20</v>
      </c>
    </row>
    <row r="15057" spans="1:5">
      <c r="A15057">
        <v>482369</v>
      </c>
      <c r="C15057" t="s">
        <v>60</v>
      </c>
      <c r="D15057" t="s">
        <v>79</v>
      </c>
      <c r="E15057">
        <v>20</v>
      </c>
    </row>
    <row r="15059" spans="1:5">
      <c r="A15059">
        <v>48237</v>
      </c>
      <c r="C15059" t="s">
        <v>6323</v>
      </c>
      <c r="E15059" t="s">
        <v>98</v>
      </c>
    </row>
    <row r="15061" spans="1:5">
      <c r="C15061" t="s">
        <v>95</v>
      </c>
    </row>
    <row r="15063" spans="1:5">
      <c r="A15063">
        <v>48239010</v>
      </c>
      <c r="C15063" t="s">
        <v>6324</v>
      </c>
      <c r="E15063">
        <v>3</v>
      </c>
    </row>
    <row r="15065" spans="1:5">
      <c r="A15065">
        <v>4823902</v>
      </c>
      <c r="C15065" t="s">
        <v>6325</v>
      </c>
      <c r="E15065" t="s">
        <v>155</v>
      </c>
    </row>
    <row r="15066" spans="1:5">
      <c r="C15066" t="s">
        <v>5053</v>
      </c>
    </row>
    <row r="15068" spans="1:5">
      <c r="A15068">
        <v>4823903</v>
      </c>
      <c r="C15068" t="s">
        <v>6326</v>
      </c>
      <c r="E15068">
        <v>3</v>
      </c>
    </row>
    <row r="15070" spans="1:5">
      <c r="A15070">
        <v>4823904</v>
      </c>
      <c r="C15070" t="s">
        <v>6327</v>
      </c>
      <c r="E15070">
        <v>3</v>
      </c>
    </row>
    <row r="15072" spans="1:5">
      <c r="A15072">
        <v>4823909</v>
      </c>
      <c r="C15072" t="s">
        <v>56</v>
      </c>
      <c r="E15072">
        <v>20</v>
      </c>
    </row>
    <row r="15087" spans="1:1">
      <c r="A15087">
        <v>235</v>
      </c>
    </row>
    <row r="15089" spans="1:2">
      <c r="A15089" t="s">
        <v>6328</v>
      </c>
    </row>
    <row r="15091" spans="1:2">
      <c r="A15091" t="s">
        <v>6329</v>
      </c>
    </row>
    <row r="15092" spans="1:2">
      <c r="A15092" t="s">
        <v>6330</v>
      </c>
    </row>
    <row r="15095" spans="1:2">
      <c r="A15095" t="s">
        <v>822</v>
      </c>
    </row>
    <row r="15097" spans="1:2">
      <c r="A15097" t="s">
        <v>823</v>
      </c>
      <c r="B15097" t="s">
        <v>1470</v>
      </c>
    </row>
    <row r="15099" spans="1:2">
      <c r="A15099" t="s">
        <v>6331</v>
      </c>
    </row>
    <row r="15101" spans="1:2">
      <c r="A15101" t="s">
        <v>6332</v>
      </c>
    </row>
    <row r="15103" spans="1:2">
      <c r="A15103" t="s">
        <v>6333</v>
      </c>
    </row>
    <row r="15105" spans="1:2">
      <c r="A15105" t="s">
        <v>6334</v>
      </c>
    </row>
    <row r="15107" spans="1:2">
      <c r="A15107" t="s">
        <v>825</v>
      </c>
      <c r="B15107" t="s">
        <v>6335</v>
      </c>
    </row>
    <row r="15109" spans="1:2">
      <c r="A15109" t="s">
        <v>827</v>
      </c>
      <c r="B15109" t="s">
        <v>6336</v>
      </c>
    </row>
    <row r="15111" spans="1:2">
      <c r="A15111" t="s">
        <v>1480</v>
      </c>
      <c r="B15111" t="s">
        <v>6337</v>
      </c>
    </row>
    <row r="15113" spans="1:2">
      <c r="A15113" t="s">
        <v>6338</v>
      </c>
    </row>
    <row r="15115" spans="1:2">
      <c r="A15115" t="s">
        <v>6339</v>
      </c>
    </row>
    <row r="15117" spans="1:2">
      <c r="A15117" t="s">
        <v>6340</v>
      </c>
    </row>
    <row r="15119" spans="1:2">
      <c r="A15119" t="s">
        <v>6341</v>
      </c>
    </row>
    <row r="15122" spans="1:4">
      <c r="A15122" t="s">
        <v>1555</v>
      </c>
      <c r="B15122" t="s">
        <v>6342</v>
      </c>
    </row>
    <row r="15124" spans="1:4">
      <c r="A15124" t="s">
        <v>1557</v>
      </c>
      <c r="B15124" t="s">
        <v>6343</v>
      </c>
    </row>
    <row r="15131" spans="1:4">
      <c r="A15131">
        <v>236</v>
      </c>
    </row>
    <row r="15134" spans="1:4">
      <c r="A15134" t="s">
        <v>0</v>
      </c>
      <c r="C15134" t="s">
        <v>1</v>
      </c>
      <c r="D15134" t="s">
        <v>2</v>
      </c>
    </row>
    <row r="15136" spans="1:4">
      <c r="A15136" t="s">
        <v>4</v>
      </c>
      <c r="B15136" t="s">
        <v>5</v>
      </c>
    </row>
    <row r="15137" spans="1:4">
      <c r="A15137" t="s">
        <v>7</v>
      </c>
      <c r="B15137" t="s">
        <v>8</v>
      </c>
    </row>
    <row r="15138" spans="1:4">
      <c r="A15138" t="s">
        <v>12</v>
      </c>
    </row>
    <row r="15140" spans="1:4">
      <c r="A15140">
        <v>-1</v>
      </c>
      <c r="B15140">
        <v>-2</v>
      </c>
      <c r="C15140">
        <v>-3</v>
      </c>
      <c r="D15140">
        <v>-4</v>
      </c>
    </row>
    <row r="15142" spans="1:4">
      <c r="A15142">
        <v>4901</v>
      </c>
      <c r="C15142" t="s">
        <v>6344</v>
      </c>
    </row>
    <row r="15143" spans="1:4">
      <c r="C15143" t="s">
        <v>6345</v>
      </c>
    </row>
    <row r="15144" spans="1:4">
      <c r="C15144" t="s">
        <v>6139</v>
      </c>
    </row>
    <row r="15145" spans="1:4">
      <c r="A15145">
        <v>49011</v>
      </c>
      <c r="C15145" t="s">
        <v>6346</v>
      </c>
      <c r="D15145" t="s">
        <v>265</v>
      </c>
    </row>
    <row r="15147" spans="1:4">
      <c r="C15147" t="s">
        <v>95</v>
      </c>
    </row>
    <row r="15149" spans="1:4">
      <c r="A15149">
        <v>49019100</v>
      </c>
      <c r="C15149" t="s">
        <v>6347</v>
      </c>
      <c r="D15149" t="s">
        <v>155</v>
      </c>
    </row>
    <row r="15150" spans="1:4">
      <c r="C15150" t="s">
        <v>6348</v>
      </c>
    </row>
    <row r="15152" spans="1:4">
      <c r="C15152" t="s">
        <v>676</v>
      </c>
    </row>
    <row r="15154" spans="1:4">
      <c r="A15154">
        <v>49019910</v>
      </c>
      <c r="C15154" t="s">
        <v>6349</v>
      </c>
      <c r="D15154" t="s">
        <v>155</v>
      </c>
    </row>
    <row r="15155" spans="1:4">
      <c r="C15155" t="s">
        <v>6350</v>
      </c>
    </row>
    <row r="15157" spans="1:4">
      <c r="A15157">
        <v>4901999</v>
      </c>
      <c r="C15157" t="s">
        <v>56</v>
      </c>
      <c r="D15157">
        <v>3</v>
      </c>
    </row>
    <row r="15159" spans="1:4">
      <c r="A15159">
        <v>4902</v>
      </c>
      <c r="C15159" t="s">
        <v>6351</v>
      </c>
    </row>
    <row r="15160" spans="1:4">
      <c r="C15160" t="s">
        <v>6352</v>
      </c>
    </row>
    <row r="15161" spans="1:4">
      <c r="C15161" t="s">
        <v>6353</v>
      </c>
    </row>
    <row r="15163" spans="1:4">
      <c r="A15163">
        <v>49021</v>
      </c>
      <c r="C15163" t="s">
        <v>6354</v>
      </c>
      <c r="D15163">
        <v>3</v>
      </c>
    </row>
    <row r="15165" spans="1:4">
      <c r="A15165">
        <v>49029</v>
      </c>
      <c r="C15165" t="s">
        <v>33</v>
      </c>
      <c r="D15165">
        <v>3</v>
      </c>
    </row>
    <row r="15167" spans="1:4">
      <c r="A15167">
        <v>4903</v>
      </c>
      <c r="C15167" t="s">
        <v>6355</v>
      </c>
      <c r="D15167">
        <v>3</v>
      </c>
    </row>
    <row r="15168" spans="1:4">
      <c r="C15168" t="s">
        <v>6356</v>
      </c>
    </row>
    <row r="15169" spans="1:4">
      <c r="A15169">
        <v>4904</v>
      </c>
      <c r="C15169" t="s">
        <v>6357</v>
      </c>
      <c r="D15169">
        <v>3</v>
      </c>
    </row>
    <row r="15170" spans="1:4">
      <c r="C15170" t="s">
        <v>6358</v>
      </c>
    </row>
    <row r="15172" spans="1:4">
      <c r="A15172">
        <v>4905</v>
      </c>
      <c r="C15172" t="s">
        <v>6359</v>
      </c>
    </row>
    <row r="15173" spans="1:4">
      <c r="C15173" t="s">
        <v>6360</v>
      </c>
    </row>
    <row r="15174" spans="1:4">
      <c r="C15174" t="s">
        <v>6361</v>
      </c>
    </row>
    <row r="15176" spans="1:4">
      <c r="A15176">
        <v>49051</v>
      </c>
      <c r="C15176" t="s">
        <v>6362</v>
      </c>
      <c r="D15176">
        <v>3</v>
      </c>
    </row>
    <row r="15178" spans="1:4">
      <c r="C15178" t="s">
        <v>95</v>
      </c>
    </row>
    <row r="15180" spans="1:4">
      <c r="A15180">
        <v>49059100</v>
      </c>
      <c r="C15180" t="s">
        <v>6363</v>
      </c>
      <c r="D15180">
        <v>3</v>
      </c>
    </row>
    <row r="15182" spans="1:4">
      <c r="A15182">
        <v>490599</v>
      </c>
      <c r="C15182" t="s">
        <v>27</v>
      </c>
      <c r="D15182">
        <v>3</v>
      </c>
    </row>
    <row r="15184" spans="1:4">
      <c r="A15184">
        <v>4906</v>
      </c>
      <c r="C15184" t="s">
        <v>6364</v>
      </c>
      <c r="D15184">
        <v>3</v>
      </c>
    </row>
    <row r="15185" spans="1:3">
      <c r="C15185" t="s">
        <v>6365</v>
      </c>
    </row>
    <row r="15186" spans="1:3">
      <c r="C15186" t="s">
        <v>6366</v>
      </c>
    </row>
    <row r="15187" spans="1:3">
      <c r="C15187" t="s">
        <v>6367</v>
      </c>
    </row>
    <row r="15188" spans="1:3">
      <c r="C15188" t="s">
        <v>6368</v>
      </c>
    </row>
    <row r="15189" spans="1:3">
      <c r="C15189" t="s">
        <v>6369</v>
      </c>
    </row>
    <row r="15191" spans="1:3">
      <c r="A15191">
        <v>4907</v>
      </c>
      <c r="C15191" t="s">
        <v>6370</v>
      </c>
    </row>
    <row r="15192" spans="1:3">
      <c r="C15192" t="s">
        <v>6371</v>
      </c>
    </row>
    <row r="15193" spans="1:3">
      <c r="C15193" t="s">
        <v>6372</v>
      </c>
    </row>
    <row r="15194" spans="1:3">
      <c r="C15194" t="s">
        <v>6373</v>
      </c>
    </row>
    <row r="15195" spans="1:3">
      <c r="C15195" t="s">
        <v>6374</v>
      </c>
    </row>
    <row r="15196" spans="1:3">
      <c r="C15196" t="s">
        <v>6375</v>
      </c>
    </row>
    <row r="15197" spans="1:3">
      <c r="C15197" t="s">
        <v>6376</v>
      </c>
    </row>
    <row r="15203" spans="1:4">
      <c r="A15203">
        <v>237</v>
      </c>
    </row>
    <row r="15205" spans="1:4">
      <c r="A15205" t="s">
        <v>0</v>
      </c>
      <c r="C15205" t="s">
        <v>1</v>
      </c>
      <c r="D15205" t="s">
        <v>2</v>
      </c>
    </row>
    <row r="15207" spans="1:4">
      <c r="A15207" t="s">
        <v>4</v>
      </c>
      <c r="B15207" t="s">
        <v>5</v>
      </c>
    </row>
    <row r="15208" spans="1:4">
      <c r="A15208" t="s">
        <v>7</v>
      </c>
      <c r="B15208" t="s">
        <v>8</v>
      </c>
    </row>
    <row r="15209" spans="1:4">
      <c r="A15209" t="s">
        <v>12</v>
      </c>
    </row>
    <row r="15211" spans="1:4">
      <c r="A15211">
        <v>-1</v>
      </c>
      <c r="B15211">
        <v>-2</v>
      </c>
      <c r="C15211">
        <v>-3</v>
      </c>
      <c r="D15211">
        <v>-4</v>
      </c>
    </row>
    <row r="15213" spans="1:4">
      <c r="A15213">
        <v>4907001</v>
      </c>
      <c r="C15213" t="s">
        <v>6377</v>
      </c>
      <c r="D15213" t="s">
        <v>155</v>
      </c>
    </row>
    <row r="15214" spans="1:4">
      <c r="C15214" t="s">
        <v>6378</v>
      </c>
    </row>
    <row r="15215" spans="1:4">
      <c r="C15215" t="s">
        <v>6379</v>
      </c>
    </row>
    <row r="15216" spans="1:4">
      <c r="C15216" t="s">
        <v>6380</v>
      </c>
    </row>
    <row r="15218" spans="1:4">
      <c r="A15218">
        <v>4907009</v>
      </c>
      <c r="C15218" t="s">
        <v>56</v>
      </c>
      <c r="D15218">
        <v>16</v>
      </c>
    </row>
    <row r="15220" spans="1:4">
      <c r="A15220">
        <v>4908</v>
      </c>
      <c r="C15220" t="s">
        <v>6381</v>
      </c>
    </row>
    <row r="15222" spans="1:4">
      <c r="A15222">
        <v>49081</v>
      </c>
      <c r="C15222" t="s">
        <v>6382</v>
      </c>
      <c r="D15222">
        <v>3</v>
      </c>
    </row>
    <row r="15224" spans="1:4">
      <c r="A15224">
        <v>49089</v>
      </c>
      <c r="C15224" t="s">
        <v>33</v>
      </c>
      <c r="D15224">
        <v>20</v>
      </c>
    </row>
    <row r="15226" spans="1:4">
      <c r="A15226">
        <v>4909</v>
      </c>
      <c r="C15226" t="s">
        <v>6383</v>
      </c>
      <c r="D15226">
        <v>20</v>
      </c>
    </row>
    <row r="15227" spans="1:4">
      <c r="C15227" t="s">
        <v>6384</v>
      </c>
    </row>
    <row r="15228" spans="1:4">
      <c r="C15228" t="s">
        <v>6385</v>
      </c>
    </row>
    <row r="15229" spans="1:4">
      <c r="C15229" t="s">
        <v>6386</v>
      </c>
    </row>
    <row r="15231" spans="1:4">
      <c r="A15231">
        <v>4910</v>
      </c>
      <c r="C15231" t="s">
        <v>6387</v>
      </c>
      <c r="D15231">
        <v>20</v>
      </c>
    </row>
    <row r="15232" spans="1:4">
      <c r="C15232" t="s">
        <v>6388</v>
      </c>
    </row>
    <row r="15234" spans="1:4">
      <c r="A15234">
        <v>4911</v>
      </c>
      <c r="C15234" t="s">
        <v>6389</v>
      </c>
    </row>
    <row r="15235" spans="1:4">
      <c r="C15235" t="s">
        <v>6390</v>
      </c>
    </row>
    <row r="15237" spans="1:4">
      <c r="A15237">
        <v>49111</v>
      </c>
      <c r="C15237" t="s">
        <v>6391</v>
      </c>
      <c r="D15237">
        <v>3</v>
      </c>
    </row>
    <row r="15238" spans="1:4">
      <c r="C15238" t="s">
        <v>6392</v>
      </c>
    </row>
    <row r="15240" spans="1:4">
      <c r="C15240" t="s">
        <v>95</v>
      </c>
    </row>
    <row r="15242" spans="1:4">
      <c r="A15242">
        <v>49119100</v>
      </c>
      <c r="C15242" t="s">
        <v>6393</v>
      </c>
      <c r="D15242" t="s">
        <v>265</v>
      </c>
    </row>
    <row r="15244" spans="1:4">
      <c r="A15244">
        <v>491199</v>
      </c>
      <c r="C15244" t="s">
        <v>27</v>
      </c>
      <c r="D15244">
        <v>11</v>
      </c>
    </row>
    <row r="15248" spans="1:4">
      <c r="A15248" t="s">
        <v>6394</v>
      </c>
    </row>
    <row r="15250" spans="1:2">
      <c r="A15250" t="s">
        <v>6395</v>
      </c>
    </row>
    <row r="15252" spans="1:2">
      <c r="A15252" t="s">
        <v>822</v>
      </c>
    </row>
    <row r="15254" spans="1:2">
      <c r="A15254" t="s">
        <v>823</v>
      </c>
      <c r="B15254" t="s">
        <v>6396</v>
      </c>
    </row>
    <row r="15256" spans="1:2">
      <c r="A15256" t="s">
        <v>6397</v>
      </c>
    </row>
    <row r="15258" spans="1:2">
      <c r="A15258" t="s">
        <v>6398</v>
      </c>
    </row>
    <row r="15260" spans="1:2">
      <c r="A15260" t="s">
        <v>6399</v>
      </c>
    </row>
    <row r="15262" spans="1:2">
      <c r="A15262" t="s">
        <v>6400</v>
      </c>
    </row>
    <row r="15264" spans="1:2">
      <c r="A15264" t="s">
        <v>6401</v>
      </c>
    </row>
    <row r="15266" spans="1:2">
      <c r="A15266" t="s">
        <v>6402</v>
      </c>
    </row>
    <row r="15268" spans="1:2">
      <c r="A15268" t="s">
        <v>6403</v>
      </c>
    </row>
    <row r="15272" spans="1:2">
      <c r="A15272">
        <v>238</v>
      </c>
    </row>
    <row r="15275" spans="1:2">
      <c r="A15275" t="s">
        <v>6404</v>
      </c>
    </row>
    <row r="15277" spans="1:2">
      <c r="A15277" t="s">
        <v>6405</v>
      </c>
    </row>
    <row r="15279" spans="1:2">
      <c r="A15279" t="s">
        <v>1860</v>
      </c>
      <c r="B15279" t="s">
        <v>6406</v>
      </c>
    </row>
    <row r="15281" spans="1:1">
      <c r="A15281" t="s">
        <v>6407</v>
      </c>
    </row>
    <row r="15283" spans="1:1">
      <c r="A15283" t="s">
        <v>6408</v>
      </c>
    </row>
    <row r="15284" spans="1:1">
      <c r="A15284" t="s">
        <v>6409</v>
      </c>
    </row>
    <row r="15286" spans="1:1">
      <c r="A15286" t="s">
        <v>6410</v>
      </c>
    </row>
    <row r="15288" spans="1:1">
      <c r="A15288" t="s">
        <v>6411</v>
      </c>
    </row>
    <row r="15289" spans="1:1">
      <c r="A15289" t="s">
        <v>6412</v>
      </c>
    </row>
    <row r="15291" spans="1:1">
      <c r="A15291" t="s">
        <v>6413</v>
      </c>
    </row>
    <row r="15293" spans="1:1">
      <c r="A15293" t="s">
        <v>6414</v>
      </c>
    </row>
    <row r="15295" spans="1:1">
      <c r="A15295" t="s">
        <v>6415</v>
      </c>
    </row>
    <row r="15297" spans="1:3">
      <c r="A15297" t="s">
        <v>6416</v>
      </c>
    </row>
    <row r="15299" spans="1:3">
      <c r="A15299" t="s">
        <v>6417</v>
      </c>
    </row>
    <row r="15301" spans="1:3">
      <c r="A15301" t="s">
        <v>6418</v>
      </c>
    </row>
    <row r="15303" spans="1:3">
      <c r="A15303" t="s">
        <v>825</v>
      </c>
      <c r="B15303" t="s">
        <v>2291</v>
      </c>
      <c r="C15303" t="s">
        <v>6419</v>
      </c>
    </row>
    <row r="15304" spans="1:3">
      <c r="C15304" t="s">
        <v>6420</v>
      </c>
    </row>
    <row r="15306" spans="1:3">
      <c r="A15306" t="s">
        <v>6421</v>
      </c>
    </row>
    <row r="15308" spans="1:3">
      <c r="A15308" t="s">
        <v>6422</v>
      </c>
    </row>
    <row r="15310" spans="1:3">
      <c r="A15310" t="s">
        <v>6423</v>
      </c>
    </row>
    <row r="15312" spans="1:3">
      <c r="A15312" t="s">
        <v>6424</v>
      </c>
    </row>
    <row r="15314" spans="1:4">
      <c r="A15314" t="s">
        <v>6425</v>
      </c>
    </row>
    <row r="15316" spans="1:4">
      <c r="A15316" t="s">
        <v>6426</v>
      </c>
    </row>
    <row r="15318" spans="1:4">
      <c r="A15318" t="s">
        <v>6427</v>
      </c>
    </row>
    <row r="15320" spans="1:4">
      <c r="A15320" t="s">
        <v>6428</v>
      </c>
    </row>
    <row r="15323" spans="1:4">
      <c r="A15323">
        <v>239</v>
      </c>
    </row>
    <row r="15325" spans="1:4">
      <c r="A15325" t="s">
        <v>827</v>
      </c>
      <c r="B15325" t="s">
        <v>2291</v>
      </c>
      <c r="C15325" t="s">
        <v>6429</v>
      </c>
      <c r="D15325" t="s">
        <v>6430</v>
      </c>
    </row>
    <row r="15326" spans="1:4">
      <c r="C15326" t="s">
        <v>6431</v>
      </c>
      <c r="D15326" t="s">
        <v>6432</v>
      </c>
    </row>
    <row r="15328" spans="1:4">
      <c r="A15328" t="s">
        <v>6433</v>
      </c>
    </row>
    <row r="15330" spans="1:1">
      <c r="A15330" t="s">
        <v>6434</v>
      </c>
    </row>
    <row r="15332" spans="1:1">
      <c r="A15332" t="s">
        <v>6435</v>
      </c>
    </row>
    <row r="15334" spans="1:1">
      <c r="A15334" t="s">
        <v>6436</v>
      </c>
    </row>
    <row r="15336" spans="1:1">
      <c r="A15336" t="s">
        <v>6437</v>
      </c>
    </row>
    <row r="15338" spans="1:1">
      <c r="A15338" t="s">
        <v>6438</v>
      </c>
    </row>
    <row r="15340" spans="1:1">
      <c r="A15340" t="s">
        <v>6439</v>
      </c>
    </row>
    <row r="15342" spans="1:1">
      <c r="A15342" t="s">
        <v>6440</v>
      </c>
    </row>
    <row r="15344" spans="1:1">
      <c r="A15344" t="s">
        <v>6441</v>
      </c>
    </row>
    <row r="15345" spans="1:3">
      <c r="A15345" t="s">
        <v>6442</v>
      </c>
    </row>
    <row r="15347" spans="1:3">
      <c r="A15347" t="s">
        <v>6443</v>
      </c>
    </row>
    <row r="15349" spans="1:3">
      <c r="A15349" t="s">
        <v>6444</v>
      </c>
    </row>
    <row r="15351" spans="1:3">
      <c r="A15351" t="s">
        <v>6445</v>
      </c>
    </row>
    <row r="15353" spans="1:3">
      <c r="A15353" t="s">
        <v>6446</v>
      </c>
    </row>
    <row r="15355" spans="1:3">
      <c r="A15355" t="s">
        <v>6447</v>
      </c>
    </row>
    <row r="15357" spans="1:3">
      <c r="A15357" t="s">
        <v>1480</v>
      </c>
      <c r="B15357" t="s">
        <v>2291</v>
      </c>
      <c r="C15357" t="s">
        <v>6448</v>
      </c>
    </row>
    <row r="15358" spans="1:3">
      <c r="C15358" t="s">
        <v>6449</v>
      </c>
    </row>
    <row r="15359" spans="1:3">
      <c r="C15359" t="s">
        <v>6450</v>
      </c>
    </row>
    <row r="15360" spans="1:3">
      <c r="C15360" t="s">
        <v>6451</v>
      </c>
    </row>
    <row r="15362" spans="1:1">
      <c r="A15362" t="s">
        <v>6452</v>
      </c>
    </row>
    <row r="15364" spans="1:1">
      <c r="A15364" t="s">
        <v>6453</v>
      </c>
    </row>
    <row r="15366" spans="1:1">
      <c r="A15366" t="s">
        <v>6454</v>
      </c>
    </row>
    <row r="15367" spans="1:1">
      <c r="A15367" t="s">
        <v>6455</v>
      </c>
    </row>
    <row r="15369" spans="1:1">
      <c r="A15369" t="s">
        <v>6456</v>
      </c>
    </row>
    <row r="15371" spans="1:1">
      <c r="A15371" t="s">
        <v>6457</v>
      </c>
    </row>
    <row r="15373" spans="1:1">
      <c r="A15373" t="s">
        <v>6458</v>
      </c>
    </row>
    <row r="15375" spans="1:1">
      <c r="A15375" t="s">
        <v>6459</v>
      </c>
    </row>
    <row r="15377" spans="1:1">
      <c r="A15377" t="s">
        <v>6453</v>
      </c>
    </row>
    <row r="15379" spans="1:1">
      <c r="A15379" t="s">
        <v>6460</v>
      </c>
    </row>
    <row r="15380" spans="1:1">
      <c r="A15380" t="s">
        <v>6461</v>
      </c>
    </row>
    <row r="15381" spans="1:1">
      <c r="A15381" t="s">
        <v>6462</v>
      </c>
    </row>
    <row r="15382" spans="1:1">
      <c r="A15382" t="s">
        <v>6463</v>
      </c>
    </row>
    <row r="15385" spans="1:1">
      <c r="A15385">
        <v>240</v>
      </c>
    </row>
    <row r="15388" spans="1:1">
      <c r="A15388" t="s">
        <v>6464</v>
      </c>
    </row>
    <row r="15390" spans="1:1">
      <c r="A15390" t="s">
        <v>6465</v>
      </c>
    </row>
    <row r="15391" spans="1:1">
      <c r="A15391" t="s">
        <v>6466</v>
      </c>
    </row>
    <row r="15393" spans="1:2">
      <c r="A15393" t="s">
        <v>6467</v>
      </c>
    </row>
    <row r="15395" spans="1:2">
      <c r="A15395" t="s">
        <v>6468</v>
      </c>
    </row>
    <row r="15397" spans="1:2">
      <c r="A15397" t="s">
        <v>6469</v>
      </c>
    </row>
    <row r="15398" spans="1:2">
      <c r="A15398" t="s">
        <v>6470</v>
      </c>
    </row>
    <row r="15400" spans="1:2">
      <c r="A15400" t="s">
        <v>6471</v>
      </c>
    </row>
    <row r="15402" spans="1:2">
      <c r="A15402" t="s">
        <v>6472</v>
      </c>
    </row>
    <row r="15404" spans="1:2">
      <c r="A15404" t="s">
        <v>1555</v>
      </c>
      <c r="B15404" t="s">
        <v>6473</v>
      </c>
    </row>
    <row r="15406" spans="1:2">
      <c r="A15406" t="s">
        <v>6474</v>
      </c>
    </row>
    <row r="15408" spans="1:2">
      <c r="A15408" t="s">
        <v>6475</v>
      </c>
    </row>
    <row r="15409" spans="1:3">
      <c r="A15409" t="s">
        <v>6476</v>
      </c>
    </row>
    <row r="15411" spans="1:3">
      <c r="A15411" t="s">
        <v>1557</v>
      </c>
      <c r="B15411" t="s">
        <v>6477</v>
      </c>
    </row>
    <row r="15412" spans="1:3">
      <c r="B15412" t="s">
        <v>6478</v>
      </c>
    </row>
    <row r="15413" spans="1:3">
      <c r="B15413" t="s">
        <v>6479</v>
      </c>
    </row>
    <row r="15414" spans="1:3">
      <c r="B15414" t="s">
        <v>6480</v>
      </c>
      <c r="C15414">
        <v>60</v>
      </c>
    </row>
    <row r="15415" spans="1:3">
      <c r="B15415" t="s">
        <v>6481</v>
      </c>
    </row>
    <row r="15416" spans="1:3">
      <c r="B15416" t="s">
        <v>6482</v>
      </c>
    </row>
    <row r="15417" spans="1:3">
      <c r="B15417" t="s">
        <v>6483</v>
      </c>
    </row>
    <row r="15418" spans="1:3">
      <c r="B15418" t="s">
        <v>6484</v>
      </c>
      <c r="C15418">
        <v>27</v>
      </c>
    </row>
    <row r="15419" spans="1:3">
      <c r="B15419" t="s">
        <v>6485</v>
      </c>
    </row>
    <row r="15421" spans="1:3">
      <c r="A15421" t="s">
        <v>2348</v>
      </c>
      <c r="B15421" t="s">
        <v>6486</v>
      </c>
    </row>
    <row r="15422" spans="1:3">
      <c r="A15422" t="s">
        <v>6487</v>
      </c>
    </row>
    <row r="15424" spans="1:3">
      <c r="A15424" t="s">
        <v>6488</v>
      </c>
    </row>
    <row r="15426" spans="1:2">
      <c r="A15426" t="s">
        <v>6489</v>
      </c>
    </row>
    <row r="15428" spans="1:2">
      <c r="A15428" t="s">
        <v>6490</v>
      </c>
    </row>
    <row r="15430" spans="1:2">
      <c r="A15430" t="s">
        <v>6491</v>
      </c>
    </row>
    <row r="15431" spans="1:2">
      <c r="A15431" t="s">
        <v>6492</v>
      </c>
    </row>
    <row r="15433" spans="1:2">
      <c r="A15433" t="s">
        <v>6493</v>
      </c>
    </row>
    <row r="15435" spans="1:2">
      <c r="A15435" t="s">
        <v>6494</v>
      </c>
    </row>
    <row r="15437" spans="1:2">
      <c r="A15437" t="s">
        <v>2350</v>
      </c>
      <c r="B15437" t="s">
        <v>6495</v>
      </c>
    </row>
    <row r="15440" spans="1:2">
      <c r="A15440">
        <v>241</v>
      </c>
    </row>
    <row r="15443" spans="1:2">
      <c r="A15443" t="s">
        <v>6496</v>
      </c>
    </row>
    <row r="15445" spans="1:2">
      <c r="A15445" t="s">
        <v>6497</v>
      </c>
    </row>
    <row r="15447" spans="1:2">
      <c r="A15447" t="s">
        <v>4788</v>
      </c>
      <c r="B15447" t="s">
        <v>6498</v>
      </c>
    </row>
    <row r="15449" spans="1:2">
      <c r="A15449" t="s">
        <v>4791</v>
      </c>
      <c r="B15449" t="s">
        <v>6499</v>
      </c>
    </row>
    <row r="15451" spans="1:2">
      <c r="A15451" t="s">
        <v>4793</v>
      </c>
      <c r="B15451" t="s">
        <v>6500</v>
      </c>
    </row>
    <row r="15453" spans="1:2">
      <c r="A15453" t="s">
        <v>6027</v>
      </c>
      <c r="B15453" t="s">
        <v>6501</v>
      </c>
    </row>
    <row r="15455" spans="1:2">
      <c r="A15455" t="s">
        <v>6502</v>
      </c>
      <c r="B15455" t="s">
        <v>6503</v>
      </c>
    </row>
    <row r="15457" spans="1:2">
      <c r="A15457" t="s">
        <v>6504</v>
      </c>
      <c r="B15457" t="s">
        <v>6505</v>
      </c>
    </row>
    <row r="15459" spans="1:2">
      <c r="A15459" t="s">
        <v>1559</v>
      </c>
    </row>
    <row r="15461" spans="1:2">
      <c r="A15461" t="s">
        <v>823</v>
      </c>
      <c r="B15461" t="s">
        <v>6506</v>
      </c>
    </row>
    <row r="15463" spans="1:2">
      <c r="A15463" t="s">
        <v>6507</v>
      </c>
    </row>
    <row r="15464" spans="1:2">
      <c r="A15464" t="s">
        <v>6508</v>
      </c>
    </row>
    <row r="15466" spans="1:2">
      <c r="A15466" t="s">
        <v>6509</v>
      </c>
    </row>
    <row r="15468" spans="1:2">
      <c r="A15468" t="s">
        <v>6510</v>
      </c>
    </row>
    <row r="15470" spans="1:2">
      <c r="A15470" t="s">
        <v>6511</v>
      </c>
    </row>
    <row r="15472" spans="1:2">
      <c r="A15472" t="s">
        <v>6512</v>
      </c>
    </row>
    <row r="15474" spans="1:1">
      <c r="A15474" t="s">
        <v>6513</v>
      </c>
    </row>
    <row r="15476" spans="1:1">
      <c r="A15476" t="s">
        <v>6514</v>
      </c>
    </row>
    <row r="15478" spans="1:1">
      <c r="A15478">
        <v>242</v>
      </c>
    </row>
    <row r="15481" spans="1:1">
      <c r="A15481" t="s">
        <v>6515</v>
      </c>
    </row>
    <row r="15483" spans="1:1">
      <c r="A15483" t="s">
        <v>6516</v>
      </c>
    </row>
    <row r="15485" spans="1:1">
      <c r="A15485" t="s">
        <v>6517</v>
      </c>
    </row>
    <row r="15487" spans="1:1">
      <c r="A15487" t="s">
        <v>6518</v>
      </c>
    </row>
    <row r="15489" spans="1:1">
      <c r="A15489" t="s">
        <v>6519</v>
      </c>
    </row>
    <row r="15491" spans="1:1">
      <c r="A15491" t="s">
        <v>6520</v>
      </c>
    </row>
    <row r="15493" spans="1:1">
      <c r="A15493" t="s">
        <v>6521</v>
      </c>
    </row>
    <row r="15494" spans="1:1">
      <c r="A15494" t="s">
        <v>6522</v>
      </c>
    </row>
    <row r="15496" spans="1:1">
      <c r="A15496" t="s">
        <v>6523</v>
      </c>
    </row>
    <row r="15498" spans="1:1">
      <c r="A15498" t="s">
        <v>6524</v>
      </c>
    </row>
    <row r="15500" spans="1:1">
      <c r="A15500" t="s">
        <v>6525</v>
      </c>
    </row>
    <row r="15502" spans="1:1">
      <c r="A15502" t="s">
        <v>6526</v>
      </c>
    </row>
    <row r="15503" spans="1:1">
      <c r="A15503" t="s">
        <v>6527</v>
      </c>
    </row>
    <row r="15504" spans="1:1">
      <c r="A15504" t="s">
        <v>6528</v>
      </c>
    </row>
    <row r="15505" spans="1:1">
      <c r="A15505" t="s">
        <v>6529</v>
      </c>
    </row>
    <row r="15507" spans="1:1">
      <c r="A15507" t="s">
        <v>6530</v>
      </c>
    </row>
    <row r="15509" spans="1:1">
      <c r="A15509" t="s">
        <v>6531</v>
      </c>
    </row>
    <row r="15510" spans="1:1">
      <c r="A15510" t="s">
        <v>6532</v>
      </c>
    </row>
    <row r="15512" spans="1:1">
      <c r="A15512" t="s">
        <v>6533</v>
      </c>
    </row>
    <row r="15514" spans="1:1">
      <c r="A15514" t="s">
        <v>6534</v>
      </c>
    </row>
    <row r="15516" spans="1:1">
      <c r="A15516" t="s">
        <v>6535</v>
      </c>
    </row>
    <row r="15518" spans="1:1">
      <c r="A15518" t="s">
        <v>6536</v>
      </c>
    </row>
    <row r="15519" spans="1:1">
      <c r="A15519" t="s">
        <v>6537</v>
      </c>
    </row>
    <row r="15521" spans="1:4">
      <c r="A15521" t="s">
        <v>6538</v>
      </c>
    </row>
    <row r="15523" spans="1:4">
      <c r="A15523" t="s">
        <v>6539</v>
      </c>
    </row>
    <row r="15525" spans="1:4">
      <c r="A15525" t="s">
        <v>6540</v>
      </c>
    </row>
    <row r="15528" spans="1:4">
      <c r="A15528">
        <v>243</v>
      </c>
    </row>
    <row r="15530" spans="1:4">
      <c r="A15530" t="s">
        <v>6541</v>
      </c>
    </row>
    <row r="15531" spans="1:4">
      <c r="C15531" t="s">
        <v>6542</v>
      </c>
    </row>
    <row r="15532" spans="1:4">
      <c r="C15532" t="s">
        <v>6543</v>
      </c>
    </row>
    <row r="15533" spans="1:4">
      <c r="D15533" t="s">
        <v>6544</v>
      </c>
    </row>
    <row r="15534" spans="1:4">
      <c r="D15534" t="s">
        <v>6545</v>
      </c>
    </row>
    <row r="15535" spans="1:4">
      <c r="D15535" t="s">
        <v>6546</v>
      </c>
    </row>
    <row r="15536" spans="1:4">
      <c r="D15536" t="s">
        <v>6547</v>
      </c>
    </row>
    <row r="15537" spans="1:4">
      <c r="A15537" t="s">
        <v>825</v>
      </c>
      <c r="B15537" t="s">
        <v>2291</v>
      </c>
      <c r="C15537" t="s">
        <v>6548</v>
      </c>
    </row>
    <row r="15538" spans="1:4">
      <c r="C15538" t="s">
        <v>6549</v>
      </c>
    </row>
    <row r="15539" spans="1:4">
      <c r="C15539" t="s">
        <v>6550</v>
      </c>
    </row>
    <row r="15540" spans="1:4">
      <c r="C15540" t="s">
        <v>6551</v>
      </c>
    </row>
    <row r="15541" spans="1:4">
      <c r="C15541" t="s">
        <v>6552</v>
      </c>
    </row>
    <row r="15542" spans="1:4">
      <c r="B15542" t="s">
        <v>2295</v>
      </c>
      <c r="C15542" t="s">
        <v>6553</v>
      </c>
    </row>
    <row r="15543" spans="1:4">
      <c r="C15543" t="s">
        <v>6554</v>
      </c>
      <c r="D15543" t="s">
        <v>6555</v>
      </c>
    </row>
    <row r="15544" spans="1:4">
      <c r="D15544" t="s">
        <v>6556</v>
      </c>
    </row>
    <row r="15545" spans="1:4">
      <c r="D15545" t="s">
        <v>6557</v>
      </c>
    </row>
    <row r="15546" spans="1:4">
      <c r="C15546" t="s">
        <v>6558</v>
      </c>
      <c r="D15546" t="s">
        <v>6559</v>
      </c>
    </row>
    <row r="15547" spans="1:4">
      <c r="D15547" t="s">
        <v>6560</v>
      </c>
    </row>
    <row r="15548" spans="1:4">
      <c r="D15548" t="s">
        <v>6561</v>
      </c>
    </row>
    <row r="15549" spans="1:4">
      <c r="C15549" t="s">
        <v>6562</v>
      </c>
      <c r="D15549" t="s">
        <v>6563</v>
      </c>
    </row>
    <row r="15550" spans="1:4">
      <c r="D15550" t="s">
        <v>6564</v>
      </c>
    </row>
    <row r="15551" spans="1:4">
      <c r="D15551" t="s">
        <v>6565</v>
      </c>
    </row>
    <row r="15552" spans="1:4">
      <c r="D15552" t="s">
        <v>6566</v>
      </c>
    </row>
    <row r="15553" spans="1:6">
      <c r="E15553" t="s">
        <v>6567</v>
      </c>
    </row>
    <row r="15554" spans="1:6">
      <c r="E15554" t="s">
        <v>6568</v>
      </c>
    </row>
    <row r="15556" spans="1:6">
      <c r="B15556" t="s">
        <v>0</v>
      </c>
      <c r="E15556" t="s">
        <v>1</v>
      </c>
      <c r="F15556" t="s">
        <v>2</v>
      </c>
    </row>
    <row r="15558" spans="1:6">
      <c r="A15558" t="s">
        <v>4</v>
      </c>
      <c r="C15558" t="s">
        <v>5</v>
      </c>
    </row>
    <row r="15559" spans="1:6">
      <c r="B15559" t="s">
        <v>7</v>
      </c>
      <c r="C15559" t="s">
        <v>8</v>
      </c>
    </row>
    <row r="15560" spans="1:6">
      <c r="A15560" t="s">
        <v>12</v>
      </c>
    </row>
    <row r="15561" spans="1:6">
      <c r="B15561">
        <v>-1</v>
      </c>
      <c r="C15561">
        <v>-2</v>
      </c>
      <c r="E15561">
        <v>-3</v>
      </c>
      <c r="F15561">
        <v>-4</v>
      </c>
    </row>
    <row r="15562" spans="1:6">
      <c r="A15562">
        <v>5001</v>
      </c>
      <c r="E15562" t="s">
        <v>6569</v>
      </c>
      <c r="F15562">
        <v>3</v>
      </c>
    </row>
    <row r="15564" spans="1:6">
      <c r="A15564">
        <v>5002</v>
      </c>
      <c r="E15564" t="s">
        <v>6570</v>
      </c>
      <c r="F15564">
        <v>3</v>
      </c>
    </row>
    <row r="15566" spans="1:6">
      <c r="A15566">
        <v>5003</v>
      </c>
      <c r="E15566" t="s">
        <v>6571</v>
      </c>
      <c r="F15566">
        <v>3</v>
      </c>
    </row>
    <row r="15567" spans="1:6">
      <c r="E15567" t="s">
        <v>6572</v>
      </c>
    </row>
    <row r="15568" spans="1:6">
      <c r="A15568">
        <v>5004</v>
      </c>
      <c r="E15568" t="s">
        <v>6573</v>
      </c>
      <c r="F15568">
        <v>3</v>
      </c>
    </row>
    <row r="15569" spans="1:6">
      <c r="E15569" t="s">
        <v>6574</v>
      </c>
    </row>
    <row r="15570" spans="1:6">
      <c r="A15570">
        <v>5005</v>
      </c>
      <c r="E15570" t="s">
        <v>6575</v>
      </c>
      <c r="F15570">
        <v>3</v>
      </c>
    </row>
    <row r="15571" spans="1:6">
      <c r="E15571" t="s">
        <v>6576</v>
      </c>
    </row>
    <row r="15573" spans="1:6">
      <c r="A15573">
        <v>5006</v>
      </c>
      <c r="E15573" t="s">
        <v>6577</v>
      </c>
      <c r="F15573">
        <v>3</v>
      </c>
    </row>
    <row r="15574" spans="1:6">
      <c r="E15574" t="s">
        <v>6578</v>
      </c>
    </row>
    <row r="15576" spans="1:6">
      <c r="A15576">
        <v>5007</v>
      </c>
      <c r="E15576" t="s">
        <v>6579</v>
      </c>
    </row>
    <row r="15578" spans="1:6">
      <c r="A15578">
        <v>50071</v>
      </c>
      <c r="E15578" t="s">
        <v>6580</v>
      </c>
      <c r="F15578">
        <v>16</v>
      </c>
    </row>
    <row r="15580" spans="1:6">
      <c r="A15580">
        <v>50072</v>
      </c>
      <c r="E15580" t="s">
        <v>6581</v>
      </c>
      <c r="F15580" t="s">
        <v>764</v>
      </c>
    </row>
    <row r="15581" spans="1:6">
      <c r="E15581" t="s">
        <v>6582</v>
      </c>
    </row>
    <row r="15583" spans="1:6">
      <c r="A15583">
        <v>50079</v>
      </c>
      <c r="E15583" t="s">
        <v>6583</v>
      </c>
      <c r="F15583">
        <v>16</v>
      </c>
    </row>
    <row r="15589" spans="1:2">
      <c r="A15589">
        <v>244</v>
      </c>
    </row>
    <row r="15592" spans="1:2">
      <c r="A15592" t="s">
        <v>6584</v>
      </c>
    </row>
    <row r="15594" spans="1:2">
      <c r="A15594" t="s">
        <v>6585</v>
      </c>
    </row>
    <row r="15597" spans="1:2">
      <c r="A15597" t="s">
        <v>1764</v>
      </c>
    </row>
    <row r="15599" spans="1:2">
      <c r="A15599" t="s">
        <v>823</v>
      </c>
      <c r="B15599" t="s">
        <v>6586</v>
      </c>
    </row>
    <row r="15601" spans="1:4">
      <c r="A15601" t="s">
        <v>6587</v>
      </c>
    </row>
    <row r="15603" spans="1:4">
      <c r="A15603" t="s">
        <v>6588</v>
      </c>
    </row>
    <row r="15605" spans="1:4">
      <c r="A15605" t="s">
        <v>6589</v>
      </c>
    </row>
    <row r="15607" spans="1:4">
      <c r="A15607" t="s">
        <v>0</v>
      </c>
      <c r="C15607" t="s">
        <v>1</v>
      </c>
      <c r="D15607" t="s">
        <v>2</v>
      </c>
    </row>
    <row r="15609" spans="1:4">
      <c r="A15609" t="s">
        <v>4</v>
      </c>
      <c r="B15609" t="s">
        <v>5</v>
      </c>
    </row>
    <row r="15610" spans="1:4">
      <c r="A15610" t="s">
        <v>7</v>
      </c>
      <c r="B15610" t="s">
        <v>8</v>
      </c>
    </row>
    <row r="15611" spans="1:4">
      <c r="A15611" t="s">
        <v>12</v>
      </c>
    </row>
    <row r="15612" spans="1:4">
      <c r="A15612">
        <v>-1</v>
      </c>
      <c r="B15612">
        <v>-2</v>
      </c>
      <c r="C15612">
        <v>-3</v>
      </c>
      <c r="D15612">
        <v>-4</v>
      </c>
    </row>
    <row r="15614" spans="1:4">
      <c r="A15614">
        <v>5101</v>
      </c>
      <c r="C15614" t="s">
        <v>6590</v>
      </c>
    </row>
    <row r="15616" spans="1:4">
      <c r="C15616" t="s">
        <v>6591</v>
      </c>
    </row>
    <row r="15618" spans="1:4">
      <c r="A15618">
        <v>51011100</v>
      </c>
      <c r="C15618" t="s">
        <v>6592</v>
      </c>
      <c r="D15618">
        <v>3</v>
      </c>
    </row>
    <row r="15620" spans="1:4">
      <c r="A15620">
        <v>510119</v>
      </c>
      <c r="C15620" t="s">
        <v>27</v>
      </c>
      <c r="D15620">
        <v>3</v>
      </c>
    </row>
    <row r="15622" spans="1:4">
      <c r="C15622" t="s">
        <v>6593</v>
      </c>
    </row>
    <row r="15624" spans="1:4">
      <c r="A15624">
        <v>51012100</v>
      </c>
      <c r="C15624" t="s">
        <v>6592</v>
      </c>
      <c r="D15624">
        <v>3</v>
      </c>
    </row>
    <row r="15626" spans="1:4">
      <c r="A15626">
        <v>510129</v>
      </c>
      <c r="C15626" t="s">
        <v>27</v>
      </c>
      <c r="D15626">
        <v>3</v>
      </c>
    </row>
    <row r="15628" spans="1:4">
      <c r="A15628">
        <v>51013</v>
      </c>
      <c r="C15628" t="s">
        <v>6594</v>
      </c>
      <c r="D15628">
        <v>3</v>
      </c>
    </row>
    <row r="15630" spans="1:4">
      <c r="A15630">
        <v>5102</v>
      </c>
      <c r="C15630" t="s">
        <v>6595</v>
      </c>
    </row>
    <row r="15631" spans="1:4">
      <c r="C15631" t="s">
        <v>6596</v>
      </c>
    </row>
    <row r="15633" spans="1:4">
      <c r="C15633" t="s">
        <v>6597</v>
      </c>
    </row>
    <row r="15635" spans="1:4">
      <c r="A15635">
        <v>51021100</v>
      </c>
      <c r="C15635" t="s">
        <v>6598</v>
      </c>
      <c r="D15635">
        <v>3</v>
      </c>
    </row>
    <row r="15637" spans="1:4">
      <c r="A15637">
        <v>510219</v>
      </c>
      <c r="C15637" t="s">
        <v>27</v>
      </c>
      <c r="D15637">
        <v>3</v>
      </c>
    </row>
    <row r="15639" spans="1:4">
      <c r="A15639">
        <v>51022</v>
      </c>
      <c r="C15639" t="s">
        <v>6599</v>
      </c>
      <c r="D15639">
        <v>3</v>
      </c>
    </row>
    <row r="15641" spans="1:4">
      <c r="A15641">
        <v>5103</v>
      </c>
      <c r="C15641" t="s">
        <v>6600</v>
      </c>
    </row>
    <row r="15642" spans="1:4">
      <c r="C15642" t="s">
        <v>6601</v>
      </c>
    </row>
    <row r="15643" spans="1:4">
      <c r="C15643" t="s">
        <v>6602</v>
      </c>
    </row>
    <row r="15645" spans="1:4">
      <c r="A15645">
        <v>51031</v>
      </c>
      <c r="C15645" t="s">
        <v>6603</v>
      </c>
      <c r="D15645" t="s">
        <v>155</v>
      </c>
    </row>
    <row r="15647" spans="1:4">
      <c r="A15647">
        <v>51032</v>
      </c>
      <c r="C15647" t="s">
        <v>6604</v>
      </c>
      <c r="D15647" t="s">
        <v>155</v>
      </c>
    </row>
    <row r="15649" spans="1:4">
      <c r="A15649">
        <v>51033</v>
      </c>
      <c r="C15649" t="s">
        <v>6605</v>
      </c>
      <c r="D15649">
        <v>3</v>
      </c>
    </row>
    <row r="15651" spans="1:4">
      <c r="A15651">
        <v>5104</v>
      </c>
      <c r="C15651" t="s">
        <v>6606</v>
      </c>
      <c r="D15651">
        <v>3</v>
      </c>
    </row>
    <row r="15652" spans="1:4">
      <c r="C15652" t="s">
        <v>6607</v>
      </c>
    </row>
    <row r="15654" spans="1:4">
      <c r="A15654">
        <v>5105</v>
      </c>
      <c r="C15654" t="s">
        <v>6608</v>
      </c>
    </row>
    <row r="15655" spans="1:4">
      <c r="C15655" t="s">
        <v>6609</v>
      </c>
    </row>
    <row r="15656" spans="1:4">
      <c r="C15656" t="s">
        <v>6610</v>
      </c>
    </row>
    <row r="15657" spans="1:4">
      <c r="A15657">
        <v>51051</v>
      </c>
      <c r="C15657" t="s">
        <v>6611</v>
      </c>
      <c r="D15657">
        <v>3</v>
      </c>
    </row>
    <row r="15659" spans="1:4">
      <c r="C15659" t="s">
        <v>6612</v>
      </c>
    </row>
    <row r="15662" spans="1:4">
      <c r="A15662" t="s">
        <v>6613</v>
      </c>
    </row>
    <row r="15664" spans="1:4">
      <c r="A15664" t="s">
        <v>0</v>
      </c>
      <c r="C15664" t="s">
        <v>1</v>
      </c>
      <c r="D15664" t="s">
        <v>2</v>
      </c>
    </row>
    <row r="15666" spans="1:4">
      <c r="A15666" t="s">
        <v>4</v>
      </c>
      <c r="B15666" t="s">
        <v>5</v>
      </c>
    </row>
    <row r="15667" spans="1:4">
      <c r="A15667" t="s">
        <v>7</v>
      </c>
      <c r="B15667" t="s">
        <v>8</v>
      </c>
    </row>
    <row r="15668" spans="1:4">
      <c r="A15668" t="s">
        <v>12</v>
      </c>
    </row>
    <row r="15669" spans="1:4">
      <c r="A15669">
        <v>-1</v>
      </c>
      <c r="B15669">
        <v>-2</v>
      </c>
      <c r="C15669">
        <v>-3</v>
      </c>
      <c r="D15669">
        <v>-4</v>
      </c>
    </row>
    <row r="15671" spans="1:4">
      <c r="A15671">
        <v>510521</v>
      </c>
      <c r="C15671" t="s">
        <v>6614</v>
      </c>
      <c r="D15671">
        <v>3</v>
      </c>
    </row>
    <row r="15673" spans="1:4">
      <c r="A15673">
        <v>510529</v>
      </c>
      <c r="C15673" t="s">
        <v>27</v>
      </c>
      <c r="D15673">
        <v>3</v>
      </c>
    </row>
    <row r="15675" spans="1:4">
      <c r="C15675" t="s">
        <v>6615</v>
      </c>
    </row>
    <row r="15677" spans="1:4">
      <c r="A15677">
        <v>51053100</v>
      </c>
      <c r="C15677" t="s">
        <v>6598</v>
      </c>
      <c r="D15677">
        <v>3</v>
      </c>
    </row>
    <row r="15679" spans="1:4">
      <c r="A15679">
        <v>510539</v>
      </c>
      <c r="C15679" t="s">
        <v>27</v>
      </c>
      <c r="D15679">
        <v>3</v>
      </c>
    </row>
    <row r="15681" spans="1:4">
      <c r="A15681">
        <v>51054</v>
      </c>
      <c r="C15681" t="s">
        <v>6616</v>
      </c>
      <c r="D15681" t="s">
        <v>155</v>
      </c>
    </row>
    <row r="15683" spans="1:4">
      <c r="A15683">
        <v>5106</v>
      </c>
      <c r="C15683" t="s">
        <v>6617</v>
      </c>
    </row>
    <row r="15685" spans="1:4">
      <c r="A15685">
        <v>51061</v>
      </c>
      <c r="C15685" t="s">
        <v>6618</v>
      </c>
      <c r="D15685" t="s">
        <v>155</v>
      </c>
    </row>
    <row r="15687" spans="1:4">
      <c r="A15687">
        <v>51062</v>
      </c>
      <c r="C15687" t="s">
        <v>6619</v>
      </c>
      <c r="D15687" t="s">
        <v>155</v>
      </c>
    </row>
    <row r="15689" spans="1:4">
      <c r="A15689">
        <v>5107</v>
      </c>
      <c r="C15689" t="s">
        <v>6620</v>
      </c>
    </row>
    <row r="15690" spans="1:4">
      <c r="C15690" t="s">
        <v>3988</v>
      </c>
    </row>
    <row r="15691" spans="1:4">
      <c r="A15691">
        <v>51071</v>
      </c>
      <c r="C15691" t="s">
        <v>6618</v>
      </c>
      <c r="D15691" t="s">
        <v>155</v>
      </c>
    </row>
    <row r="15693" spans="1:4">
      <c r="A15693">
        <v>51072</v>
      </c>
      <c r="C15693" t="s">
        <v>6619</v>
      </c>
      <c r="D15693" t="s">
        <v>155</v>
      </c>
    </row>
    <row r="15695" spans="1:4">
      <c r="A15695">
        <v>5108</v>
      </c>
      <c r="C15695" t="s">
        <v>6621</v>
      </c>
    </row>
    <row r="15696" spans="1:4">
      <c r="C15696" t="s">
        <v>6622</v>
      </c>
    </row>
    <row r="15698" spans="1:4">
      <c r="A15698">
        <v>51081</v>
      </c>
      <c r="C15698" t="s">
        <v>6623</v>
      </c>
      <c r="D15698">
        <v>3</v>
      </c>
    </row>
    <row r="15700" spans="1:4">
      <c r="A15700">
        <v>51082</v>
      </c>
      <c r="C15700" t="s">
        <v>6624</v>
      </c>
      <c r="D15700">
        <v>3</v>
      </c>
    </row>
    <row r="15702" spans="1:4">
      <c r="A15702">
        <v>5109</v>
      </c>
      <c r="C15702" t="s">
        <v>6625</v>
      </c>
    </row>
    <row r="15703" spans="1:4">
      <c r="C15703" t="s">
        <v>6576</v>
      </c>
    </row>
    <row r="15705" spans="1:4">
      <c r="A15705">
        <v>51091</v>
      </c>
      <c r="C15705" t="s">
        <v>6626</v>
      </c>
      <c r="D15705" t="s">
        <v>265</v>
      </c>
    </row>
    <row r="15706" spans="1:4">
      <c r="C15706" t="s">
        <v>6627</v>
      </c>
    </row>
    <row r="15708" spans="1:4">
      <c r="A15708">
        <v>51099</v>
      </c>
      <c r="C15708" t="s">
        <v>33</v>
      </c>
      <c r="D15708">
        <v>11</v>
      </c>
    </row>
    <row r="15710" spans="1:4">
      <c r="A15710">
        <v>5110</v>
      </c>
      <c r="C15710" t="s">
        <v>6628</v>
      </c>
      <c r="D15710">
        <v>11</v>
      </c>
    </row>
    <row r="15711" spans="1:4">
      <c r="C15711" t="s">
        <v>6629</v>
      </c>
    </row>
    <row r="15712" spans="1:4">
      <c r="C15712" t="s">
        <v>6622</v>
      </c>
    </row>
    <row r="15714" spans="1:4">
      <c r="A15714">
        <v>5111</v>
      </c>
      <c r="C15714" t="s">
        <v>6630</v>
      </c>
    </row>
    <row r="15715" spans="1:4">
      <c r="C15715" t="s">
        <v>6631</v>
      </c>
    </row>
    <row r="15717" spans="1:4">
      <c r="C15717" t="s">
        <v>6626</v>
      </c>
    </row>
    <row r="15718" spans="1:4">
      <c r="C15718" t="s">
        <v>6632</v>
      </c>
    </row>
    <row r="15720" spans="1:4">
      <c r="A15720">
        <v>511111</v>
      </c>
      <c r="C15720" t="s">
        <v>6633</v>
      </c>
      <c r="D15720" t="s">
        <v>764</v>
      </c>
    </row>
    <row r="15721" spans="1:4">
      <c r="A15721">
        <v>511119</v>
      </c>
      <c r="C15721" t="s">
        <v>27</v>
      </c>
      <c r="D15721">
        <v>16</v>
      </c>
    </row>
    <row r="15723" spans="1:4">
      <c r="A15723">
        <v>51112</v>
      </c>
      <c r="C15723" t="s">
        <v>6634</v>
      </c>
      <c r="D15723" t="s">
        <v>764</v>
      </c>
    </row>
    <row r="15724" spans="1:4">
      <c r="C15724" t="s">
        <v>6635</v>
      </c>
    </row>
    <row r="15726" spans="1:4">
      <c r="A15726">
        <v>51113</v>
      </c>
      <c r="C15726" t="s">
        <v>6634</v>
      </c>
      <c r="D15726" t="s">
        <v>764</v>
      </c>
    </row>
    <row r="15727" spans="1:4">
      <c r="C15727" t="s">
        <v>6636</v>
      </c>
    </row>
    <row r="15729" spans="1:4">
      <c r="A15729">
        <v>51119</v>
      </c>
      <c r="C15729" t="s">
        <v>33</v>
      </c>
      <c r="D15729">
        <v>16</v>
      </c>
    </row>
    <row r="15731" spans="1:4">
      <c r="A15731">
        <v>5112</v>
      </c>
      <c r="C15731" t="s">
        <v>6637</v>
      </c>
    </row>
    <row r="15732" spans="1:4">
      <c r="C15732" t="s">
        <v>6631</v>
      </c>
    </row>
    <row r="15734" spans="1:4">
      <c r="C15734" t="s">
        <v>6626</v>
      </c>
    </row>
    <row r="15735" spans="1:4">
      <c r="C15735" t="s">
        <v>6632</v>
      </c>
    </row>
    <row r="15737" spans="1:4">
      <c r="A15737">
        <v>511211</v>
      </c>
      <c r="C15737" t="s">
        <v>6638</v>
      </c>
      <c r="D15737" t="s">
        <v>764</v>
      </c>
    </row>
    <row r="15738" spans="1:4">
      <c r="A15738">
        <v>511219</v>
      </c>
      <c r="C15738" t="s">
        <v>27</v>
      </c>
      <c r="D15738">
        <v>16</v>
      </c>
    </row>
    <row r="15741" spans="1:4">
      <c r="A15741">
        <v>246</v>
      </c>
    </row>
    <row r="15743" spans="1:4">
      <c r="A15743" t="s">
        <v>0</v>
      </c>
      <c r="C15743" t="s">
        <v>1</v>
      </c>
      <c r="D15743" t="s">
        <v>2</v>
      </c>
    </row>
    <row r="15745" spans="1:4">
      <c r="A15745" t="s">
        <v>4</v>
      </c>
      <c r="B15745" t="s">
        <v>5</v>
      </c>
    </row>
    <row r="15746" spans="1:4">
      <c r="A15746" t="s">
        <v>7</v>
      </c>
      <c r="B15746" t="s">
        <v>8</v>
      </c>
    </row>
    <row r="15747" spans="1:4">
      <c r="A15747" t="s">
        <v>12</v>
      </c>
    </row>
    <row r="15748" spans="1:4">
      <c r="A15748">
        <v>-1</v>
      </c>
      <c r="B15748">
        <v>-2</v>
      </c>
      <c r="C15748">
        <v>-3</v>
      </c>
      <c r="D15748">
        <v>-4</v>
      </c>
    </row>
    <row r="15750" spans="1:4">
      <c r="A15750">
        <v>51122</v>
      </c>
      <c r="C15750" t="s">
        <v>6634</v>
      </c>
      <c r="D15750" t="s">
        <v>764</v>
      </c>
    </row>
    <row r="15751" spans="1:4">
      <c r="C15751" t="s">
        <v>6635</v>
      </c>
    </row>
    <row r="15753" spans="1:4">
      <c r="A15753">
        <v>51123</v>
      </c>
      <c r="C15753" t="s">
        <v>6634</v>
      </c>
      <c r="D15753" t="s">
        <v>764</v>
      </c>
    </row>
    <row r="15754" spans="1:4">
      <c r="C15754" t="s">
        <v>6639</v>
      </c>
    </row>
    <row r="15756" spans="1:4">
      <c r="A15756">
        <v>51129</v>
      </c>
      <c r="C15756" t="s">
        <v>33</v>
      </c>
      <c r="D15756">
        <v>16</v>
      </c>
    </row>
    <row r="15758" spans="1:4">
      <c r="A15758">
        <v>5113</v>
      </c>
      <c r="C15758" t="s">
        <v>6640</v>
      </c>
      <c r="D15758">
        <v>16</v>
      </c>
    </row>
    <row r="15759" spans="1:4">
      <c r="C15759" t="s">
        <v>6641</v>
      </c>
    </row>
    <row r="15761" spans="1:5">
      <c r="C15761" t="s">
        <v>6642</v>
      </c>
    </row>
    <row r="15762" spans="1:5">
      <c r="C15762" t="s">
        <v>6643</v>
      </c>
    </row>
    <row r="15764" spans="1:5">
      <c r="A15764" t="s">
        <v>1702</v>
      </c>
    </row>
    <row r="15766" spans="1:5">
      <c r="A15766" t="s">
        <v>823</v>
      </c>
      <c r="B15766" t="s">
        <v>6644</v>
      </c>
    </row>
    <row r="15769" spans="1:5">
      <c r="A15769" t="s">
        <v>0</v>
      </c>
      <c r="D15769" t="s">
        <v>1</v>
      </c>
      <c r="E15769" t="s">
        <v>2</v>
      </c>
    </row>
    <row r="15771" spans="1:5">
      <c r="A15771" t="s">
        <v>4</v>
      </c>
      <c r="B15771" t="s">
        <v>5</v>
      </c>
    </row>
    <row r="15772" spans="1:5">
      <c r="A15772" t="s">
        <v>7</v>
      </c>
      <c r="B15772" t="s">
        <v>8</v>
      </c>
    </row>
    <row r="15773" spans="1:5">
      <c r="A15773" t="s">
        <v>12</v>
      </c>
    </row>
    <row r="15775" spans="1:5">
      <c r="A15775">
        <v>-1</v>
      </c>
      <c r="B15775">
        <v>-2</v>
      </c>
      <c r="D15775">
        <v>-3</v>
      </c>
      <c r="E15775">
        <v>-4</v>
      </c>
    </row>
    <row r="15777" spans="1:5">
      <c r="A15777">
        <v>5201</v>
      </c>
      <c r="C15777" t="s">
        <v>6645</v>
      </c>
    </row>
    <row r="15779" spans="1:5">
      <c r="A15779">
        <v>5201003</v>
      </c>
      <c r="C15779" t="s">
        <v>6646</v>
      </c>
      <c r="E15779" t="s">
        <v>155</v>
      </c>
    </row>
    <row r="15781" spans="1:5">
      <c r="A15781">
        <v>5201004</v>
      </c>
      <c r="C15781" t="s">
        <v>6647</v>
      </c>
      <c r="E15781" t="s">
        <v>155</v>
      </c>
    </row>
    <row r="15782" spans="1:5">
      <c r="C15782" t="s">
        <v>6648</v>
      </c>
    </row>
    <row r="15784" spans="1:5">
      <c r="A15784">
        <v>5201005</v>
      </c>
      <c r="C15784" t="s">
        <v>6649</v>
      </c>
      <c r="E15784" t="s">
        <v>155</v>
      </c>
    </row>
    <row r="15785" spans="1:5">
      <c r="C15785" t="s">
        <v>6650</v>
      </c>
    </row>
    <row r="15787" spans="1:5">
      <c r="A15787">
        <v>5201006</v>
      </c>
      <c r="C15787" t="s">
        <v>6651</v>
      </c>
      <c r="E15787" t="s">
        <v>155</v>
      </c>
    </row>
    <row r="15788" spans="1:5">
      <c r="C15788" t="s">
        <v>6652</v>
      </c>
    </row>
    <row r="15790" spans="1:5">
      <c r="A15790">
        <v>5201007</v>
      </c>
      <c r="C15790" t="s">
        <v>6653</v>
      </c>
      <c r="E15790" t="s">
        <v>155</v>
      </c>
    </row>
    <row r="15791" spans="1:5">
      <c r="C15791" t="s">
        <v>6654</v>
      </c>
    </row>
    <row r="15793" spans="1:5">
      <c r="A15793">
        <v>5201008</v>
      </c>
      <c r="C15793" t="s">
        <v>6655</v>
      </c>
      <c r="E15793" t="s">
        <v>155</v>
      </c>
    </row>
    <row r="15795" spans="1:5">
      <c r="A15795">
        <v>5201009</v>
      </c>
      <c r="C15795" t="s">
        <v>56</v>
      </c>
      <c r="E15795">
        <v>3</v>
      </c>
    </row>
    <row r="15797" spans="1:5">
      <c r="A15797">
        <v>5202</v>
      </c>
      <c r="C15797" t="s">
        <v>6656</v>
      </c>
    </row>
    <row r="15798" spans="1:5">
      <c r="C15798" t="s">
        <v>6657</v>
      </c>
    </row>
    <row r="15800" spans="1:5">
      <c r="A15800">
        <v>52021</v>
      </c>
      <c r="C15800" t="s">
        <v>360</v>
      </c>
      <c r="D15800" t="s">
        <v>6658</v>
      </c>
      <c r="E15800">
        <v>11</v>
      </c>
    </row>
    <row r="15802" spans="1:5">
      <c r="C15802" t="s">
        <v>95</v>
      </c>
    </row>
    <row r="15806" spans="1:5">
      <c r="A15806" t="s">
        <v>6659</v>
      </c>
    </row>
    <row r="15808" spans="1:5">
      <c r="A15808" t="s">
        <v>0</v>
      </c>
      <c r="C15808" t="s">
        <v>1</v>
      </c>
      <c r="D15808" t="s">
        <v>2</v>
      </c>
    </row>
    <row r="15810" spans="1:4">
      <c r="A15810" t="s">
        <v>4</v>
      </c>
      <c r="B15810" t="s">
        <v>5</v>
      </c>
    </row>
    <row r="15811" spans="1:4">
      <c r="A15811" t="s">
        <v>7</v>
      </c>
      <c r="B15811" t="s">
        <v>8</v>
      </c>
    </row>
    <row r="15812" spans="1:4">
      <c r="A15812" t="s">
        <v>12</v>
      </c>
    </row>
    <row r="15814" spans="1:4">
      <c r="A15814">
        <v>-1</v>
      </c>
      <c r="B15814">
        <v>-2</v>
      </c>
      <c r="C15814">
        <v>-3</v>
      </c>
      <c r="D15814">
        <v>-4</v>
      </c>
    </row>
    <row r="15816" spans="1:4">
      <c r="A15816">
        <v>520291</v>
      </c>
      <c r="C15816" t="s">
        <v>6660</v>
      </c>
      <c r="D15816">
        <v>11</v>
      </c>
    </row>
    <row r="15818" spans="1:4">
      <c r="A15818">
        <v>520299</v>
      </c>
      <c r="C15818" t="s">
        <v>27</v>
      </c>
      <c r="D15818">
        <v>11</v>
      </c>
    </row>
    <row r="15820" spans="1:4">
      <c r="A15820">
        <v>5203</v>
      </c>
      <c r="C15820" t="s">
        <v>6661</v>
      </c>
      <c r="D15820">
        <v>3</v>
      </c>
    </row>
    <row r="15822" spans="1:4">
      <c r="A15822">
        <v>5204</v>
      </c>
      <c r="C15822" t="s">
        <v>6662</v>
      </c>
    </row>
    <row r="15823" spans="1:4">
      <c r="C15823" t="s">
        <v>6663</v>
      </c>
    </row>
    <row r="15825" spans="1:4">
      <c r="C15825" t="s">
        <v>6664</v>
      </c>
    </row>
    <row r="15827" spans="1:4">
      <c r="A15827">
        <v>52041100</v>
      </c>
      <c r="C15827" t="s">
        <v>6665</v>
      </c>
      <c r="D15827" t="s">
        <v>98</v>
      </c>
    </row>
    <row r="15829" spans="1:4">
      <c r="A15829">
        <v>520419</v>
      </c>
      <c r="C15829" t="s">
        <v>27</v>
      </c>
      <c r="D15829">
        <v>20</v>
      </c>
    </row>
    <row r="15831" spans="1:4">
      <c r="C15831" t="s">
        <v>6666</v>
      </c>
    </row>
    <row r="15833" spans="1:4">
      <c r="A15833">
        <v>52042010</v>
      </c>
      <c r="C15833" t="s">
        <v>6667</v>
      </c>
      <c r="D15833">
        <v>20</v>
      </c>
    </row>
    <row r="15835" spans="1:4">
      <c r="A15835">
        <v>5204202</v>
      </c>
      <c r="C15835" t="s">
        <v>6668</v>
      </c>
      <c r="D15835">
        <v>20</v>
      </c>
    </row>
    <row r="15837" spans="1:4">
      <c r="A15837">
        <v>5204209</v>
      </c>
      <c r="C15837" t="s">
        <v>56</v>
      </c>
      <c r="D15837">
        <v>20</v>
      </c>
    </row>
    <row r="15839" spans="1:4">
      <c r="A15839">
        <v>5205</v>
      </c>
      <c r="C15839" t="s">
        <v>6669</v>
      </c>
    </row>
    <row r="15840" spans="1:4">
      <c r="C15840" t="s">
        <v>6670</v>
      </c>
    </row>
    <row r="15841" spans="1:4">
      <c r="C15841" t="s">
        <v>6622</v>
      </c>
    </row>
    <row r="15843" spans="1:4">
      <c r="C15843" t="s">
        <v>6671</v>
      </c>
    </row>
    <row r="15845" spans="1:4">
      <c r="A15845">
        <v>52051100</v>
      </c>
      <c r="C15845" t="s">
        <v>6672</v>
      </c>
      <c r="D15845" t="s">
        <v>265</v>
      </c>
    </row>
    <row r="15846" spans="1:4">
      <c r="C15846" t="s">
        <v>6673</v>
      </c>
    </row>
    <row r="15848" spans="1:4">
      <c r="A15848">
        <v>520512</v>
      </c>
      <c r="C15848" t="s">
        <v>6674</v>
      </c>
      <c r="D15848" t="s">
        <v>265</v>
      </c>
    </row>
    <row r="15849" spans="1:4">
      <c r="C15849" t="s">
        <v>6675</v>
      </c>
    </row>
    <row r="15850" spans="1:4">
      <c r="C15850" t="s">
        <v>6676</v>
      </c>
    </row>
    <row r="15852" spans="1:4">
      <c r="A15852">
        <v>520513</v>
      </c>
      <c r="C15852" t="s">
        <v>6677</v>
      </c>
      <c r="D15852" t="s">
        <v>265</v>
      </c>
    </row>
    <row r="15853" spans="1:4">
      <c r="C15853" t="s">
        <v>6678</v>
      </c>
    </row>
    <row r="15854" spans="1:4">
      <c r="C15854" t="s">
        <v>6679</v>
      </c>
    </row>
    <row r="15856" spans="1:4">
      <c r="A15856">
        <v>520514</v>
      </c>
      <c r="C15856" t="s">
        <v>6680</v>
      </c>
      <c r="D15856" t="s">
        <v>265</v>
      </c>
    </row>
    <row r="15857" spans="1:4">
      <c r="C15857" t="s">
        <v>6681</v>
      </c>
    </row>
    <row r="15858" spans="1:4">
      <c r="C15858" t="s">
        <v>6682</v>
      </c>
    </row>
    <row r="15860" spans="1:4">
      <c r="A15860">
        <v>520515</v>
      </c>
      <c r="C15860" t="s">
        <v>6683</v>
      </c>
      <c r="D15860" t="s">
        <v>265</v>
      </c>
    </row>
    <row r="15861" spans="1:4">
      <c r="C15861" t="s">
        <v>6684</v>
      </c>
    </row>
    <row r="15863" spans="1:4">
      <c r="C15863" t="s">
        <v>6685</v>
      </c>
    </row>
    <row r="15865" spans="1:4">
      <c r="A15865">
        <v>52052100</v>
      </c>
      <c r="C15865" t="s">
        <v>6672</v>
      </c>
      <c r="D15865" t="s">
        <v>265</v>
      </c>
    </row>
    <row r="15866" spans="1:4">
      <c r="C15866" t="s">
        <v>6673</v>
      </c>
    </row>
    <row r="15868" spans="1:4">
      <c r="A15868">
        <v>520522</v>
      </c>
      <c r="C15868" t="s">
        <v>6674</v>
      </c>
      <c r="D15868" t="s">
        <v>265</v>
      </c>
    </row>
    <row r="15869" spans="1:4">
      <c r="C15869" t="s">
        <v>6675</v>
      </c>
    </row>
    <row r="15870" spans="1:4">
      <c r="C15870" t="s">
        <v>6676</v>
      </c>
    </row>
    <row r="15872" spans="1:4">
      <c r="A15872">
        <v>520523</v>
      </c>
      <c r="C15872" t="s">
        <v>6677</v>
      </c>
      <c r="D15872" t="s">
        <v>265</v>
      </c>
    </row>
    <row r="15873" spans="1:4">
      <c r="C15873" t="s">
        <v>6678</v>
      </c>
    </row>
    <row r="15874" spans="1:4">
      <c r="C15874" t="s">
        <v>6686</v>
      </c>
    </row>
    <row r="15876" spans="1:4">
      <c r="A15876">
        <v>520524</v>
      </c>
      <c r="C15876" t="s">
        <v>6680</v>
      </c>
      <c r="D15876" t="s">
        <v>265</v>
      </c>
    </row>
    <row r="15877" spans="1:4">
      <c r="C15877" t="s">
        <v>6681</v>
      </c>
    </row>
    <row r="15878" spans="1:4">
      <c r="C15878" t="s">
        <v>6682</v>
      </c>
    </row>
    <row r="15883" spans="1:4">
      <c r="A15883">
        <v>248</v>
      </c>
    </row>
    <row r="15885" spans="1:4">
      <c r="A15885" t="s">
        <v>0</v>
      </c>
      <c r="C15885" t="s">
        <v>1</v>
      </c>
      <c r="D15885" t="s">
        <v>2</v>
      </c>
    </row>
    <row r="15887" spans="1:4">
      <c r="A15887" t="s">
        <v>4</v>
      </c>
      <c r="B15887" t="s">
        <v>5</v>
      </c>
    </row>
    <row r="15888" spans="1:4">
      <c r="A15888" t="s">
        <v>7</v>
      </c>
      <c r="B15888" t="s">
        <v>8</v>
      </c>
    </row>
    <row r="15889" spans="1:4">
      <c r="A15889" t="s">
        <v>12</v>
      </c>
    </row>
    <row r="15891" spans="1:4">
      <c r="A15891">
        <v>-1</v>
      </c>
      <c r="B15891">
        <v>-2</v>
      </c>
      <c r="C15891">
        <v>-3</v>
      </c>
      <c r="D15891">
        <v>-4</v>
      </c>
    </row>
    <row r="15893" spans="1:4">
      <c r="A15893">
        <v>520526</v>
      </c>
      <c r="C15893" t="s">
        <v>6687</v>
      </c>
      <c r="D15893" t="s">
        <v>265</v>
      </c>
    </row>
    <row r="15894" spans="1:4">
      <c r="C15894" t="s">
        <v>6688</v>
      </c>
    </row>
    <row r="15895" spans="1:4">
      <c r="C15895" t="s">
        <v>6689</v>
      </c>
    </row>
    <row r="15897" spans="1:4">
      <c r="A15897">
        <v>520527</v>
      </c>
      <c r="C15897" t="s">
        <v>6690</v>
      </c>
      <c r="D15897" t="s">
        <v>265</v>
      </c>
    </row>
    <row r="15898" spans="1:4">
      <c r="C15898" t="s">
        <v>6691</v>
      </c>
    </row>
    <row r="15899" spans="1:4">
      <c r="C15899" t="s">
        <v>6692</v>
      </c>
    </row>
    <row r="15901" spans="1:4">
      <c r="A15901">
        <v>520528</v>
      </c>
      <c r="C15901" t="s">
        <v>6693</v>
      </c>
      <c r="D15901" t="s">
        <v>265</v>
      </c>
    </row>
    <row r="15902" spans="1:4">
      <c r="C15902" t="s">
        <v>6694</v>
      </c>
    </row>
    <row r="15904" spans="1:4">
      <c r="C15904" t="s">
        <v>6695</v>
      </c>
    </row>
    <row r="15905" spans="1:4">
      <c r="C15905" t="s">
        <v>6696</v>
      </c>
    </row>
    <row r="15907" spans="1:4">
      <c r="A15907">
        <v>520531</v>
      </c>
      <c r="C15907" t="s">
        <v>6697</v>
      </c>
      <c r="D15907" t="s">
        <v>265</v>
      </c>
    </row>
    <row r="15908" spans="1:4">
      <c r="C15908" t="s">
        <v>6698</v>
      </c>
    </row>
    <row r="15909" spans="1:4">
      <c r="C15909" t="s">
        <v>6699</v>
      </c>
    </row>
    <row r="15910" spans="1:4">
      <c r="A15910">
        <v>520532</v>
      </c>
      <c r="C15910" t="s">
        <v>6700</v>
      </c>
      <c r="D15910" t="s">
        <v>265</v>
      </c>
    </row>
    <row r="15911" spans="1:4">
      <c r="C15911" t="s">
        <v>6701</v>
      </c>
    </row>
    <row r="15912" spans="1:4">
      <c r="C15912" t="s">
        <v>6702</v>
      </c>
    </row>
    <row r="15913" spans="1:4">
      <c r="C15913" t="s">
        <v>6703</v>
      </c>
    </row>
    <row r="15915" spans="1:4">
      <c r="A15915">
        <v>520533</v>
      </c>
      <c r="C15915" t="s">
        <v>6704</v>
      </c>
      <c r="D15915" t="s">
        <v>265</v>
      </c>
    </row>
    <row r="15916" spans="1:4">
      <c r="C15916" t="s">
        <v>6705</v>
      </c>
    </row>
    <row r="15917" spans="1:4">
      <c r="C15917" t="s">
        <v>6706</v>
      </c>
    </row>
    <row r="15918" spans="1:4">
      <c r="C15918" t="s">
        <v>6707</v>
      </c>
    </row>
    <row r="15920" spans="1:4">
      <c r="A15920">
        <v>520534</v>
      </c>
      <c r="C15920" t="s">
        <v>6708</v>
      </c>
      <c r="D15920" t="s">
        <v>265</v>
      </c>
    </row>
    <row r="15921" spans="1:4">
      <c r="C15921" t="s">
        <v>6709</v>
      </c>
    </row>
    <row r="15922" spans="1:4">
      <c r="C15922" t="s">
        <v>6710</v>
      </c>
    </row>
    <row r="15923" spans="1:4">
      <c r="C15923" t="s">
        <v>6711</v>
      </c>
    </row>
    <row r="15925" spans="1:4">
      <c r="A15925">
        <v>520535</v>
      </c>
      <c r="C15925" t="s">
        <v>6712</v>
      </c>
      <c r="D15925" t="s">
        <v>265</v>
      </c>
    </row>
    <row r="15926" spans="1:4">
      <c r="C15926" t="s">
        <v>6713</v>
      </c>
    </row>
    <row r="15927" spans="1:4">
      <c r="C15927" t="s">
        <v>6699</v>
      </c>
    </row>
    <row r="15928" spans="1:4">
      <c r="C15928" t="s">
        <v>6714</v>
      </c>
    </row>
    <row r="15929" spans="1:4">
      <c r="C15929" t="s">
        <v>6696</v>
      </c>
    </row>
    <row r="15930" spans="1:4">
      <c r="A15930">
        <v>520541</v>
      </c>
      <c r="C15930" t="s">
        <v>6697</v>
      </c>
      <c r="D15930" t="s">
        <v>265</v>
      </c>
    </row>
    <row r="15931" spans="1:4">
      <c r="C15931" t="s">
        <v>6698</v>
      </c>
    </row>
    <row r="15932" spans="1:4">
      <c r="C15932" t="s">
        <v>6699</v>
      </c>
    </row>
    <row r="15933" spans="1:4">
      <c r="A15933">
        <v>520542</v>
      </c>
      <c r="C15933" t="s">
        <v>6700</v>
      </c>
      <c r="D15933" t="s">
        <v>265</v>
      </c>
    </row>
    <row r="15934" spans="1:4">
      <c r="C15934" t="s">
        <v>6701</v>
      </c>
    </row>
    <row r="15935" spans="1:4">
      <c r="C15935" t="s">
        <v>6702</v>
      </c>
    </row>
    <row r="15936" spans="1:4">
      <c r="C15936" t="s">
        <v>6703</v>
      </c>
    </row>
    <row r="15938" spans="1:4">
      <c r="A15938">
        <v>520543</v>
      </c>
      <c r="C15938" t="s">
        <v>6704</v>
      </c>
      <c r="D15938" t="s">
        <v>265</v>
      </c>
    </row>
    <row r="15939" spans="1:4">
      <c r="C15939" t="s">
        <v>6705</v>
      </c>
    </row>
    <row r="15940" spans="1:4">
      <c r="C15940" t="s">
        <v>6706</v>
      </c>
    </row>
    <row r="15941" spans="1:4">
      <c r="C15941" t="s">
        <v>6707</v>
      </c>
    </row>
    <row r="15949" spans="1:4">
      <c r="A15949">
        <v>249</v>
      </c>
    </row>
    <row r="15951" spans="1:4">
      <c r="A15951" t="s">
        <v>0</v>
      </c>
      <c r="C15951" t="s">
        <v>1</v>
      </c>
      <c r="D15951" t="s">
        <v>2</v>
      </c>
    </row>
    <row r="15953" spans="1:4">
      <c r="A15953" t="s">
        <v>4</v>
      </c>
      <c r="B15953" t="s">
        <v>5</v>
      </c>
    </row>
    <row r="15954" spans="1:4">
      <c r="A15954" t="s">
        <v>7</v>
      </c>
      <c r="B15954" t="s">
        <v>8</v>
      </c>
    </row>
    <row r="15955" spans="1:4">
      <c r="A15955" t="s">
        <v>12</v>
      </c>
    </row>
    <row r="15957" spans="1:4">
      <c r="A15957">
        <v>-1</v>
      </c>
      <c r="B15957">
        <v>-2</v>
      </c>
      <c r="C15957">
        <v>-3</v>
      </c>
      <c r="D15957">
        <v>-4</v>
      </c>
    </row>
    <row r="15959" spans="1:4">
      <c r="A15959">
        <v>520544</v>
      </c>
      <c r="C15959" t="s">
        <v>6708</v>
      </c>
      <c r="D15959" t="s">
        <v>265</v>
      </c>
    </row>
    <row r="15960" spans="1:4">
      <c r="C15960" t="s">
        <v>6709</v>
      </c>
    </row>
    <row r="15961" spans="1:4">
      <c r="C15961" t="s">
        <v>6710</v>
      </c>
    </row>
    <row r="15962" spans="1:4">
      <c r="C15962" t="s">
        <v>6711</v>
      </c>
    </row>
    <row r="15964" spans="1:4">
      <c r="A15964">
        <v>520546</v>
      </c>
      <c r="C15964" t="s">
        <v>6712</v>
      </c>
      <c r="D15964" t="s">
        <v>265</v>
      </c>
    </row>
    <row r="15965" spans="1:4">
      <c r="C15965" t="s">
        <v>6715</v>
      </c>
    </row>
    <row r="15966" spans="1:4">
      <c r="C15966" t="s">
        <v>6716</v>
      </c>
    </row>
    <row r="15967" spans="1:4">
      <c r="C15967" t="s">
        <v>6717</v>
      </c>
    </row>
    <row r="15969" spans="1:4">
      <c r="A15969">
        <v>520547</v>
      </c>
      <c r="C15969" t="s">
        <v>6718</v>
      </c>
      <c r="D15969" t="s">
        <v>265</v>
      </c>
    </row>
    <row r="15970" spans="1:4">
      <c r="C15970" t="s">
        <v>6719</v>
      </c>
    </row>
    <row r="15971" spans="1:4">
      <c r="C15971" t="s">
        <v>6720</v>
      </c>
    </row>
    <row r="15972" spans="1:4">
      <c r="C15972" t="s">
        <v>6721</v>
      </c>
    </row>
    <row r="15974" spans="1:4">
      <c r="A15974">
        <v>520548</v>
      </c>
      <c r="C15974" t="s">
        <v>6722</v>
      </c>
      <c r="D15974" t="s">
        <v>265</v>
      </c>
    </row>
    <row r="15975" spans="1:4">
      <c r="C15975" t="s">
        <v>6723</v>
      </c>
    </row>
    <row r="15976" spans="1:4">
      <c r="C15976" t="s">
        <v>6699</v>
      </c>
    </row>
    <row r="15977" spans="1:4">
      <c r="A15977">
        <v>5206</v>
      </c>
      <c r="C15977" t="s">
        <v>6669</v>
      </c>
    </row>
    <row r="15978" spans="1:4">
      <c r="C15978" t="s">
        <v>6724</v>
      </c>
    </row>
    <row r="15979" spans="1:4">
      <c r="C15979" t="s">
        <v>6725</v>
      </c>
    </row>
    <row r="15981" spans="1:4">
      <c r="C15981" t="s">
        <v>6671</v>
      </c>
    </row>
    <row r="15983" spans="1:4">
      <c r="A15983">
        <v>52061100</v>
      </c>
      <c r="C15983" t="s">
        <v>6672</v>
      </c>
      <c r="D15983" t="s">
        <v>265</v>
      </c>
    </row>
    <row r="15984" spans="1:4">
      <c r="C15984" t="s">
        <v>6673</v>
      </c>
    </row>
    <row r="15986" spans="1:4">
      <c r="A15986">
        <v>520612</v>
      </c>
      <c r="C15986" t="s">
        <v>6674</v>
      </c>
      <c r="D15986" t="s">
        <v>265</v>
      </c>
    </row>
    <row r="15987" spans="1:4">
      <c r="C15987" t="s">
        <v>6675</v>
      </c>
    </row>
    <row r="15988" spans="1:4">
      <c r="C15988" t="s">
        <v>6676</v>
      </c>
    </row>
    <row r="15990" spans="1:4">
      <c r="A15990">
        <v>520613</v>
      </c>
      <c r="C15990" t="s">
        <v>6677</v>
      </c>
      <c r="D15990" t="s">
        <v>265</v>
      </c>
    </row>
    <row r="15991" spans="1:4">
      <c r="C15991" t="s">
        <v>6678</v>
      </c>
    </row>
    <row r="15992" spans="1:4">
      <c r="C15992" t="s">
        <v>6686</v>
      </c>
    </row>
    <row r="15994" spans="1:4">
      <c r="A15994">
        <v>520614</v>
      </c>
      <c r="C15994" t="s">
        <v>6680</v>
      </c>
      <c r="D15994" t="s">
        <v>265</v>
      </c>
    </row>
    <row r="15995" spans="1:4">
      <c r="C15995" t="s">
        <v>6726</v>
      </c>
    </row>
    <row r="15996" spans="1:4">
      <c r="C15996" t="s">
        <v>6682</v>
      </c>
    </row>
    <row r="15998" spans="1:4">
      <c r="A15998">
        <v>520615</v>
      </c>
      <c r="C15998" t="s">
        <v>6683</v>
      </c>
      <c r="D15998" t="s">
        <v>265</v>
      </c>
    </row>
    <row r="15999" spans="1:4">
      <c r="C15999" t="s">
        <v>6684</v>
      </c>
    </row>
    <row r="16001" spans="1:4">
      <c r="C16001" t="s">
        <v>6685</v>
      </c>
    </row>
    <row r="16003" spans="1:4">
      <c r="A16003">
        <v>52062100</v>
      </c>
      <c r="C16003" t="s">
        <v>6672</v>
      </c>
      <c r="D16003" t="s">
        <v>265</v>
      </c>
    </row>
    <row r="16004" spans="1:4">
      <c r="C16004" t="s">
        <v>6673</v>
      </c>
    </row>
    <row r="16006" spans="1:4">
      <c r="A16006">
        <v>520622</v>
      </c>
      <c r="C16006" t="s">
        <v>6674</v>
      </c>
      <c r="D16006" t="s">
        <v>265</v>
      </c>
    </row>
    <row r="16007" spans="1:4">
      <c r="C16007" t="s">
        <v>6675</v>
      </c>
    </row>
    <row r="16008" spans="1:4">
      <c r="C16008" t="s">
        <v>6676</v>
      </c>
    </row>
    <row r="16010" spans="1:4">
      <c r="A16010">
        <v>520623</v>
      </c>
      <c r="C16010" t="s">
        <v>6677</v>
      </c>
      <c r="D16010" t="s">
        <v>265</v>
      </c>
    </row>
    <row r="16011" spans="1:4">
      <c r="C16011" t="s">
        <v>6678</v>
      </c>
    </row>
    <row r="16012" spans="1:4">
      <c r="C16012" t="s">
        <v>6686</v>
      </c>
    </row>
    <row r="16018" spans="1:4">
      <c r="A16018">
        <v>250</v>
      </c>
    </row>
    <row r="16020" spans="1:4">
      <c r="A16020" t="s">
        <v>0</v>
      </c>
      <c r="C16020" t="s">
        <v>1</v>
      </c>
      <c r="D16020" t="s">
        <v>2</v>
      </c>
    </row>
    <row r="16022" spans="1:4">
      <c r="A16022" t="s">
        <v>4</v>
      </c>
      <c r="B16022" t="s">
        <v>5</v>
      </c>
    </row>
    <row r="16023" spans="1:4">
      <c r="A16023" t="s">
        <v>7</v>
      </c>
      <c r="B16023" t="s">
        <v>8</v>
      </c>
    </row>
    <row r="16024" spans="1:4">
      <c r="A16024" t="s">
        <v>12</v>
      </c>
    </row>
    <row r="16026" spans="1:4">
      <c r="A16026">
        <v>-1</v>
      </c>
      <c r="B16026">
        <v>-2</v>
      </c>
      <c r="C16026">
        <v>-3</v>
      </c>
      <c r="D16026">
        <v>-4</v>
      </c>
    </row>
    <row r="16028" spans="1:4">
      <c r="A16028">
        <v>520624</v>
      </c>
      <c r="C16028" t="s">
        <v>6680</v>
      </c>
      <c r="D16028" t="s">
        <v>265</v>
      </c>
    </row>
    <row r="16029" spans="1:4">
      <c r="C16029" t="s">
        <v>6681</v>
      </c>
    </row>
    <row r="16030" spans="1:4">
      <c r="C16030" t="s">
        <v>6682</v>
      </c>
    </row>
    <row r="16032" spans="1:4">
      <c r="A16032">
        <v>520625</v>
      </c>
      <c r="C16032" t="s">
        <v>6683</v>
      </c>
      <c r="D16032" t="s">
        <v>265</v>
      </c>
    </row>
    <row r="16033" spans="1:4">
      <c r="C16033" t="s">
        <v>6684</v>
      </c>
    </row>
    <row r="16035" spans="1:4">
      <c r="C16035" t="s">
        <v>6695</v>
      </c>
    </row>
    <row r="16036" spans="1:4">
      <c r="C16036" t="s">
        <v>6696</v>
      </c>
    </row>
    <row r="16038" spans="1:4">
      <c r="A16038">
        <v>520631</v>
      </c>
      <c r="C16038" t="s">
        <v>6697</v>
      </c>
      <c r="D16038" t="s">
        <v>265</v>
      </c>
    </row>
    <row r="16039" spans="1:4">
      <c r="C16039" t="s">
        <v>6698</v>
      </c>
    </row>
    <row r="16040" spans="1:4">
      <c r="C16040" t="s">
        <v>6699</v>
      </c>
    </row>
    <row r="16041" spans="1:4">
      <c r="A16041">
        <v>520632</v>
      </c>
      <c r="C16041" t="s">
        <v>6700</v>
      </c>
      <c r="D16041" t="s">
        <v>265</v>
      </c>
    </row>
    <row r="16042" spans="1:4">
      <c r="C16042" t="s">
        <v>6701</v>
      </c>
    </row>
    <row r="16043" spans="1:4">
      <c r="C16043" t="s">
        <v>6702</v>
      </c>
    </row>
    <row r="16044" spans="1:4">
      <c r="C16044" t="s">
        <v>6703</v>
      </c>
    </row>
    <row r="16046" spans="1:4">
      <c r="A16046">
        <v>520633</v>
      </c>
      <c r="C16046" t="s">
        <v>6704</v>
      </c>
      <c r="D16046" t="s">
        <v>265</v>
      </c>
    </row>
    <row r="16047" spans="1:4">
      <c r="C16047" t="s">
        <v>6705</v>
      </c>
    </row>
    <row r="16048" spans="1:4">
      <c r="C16048" t="s">
        <v>6706</v>
      </c>
    </row>
    <row r="16049" spans="1:4">
      <c r="C16049" t="s">
        <v>6707</v>
      </c>
    </row>
    <row r="16051" spans="1:4">
      <c r="A16051">
        <v>520634</v>
      </c>
      <c r="C16051" t="s">
        <v>6708</v>
      </c>
      <c r="D16051" t="s">
        <v>265</v>
      </c>
    </row>
    <row r="16052" spans="1:4">
      <c r="C16052" t="s">
        <v>6709</v>
      </c>
    </row>
    <row r="16053" spans="1:4">
      <c r="C16053" t="s">
        <v>6710</v>
      </c>
    </row>
    <row r="16054" spans="1:4">
      <c r="C16054" t="s">
        <v>6711</v>
      </c>
    </row>
    <row r="16056" spans="1:4">
      <c r="A16056">
        <v>520635</v>
      </c>
      <c r="C16056" t="s">
        <v>6712</v>
      </c>
      <c r="D16056" t="s">
        <v>265</v>
      </c>
    </row>
    <row r="16057" spans="1:4">
      <c r="C16057" t="s">
        <v>6713</v>
      </c>
    </row>
    <row r="16058" spans="1:4">
      <c r="C16058" t="s">
        <v>6699</v>
      </c>
    </row>
    <row r="16059" spans="1:4">
      <c r="C16059" t="s">
        <v>6714</v>
      </c>
    </row>
    <row r="16060" spans="1:4">
      <c r="C16060" t="s">
        <v>6696</v>
      </c>
    </row>
    <row r="16061" spans="1:4">
      <c r="A16061">
        <v>520641</v>
      </c>
      <c r="C16061" t="s">
        <v>6697</v>
      </c>
      <c r="D16061" t="s">
        <v>265</v>
      </c>
    </row>
    <row r="16062" spans="1:4">
      <c r="C16062" t="s">
        <v>6698</v>
      </c>
    </row>
    <row r="16063" spans="1:4">
      <c r="C16063" t="s">
        <v>6699</v>
      </c>
    </row>
    <row r="16064" spans="1:4">
      <c r="A16064">
        <v>520642</v>
      </c>
      <c r="C16064" t="s">
        <v>6700</v>
      </c>
      <c r="D16064" t="s">
        <v>265</v>
      </c>
    </row>
    <row r="16065" spans="1:4">
      <c r="C16065" t="s">
        <v>6727</v>
      </c>
    </row>
    <row r="16066" spans="1:4">
      <c r="C16066" t="s">
        <v>6702</v>
      </c>
    </row>
    <row r="16067" spans="1:4">
      <c r="C16067" t="s">
        <v>6703</v>
      </c>
    </row>
    <row r="16069" spans="1:4">
      <c r="A16069">
        <v>520643</v>
      </c>
      <c r="C16069" t="s">
        <v>6704</v>
      </c>
      <c r="D16069" t="s">
        <v>265</v>
      </c>
    </row>
    <row r="16070" spans="1:4">
      <c r="C16070" t="s">
        <v>6705</v>
      </c>
    </row>
    <row r="16071" spans="1:4">
      <c r="C16071" t="s">
        <v>6706</v>
      </c>
    </row>
    <row r="16072" spans="1:4">
      <c r="C16072" t="s">
        <v>6707</v>
      </c>
    </row>
    <row r="16074" spans="1:4">
      <c r="A16074">
        <v>520644</v>
      </c>
      <c r="C16074" t="s">
        <v>6708</v>
      </c>
      <c r="D16074" t="s">
        <v>265</v>
      </c>
    </row>
    <row r="16075" spans="1:4">
      <c r="C16075" t="s">
        <v>6709</v>
      </c>
    </row>
    <row r="16076" spans="1:4">
      <c r="C16076" t="s">
        <v>6710</v>
      </c>
    </row>
    <row r="16077" spans="1:4">
      <c r="C16077" t="s">
        <v>6711</v>
      </c>
    </row>
    <row r="16079" spans="1:4">
      <c r="A16079">
        <v>520645</v>
      </c>
      <c r="C16079" t="s">
        <v>6712</v>
      </c>
      <c r="D16079" t="s">
        <v>265</v>
      </c>
    </row>
    <row r="16080" spans="1:4">
      <c r="C16080" t="s">
        <v>6713</v>
      </c>
    </row>
    <row r="16083" spans="1:4">
      <c r="A16083">
        <v>251</v>
      </c>
    </row>
    <row r="16085" spans="1:4">
      <c r="A16085" t="s">
        <v>0</v>
      </c>
      <c r="C16085" t="s">
        <v>1</v>
      </c>
      <c r="D16085" t="s">
        <v>2</v>
      </c>
    </row>
    <row r="16087" spans="1:4">
      <c r="A16087" t="s">
        <v>4</v>
      </c>
      <c r="B16087" t="s">
        <v>5</v>
      </c>
    </row>
    <row r="16088" spans="1:4">
      <c r="A16088" t="s">
        <v>7</v>
      </c>
      <c r="B16088" t="s">
        <v>8</v>
      </c>
    </row>
    <row r="16089" spans="1:4">
      <c r="A16089" t="s">
        <v>12</v>
      </c>
    </row>
    <row r="16091" spans="1:4">
      <c r="A16091">
        <v>-1</v>
      </c>
      <c r="B16091">
        <v>-2</v>
      </c>
      <c r="C16091">
        <v>-3</v>
      </c>
      <c r="D16091">
        <v>-4</v>
      </c>
    </row>
    <row r="16093" spans="1:4">
      <c r="C16093" t="s">
        <v>6699</v>
      </c>
    </row>
    <row r="16095" spans="1:4">
      <c r="A16095">
        <v>5207</v>
      </c>
      <c r="C16095" t="s">
        <v>6728</v>
      </c>
    </row>
    <row r="16096" spans="1:4">
      <c r="C16096" t="s">
        <v>6663</v>
      </c>
    </row>
    <row r="16098" spans="1:4">
      <c r="A16098">
        <v>52071</v>
      </c>
      <c r="C16098" t="s">
        <v>6729</v>
      </c>
      <c r="D16098" t="s">
        <v>265</v>
      </c>
    </row>
    <row r="16100" spans="1:4">
      <c r="A16100">
        <v>52079</v>
      </c>
      <c r="C16100" t="s">
        <v>33</v>
      </c>
      <c r="D16100">
        <v>11</v>
      </c>
    </row>
    <row r="16102" spans="1:4">
      <c r="A16102">
        <v>5208</v>
      </c>
      <c r="C16102" t="s">
        <v>6730</v>
      </c>
    </row>
    <row r="16103" spans="1:4">
      <c r="C16103" t="s">
        <v>6731</v>
      </c>
    </row>
    <row r="16104" spans="1:4">
      <c r="C16104" t="s">
        <v>6732</v>
      </c>
    </row>
    <row r="16106" spans="1:4">
      <c r="C16106" t="s">
        <v>5940</v>
      </c>
    </row>
    <row r="16108" spans="1:4">
      <c r="A16108">
        <v>52081100</v>
      </c>
      <c r="C16108" t="s">
        <v>6733</v>
      </c>
      <c r="D16108" t="s">
        <v>98</v>
      </c>
    </row>
    <row r="16109" spans="1:4">
      <c r="A16109">
        <v>520812</v>
      </c>
      <c r="C16109" t="s">
        <v>6734</v>
      </c>
      <c r="D16109" t="s">
        <v>98</v>
      </c>
    </row>
    <row r="16110" spans="1:4">
      <c r="A16110">
        <v>520813</v>
      </c>
      <c r="C16110" t="s">
        <v>6735</v>
      </c>
      <c r="D16110" t="s">
        <v>98</v>
      </c>
    </row>
    <row r="16112" spans="1:4">
      <c r="A16112">
        <v>520819</v>
      </c>
      <c r="C16112" t="s">
        <v>6736</v>
      </c>
      <c r="D16112">
        <v>20</v>
      </c>
    </row>
    <row r="16114" spans="1:4">
      <c r="C16114" t="s">
        <v>6737</v>
      </c>
    </row>
    <row r="16116" spans="1:4">
      <c r="A16116">
        <v>52082100</v>
      </c>
      <c r="C16116" t="s">
        <v>6733</v>
      </c>
      <c r="D16116" t="s">
        <v>98</v>
      </c>
    </row>
    <row r="16117" spans="1:4">
      <c r="A16117">
        <v>520822</v>
      </c>
      <c r="C16117" t="s">
        <v>6734</v>
      </c>
      <c r="D16117" t="s">
        <v>98</v>
      </c>
    </row>
    <row r="16118" spans="1:4">
      <c r="A16118">
        <v>520823</v>
      </c>
      <c r="C16118" t="s">
        <v>6735</v>
      </c>
      <c r="D16118" t="s">
        <v>98</v>
      </c>
    </row>
    <row r="16120" spans="1:4">
      <c r="A16120">
        <v>520829</v>
      </c>
      <c r="C16120" t="s">
        <v>6736</v>
      </c>
      <c r="D16120">
        <v>20</v>
      </c>
    </row>
    <row r="16122" spans="1:4">
      <c r="C16122" t="s">
        <v>6738</v>
      </c>
    </row>
    <row r="16124" spans="1:4">
      <c r="A16124">
        <v>52083100</v>
      </c>
      <c r="C16124" t="s">
        <v>6733</v>
      </c>
      <c r="D16124" t="s">
        <v>98</v>
      </c>
    </row>
    <row r="16125" spans="1:4">
      <c r="A16125">
        <v>520832</v>
      </c>
      <c r="C16125" t="s">
        <v>6734</v>
      </c>
      <c r="D16125" t="s">
        <v>98</v>
      </c>
    </row>
    <row r="16126" spans="1:4">
      <c r="A16126">
        <v>520833</v>
      </c>
      <c r="C16126" t="s">
        <v>6735</v>
      </c>
      <c r="D16126" t="s">
        <v>98</v>
      </c>
    </row>
    <row r="16128" spans="1:4">
      <c r="A16128">
        <v>520839</v>
      </c>
      <c r="C16128" t="s">
        <v>6736</v>
      </c>
      <c r="D16128">
        <v>20</v>
      </c>
    </row>
    <row r="16130" spans="1:4">
      <c r="C16130" t="s">
        <v>6739</v>
      </c>
    </row>
    <row r="16132" spans="1:4">
      <c r="A16132">
        <v>52084100</v>
      </c>
      <c r="C16132" t="s">
        <v>6733</v>
      </c>
      <c r="D16132" t="s">
        <v>98</v>
      </c>
    </row>
    <row r="16133" spans="1:4">
      <c r="A16133">
        <v>520842</v>
      </c>
      <c r="C16133" t="s">
        <v>6734</v>
      </c>
      <c r="D16133" t="s">
        <v>98</v>
      </c>
    </row>
    <row r="16134" spans="1:4">
      <c r="A16134">
        <v>520843</v>
      </c>
      <c r="C16134" t="s">
        <v>6735</v>
      </c>
      <c r="D16134" t="s">
        <v>98</v>
      </c>
    </row>
    <row r="16136" spans="1:4">
      <c r="A16136">
        <v>520849</v>
      </c>
      <c r="C16136" t="s">
        <v>6736</v>
      </c>
      <c r="D16136">
        <v>20</v>
      </c>
    </row>
    <row r="16138" spans="1:4">
      <c r="C16138" t="s">
        <v>6304</v>
      </c>
    </row>
    <row r="16140" spans="1:4">
      <c r="A16140">
        <v>52085100</v>
      </c>
      <c r="C16140" t="s">
        <v>6733</v>
      </c>
      <c r="D16140" t="s">
        <v>98</v>
      </c>
    </row>
    <row r="16141" spans="1:4">
      <c r="A16141">
        <v>520852</v>
      </c>
      <c r="C16141" t="s">
        <v>6734</v>
      </c>
      <c r="D16141" t="s">
        <v>98</v>
      </c>
    </row>
    <row r="16142" spans="1:4">
      <c r="A16142">
        <v>520859</v>
      </c>
      <c r="C16142" t="s">
        <v>6736</v>
      </c>
      <c r="D16142">
        <v>20</v>
      </c>
    </row>
    <row r="16144" spans="1:4">
      <c r="A16144">
        <v>5209</v>
      </c>
      <c r="C16144" t="s">
        <v>6730</v>
      </c>
    </row>
    <row r="16145" spans="1:4">
      <c r="C16145" t="s">
        <v>6740</v>
      </c>
    </row>
    <row r="16146" spans="1:4">
      <c r="C16146" t="s">
        <v>6732</v>
      </c>
    </row>
    <row r="16148" spans="1:4">
      <c r="C16148" t="s">
        <v>5940</v>
      </c>
    </row>
    <row r="16150" spans="1:4">
      <c r="A16150">
        <v>52091100</v>
      </c>
      <c r="C16150" t="s">
        <v>6741</v>
      </c>
      <c r="D16150">
        <v>20</v>
      </c>
    </row>
    <row r="16152" spans="1:4">
      <c r="A16152">
        <v>520912</v>
      </c>
      <c r="C16152" t="s">
        <v>6735</v>
      </c>
      <c r="D16152" t="s">
        <v>98</v>
      </c>
    </row>
    <row r="16154" spans="1:4">
      <c r="A16154">
        <v>520919</v>
      </c>
      <c r="C16154" t="s">
        <v>6736</v>
      </c>
      <c r="D16154">
        <v>20</v>
      </c>
    </row>
    <row r="16157" spans="1:4">
      <c r="A16157">
        <v>252</v>
      </c>
    </row>
    <row r="16159" spans="1:4">
      <c r="A16159" t="s">
        <v>0</v>
      </c>
      <c r="C16159" t="s">
        <v>1</v>
      </c>
      <c r="D16159" t="s">
        <v>2</v>
      </c>
    </row>
    <row r="16161" spans="1:4">
      <c r="A16161" t="s">
        <v>4</v>
      </c>
      <c r="B16161" t="s">
        <v>5</v>
      </c>
    </row>
    <row r="16162" spans="1:4">
      <c r="A16162" t="s">
        <v>7</v>
      </c>
      <c r="B16162" t="s">
        <v>8</v>
      </c>
    </row>
    <row r="16163" spans="1:4">
      <c r="A16163" t="s">
        <v>12</v>
      </c>
    </row>
    <row r="16165" spans="1:4">
      <c r="A16165">
        <v>-1</v>
      </c>
      <c r="B16165">
        <v>-2</v>
      </c>
      <c r="C16165">
        <v>-3</v>
      </c>
      <c r="D16165">
        <v>-4</v>
      </c>
    </row>
    <row r="16167" spans="1:4">
      <c r="C16167" t="s">
        <v>6737</v>
      </c>
    </row>
    <row r="16169" spans="1:4">
      <c r="A16169">
        <v>52092100</v>
      </c>
      <c r="C16169" t="s">
        <v>6741</v>
      </c>
      <c r="D16169">
        <v>20</v>
      </c>
    </row>
    <row r="16171" spans="1:4">
      <c r="A16171">
        <v>520922</v>
      </c>
      <c r="C16171" t="s">
        <v>6735</v>
      </c>
      <c r="D16171" t="s">
        <v>98</v>
      </c>
    </row>
    <row r="16173" spans="1:4">
      <c r="A16173">
        <v>520929</v>
      </c>
      <c r="C16173" t="s">
        <v>6736</v>
      </c>
      <c r="D16173">
        <v>20</v>
      </c>
    </row>
    <row r="16175" spans="1:4">
      <c r="C16175" t="s">
        <v>6738</v>
      </c>
    </row>
    <row r="16177" spans="1:4">
      <c r="A16177">
        <v>52093100</v>
      </c>
      <c r="C16177" t="s">
        <v>6741</v>
      </c>
      <c r="D16177">
        <v>20</v>
      </c>
    </row>
    <row r="16179" spans="1:4">
      <c r="A16179">
        <v>520932</v>
      </c>
      <c r="C16179" t="s">
        <v>6735</v>
      </c>
      <c r="D16179" t="s">
        <v>98</v>
      </c>
    </row>
    <row r="16181" spans="1:4">
      <c r="A16181">
        <v>520939</v>
      </c>
      <c r="C16181" t="s">
        <v>6736</v>
      </c>
      <c r="D16181">
        <v>20</v>
      </c>
    </row>
    <row r="16183" spans="1:4">
      <c r="C16183" t="s">
        <v>6739</v>
      </c>
    </row>
    <row r="16185" spans="1:4">
      <c r="A16185">
        <v>52094100</v>
      </c>
      <c r="C16185" t="s">
        <v>6741</v>
      </c>
      <c r="D16185">
        <v>20</v>
      </c>
    </row>
    <row r="16187" spans="1:4">
      <c r="A16187">
        <v>520942</v>
      </c>
      <c r="C16187" t="s">
        <v>6742</v>
      </c>
      <c r="D16187">
        <v>20</v>
      </c>
    </row>
    <row r="16189" spans="1:4">
      <c r="A16189">
        <v>520943</v>
      </c>
      <c r="C16189" t="s">
        <v>6743</v>
      </c>
      <c r="D16189" t="s">
        <v>98</v>
      </c>
    </row>
    <row r="16190" spans="1:4">
      <c r="C16190" t="s">
        <v>6744</v>
      </c>
    </row>
    <row r="16192" spans="1:4">
      <c r="A16192">
        <v>520949</v>
      </c>
      <c r="C16192" t="s">
        <v>6736</v>
      </c>
      <c r="D16192">
        <v>20</v>
      </c>
    </row>
    <row r="16194" spans="1:4">
      <c r="C16194" t="s">
        <v>6304</v>
      </c>
    </row>
    <row r="16196" spans="1:4">
      <c r="A16196">
        <v>52095100</v>
      </c>
      <c r="C16196" t="s">
        <v>6741</v>
      </c>
      <c r="D16196">
        <v>20</v>
      </c>
    </row>
    <row r="16198" spans="1:4">
      <c r="A16198">
        <v>520952</v>
      </c>
      <c r="C16198" t="s">
        <v>6735</v>
      </c>
      <c r="D16198" t="s">
        <v>98</v>
      </c>
    </row>
    <row r="16200" spans="1:4">
      <c r="A16200">
        <v>520959</v>
      </c>
      <c r="C16200" t="s">
        <v>6736</v>
      </c>
      <c r="D16200">
        <v>20</v>
      </c>
    </row>
    <row r="16202" spans="1:4">
      <c r="A16202">
        <v>521</v>
      </c>
      <c r="C16202" t="s">
        <v>6745</v>
      </c>
    </row>
    <row r="16203" spans="1:4">
      <c r="C16203" t="s">
        <v>6746</v>
      </c>
    </row>
    <row r="16204" spans="1:4">
      <c r="C16204" t="s">
        <v>6747</v>
      </c>
    </row>
    <row r="16205" spans="1:4">
      <c r="C16205" t="s">
        <v>6748</v>
      </c>
    </row>
    <row r="16207" spans="1:4">
      <c r="C16207" t="s">
        <v>5940</v>
      </c>
    </row>
    <row r="16209" spans="1:4">
      <c r="A16209">
        <v>52101100</v>
      </c>
      <c r="C16209" t="s">
        <v>6741</v>
      </c>
      <c r="D16209">
        <v>16</v>
      </c>
    </row>
    <row r="16211" spans="1:4">
      <c r="A16211">
        <v>521019</v>
      </c>
      <c r="C16211" t="s">
        <v>6736</v>
      </c>
      <c r="D16211">
        <v>16</v>
      </c>
    </row>
    <row r="16213" spans="1:4">
      <c r="C16213" t="s">
        <v>6737</v>
      </c>
    </row>
    <row r="16215" spans="1:4">
      <c r="A16215">
        <v>52102100</v>
      </c>
      <c r="C16215" t="s">
        <v>6741</v>
      </c>
      <c r="D16215">
        <v>16</v>
      </c>
    </row>
    <row r="16217" spans="1:4">
      <c r="A16217">
        <v>521029</v>
      </c>
      <c r="C16217" t="s">
        <v>6736</v>
      </c>
      <c r="D16217">
        <v>16</v>
      </c>
    </row>
    <row r="16219" spans="1:4">
      <c r="C16219" t="s">
        <v>6738</v>
      </c>
    </row>
    <row r="16221" spans="1:4">
      <c r="A16221">
        <v>52103100</v>
      </c>
      <c r="C16221" t="s">
        <v>6741</v>
      </c>
      <c r="D16221">
        <v>16</v>
      </c>
    </row>
    <row r="16223" spans="1:4">
      <c r="A16223">
        <v>521032</v>
      </c>
      <c r="C16223" t="s">
        <v>6735</v>
      </c>
      <c r="D16223" t="s">
        <v>764</v>
      </c>
    </row>
    <row r="16225" spans="1:4">
      <c r="A16225">
        <v>521039</v>
      </c>
      <c r="C16225" t="s">
        <v>6736</v>
      </c>
      <c r="D16225">
        <v>16</v>
      </c>
    </row>
    <row r="16227" spans="1:4">
      <c r="C16227" t="s">
        <v>6739</v>
      </c>
    </row>
    <row r="16229" spans="1:4">
      <c r="A16229">
        <v>52104100</v>
      </c>
      <c r="C16229" t="s">
        <v>6741</v>
      </c>
      <c r="D16229">
        <v>16</v>
      </c>
    </row>
    <row r="16231" spans="1:4">
      <c r="A16231">
        <v>521049</v>
      </c>
      <c r="C16231" t="s">
        <v>6736</v>
      </c>
      <c r="D16231">
        <v>16</v>
      </c>
    </row>
    <row r="16233" spans="1:4">
      <c r="C16233" t="s">
        <v>6304</v>
      </c>
    </row>
    <row r="16235" spans="1:4">
      <c r="A16235">
        <v>52105100</v>
      </c>
      <c r="C16235" t="s">
        <v>6741</v>
      </c>
      <c r="D16235">
        <v>16</v>
      </c>
    </row>
    <row r="16237" spans="1:4">
      <c r="A16237">
        <v>521059</v>
      </c>
      <c r="C16237" t="s">
        <v>6736</v>
      </c>
      <c r="D16237">
        <v>16</v>
      </c>
    </row>
    <row r="16246" spans="1:4">
      <c r="A16246">
        <v>253</v>
      </c>
    </row>
    <row r="16248" spans="1:4">
      <c r="A16248" t="s">
        <v>0</v>
      </c>
      <c r="C16248" t="s">
        <v>1</v>
      </c>
      <c r="D16248" t="s">
        <v>2</v>
      </c>
    </row>
    <row r="16250" spans="1:4">
      <c r="A16250" t="s">
        <v>4</v>
      </c>
      <c r="B16250" t="s">
        <v>5</v>
      </c>
    </row>
    <row r="16251" spans="1:4">
      <c r="A16251" t="s">
        <v>7</v>
      </c>
      <c r="B16251" t="s">
        <v>8</v>
      </c>
    </row>
    <row r="16252" spans="1:4">
      <c r="A16252" t="s">
        <v>12</v>
      </c>
    </row>
    <row r="16254" spans="1:4">
      <c r="A16254">
        <v>-1</v>
      </c>
      <c r="B16254">
        <v>-2</v>
      </c>
      <c r="C16254">
        <v>-3</v>
      </c>
      <c r="D16254">
        <v>-4</v>
      </c>
    </row>
    <row r="16256" spans="1:4">
      <c r="A16256">
        <v>5211</v>
      </c>
      <c r="C16256" t="s">
        <v>6745</v>
      </c>
    </row>
    <row r="16257" spans="1:4">
      <c r="C16257" t="s">
        <v>6746</v>
      </c>
    </row>
    <row r="16258" spans="1:4">
      <c r="C16258" t="s">
        <v>6749</v>
      </c>
    </row>
    <row r="16259" spans="1:4">
      <c r="C16259" t="s">
        <v>6732</v>
      </c>
    </row>
    <row r="16261" spans="1:4">
      <c r="C16261" t="s">
        <v>5940</v>
      </c>
    </row>
    <row r="16263" spans="1:4">
      <c r="A16263">
        <v>52111100</v>
      </c>
      <c r="C16263" t="s">
        <v>6741</v>
      </c>
      <c r="D16263">
        <v>16</v>
      </c>
    </row>
    <row r="16265" spans="1:4">
      <c r="A16265">
        <v>521112</v>
      </c>
      <c r="C16265" t="s">
        <v>6735</v>
      </c>
      <c r="D16265" t="s">
        <v>764</v>
      </c>
    </row>
    <row r="16267" spans="1:4">
      <c r="A16267">
        <v>521119</v>
      </c>
      <c r="C16267" t="s">
        <v>6736</v>
      </c>
      <c r="D16267">
        <v>16</v>
      </c>
    </row>
    <row r="16269" spans="1:4">
      <c r="A16269">
        <v>52112</v>
      </c>
      <c r="C16269" t="s">
        <v>6750</v>
      </c>
      <c r="D16269">
        <v>16</v>
      </c>
    </row>
    <row r="16271" spans="1:4">
      <c r="C16271" t="s">
        <v>6738</v>
      </c>
    </row>
    <row r="16273" spans="1:4">
      <c r="A16273">
        <v>52113100</v>
      </c>
      <c r="C16273" t="s">
        <v>6741</v>
      </c>
      <c r="D16273">
        <v>16</v>
      </c>
    </row>
    <row r="16275" spans="1:4">
      <c r="A16275">
        <v>521132</v>
      </c>
      <c r="C16275" t="s">
        <v>6735</v>
      </c>
      <c r="D16275" t="s">
        <v>764</v>
      </c>
    </row>
    <row r="16277" spans="1:4">
      <c r="A16277">
        <v>521139</v>
      </c>
      <c r="C16277" t="s">
        <v>6736</v>
      </c>
      <c r="D16277">
        <v>16</v>
      </c>
    </row>
    <row r="16279" spans="1:4">
      <c r="C16279" t="s">
        <v>6739</v>
      </c>
    </row>
    <row r="16281" spans="1:4">
      <c r="A16281">
        <v>52114100</v>
      </c>
      <c r="C16281" t="s">
        <v>6741</v>
      </c>
      <c r="D16281">
        <v>16</v>
      </c>
    </row>
    <row r="16283" spans="1:4">
      <c r="A16283">
        <v>521142</v>
      </c>
      <c r="C16283" t="s">
        <v>6742</v>
      </c>
      <c r="D16283">
        <v>16</v>
      </c>
    </row>
    <row r="16285" spans="1:4">
      <c r="A16285">
        <v>521143</v>
      </c>
      <c r="C16285" t="s">
        <v>6743</v>
      </c>
      <c r="D16285" t="s">
        <v>764</v>
      </c>
    </row>
    <row r="16286" spans="1:4">
      <c r="C16286" t="s">
        <v>6744</v>
      </c>
    </row>
    <row r="16288" spans="1:4">
      <c r="A16288">
        <v>521149</v>
      </c>
      <c r="C16288" t="s">
        <v>6736</v>
      </c>
      <c r="D16288">
        <v>16</v>
      </c>
    </row>
    <row r="16290" spans="1:4">
      <c r="C16290" t="s">
        <v>6304</v>
      </c>
    </row>
    <row r="16292" spans="1:4">
      <c r="A16292">
        <v>52115100</v>
      </c>
      <c r="C16292" t="s">
        <v>6741</v>
      </c>
      <c r="D16292">
        <v>16</v>
      </c>
    </row>
    <row r="16294" spans="1:4">
      <c r="A16294">
        <v>521152</v>
      </c>
      <c r="C16294" t="s">
        <v>6735</v>
      </c>
      <c r="D16294" t="s">
        <v>764</v>
      </c>
    </row>
    <row r="16296" spans="1:4">
      <c r="A16296">
        <v>521159</v>
      </c>
      <c r="C16296" t="s">
        <v>6736</v>
      </c>
      <c r="D16296">
        <v>16</v>
      </c>
    </row>
    <row r="16298" spans="1:4">
      <c r="A16298">
        <v>5212</v>
      </c>
      <c r="C16298" t="s">
        <v>6751</v>
      </c>
    </row>
    <row r="16300" spans="1:4">
      <c r="C16300" t="s">
        <v>6752</v>
      </c>
    </row>
    <row r="16301" spans="1:4">
      <c r="A16301">
        <v>52121100</v>
      </c>
      <c r="C16301" t="s">
        <v>6103</v>
      </c>
      <c r="D16301">
        <v>20</v>
      </c>
    </row>
    <row r="16303" spans="1:4">
      <c r="A16303">
        <v>521212</v>
      </c>
      <c r="C16303" t="s">
        <v>6753</v>
      </c>
      <c r="D16303">
        <v>20</v>
      </c>
    </row>
    <row r="16305" spans="1:4">
      <c r="A16305">
        <v>521213</v>
      </c>
      <c r="C16305" t="s">
        <v>6754</v>
      </c>
      <c r="D16305">
        <v>20</v>
      </c>
    </row>
    <row r="16307" spans="1:4">
      <c r="A16307">
        <v>521214</v>
      </c>
      <c r="C16307" t="s">
        <v>6755</v>
      </c>
      <c r="D16307">
        <v>20</v>
      </c>
    </row>
    <row r="16309" spans="1:4">
      <c r="A16309">
        <v>521215</v>
      </c>
      <c r="C16309" t="s">
        <v>6756</v>
      </c>
      <c r="D16309">
        <v>20</v>
      </c>
    </row>
    <row r="16311" spans="1:4">
      <c r="C16311" t="s">
        <v>6757</v>
      </c>
    </row>
    <row r="16312" spans="1:4">
      <c r="A16312">
        <v>52122100</v>
      </c>
      <c r="C16312" t="s">
        <v>6103</v>
      </c>
      <c r="D16312">
        <v>20</v>
      </c>
    </row>
    <row r="16314" spans="1:4">
      <c r="A16314">
        <v>521222</v>
      </c>
      <c r="C16314" t="s">
        <v>6753</v>
      </c>
      <c r="D16314">
        <v>20</v>
      </c>
    </row>
    <row r="16316" spans="1:4">
      <c r="A16316">
        <v>521223</v>
      </c>
      <c r="C16316" t="s">
        <v>6754</v>
      </c>
      <c r="D16316">
        <v>20</v>
      </c>
    </row>
    <row r="16318" spans="1:4">
      <c r="A16318">
        <v>521224</v>
      </c>
      <c r="C16318" t="s">
        <v>6755</v>
      </c>
      <c r="D16318">
        <v>20</v>
      </c>
    </row>
    <row r="16320" spans="1:4">
      <c r="A16320">
        <v>521225</v>
      </c>
      <c r="C16320" t="s">
        <v>6756</v>
      </c>
      <c r="D16320">
        <v>20</v>
      </c>
    </row>
    <row r="16331" spans="1:1">
      <c r="A16331">
        <v>254</v>
      </c>
    </row>
    <row r="16333" spans="1:1">
      <c r="A16333" t="s">
        <v>6758</v>
      </c>
    </row>
    <row r="16335" spans="1:1">
      <c r="A16335" t="s">
        <v>6759</v>
      </c>
    </row>
    <row r="16336" spans="1:1">
      <c r="A16336" t="s">
        <v>6760</v>
      </c>
    </row>
    <row r="16340" spans="1:4">
      <c r="A16340" t="s">
        <v>0</v>
      </c>
      <c r="C16340" t="s">
        <v>1</v>
      </c>
      <c r="D16340" t="s">
        <v>2</v>
      </c>
    </row>
    <row r="16342" spans="1:4">
      <c r="A16342" t="s">
        <v>4</v>
      </c>
      <c r="B16342" t="s">
        <v>5</v>
      </c>
    </row>
    <row r="16343" spans="1:4">
      <c r="A16343" t="s">
        <v>7</v>
      </c>
      <c r="B16343" t="s">
        <v>8</v>
      </c>
    </row>
    <row r="16344" spans="1:4">
      <c r="A16344" t="s">
        <v>12</v>
      </c>
    </row>
    <row r="16346" spans="1:4">
      <c r="A16346">
        <v>-1</v>
      </c>
      <c r="B16346">
        <v>-2</v>
      </c>
      <c r="C16346">
        <v>-3</v>
      </c>
      <c r="D16346">
        <v>-4</v>
      </c>
    </row>
    <row r="16348" spans="1:4">
      <c r="A16348">
        <v>5301</v>
      </c>
      <c r="C16348" t="s">
        <v>6761</v>
      </c>
    </row>
    <row r="16349" spans="1:4">
      <c r="C16349" t="s">
        <v>6762</v>
      </c>
    </row>
    <row r="16350" spans="1:4">
      <c r="C16350" t="s">
        <v>6657</v>
      </c>
    </row>
    <row r="16352" spans="1:4">
      <c r="A16352">
        <v>53011</v>
      </c>
      <c r="C16352" t="s">
        <v>6763</v>
      </c>
      <c r="D16352" t="s">
        <v>155</v>
      </c>
    </row>
    <row r="16354" spans="1:4">
      <c r="C16354" t="s">
        <v>6764</v>
      </c>
    </row>
    <row r="16355" spans="1:4">
      <c r="C16355" t="s">
        <v>6765</v>
      </c>
    </row>
    <row r="16357" spans="1:4">
      <c r="A16357">
        <v>530121</v>
      </c>
      <c r="C16357" t="s">
        <v>6766</v>
      </c>
      <c r="D16357" t="s">
        <v>155</v>
      </c>
    </row>
    <row r="16359" spans="1:4">
      <c r="A16359">
        <v>530129</v>
      </c>
      <c r="C16359" t="s">
        <v>27</v>
      </c>
      <c r="D16359">
        <v>3</v>
      </c>
    </row>
    <row r="16361" spans="1:4">
      <c r="A16361">
        <v>53013</v>
      </c>
      <c r="C16361" t="s">
        <v>6767</v>
      </c>
      <c r="D16361" t="s">
        <v>155</v>
      </c>
    </row>
    <row r="16363" spans="1:4">
      <c r="A16363">
        <v>5302</v>
      </c>
      <c r="C16363" t="s">
        <v>6768</v>
      </c>
    </row>
    <row r="16364" spans="1:4">
      <c r="C16364" t="s">
        <v>6769</v>
      </c>
    </row>
    <row r="16365" spans="1:4">
      <c r="C16365" t="s">
        <v>6770</v>
      </c>
    </row>
    <row r="16366" spans="1:4">
      <c r="C16366" t="s">
        <v>6657</v>
      </c>
    </row>
    <row r="16368" spans="1:4">
      <c r="A16368">
        <v>53021</v>
      </c>
      <c r="C16368" t="s">
        <v>6771</v>
      </c>
      <c r="D16368" t="s">
        <v>155</v>
      </c>
    </row>
    <row r="16370" spans="1:4">
      <c r="A16370">
        <v>53029</v>
      </c>
      <c r="C16370" t="s">
        <v>33</v>
      </c>
      <c r="D16370">
        <v>3</v>
      </c>
    </row>
    <row r="16372" spans="1:4">
      <c r="A16372">
        <v>5303</v>
      </c>
      <c r="C16372" t="s">
        <v>6772</v>
      </c>
    </row>
    <row r="16373" spans="1:4">
      <c r="C16373" t="s">
        <v>6773</v>
      </c>
    </row>
    <row r="16374" spans="1:4">
      <c r="C16374" t="s">
        <v>6774</v>
      </c>
    </row>
    <row r="16375" spans="1:4">
      <c r="C16375" t="s">
        <v>6775</v>
      </c>
    </row>
    <row r="16377" spans="1:4">
      <c r="C16377" t="s">
        <v>6776</v>
      </c>
    </row>
    <row r="16379" spans="1:4">
      <c r="A16379">
        <v>53031010</v>
      </c>
      <c r="C16379" t="s">
        <v>6777</v>
      </c>
      <c r="D16379">
        <v>3</v>
      </c>
    </row>
    <row r="16381" spans="1:4">
      <c r="A16381">
        <v>5303102</v>
      </c>
      <c r="C16381" t="s">
        <v>6778</v>
      </c>
      <c r="D16381">
        <v>3</v>
      </c>
    </row>
    <row r="16383" spans="1:4">
      <c r="A16383">
        <v>5303109</v>
      </c>
      <c r="C16383" t="s">
        <v>56</v>
      </c>
      <c r="D16383">
        <v>3</v>
      </c>
    </row>
    <row r="16385" spans="1:4">
      <c r="A16385">
        <v>53039</v>
      </c>
      <c r="C16385" t="s">
        <v>33</v>
      </c>
      <c r="D16385">
        <v>3</v>
      </c>
    </row>
    <row r="16387" spans="1:4">
      <c r="A16387" t="s">
        <v>6779</v>
      </c>
    </row>
    <row r="16389" spans="1:4">
      <c r="A16389">
        <v>5305</v>
      </c>
      <c r="C16389" t="s">
        <v>6780</v>
      </c>
    </row>
    <row r="16390" spans="1:4">
      <c r="C16390" t="s">
        <v>6781</v>
      </c>
    </row>
    <row r="16391" spans="1:4">
      <c r="C16391" t="s">
        <v>6782</v>
      </c>
    </row>
    <row r="16392" spans="1:4">
      <c r="C16392" t="s">
        <v>6783</v>
      </c>
    </row>
    <row r="16393" spans="1:4">
      <c r="C16393" t="s">
        <v>6784</v>
      </c>
    </row>
    <row r="16394" spans="1:4">
      <c r="C16394" t="s">
        <v>6657</v>
      </c>
    </row>
    <row r="16396" spans="1:4">
      <c r="A16396">
        <v>5305001</v>
      </c>
      <c r="C16396" t="s">
        <v>6785</v>
      </c>
      <c r="D16396" t="s">
        <v>155</v>
      </c>
    </row>
    <row r="16397" spans="1:4">
      <c r="C16397" t="s">
        <v>6786</v>
      </c>
    </row>
    <row r="16399" spans="1:4">
      <c r="A16399">
        <v>5305002</v>
      </c>
      <c r="C16399" t="s">
        <v>6787</v>
      </c>
      <c r="D16399">
        <v>3</v>
      </c>
    </row>
    <row r="16401" spans="1:5">
      <c r="A16401">
        <v>5305009</v>
      </c>
      <c r="C16401" t="s">
        <v>56</v>
      </c>
      <c r="D16401">
        <v>3</v>
      </c>
    </row>
    <row r="16405" spans="1:5">
      <c r="A16405">
        <v>255</v>
      </c>
    </row>
    <row r="16407" spans="1:5">
      <c r="A16407" t="s">
        <v>0</v>
      </c>
      <c r="D16407" t="s">
        <v>1</v>
      </c>
      <c r="E16407" t="s">
        <v>2</v>
      </c>
    </row>
    <row r="16409" spans="1:5">
      <c r="A16409" t="s">
        <v>4</v>
      </c>
      <c r="B16409" t="s">
        <v>5</v>
      </c>
    </row>
    <row r="16410" spans="1:5">
      <c r="A16410" t="s">
        <v>7</v>
      </c>
      <c r="B16410" t="s">
        <v>8</v>
      </c>
    </row>
    <row r="16411" spans="1:5">
      <c r="A16411" t="s">
        <v>12</v>
      </c>
    </row>
    <row r="16413" spans="1:5">
      <c r="A16413">
        <v>-1</v>
      </c>
      <c r="B16413">
        <v>-2</v>
      </c>
      <c r="D16413">
        <v>-3</v>
      </c>
      <c r="E16413">
        <v>-4</v>
      </c>
    </row>
    <row r="16415" spans="1:5">
      <c r="A16415">
        <v>5306</v>
      </c>
      <c r="C16415" t="s">
        <v>6788</v>
      </c>
    </row>
    <row r="16417" spans="1:5">
      <c r="A16417">
        <v>53061</v>
      </c>
      <c r="C16417" t="e">
        <f>- _xleta.SINGLE</f>
        <v>#VALUE!</v>
      </c>
      <c r="E16417">
        <v>3</v>
      </c>
    </row>
    <row r="16419" spans="1:5">
      <c r="A16419">
        <v>53062</v>
      </c>
      <c r="C16419" t="s">
        <v>6789</v>
      </c>
      <c r="E16419" t="s">
        <v>155</v>
      </c>
    </row>
    <row r="16421" spans="1:5">
      <c r="A16421">
        <v>5307</v>
      </c>
      <c r="C16421" t="s">
        <v>6790</v>
      </c>
    </row>
    <row r="16422" spans="1:5">
      <c r="C16422" t="s">
        <v>6791</v>
      </c>
    </row>
    <row r="16424" spans="1:5">
      <c r="A16424">
        <v>53071</v>
      </c>
      <c r="C16424" t="e">
        <f>- _xleta.SINGLE</f>
        <v>#VALUE!</v>
      </c>
      <c r="E16424">
        <v>11</v>
      </c>
    </row>
    <row r="16426" spans="1:5">
      <c r="A16426">
        <v>53072</v>
      </c>
      <c r="C16426" t="s">
        <v>6789</v>
      </c>
      <c r="E16426" t="s">
        <v>265</v>
      </c>
    </row>
    <row r="16428" spans="1:5">
      <c r="A16428">
        <v>5308</v>
      </c>
      <c r="C16428" t="s">
        <v>6792</v>
      </c>
    </row>
    <row r="16429" spans="1:5">
      <c r="C16429" t="s">
        <v>6793</v>
      </c>
    </row>
    <row r="16431" spans="1:5">
      <c r="A16431">
        <v>53081</v>
      </c>
      <c r="C16431" t="s">
        <v>6794</v>
      </c>
      <c r="E16431">
        <v>11</v>
      </c>
    </row>
    <row r="16433" spans="1:5">
      <c r="A16433">
        <v>53082</v>
      </c>
      <c r="C16433" t="s">
        <v>6795</v>
      </c>
      <c r="E16433" t="s">
        <v>265</v>
      </c>
    </row>
    <row r="16435" spans="1:5">
      <c r="A16435">
        <v>53089</v>
      </c>
      <c r="C16435" t="s">
        <v>33</v>
      </c>
      <c r="E16435">
        <v>11</v>
      </c>
    </row>
    <row r="16437" spans="1:5">
      <c r="A16437">
        <v>5309</v>
      </c>
      <c r="C16437" t="s">
        <v>6796</v>
      </c>
    </row>
    <row r="16439" spans="1:5">
      <c r="C16439" t="s">
        <v>6797</v>
      </c>
      <c r="D16439" t="s">
        <v>6798</v>
      </c>
    </row>
    <row r="16441" spans="1:5">
      <c r="A16441">
        <v>530911</v>
      </c>
      <c r="C16441" t="s">
        <v>6799</v>
      </c>
      <c r="E16441" t="s">
        <v>98</v>
      </c>
    </row>
    <row r="16443" spans="1:5">
      <c r="A16443">
        <v>530919</v>
      </c>
      <c r="C16443" t="s">
        <v>27</v>
      </c>
      <c r="E16443">
        <v>20</v>
      </c>
    </row>
    <row r="16445" spans="1:5">
      <c r="C16445" t="s">
        <v>6800</v>
      </c>
    </row>
    <row r="16447" spans="1:5">
      <c r="A16447">
        <v>53092100</v>
      </c>
      <c r="C16447" t="s">
        <v>6799</v>
      </c>
      <c r="E16447" t="s">
        <v>98</v>
      </c>
    </row>
    <row r="16449" spans="1:5">
      <c r="A16449">
        <v>530929</v>
      </c>
      <c r="C16449" t="s">
        <v>27</v>
      </c>
      <c r="E16449">
        <v>20</v>
      </c>
    </row>
    <row r="16451" spans="1:5">
      <c r="A16451">
        <v>531</v>
      </c>
      <c r="C16451" t="s">
        <v>6801</v>
      </c>
    </row>
    <row r="16452" spans="1:5">
      <c r="C16452" t="s">
        <v>6802</v>
      </c>
    </row>
    <row r="16454" spans="1:5">
      <c r="A16454">
        <v>53101</v>
      </c>
      <c r="C16454" t="s">
        <v>6803</v>
      </c>
      <c r="E16454">
        <v>20</v>
      </c>
    </row>
    <row r="16456" spans="1:5">
      <c r="C16456" t="s">
        <v>95</v>
      </c>
    </row>
    <row r="16458" spans="1:5">
      <c r="A16458">
        <v>53109010</v>
      </c>
      <c r="C16458" t="s">
        <v>6804</v>
      </c>
      <c r="E16458">
        <v>20</v>
      </c>
    </row>
    <row r="16460" spans="1:5">
      <c r="A16460">
        <v>5310909</v>
      </c>
      <c r="C16460" t="s">
        <v>56</v>
      </c>
      <c r="E16460">
        <v>20</v>
      </c>
    </row>
    <row r="16462" spans="1:5">
      <c r="A16462">
        <v>5311</v>
      </c>
      <c r="C16462" t="s">
        <v>6805</v>
      </c>
      <c r="E16462">
        <v>16</v>
      </c>
    </row>
    <row r="16463" spans="1:5">
      <c r="C16463" t="s">
        <v>6806</v>
      </c>
    </row>
    <row r="16465" spans="1:3">
      <c r="C16465" t="s">
        <v>6807</v>
      </c>
    </row>
    <row r="16466" spans="1:3">
      <c r="C16466" t="s">
        <v>6808</v>
      </c>
    </row>
    <row r="16467" spans="1:3">
      <c r="B16467" t="s">
        <v>6809</v>
      </c>
    </row>
    <row r="16468" spans="1:3">
      <c r="A16468" t="s">
        <v>822</v>
      </c>
    </row>
    <row r="16470" spans="1:3">
      <c r="A16470" t="s">
        <v>823</v>
      </c>
      <c r="B16470" t="s">
        <v>6810</v>
      </c>
    </row>
    <row r="16472" spans="1:3">
      <c r="A16472" t="s">
        <v>6811</v>
      </c>
    </row>
    <row r="16474" spans="1:3">
      <c r="A16474">
        <v>256</v>
      </c>
    </row>
    <row r="16477" spans="1:3">
      <c r="A16477" t="s">
        <v>6812</v>
      </c>
    </row>
    <row r="16479" spans="1:3">
      <c r="A16479" t="s">
        <v>6813</v>
      </c>
    </row>
    <row r="16481" spans="1:5">
      <c r="A16481" t="s">
        <v>6814</v>
      </c>
    </row>
    <row r="16483" spans="1:5">
      <c r="A16483" t="s">
        <v>6815</v>
      </c>
    </row>
    <row r="16486" spans="1:5">
      <c r="A16486" t="s">
        <v>0</v>
      </c>
      <c r="D16486" t="s">
        <v>1</v>
      </c>
      <c r="E16486" t="s">
        <v>2</v>
      </c>
    </row>
    <row r="16488" spans="1:5">
      <c r="A16488" t="s">
        <v>4</v>
      </c>
      <c r="B16488" t="s">
        <v>5</v>
      </c>
    </row>
    <row r="16489" spans="1:5">
      <c r="A16489" t="s">
        <v>7</v>
      </c>
      <c r="B16489" t="s">
        <v>8</v>
      </c>
    </row>
    <row r="16490" spans="1:5">
      <c r="A16490" t="s">
        <v>12</v>
      </c>
    </row>
    <row r="16492" spans="1:5">
      <c r="A16492">
        <v>-1</v>
      </c>
      <c r="B16492">
        <v>-2</v>
      </c>
      <c r="D16492">
        <v>-3</v>
      </c>
      <c r="E16492">
        <v>-4</v>
      </c>
    </row>
    <row r="16494" spans="1:5">
      <c r="A16494">
        <v>5401</v>
      </c>
      <c r="C16494" t="s">
        <v>6816</v>
      </c>
    </row>
    <row r="16495" spans="1:5">
      <c r="C16495" t="s">
        <v>6817</v>
      </c>
    </row>
    <row r="16497" spans="1:5">
      <c r="A16497">
        <v>54011</v>
      </c>
      <c r="C16497" t="s">
        <v>6818</v>
      </c>
      <c r="E16497">
        <v>11</v>
      </c>
    </row>
    <row r="16499" spans="1:5">
      <c r="C16499" t="s">
        <v>6819</v>
      </c>
    </row>
    <row r="16501" spans="1:5">
      <c r="A16501">
        <v>54012010</v>
      </c>
      <c r="C16501" t="s">
        <v>6820</v>
      </c>
      <c r="E16501">
        <v>3</v>
      </c>
    </row>
    <row r="16503" spans="1:5">
      <c r="A16503">
        <v>5401209</v>
      </c>
      <c r="C16503" t="s">
        <v>56</v>
      </c>
      <c r="E16503">
        <v>3</v>
      </c>
    </row>
    <row r="16505" spans="1:5">
      <c r="A16505">
        <v>5402</v>
      </c>
      <c r="C16505" t="s">
        <v>6821</v>
      </c>
    </row>
    <row r="16506" spans="1:5">
      <c r="C16506" t="s">
        <v>6822</v>
      </c>
    </row>
    <row r="16507" spans="1:5">
      <c r="C16507" t="s">
        <v>6823</v>
      </c>
    </row>
    <row r="16508" spans="1:5">
      <c r="C16508" t="s">
        <v>6824</v>
      </c>
    </row>
    <row r="16509" spans="1:5">
      <c r="C16509" t="s">
        <v>6825</v>
      </c>
    </row>
    <row r="16510" spans="1:5">
      <c r="C16510" t="s">
        <v>6826</v>
      </c>
    </row>
    <row r="16512" spans="1:5">
      <c r="A16512">
        <v>540211</v>
      </c>
      <c r="C16512" t="s">
        <v>60</v>
      </c>
      <c r="D16512" t="s">
        <v>6827</v>
      </c>
      <c r="E16512">
        <v>11</v>
      </c>
    </row>
    <row r="16514" spans="1:5">
      <c r="A16514">
        <v>540219</v>
      </c>
      <c r="C16514" t="s">
        <v>60</v>
      </c>
      <c r="D16514" t="s">
        <v>79</v>
      </c>
      <c r="E16514">
        <v>11</v>
      </c>
    </row>
    <row r="16516" spans="1:5">
      <c r="A16516">
        <v>54022</v>
      </c>
      <c r="C16516" t="s">
        <v>6828</v>
      </c>
      <c r="E16516" t="s">
        <v>265</v>
      </c>
    </row>
    <row r="16517" spans="1:5">
      <c r="C16517" t="s">
        <v>6829</v>
      </c>
    </row>
    <row r="16519" spans="1:5">
      <c r="C16519" t="s">
        <v>6830</v>
      </c>
    </row>
    <row r="16521" spans="1:5">
      <c r="A16521">
        <v>54023100</v>
      </c>
      <c r="C16521" t="s">
        <v>6831</v>
      </c>
      <c r="E16521" t="s">
        <v>265</v>
      </c>
    </row>
    <row r="16522" spans="1:5">
      <c r="C16522" t="s">
        <v>6832</v>
      </c>
    </row>
    <row r="16524" spans="1:5">
      <c r="A16524">
        <v>540232</v>
      </c>
      <c r="C16524" t="s">
        <v>6831</v>
      </c>
      <c r="E16524" t="s">
        <v>265</v>
      </c>
    </row>
    <row r="16525" spans="1:5">
      <c r="C16525" t="s">
        <v>6833</v>
      </c>
    </row>
    <row r="16527" spans="1:5">
      <c r="A16527">
        <v>540233</v>
      </c>
      <c r="C16527" t="s">
        <v>6834</v>
      </c>
      <c r="E16527">
        <v>11</v>
      </c>
    </row>
    <row r="16529" spans="1:5">
      <c r="A16529">
        <v>540234</v>
      </c>
      <c r="C16529" t="s">
        <v>60</v>
      </c>
      <c r="D16529" t="s">
        <v>6835</v>
      </c>
      <c r="E16529">
        <v>11</v>
      </c>
    </row>
    <row r="16531" spans="1:5">
      <c r="A16531">
        <v>540239</v>
      </c>
      <c r="C16531" t="s">
        <v>27</v>
      </c>
      <c r="E16531">
        <v>11</v>
      </c>
    </row>
    <row r="16533" spans="1:5">
      <c r="C16533" t="s">
        <v>6836</v>
      </c>
    </row>
    <row r="16534" spans="1:5">
      <c r="C16534" t="s">
        <v>6837</v>
      </c>
    </row>
    <row r="16536" spans="1:5">
      <c r="C16536" t="s">
        <v>60</v>
      </c>
      <c r="D16536" t="s">
        <v>6838</v>
      </c>
    </row>
    <row r="16539" spans="1:5">
      <c r="A16539">
        <v>257</v>
      </c>
    </row>
    <row r="16541" spans="1:5">
      <c r="A16541" t="s">
        <v>0</v>
      </c>
      <c r="D16541" t="s">
        <v>1</v>
      </c>
      <c r="E16541" t="s">
        <v>2</v>
      </c>
    </row>
    <row r="16543" spans="1:5">
      <c r="A16543" t="s">
        <v>4</v>
      </c>
      <c r="B16543" t="s">
        <v>5</v>
      </c>
    </row>
    <row r="16544" spans="1:5">
      <c r="A16544" t="s">
        <v>7</v>
      </c>
      <c r="B16544" t="s">
        <v>8</v>
      </c>
    </row>
    <row r="16545" spans="1:5">
      <c r="A16545" t="s">
        <v>12</v>
      </c>
    </row>
    <row r="16547" spans="1:5">
      <c r="A16547">
        <v>-1</v>
      </c>
      <c r="B16547">
        <v>-2</v>
      </c>
      <c r="D16547">
        <v>-3</v>
      </c>
      <c r="E16547">
        <v>-4</v>
      </c>
    </row>
    <row r="16549" spans="1:5">
      <c r="A16549">
        <v>5402441</v>
      </c>
      <c r="C16549" t="s">
        <v>6839</v>
      </c>
      <c r="E16549">
        <v>3</v>
      </c>
    </row>
    <row r="16550" spans="1:5">
      <c r="C16550" t="s">
        <v>6840</v>
      </c>
    </row>
    <row r="16551" spans="1:5">
      <c r="C16551" t="s">
        <v>6841</v>
      </c>
    </row>
    <row r="16553" spans="1:5">
      <c r="A16553">
        <v>5402449</v>
      </c>
      <c r="C16553" t="s">
        <v>56</v>
      </c>
      <c r="E16553">
        <v>11</v>
      </c>
    </row>
    <row r="16555" spans="1:5">
      <c r="A16555">
        <v>540245</v>
      </c>
      <c r="C16555" t="s">
        <v>6842</v>
      </c>
      <c r="E16555" t="s">
        <v>265</v>
      </c>
    </row>
    <row r="16557" spans="1:5">
      <c r="A16557">
        <v>540246</v>
      </c>
      <c r="C16557" t="s">
        <v>6843</v>
      </c>
      <c r="E16557">
        <v>11</v>
      </c>
    </row>
    <row r="16559" spans="1:5">
      <c r="A16559">
        <v>540247</v>
      </c>
      <c r="C16559" t="s">
        <v>60</v>
      </c>
      <c r="D16559" t="s">
        <v>6844</v>
      </c>
      <c r="E16559">
        <v>11</v>
      </c>
    </row>
    <row r="16561" spans="1:5">
      <c r="A16561">
        <v>540248</v>
      </c>
      <c r="C16561" t="s">
        <v>60</v>
      </c>
      <c r="D16561" t="s">
        <v>6845</v>
      </c>
      <c r="E16561">
        <v>11</v>
      </c>
    </row>
    <row r="16563" spans="1:5">
      <c r="A16563">
        <v>540249</v>
      </c>
      <c r="C16563" t="s">
        <v>60</v>
      </c>
      <c r="D16563" t="s">
        <v>79</v>
      </c>
      <c r="E16563">
        <v>11</v>
      </c>
    </row>
    <row r="16565" spans="1:5">
      <c r="C16565" t="s">
        <v>6846</v>
      </c>
    </row>
    <row r="16566" spans="1:5">
      <c r="C16566" t="s">
        <v>6847</v>
      </c>
    </row>
    <row r="16568" spans="1:5">
      <c r="A16568">
        <v>540251</v>
      </c>
      <c r="C16568" t="s">
        <v>6848</v>
      </c>
      <c r="E16568" t="s">
        <v>155</v>
      </c>
    </row>
    <row r="16570" spans="1:5">
      <c r="A16570">
        <v>540252</v>
      </c>
      <c r="C16570" t="s">
        <v>6834</v>
      </c>
      <c r="E16570">
        <v>11</v>
      </c>
    </row>
    <row r="16572" spans="1:5">
      <c r="A16572">
        <v>540253</v>
      </c>
      <c r="C16572" t="s">
        <v>6849</v>
      </c>
      <c r="E16572">
        <v>11</v>
      </c>
    </row>
    <row r="16574" spans="1:5">
      <c r="A16574">
        <v>540259</v>
      </c>
      <c r="C16574" t="s">
        <v>27</v>
      </c>
      <c r="E16574">
        <v>11</v>
      </c>
    </row>
    <row r="16576" spans="1:5">
      <c r="C16576" t="s">
        <v>6850</v>
      </c>
    </row>
    <row r="16578" spans="1:5">
      <c r="A16578">
        <v>54026100</v>
      </c>
      <c r="C16578" t="s">
        <v>6848</v>
      </c>
      <c r="E16578" t="s">
        <v>265</v>
      </c>
    </row>
    <row r="16580" spans="1:5">
      <c r="A16580">
        <v>540262</v>
      </c>
      <c r="C16580" t="s">
        <v>6834</v>
      </c>
      <c r="E16580">
        <v>11</v>
      </c>
    </row>
    <row r="16582" spans="1:5">
      <c r="A16582">
        <v>540263</v>
      </c>
      <c r="C16582" t="s">
        <v>6849</v>
      </c>
      <c r="E16582">
        <v>11</v>
      </c>
    </row>
    <row r="16584" spans="1:5">
      <c r="A16584">
        <v>540269</v>
      </c>
      <c r="C16584" t="s">
        <v>27</v>
      </c>
      <c r="E16584">
        <v>11</v>
      </c>
    </row>
    <row r="16586" spans="1:5">
      <c r="A16586">
        <v>5403</v>
      </c>
      <c r="C16586" t="s">
        <v>6851</v>
      </c>
    </row>
    <row r="16587" spans="1:5">
      <c r="C16587" t="s">
        <v>6822</v>
      </c>
    </row>
    <row r="16588" spans="1:5">
      <c r="C16588" t="s">
        <v>6852</v>
      </c>
    </row>
    <row r="16589" spans="1:5">
      <c r="C16589" t="s">
        <v>6824</v>
      </c>
    </row>
    <row r="16590" spans="1:5">
      <c r="A16590">
        <v>54031</v>
      </c>
      <c r="C16590" t="s">
        <v>6853</v>
      </c>
      <c r="E16590">
        <v>11</v>
      </c>
    </row>
    <row r="16592" spans="1:5">
      <c r="C16592" t="s">
        <v>6854</v>
      </c>
    </row>
    <row r="16594" spans="1:5">
      <c r="A16594">
        <v>54033100</v>
      </c>
      <c r="C16594" t="s">
        <v>6855</v>
      </c>
      <c r="E16594" t="s">
        <v>265</v>
      </c>
    </row>
    <row r="16595" spans="1:5">
      <c r="C16595" t="s">
        <v>6856</v>
      </c>
    </row>
    <row r="16597" spans="1:5">
      <c r="A16597">
        <v>540332</v>
      </c>
      <c r="C16597" t="s">
        <v>6857</v>
      </c>
      <c r="E16597" t="s">
        <v>155</v>
      </c>
    </row>
    <row r="16598" spans="1:5">
      <c r="C16598" t="s">
        <v>6858</v>
      </c>
    </row>
    <row r="16600" spans="1:5">
      <c r="A16600">
        <v>540333</v>
      </c>
      <c r="C16600" t="s">
        <v>4995</v>
      </c>
      <c r="E16600">
        <v>11</v>
      </c>
    </row>
    <row r="16602" spans="1:5">
      <c r="C16602" t="s">
        <v>676</v>
      </c>
    </row>
    <row r="16604" spans="1:5">
      <c r="A16604">
        <v>54033910</v>
      </c>
      <c r="C16604" t="s">
        <v>6859</v>
      </c>
      <c r="E16604">
        <v>3</v>
      </c>
    </row>
    <row r="16606" spans="1:5">
      <c r="A16606">
        <v>5403399</v>
      </c>
      <c r="C16606" t="s">
        <v>56</v>
      </c>
      <c r="E16606">
        <v>11</v>
      </c>
    </row>
    <row r="16608" spans="1:5">
      <c r="C16608" t="s">
        <v>6850</v>
      </c>
    </row>
    <row r="16610" spans="1:5">
      <c r="A16610">
        <v>54034100</v>
      </c>
      <c r="C16610" t="s">
        <v>6860</v>
      </c>
      <c r="E16610">
        <v>3</v>
      </c>
    </row>
    <row r="16612" spans="1:5">
      <c r="A16612">
        <v>540342</v>
      </c>
      <c r="C16612" t="s">
        <v>4995</v>
      </c>
      <c r="E16612">
        <v>11</v>
      </c>
    </row>
    <row r="16614" spans="1:5">
      <c r="A16614">
        <v>540349</v>
      </c>
      <c r="C16614" t="s">
        <v>27</v>
      </c>
      <c r="E16614">
        <v>11</v>
      </c>
    </row>
    <row r="16624" spans="1:5">
      <c r="A16624">
        <v>258</v>
      </c>
    </row>
    <row r="16626" spans="1:5">
      <c r="A16626" t="s">
        <v>0</v>
      </c>
      <c r="D16626" t="s">
        <v>1</v>
      </c>
      <c r="E16626" t="s">
        <v>2</v>
      </c>
    </row>
    <row r="16628" spans="1:5">
      <c r="A16628" t="s">
        <v>4</v>
      </c>
      <c r="B16628" t="s">
        <v>5</v>
      </c>
    </row>
    <row r="16629" spans="1:5">
      <c r="A16629" t="s">
        <v>7</v>
      </c>
      <c r="B16629" t="s">
        <v>8</v>
      </c>
    </row>
    <row r="16630" spans="1:5">
      <c r="A16630" t="s">
        <v>12</v>
      </c>
    </row>
    <row r="16632" spans="1:5">
      <c r="A16632">
        <v>-1</v>
      </c>
      <c r="B16632">
        <v>-2</v>
      </c>
      <c r="D16632">
        <v>-3</v>
      </c>
      <c r="E16632">
        <v>-4</v>
      </c>
    </row>
    <row r="16634" spans="1:5">
      <c r="A16634">
        <v>5404</v>
      </c>
      <c r="C16634" t="s">
        <v>6861</v>
      </c>
    </row>
    <row r="16635" spans="1:5">
      <c r="C16635" t="s">
        <v>6862</v>
      </c>
    </row>
    <row r="16636" spans="1:5">
      <c r="C16636" t="s">
        <v>6863</v>
      </c>
    </row>
    <row r="16637" spans="1:5">
      <c r="C16637" t="s">
        <v>6864</v>
      </c>
    </row>
    <row r="16638" spans="1:5">
      <c r="C16638" t="s">
        <v>6865</v>
      </c>
    </row>
    <row r="16640" spans="1:5">
      <c r="C16640" t="s">
        <v>6866</v>
      </c>
    </row>
    <row r="16642" spans="1:5">
      <c r="A16642">
        <v>54041100</v>
      </c>
      <c r="C16642" t="s">
        <v>60</v>
      </c>
      <c r="D16642" t="s">
        <v>6867</v>
      </c>
      <c r="E16642">
        <v>11</v>
      </c>
    </row>
    <row r="16644" spans="1:5">
      <c r="A16644">
        <v>540412</v>
      </c>
      <c r="C16644" t="s">
        <v>60</v>
      </c>
      <c r="D16644" t="s">
        <v>6845</v>
      </c>
      <c r="E16644">
        <v>11</v>
      </c>
    </row>
    <row r="16646" spans="1:5">
      <c r="A16646">
        <v>540419</v>
      </c>
      <c r="C16646" t="s">
        <v>60</v>
      </c>
      <c r="D16646" t="s">
        <v>79</v>
      </c>
      <c r="E16646">
        <v>11</v>
      </c>
    </row>
    <row r="16648" spans="1:5">
      <c r="A16648">
        <v>54049</v>
      </c>
      <c r="C16648" t="s">
        <v>33</v>
      </c>
      <c r="E16648">
        <v>11</v>
      </c>
    </row>
    <row r="16650" spans="1:5">
      <c r="A16650">
        <v>5405</v>
      </c>
      <c r="C16650" t="s">
        <v>6868</v>
      </c>
      <c r="E16650">
        <v>11</v>
      </c>
    </row>
    <row r="16651" spans="1:5">
      <c r="C16651" t="s">
        <v>6862</v>
      </c>
    </row>
    <row r="16652" spans="1:5">
      <c r="C16652" t="s">
        <v>6863</v>
      </c>
    </row>
    <row r="16653" spans="1:5">
      <c r="C16653" t="s">
        <v>6869</v>
      </c>
    </row>
    <row r="16654" spans="1:5">
      <c r="C16654" t="s">
        <v>6870</v>
      </c>
    </row>
    <row r="16656" spans="1:5">
      <c r="A16656">
        <v>5406</v>
      </c>
      <c r="C16656" t="s">
        <v>6871</v>
      </c>
      <c r="E16656">
        <v>11</v>
      </c>
    </row>
    <row r="16657" spans="1:5">
      <c r="C16657" t="s">
        <v>6872</v>
      </c>
    </row>
    <row r="16659" spans="1:5">
      <c r="A16659">
        <v>5407</v>
      </c>
      <c r="C16659" t="s">
        <v>6873</v>
      </c>
    </row>
    <row r="16660" spans="1:5">
      <c r="C16660" t="s">
        <v>6874</v>
      </c>
    </row>
    <row r="16661" spans="1:5">
      <c r="C16661" t="s">
        <v>6875</v>
      </c>
    </row>
    <row r="16663" spans="1:5">
      <c r="A16663">
        <v>54071</v>
      </c>
      <c r="C16663" t="s">
        <v>6876</v>
      </c>
      <c r="E16663">
        <v>16</v>
      </c>
    </row>
    <row r="16664" spans="1:5">
      <c r="C16664" t="s">
        <v>6877</v>
      </c>
    </row>
    <row r="16666" spans="1:5">
      <c r="A16666">
        <v>54072</v>
      </c>
      <c r="C16666" t="s">
        <v>6878</v>
      </c>
      <c r="E16666" t="s">
        <v>764</v>
      </c>
    </row>
    <row r="16668" spans="1:5">
      <c r="A16668">
        <v>54073</v>
      </c>
      <c r="C16668" t="s">
        <v>6879</v>
      </c>
      <c r="E16668" t="s">
        <v>764</v>
      </c>
    </row>
    <row r="16670" spans="1:5">
      <c r="C16670" t="s">
        <v>6880</v>
      </c>
    </row>
    <row r="16671" spans="1:5">
      <c r="C16671" t="s">
        <v>6881</v>
      </c>
    </row>
    <row r="16672" spans="1:5">
      <c r="C16672" t="s">
        <v>6882</v>
      </c>
    </row>
    <row r="16673" spans="1:5">
      <c r="A16673">
        <v>540741</v>
      </c>
      <c r="C16673" t="s">
        <v>6799</v>
      </c>
      <c r="E16673" t="s">
        <v>764</v>
      </c>
    </row>
    <row r="16675" spans="1:5">
      <c r="A16675">
        <v>540742</v>
      </c>
      <c r="C16675" t="s">
        <v>6754</v>
      </c>
      <c r="E16675">
        <v>16</v>
      </c>
    </row>
    <row r="16677" spans="1:5">
      <c r="A16677">
        <v>540743</v>
      </c>
      <c r="C16677" t="s">
        <v>6755</v>
      </c>
      <c r="E16677">
        <v>16</v>
      </c>
    </row>
    <row r="16679" spans="1:5">
      <c r="A16679">
        <v>540744</v>
      </c>
      <c r="C16679" t="s">
        <v>6756</v>
      </c>
      <c r="E16679">
        <v>16</v>
      </c>
    </row>
    <row r="16681" spans="1:5">
      <c r="C16681" t="s">
        <v>6880</v>
      </c>
    </row>
    <row r="16682" spans="1:5">
      <c r="C16682" t="s">
        <v>6883</v>
      </c>
    </row>
    <row r="16684" spans="1:5">
      <c r="A16684">
        <v>540751</v>
      </c>
      <c r="C16684" t="s">
        <v>6799</v>
      </c>
      <c r="E16684" t="s">
        <v>764</v>
      </c>
    </row>
    <row r="16686" spans="1:5">
      <c r="A16686">
        <v>540752</v>
      </c>
      <c r="C16686" t="s">
        <v>6754</v>
      </c>
      <c r="E16686">
        <v>16</v>
      </c>
    </row>
    <row r="16688" spans="1:5">
      <c r="A16688">
        <v>540753</v>
      </c>
      <c r="C16688" t="s">
        <v>6755</v>
      </c>
      <c r="E16688">
        <v>16</v>
      </c>
    </row>
    <row r="16690" spans="1:5">
      <c r="A16690">
        <v>540754</v>
      </c>
      <c r="C16690" t="s">
        <v>6756</v>
      </c>
      <c r="E16690">
        <v>16</v>
      </c>
    </row>
    <row r="16692" spans="1:5">
      <c r="C16692" t="s">
        <v>6880</v>
      </c>
    </row>
    <row r="16693" spans="1:5">
      <c r="C16693" t="s">
        <v>6884</v>
      </c>
    </row>
    <row r="16695" spans="1:5">
      <c r="A16695">
        <v>540761</v>
      </c>
      <c r="C16695" t="s">
        <v>6885</v>
      </c>
      <c r="E16695" t="s">
        <v>764</v>
      </c>
    </row>
    <row r="16696" spans="1:5">
      <c r="C16696" t="s">
        <v>6886</v>
      </c>
    </row>
    <row r="16698" spans="1:5">
      <c r="A16698">
        <v>540769</v>
      </c>
      <c r="C16698" t="s">
        <v>27</v>
      </c>
      <c r="E16698">
        <v>16</v>
      </c>
    </row>
    <row r="16701" spans="1:5">
      <c r="A16701">
        <v>259</v>
      </c>
    </row>
    <row r="16703" spans="1:5">
      <c r="A16703" t="s">
        <v>0</v>
      </c>
      <c r="C16703" t="s">
        <v>1</v>
      </c>
      <c r="D16703" t="s">
        <v>2</v>
      </c>
    </row>
    <row r="16705" spans="1:4">
      <c r="A16705" t="s">
        <v>4</v>
      </c>
      <c r="B16705" t="s">
        <v>5</v>
      </c>
    </row>
    <row r="16706" spans="1:4">
      <c r="A16706" t="s">
        <v>7</v>
      </c>
      <c r="B16706" t="s">
        <v>8</v>
      </c>
    </row>
    <row r="16707" spans="1:4">
      <c r="A16707" t="s">
        <v>12</v>
      </c>
    </row>
    <row r="16709" spans="1:4">
      <c r="A16709">
        <v>-1</v>
      </c>
      <c r="B16709">
        <v>-2</v>
      </c>
      <c r="C16709">
        <v>-3</v>
      </c>
      <c r="D16709">
        <v>-4</v>
      </c>
    </row>
    <row r="16711" spans="1:4">
      <c r="C16711" t="s">
        <v>6880</v>
      </c>
    </row>
    <row r="16712" spans="1:4">
      <c r="C16712" t="s">
        <v>6887</v>
      </c>
    </row>
    <row r="16714" spans="1:4">
      <c r="A16714">
        <v>540771</v>
      </c>
      <c r="C16714" t="s">
        <v>6799</v>
      </c>
      <c r="D16714" t="s">
        <v>764</v>
      </c>
    </row>
    <row r="16716" spans="1:4">
      <c r="A16716">
        <v>540772</v>
      </c>
      <c r="C16716" t="s">
        <v>6754</v>
      </c>
      <c r="D16716">
        <v>16</v>
      </c>
    </row>
    <row r="16718" spans="1:4">
      <c r="A16718">
        <v>540773</v>
      </c>
      <c r="C16718" t="s">
        <v>6755</v>
      </c>
      <c r="D16718">
        <v>16</v>
      </c>
    </row>
    <row r="16720" spans="1:4">
      <c r="A16720">
        <v>540774</v>
      </c>
      <c r="C16720" t="s">
        <v>6756</v>
      </c>
      <c r="D16720">
        <v>16</v>
      </c>
    </row>
    <row r="16722" spans="1:4">
      <c r="C16722" t="s">
        <v>6888</v>
      </c>
    </row>
    <row r="16723" spans="1:4">
      <c r="C16723" t="s">
        <v>6889</v>
      </c>
    </row>
    <row r="16724" spans="1:4">
      <c r="C16724" t="s">
        <v>6890</v>
      </c>
    </row>
    <row r="16726" spans="1:4">
      <c r="C16726" t="s">
        <v>6891</v>
      </c>
    </row>
    <row r="16728" spans="1:4">
      <c r="A16728">
        <v>54078110</v>
      </c>
      <c r="C16728" t="s">
        <v>6892</v>
      </c>
      <c r="D16728">
        <v>16</v>
      </c>
    </row>
    <row r="16730" spans="1:4">
      <c r="A16730">
        <v>5407812</v>
      </c>
      <c r="C16730" t="s">
        <v>6893</v>
      </c>
      <c r="D16730">
        <v>16</v>
      </c>
    </row>
    <row r="16732" spans="1:4">
      <c r="A16732">
        <v>540782</v>
      </c>
      <c r="C16732" t="s">
        <v>6754</v>
      </c>
      <c r="D16732">
        <v>16</v>
      </c>
    </row>
    <row r="16734" spans="1:4">
      <c r="A16734">
        <v>540783</v>
      </c>
      <c r="C16734" t="s">
        <v>6755</v>
      </c>
      <c r="D16734">
        <v>16</v>
      </c>
    </row>
    <row r="16736" spans="1:4">
      <c r="A16736">
        <v>540784</v>
      </c>
      <c r="C16736" t="s">
        <v>6756</v>
      </c>
      <c r="D16736">
        <v>16</v>
      </c>
    </row>
    <row r="16738" spans="1:4">
      <c r="C16738" t="s">
        <v>6894</v>
      </c>
    </row>
    <row r="16740" spans="1:4">
      <c r="C16740" t="s">
        <v>6891</v>
      </c>
    </row>
    <row r="16742" spans="1:4">
      <c r="A16742">
        <v>54079110</v>
      </c>
      <c r="C16742" t="s">
        <v>6892</v>
      </c>
      <c r="D16742">
        <v>16</v>
      </c>
    </row>
    <row r="16744" spans="1:4">
      <c r="A16744">
        <v>5407912</v>
      </c>
      <c r="C16744" t="s">
        <v>6893</v>
      </c>
      <c r="D16744">
        <v>16</v>
      </c>
    </row>
    <row r="16746" spans="1:4">
      <c r="A16746">
        <v>540792</v>
      </c>
      <c r="C16746" t="s">
        <v>6754</v>
      </c>
      <c r="D16746">
        <v>16</v>
      </c>
    </row>
    <row r="16748" spans="1:4">
      <c r="A16748">
        <v>540793</v>
      </c>
      <c r="C16748" t="s">
        <v>6755</v>
      </c>
      <c r="D16748">
        <v>16</v>
      </c>
    </row>
    <row r="16750" spans="1:4">
      <c r="A16750">
        <v>540794</v>
      </c>
      <c r="C16750" t="s">
        <v>6756</v>
      </c>
      <c r="D16750">
        <v>16</v>
      </c>
    </row>
    <row r="16752" spans="1:4">
      <c r="A16752">
        <v>5408</v>
      </c>
      <c r="C16752" t="s">
        <v>6895</v>
      </c>
    </row>
    <row r="16753" spans="1:4">
      <c r="C16753" t="s">
        <v>6874</v>
      </c>
    </row>
    <row r="16754" spans="1:4">
      <c r="C16754" t="s">
        <v>6896</v>
      </c>
    </row>
    <row r="16756" spans="1:4">
      <c r="A16756">
        <v>54081</v>
      </c>
      <c r="C16756" t="s">
        <v>6876</v>
      </c>
      <c r="D16756">
        <v>16</v>
      </c>
    </row>
    <row r="16757" spans="1:4">
      <c r="C16757" t="s">
        <v>6897</v>
      </c>
    </row>
    <row r="16759" spans="1:4">
      <c r="C16759" t="s">
        <v>6880</v>
      </c>
    </row>
    <row r="16760" spans="1:4">
      <c r="C16760" t="s">
        <v>6898</v>
      </c>
    </row>
    <row r="16762" spans="1:4">
      <c r="A16762">
        <v>540821</v>
      </c>
      <c r="C16762" t="s">
        <v>6799</v>
      </c>
      <c r="D16762" t="s">
        <v>764</v>
      </c>
    </row>
    <row r="16764" spans="1:4">
      <c r="A16764">
        <v>540822</v>
      </c>
      <c r="C16764" t="s">
        <v>6754</v>
      </c>
      <c r="D16764">
        <v>16</v>
      </c>
    </row>
    <row r="16766" spans="1:4">
      <c r="A16766">
        <v>540823</v>
      </c>
      <c r="C16766" t="s">
        <v>6755</v>
      </c>
      <c r="D16766">
        <v>16</v>
      </c>
    </row>
    <row r="16768" spans="1:4">
      <c r="A16768">
        <v>540824</v>
      </c>
      <c r="C16768" t="s">
        <v>6756</v>
      </c>
      <c r="D16768">
        <v>16</v>
      </c>
    </row>
    <row r="16770" spans="1:4">
      <c r="C16770" t="s">
        <v>6894</v>
      </c>
    </row>
    <row r="16772" spans="1:4">
      <c r="C16772" t="s">
        <v>6891</v>
      </c>
    </row>
    <row r="16774" spans="1:4">
      <c r="A16774">
        <v>54083110</v>
      </c>
      <c r="C16774" t="s">
        <v>6892</v>
      </c>
      <c r="D16774">
        <v>16</v>
      </c>
    </row>
    <row r="16776" spans="1:4">
      <c r="A16776">
        <v>5408312</v>
      </c>
      <c r="C16776" t="s">
        <v>6893</v>
      </c>
      <c r="D16776">
        <v>16</v>
      </c>
    </row>
    <row r="16778" spans="1:4">
      <c r="A16778">
        <v>540832</v>
      </c>
      <c r="C16778" t="s">
        <v>6754</v>
      </c>
      <c r="D16778">
        <v>16</v>
      </c>
    </row>
    <row r="16780" spans="1:4">
      <c r="A16780">
        <v>540833</v>
      </c>
      <c r="C16780" t="s">
        <v>6755</v>
      </c>
      <c r="D16780">
        <v>16</v>
      </c>
    </row>
    <row r="16782" spans="1:4">
      <c r="A16782">
        <v>540834</v>
      </c>
      <c r="C16782" t="s">
        <v>6756</v>
      </c>
      <c r="D16782">
        <v>16</v>
      </c>
    </row>
    <row r="16788" spans="1:2">
      <c r="A16788">
        <v>260</v>
      </c>
    </row>
    <row r="16790" spans="1:2">
      <c r="A16790" t="s">
        <v>6899</v>
      </c>
    </row>
    <row r="16792" spans="1:2">
      <c r="A16792" t="s">
        <v>6900</v>
      </c>
    </row>
    <row r="16794" spans="1:2">
      <c r="A16794" t="s">
        <v>1764</v>
      </c>
    </row>
    <row r="16796" spans="1:2">
      <c r="A16796" t="s">
        <v>823</v>
      </c>
      <c r="B16796" t="s">
        <v>6901</v>
      </c>
    </row>
    <row r="16798" spans="1:2">
      <c r="A16798" t="s">
        <v>6902</v>
      </c>
    </row>
    <row r="16799" spans="1:2">
      <c r="A16799" t="s">
        <v>6903</v>
      </c>
    </row>
    <row r="16800" spans="1:2">
      <c r="A16800" t="s">
        <v>6904</v>
      </c>
    </row>
    <row r="16802" spans="1:5">
      <c r="A16802" t="s">
        <v>6905</v>
      </c>
    </row>
    <row r="16804" spans="1:5">
      <c r="A16804" t="s">
        <v>6906</v>
      </c>
    </row>
    <row r="16806" spans="1:5">
      <c r="A16806" t="s">
        <v>6907</v>
      </c>
    </row>
    <row r="16809" spans="1:5">
      <c r="A16809" t="s">
        <v>0</v>
      </c>
      <c r="D16809" t="s">
        <v>1</v>
      </c>
      <c r="E16809" t="s">
        <v>2</v>
      </c>
    </row>
    <row r="16811" spans="1:5">
      <c r="A16811" t="s">
        <v>4</v>
      </c>
      <c r="B16811" t="s">
        <v>5</v>
      </c>
    </row>
    <row r="16812" spans="1:5">
      <c r="A16812" t="s">
        <v>7</v>
      </c>
      <c r="B16812" t="s">
        <v>8</v>
      </c>
    </row>
    <row r="16813" spans="1:5">
      <c r="A16813" t="s">
        <v>12</v>
      </c>
    </row>
    <row r="16815" spans="1:5">
      <c r="A16815">
        <v>-1</v>
      </c>
      <c r="B16815">
        <v>-2</v>
      </c>
      <c r="D16815">
        <v>-3</v>
      </c>
      <c r="E16815">
        <v>-4</v>
      </c>
    </row>
    <row r="16817" spans="1:5">
      <c r="A16817">
        <v>5501</v>
      </c>
      <c r="C16817" t="s">
        <v>6908</v>
      </c>
    </row>
    <row r="16819" spans="1:5">
      <c r="A16819">
        <v>55011</v>
      </c>
      <c r="C16819" t="s">
        <v>6909</v>
      </c>
      <c r="E16819" t="s">
        <v>155</v>
      </c>
    </row>
    <row r="16821" spans="1:5">
      <c r="A16821">
        <v>55012</v>
      </c>
      <c r="C16821" t="s">
        <v>6910</v>
      </c>
      <c r="E16821">
        <v>11</v>
      </c>
    </row>
    <row r="16823" spans="1:5">
      <c r="A16823">
        <v>55013</v>
      </c>
      <c r="C16823" t="s">
        <v>6911</v>
      </c>
      <c r="E16823" t="s">
        <v>265</v>
      </c>
    </row>
    <row r="16825" spans="1:5">
      <c r="A16825">
        <v>55014</v>
      </c>
      <c r="C16825" t="s">
        <v>6912</v>
      </c>
      <c r="E16825">
        <v>11</v>
      </c>
    </row>
    <row r="16827" spans="1:5">
      <c r="A16827">
        <v>55019</v>
      </c>
      <c r="C16827" t="s">
        <v>33</v>
      </c>
      <c r="E16827">
        <v>11</v>
      </c>
    </row>
    <row r="16829" spans="1:5">
      <c r="A16829">
        <v>5502</v>
      </c>
      <c r="C16829" t="s">
        <v>6913</v>
      </c>
    </row>
    <row r="16831" spans="1:5">
      <c r="A16831">
        <v>55021</v>
      </c>
      <c r="C16831" t="s">
        <v>6914</v>
      </c>
      <c r="E16831">
        <v>11</v>
      </c>
    </row>
    <row r="16833" spans="1:5">
      <c r="C16833" t="s">
        <v>95</v>
      </c>
    </row>
    <row r="16835" spans="1:5">
      <c r="A16835">
        <v>55029010</v>
      </c>
      <c r="C16835" t="s">
        <v>6820</v>
      </c>
      <c r="E16835">
        <v>3</v>
      </c>
    </row>
    <row r="16837" spans="1:5">
      <c r="A16837">
        <v>5502909</v>
      </c>
      <c r="C16837" t="s">
        <v>56</v>
      </c>
      <c r="E16837">
        <v>11</v>
      </c>
    </row>
    <row r="16839" spans="1:5">
      <c r="A16839">
        <v>5503</v>
      </c>
      <c r="C16839" t="s">
        <v>6915</v>
      </c>
    </row>
    <row r="16840" spans="1:5">
      <c r="C16840" t="s">
        <v>6916</v>
      </c>
    </row>
    <row r="16842" spans="1:5">
      <c r="C16842" t="s">
        <v>6917</v>
      </c>
    </row>
    <row r="16844" spans="1:5">
      <c r="A16844">
        <v>55031100</v>
      </c>
      <c r="C16844" t="s">
        <v>60</v>
      </c>
      <c r="D16844" t="s">
        <v>6827</v>
      </c>
      <c r="E16844">
        <v>3</v>
      </c>
    </row>
    <row r="16846" spans="1:5">
      <c r="A16846">
        <v>550319</v>
      </c>
      <c r="C16846" t="s">
        <v>60</v>
      </c>
      <c r="D16846" t="s">
        <v>79</v>
      </c>
      <c r="E16846">
        <v>3</v>
      </c>
    </row>
    <row r="16848" spans="1:5">
      <c r="C16848" t="s">
        <v>6918</v>
      </c>
    </row>
    <row r="16850" spans="1:5">
      <c r="A16850">
        <v>55032010</v>
      </c>
      <c r="C16850" t="s">
        <v>6919</v>
      </c>
      <c r="E16850" t="s">
        <v>265</v>
      </c>
    </row>
    <row r="16852" spans="1:5">
      <c r="A16852">
        <v>5503209</v>
      </c>
      <c r="C16852" t="s">
        <v>56</v>
      </c>
      <c r="E16852">
        <v>11</v>
      </c>
    </row>
    <row r="16854" spans="1:5">
      <c r="A16854">
        <v>55033</v>
      </c>
      <c r="C16854" t="s">
        <v>6911</v>
      </c>
      <c r="E16854" t="s">
        <v>265</v>
      </c>
    </row>
    <row r="16856" spans="1:5">
      <c r="A16856">
        <v>55034</v>
      </c>
      <c r="C16856" t="s">
        <v>6912</v>
      </c>
      <c r="E16856">
        <v>11</v>
      </c>
    </row>
    <row r="16858" spans="1:5">
      <c r="A16858">
        <v>55039</v>
      </c>
      <c r="C16858" t="s">
        <v>33</v>
      </c>
      <c r="E16858">
        <v>11</v>
      </c>
    </row>
    <row r="16860" spans="1:5">
      <c r="A16860">
        <v>5504</v>
      </c>
      <c r="C16860" t="s">
        <v>6920</v>
      </c>
    </row>
    <row r="16861" spans="1:5">
      <c r="C16861" t="s">
        <v>6921</v>
      </c>
    </row>
    <row r="16863" spans="1:5">
      <c r="A16863">
        <v>55041</v>
      </c>
      <c r="C16863" t="s">
        <v>6922</v>
      </c>
      <c r="E16863">
        <v>3</v>
      </c>
    </row>
    <row r="16867" spans="1:5">
      <c r="A16867">
        <v>261</v>
      </c>
    </row>
    <row r="16869" spans="1:5">
      <c r="A16869" t="s">
        <v>0</v>
      </c>
      <c r="D16869" t="s">
        <v>1</v>
      </c>
      <c r="E16869" t="s">
        <v>2</v>
      </c>
    </row>
    <row r="16871" spans="1:5">
      <c r="A16871" t="s">
        <v>4</v>
      </c>
      <c r="B16871" t="s">
        <v>5</v>
      </c>
    </row>
    <row r="16872" spans="1:5">
      <c r="A16872" t="s">
        <v>7</v>
      </c>
      <c r="B16872" t="s">
        <v>8</v>
      </c>
    </row>
    <row r="16873" spans="1:5">
      <c r="A16873" t="s">
        <v>12</v>
      </c>
    </row>
    <row r="16875" spans="1:5">
      <c r="A16875">
        <v>-1</v>
      </c>
      <c r="B16875">
        <v>-2</v>
      </c>
      <c r="D16875">
        <v>-3</v>
      </c>
      <c r="E16875">
        <v>-4</v>
      </c>
    </row>
    <row r="16877" spans="1:5">
      <c r="A16877">
        <v>55049</v>
      </c>
      <c r="C16877" t="s">
        <v>33</v>
      </c>
      <c r="E16877">
        <v>3</v>
      </c>
    </row>
    <row r="16879" spans="1:5">
      <c r="A16879">
        <v>5505</v>
      </c>
      <c r="C16879" t="s">
        <v>6923</v>
      </c>
    </row>
    <row r="16880" spans="1:5">
      <c r="C16880" t="s">
        <v>6924</v>
      </c>
    </row>
    <row r="16882" spans="1:5">
      <c r="A16882">
        <v>55051</v>
      </c>
      <c r="C16882" t="s">
        <v>6925</v>
      </c>
      <c r="E16882">
        <v>11</v>
      </c>
    </row>
    <row r="16884" spans="1:5">
      <c r="A16884">
        <v>55052</v>
      </c>
      <c r="C16884" t="s">
        <v>6926</v>
      </c>
      <c r="E16884">
        <v>11</v>
      </c>
    </row>
    <row r="16886" spans="1:5">
      <c r="A16886">
        <v>5506</v>
      </c>
      <c r="C16886" t="s">
        <v>6927</v>
      </c>
    </row>
    <row r="16887" spans="1:5">
      <c r="C16887" t="s">
        <v>6921</v>
      </c>
    </row>
    <row r="16889" spans="1:5">
      <c r="A16889">
        <v>55061</v>
      </c>
      <c r="C16889" t="s">
        <v>6909</v>
      </c>
      <c r="E16889" t="s">
        <v>155</v>
      </c>
    </row>
    <row r="16891" spans="1:5">
      <c r="A16891">
        <v>55062</v>
      </c>
      <c r="C16891" t="s">
        <v>6910</v>
      </c>
      <c r="E16891">
        <v>11</v>
      </c>
    </row>
    <row r="16893" spans="1:5">
      <c r="A16893">
        <v>55063</v>
      </c>
      <c r="C16893" t="s">
        <v>6911</v>
      </c>
      <c r="E16893" t="s">
        <v>265</v>
      </c>
    </row>
    <row r="16895" spans="1:5">
      <c r="A16895">
        <v>55064</v>
      </c>
      <c r="C16895" t="s">
        <v>6912</v>
      </c>
      <c r="E16895">
        <v>11</v>
      </c>
    </row>
    <row r="16897" spans="1:5">
      <c r="A16897">
        <v>55069</v>
      </c>
      <c r="C16897" t="s">
        <v>33</v>
      </c>
      <c r="E16897">
        <v>11</v>
      </c>
    </row>
    <row r="16899" spans="1:5">
      <c r="A16899">
        <v>5507</v>
      </c>
      <c r="C16899" t="s">
        <v>6928</v>
      </c>
      <c r="E16899">
        <v>3</v>
      </c>
    </row>
    <row r="16900" spans="1:5">
      <c r="C16900" t="s">
        <v>6921</v>
      </c>
    </row>
    <row r="16902" spans="1:5">
      <c r="A16902">
        <v>5508</v>
      </c>
      <c r="C16902" t="s">
        <v>6929</v>
      </c>
    </row>
    <row r="16903" spans="1:5">
      <c r="C16903" t="s">
        <v>6817</v>
      </c>
    </row>
    <row r="16905" spans="1:5">
      <c r="A16905">
        <v>55081</v>
      </c>
      <c r="C16905" t="s">
        <v>6930</v>
      </c>
      <c r="E16905">
        <v>11</v>
      </c>
    </row>
    <row r="16907" spans="1:5">
      <c r="A16907">
        <v>55082</v>
      </c>
      <c r="C16907" t="s">
        <v>6931</v>
      </c>
      <c r="E16907">
        <v>11</v>
      </c>
    </row>
    <row r="16909" spans="1:5">
      <c r="A16909">
        <v>5509</v>
      </c>
      <c r="C16909" t="s">
        <v>6932</v>
      </c>
    </row>
    <row r="16910" spans="1:5">
      <c r="C16910" t="s">
        <v>6933</v>
      </c>
    </row>
    <row r="16912" spans="1:5">
      <c r="C16912" t="s">
        <v>6934</v>
      </c>
    </row>
    <row r="16913" spans="1:5">
      <c r="C16913" t="s">
        <v>6935</v>
      </c>
    </row>
    <row r="16915" spans="1:5">
      <c r="A16915">
        <v>550911</v>
      </c>
      <c r="C16915" t="s">
        <v>6936</v>
      </c>
      <c r="E16915" t="s">
        <v>265</v>
      </c>
    </row>
    <row r="16917" spans="1:5">
      <c r="A16917">
        <v>550912</v>
      </c>
      <c r="C16917" t="s">
        <v>6937</v>
      </c>
      <c r="E16917" t="s">
        <v>265</v>
      </c>
    </row>
    <row r="16919" spans="1:5">
      <c r="C16919" t="s">
        <v>6938</v>
      </c>
    </row>
    <row r="16920" spans="1:5">
      <c r="C16920" t="s">
        <v>6939</v>
      </c>
    </row>
    <row r="16922" spans="1:5">
      <c r="A16922">
        <v>550921</v>
      </c>
      <c r="C16922" t="s">
        <v>6936</v>
      </c>
      <c r="E16922" t="s">
        <v>265</v>
      </c>
    </row>
    <row r="16924" spans="1:5">
      <c r="A16924">
        <v>550922</v>
      </c>
      <c r="C16924" t="s">
        <v>6937</v>
      </c>
      <c r="E16924" t="s">
        <v>265</v>
      </c>
    </row>
    <row r="16926" spans="1:5">
      <c r="C16926" t="s">
        <v>6940</v>
      </c>
    </row>
    <row r="16927" spans="1:5">
      <c r="C16927" t="s">
        <v>6941</v>
      </c>
    </row>
    <row r="16929" spans="1:5">
      <c r="A16929">
        <v>550931</v>
      </c>
      <c r="C16929" t="s">
        <v>6936</v>
      </c>
      <c r="E16929" t="s">
        <v>265</v>
      </c>
    </row>
    <row r="16931" spans="1:5">
      <c r="A16931">
        <v>550932</v>
      </c>
      <c r="C16931" t="s">
        <v>6937</v>
      </c>
      <c r="E16931" t="s">
        <v>265</v>
      </c>
    </row>
    <row r="16933" spans="1:5">
      <c r="C16933" t="s">
        <v>6942</v>
      </c>
    </row>
    <row r="16934" spans="1:5">
      <c r="C16934" t="s">
        <v>6943</v>
      </c>
    </row>
    <row r="16936" spans="1:5">
      <c r="A16936">
        <v>550941</v>
      </c>
      <c r="C16936" t="s">
        <v>6936</v>
      </c>
      <c r="E16936" t="s">
        <v>265</v>
      </c>
    </row>
    <row r="16938" spans="1:5">
      <c r="A16938">
        <v>550942</v>
      </c>
      <c r="C16938" t="s">
        <v>6937</v>
      </c>
      <c r="E16938" t="s">
        <v>265</v>
      </c>
    </row>
    <row r="16940" spans="1:5">
      <c r="C16940" t="s">
        <v>6944</v>
      </c>
    </row>
    <row r="16942" spans="1:5">
      <c r="A16942">
        <v>55095100</v>
      </c>
      <c r="C16942" t="s">
        <v>6945</v>
      </c>
      <c r="D16942" t="s">
        <v>6946</v>
      </c>
      <c r="E16942">
        <v>11</v>
      </c>
    </row>
    <row r="16943" spans="1:5">
      <c r="C16943" t="s">
        <v>6947</v>
      </c>
    </row>
    <row r="16944" spans="1:5">
      <c r="A16944">
        <v>550952</v>
      </c>
      <c r="C16944" t="s">
        <v>6945</v>
      </c>
      <c r="D16944" t="s">
        <v>6948</v>
      </c>
      <c r="E16944">
        <v>11</v>
      </c>
    </row>
    <row r="16945" spans="1:5">
      <c r="C16945" t="s">
        <v>6949</v>
      </c>
    </row>
    <row r="16947" spans="1:5">
      <c r="A16947">
        <v>550953</v>
      </c>
      <c r="C16947" t="s">
        <v>6950</v>
      </c>
      <c r="E16947" t="s">
        <v>265</v>
      </c>
    </row>
    <row r="16950" spans="1:5">
      <c r="A16950">
        <v>262</v>
      </c>
    </row>
    <row r="16952" spans="1:5">
      <c r="A16952" t="s">
        <v>0</v>
      </c>
      <c r="C16952" t="s">
        <v>1</v>
      </c>
      <c r="D16952" t="s">
        <v>2</v>
      </c>
    </row>
    <row r="16954" spans="1:5">
      <c r="A16954" t="s">
        <v>4</v>
      </c>
      <c r="B16954" t="s">
        <v>5</v>
      </c>
    </row>
    <row r="16955" spans="1:5">
      <c r="A16955" t="s">
        <v>7</v>
      </c>
      <c r="B16955" t="s">
        <v>8</v>
      </c>
    </row>
    <row r="16956" spans="1:5">
      <c r="A16956" t="s">
        <v>12</v>
      </c>
    </row>
    <row r="16958" spans="1:5">
      <c r="A16958">
        <v>-1</v>
      </c>
      <c r="B16958">
        <v>-2</v>
      </c>
      <c r="C16958">
        <v>-3</v>
      </c>
      <c r="D16958">
        <v>-4</v>
      </c>
    </row>
    <row r="16960" spans="1:5">
      <c r="A16960">
        <v>550959</v>
      </c>
      <c r="C16960" t="s">
        <v>27</v>
      </c>
      <c r="D16960">
        <v>11</v>
      </c>
    </row>
    <row r="16962" spans="1:4">
      <c r="C16962" t="s">
        <v>6951</v>
      </c>
    </row>
    <row r="16963" spans="1:4">
      <c r="C16963" t="s">
        <v>6696</v>
      </c>
    </row>
    <row r="16964" spans="1:4">
      <c r="A16964">
        <v>550961</v>
      </c>
      <c r="C16964" t="s">
        <v>6952</v>
      </c>
      <c r="D16964" t="s">
        <v>265</v>
      </c>
    </row>
    <row r="16965" spans="1:4">
      <c r="C16965" t="s">
        <v>6953</v>
      </c>
    </row>
    <row r="16967" spans="1:4">
      <c r="A16967">
        <v>550962</v>
      </c>
      <c r="C16967" t="s">
        <v>6950</v>
      </c>
      <c r="D16967" t="s">
        <v>265</v>
      </c>
    </row>
    <row r="16969" spans="1:4">
      <c r="A16969">
        <v>550969</v>
      </c>
      <c r="C16969" t="s">
        <v>27</v>
      </c>
      <c r="D16969">
        <v>11</v>
      </c>
    </row>
    <row r="16971" spans="1:4">
      <c r="C16971" t="s">
        <v>6954</v>
      </c>
    </row>
    <row r="16973" spans="1:4">
      <c r="A16973">
        <v>55099100</v>
      </c>
      <c r="C16973" t="s">
        <v>6952</v>
      </c>
      <c r="D16973" t="s">
        <v>265</v>
      </c>
    </row>
    <row r="16974" spans="1:4">
      <c r="C16974" t="s">
        <v>6953</v>
      </c>
    </row>
    <row r="16976" spans="1:4">
      <c r="A16976">
        <v>550992</v>
      </c>
      <c r="C16976" t="s">
        <v>6950</v>
      </c>
      <c r="D16976" t="s">
        <v>265</v>
      </c>
    </row>
    <row r="16978" spans="1:4">
      <c r="A16978">
        <v>550999</v>
      </c>
      <c r="C16978" t="s">
        <v>27</v>
      </c>
      <c r="D16978">
        <v>11</v>
      </c>
    </row>
    <row r="16980" spans="1:4">
      <c r="A16980">
        <v>551</v>
      </c>
      <c r="C16980" t="s">
        <v>6955</v>
      </c>
    </row>
    <row r="16981" spans="1:4">
      <c r="C16981" t="s">
        <v>6933</v>
      </c>
    </row>
    <row r="16983" spans="1:4">
      <c r="C16983" t="s">
        <v>6956</v>
      </c>
    </row>
    <row r="16984" spans="1:4">
      <c r="C16984" t="s">
        <v>6939</v>
      </c>
    </row>
    <row r="16986" spans="1:4">
      <c r="A16986">
        <v>551011</v>
      </c>
      <c r="C16986" t="s">
        <v>6936</v>
      </c>
      <c r="D16986" t="s">
        <v>265</v>
      </c>
    </row>
    <row r="16988" spans="1:4">
      <c r="A16988">
        <v>551012</v>
      </c>
      <c r="C16988" t="s">
        <v>6937</v>
      </c>
      <c r="D16988" t="s">
        <v>265</v>
      </c>
    </row>
    <row r="16990" spans="1:4">
      <c r="A16990">
        <v>55102</v>
      </c>
      <c r="C16990" t="s">
        <v>6957</v>
      </c>
      <c r="D16990" t="s">
        <v>265</v>
      </c>
    </row>
    <row r="16991" spans="1:4">
      <c r="C16991" t="s">
        <v>6958</v>
      </c>
    </row>
    <row r="16993" spans="1:4">
      <c r="A16993">
        <v>55103</v>
      </c>
      <c r="C16993" t="s">
        <v>6959</v>
      </c>
      <c r="D16993" t="s">
        <v>265</v>
      </c>
    </row>
    <row r="16995" spans="1:4">
      <c r="A16995">
        <v>55109</v>
      </c>
      <c r="C16995" t="s">
        <v>6960</v>
      </c>
      <c r="D16995">
        <v>11</v>
      </c>
    </row>
    <row r="16997" spans="1:4">
      <c r="A16997">
        <v>5511</v>
      </c>
      <c r="C16997" t="s">
        <v>6961</v>
      </c>
    </row>
    <row r="16998" spans="1:4">
      <c r="C16998" t="s">
        <v>6962</v>
      </c>
    </row>
    <row r="17000" spans="1:4">
      <c r="A17000">
        <v>55111</v>
      </c>
      <c r="C17000" t="s">
        <v>6963</v>
      </c>
      <c r="D17000" t="s">
        <v>265</v>
      </c>
    </row>
    <row r="17001" spans="1:4">
      <c r="C17001" t="s">
        <v>6964</v>
      </c>
    </row>
    <row r="17003" spans="1:4">
      <c r="A17003">
        <v>55112</v>
      </c>
      <c r="C17003" t="s">
        <v>6965</v>
      </c>
      <c r="D17003">
        <v>11</v>
      </c>
    </row>
    <row r="17004" spans="1:4">
      <c r="C17004" t="s">
        <v>6966</v>
      </c>
    </row>
    <row r="17006" spans="1:4">
      <c r="A17006">
        <v>55113</v>
      </c>
      <c r="C17006" t="s">
        <v>6931</v>
      </c>
      <c r="D17006">
        <v>11</v>
      </c>
    </row>
    <row r="17008" spans="1:4">
      <c r="A17008">
        <v>5512</v>
      </c>
      <c r="C17008" t="s">
        <v>6967</v>
      </c>
    </row>
    <row r="17009" spans="1:4">
      <c r="C17009" t="s">
        <v>6968</v>
      </c>
    </row>
    <row r="17010" spans="1:4">
      <c r="C17010" t="s">
        <v>6969</v>
      </c>
    </row>
    <row r="17012" spans="1:4">
      <c r="C17012" t="s">
        <v>6938</v>
      </c>
    </row>
    <row r="17013" spans="1:4">
      <c r="C17013" t="s">
        <v>6939</v>
      </c>
    </row>
    <row r="17015" spans="1:4">
      <c r="C17015" t="s">
        <v>6891</v>
      </c>
    </row>
    <row r="17017" spans="1:4">
      <c r="A17017">
        <v>55121110</v>
      </c>
      <c r="C17017" t="s">
        <v>6892</v>
      </c>
      <c r="D17017">
        <v>16</v>
      </c>
    </row>
    <row r="17019" spans="1:4">
      <c r="A17019">
        <v>5512112</v>
      </c>
      <c r="C17019" t="s">
        <v>6893</v>
      </c>
      <c r="D17019">
        <v>16</v>
      </c>
    </row>
    <row r="17021" spans="1:4">
      <c r="A17021">
        <v>551219</v>
      </c>
      <c r="C17021" t="s">
        <v>27</v>
      </c>
      <c r="D17021">
        <v>16</v>
      </c>
    </row>
    <row r="17023" spans="1:4">
      <c r="C17023" t="s">
        <v>6940</v>
      </c>
    </row>
    <row r="17024" spans="1:4">
      <c r="C17024" t="s">
        <v>6941</v>
      </c>
    </row>
    <row r="17026" spans="1:4">
      <c r="C17026" t="s">
        <v>6891</v>
      </c>
    </row>
    <row r="17028" spans="1:4">
      <c r="A17028">
        <v>55122110</v>
      </c>
      <c r="C17028" t="s">
        <v>6892</v>
      </c>
      <c r="D17028">
        <v>16</v>
      </c>
    </row>
    <row r="17031" spans="1:4">
      <c r="A17031">
        <v>263</v>
      </c>
    </row>
    <row r="17033" spans="1:4">
      <c r="A17033" t="s">
        <v>0</v>
      </c>
      <c r="C17033" t="s">
        <v>1</v>
      </c>
      <c r="D17033" t="s">
        <v>2</v>
      </c>
    </row>
    <row r="17035" spans="1:4">
      <c r="A17035" t="s">
        <v>4</v>
      </c>
      <c r="B17035" t="s">
        <v>5</v>
      </c>
    </row>
    <row r="17036" spans="1:4">
      <c r="A17036" t="s">
        <v>7</v>
      </c>
      <c r="B17036" t="s">
        <v>8</v>
      </c>
    </row>
    <row r="17037" spans="1:4">
      <c r="A17037" t="s">
        <v>12</v>
      </c>
    </row>
    <row r="17039" spans="1:4">
      <c r="A17039">
        <v>-1</v>
      </c>
      <c r="B17039">
        <v>-2</v>
      </c>
      <c r="C17039">
        <v>-3</v>
      </c>
      <c r="D17039">
        <v>-4</v>
      </c>
    </row>
    <row r="17041" spans="1:4">
      <c r="A17041">
        <v>5512212</v>
      </c>
      <c r="C17041" t="s">
        <v>6893</v>
      </c>
      <c r="D17041">
        <v>16</v>
      </c>
    </row>
    <row r="17043" spans="1:4">
      <c r="A17043">
        <v>551229</v>
      </c>
      <c r="C17043" t="s">
        <v>27</v>
      </c>
      <c r="D17043">
        <v>16</v>
      </c>
    </row>
    <row r="17045" spans="1:4">
      <c r="C17045" t="s">
        <v>95</v>
      </c>
    </row>
    <row r="17047" spans="1:4">
      <c r="C17047" t="s">
        <v>6891</v>
      </c>
    </row>
    <row r="17049" spans="1:4">
      <c r="A17049">
        <v>55129110</v>
      </c>
      <c r="C17049" t="s">
        <v>6892</v>
      </c>
      <c r="D17049">
        <v>16</v>
      </c>
    </row>
    <row r="17051" spans="1:4">
      <c r="A17051">
        <v>5512912</v>
      </c>
      <c r="C17051" t="s">
        <v>6893</v>
      </c>
      <c r="D17051">
        <v>16</v>
      </c>
    </row>
    <row r="17053" spans="1:4">
      <c r="C17053" t="s">
        <v>676</v>
      </c>
    </row>
    <row r="17055" spans="1:4">
      <c r="A17055">
        <v>55129920</v>
      </c>
      <c r="C17055" t="s">
        <v>6892</v>
      </c>
      <c r="D17055">
        <v>16</v>
      </c>
    </row>
    <row r="17057" spans="1:4">
      <c r="A17057">
        <v>5512999</v>
      </c>
      <c r="C17057" t="s">
        <v>56</v>
      </c>
      <c r="D17057">
        <v>16</v>
      </c>
    </row>
    <row r="17059" spans="1:4">
      <c r="A17059">
        <v>5513</v>
      </c>
      <c r="C17059" t="s">
        <v>6967</v>
      </c>
    </row>
    <row r="17060" spans="1:4">
      <c r="C17060" t="s">
        <v>6970</v>
      </c>
    </row>
    <row r="17061" spans="1:4">
      <c r="C17061" t="s">
        <v>6971</v>
      </c>
    </row>
    <row r="17062" spans="1:4">
      <c r="C17062" t="s">
        <v>6972</v>
      </c>
    </row>
    <row r="17064" spans="1:4">
      <c r="C17064" t="s">
        <v>6973</v>
      </c>
    </row>
    <row r="17066" spans="1:4">
      <c r="C17066" t="s">
        <v>6974</v>
      </c>
    </row>
    <row r="17068" spans="1:4">
      <c r="A17068">
        <v>55131110</v>
      </c>
      <c r="C17068" t="s">
        <v>6892</v>
      </c>
      <c r="D17068">
        <v>16</v>
      </c>
    </row>
    <row r="17070" spans="1:4">
      <c r="A17070">
        <v>5513112</v>
      </c>
      <c r="C17070" t="s">
        <v>6893</v>
      </c>
      <c r="D17070">
        <v>16</v>
      </c>
    </row>
    <row r="17072" spans="1:4">
      <c r="C17072" t="s">
        <v>6975</v>
      </c>
    </row>
    <row r="17073" spans="1:4">
      <c r="C17073" t="s">
        <v>6976</v>
      </c>
    </row>
    <row r="17075" spans="1:4">
      <c r="A17075">
        <v>5513121</v>
      </c>
      <c r="C17075" t="s">
        <v>6892</v>
      </c>
      <c r="D17075">
        <v>16</v>
      </c>
    </row>
    <row r="17077" spans="1:4">
      <c r="A17077">
        <v>5513122</v>
      </c>
      <c r="C17077" t="s">
        <v>6893</v>
      </c>
      <c r="D17077">
        <v>16</v>
      </c>
    </row>
    <row r="17079" spans="1:4">
      <c r="C17079" t="s">
        <v>6977</v>
      </c>
    </row>
    <row r="17081" spans="1:4">
      <c r="A17081">
        <v>55131310</v>
      </c>
      <c r="C17081" t="s">
        <v>6892</v>
      </c>
      <c r="D17081">
        <v>16</v>
      </c>
    </row>
    <row r="17083" spans="1:4">
      <c r="A17083">
        <v>5513132</v>
      </c>
      <c r="C17083" t="s">
        <v>6893</v>
      </c>
      <c r="D17083">
        <v>16</v>
      </c>
    </row>
    <row r="17085" spans="1:4">
      <c r="C17085" t="s">
        <v>6978</v>
      </c>
    </row>
    <row r="17087" spans="1:4">
      <c r="A17087">
        <v>55131910</v>
      </c>
      <c r="C17087" t="s">
        <v>6892</v>
      </c>
      <c r="D17087">
        <v>16</v>
      </c>
    </row>
    <row r="17089" spans="1:4">
      <c r="A17089">
        <v>5513192</v>
      </c>
      <c r="C17089" t="s">
        <v>6893</v>
      </c>
      <c r="D17089">
        <v>16</v>
      </c>
    </row>
    <row r="17091" spans="1:4">
      <c r="C17091" t="s">
        <v>6738</v>
      </c>
    </row>
    <row r="17093" spans="1:4">
      <c r="A17093">
        <v>55132100</v>
      </c>
      <c r="C17093" t="s">
        <v>6979</v>
      </c>
      <c r="D17093">
        <v>16</v>
      </c>
    </row>
    <row r="17095" spans="1:4">
      <c r="A17095">
        <v>551323</v>
      </c>
      <c r="C17095" t="s">
        <v>6980</v>
      </c>
      <c r="D17095">
        <v>16</v>
      </c>
    </row>
    <row r="17097" spans="1:4">
      <c r="A17097">
        <v>551329</v>
      </c>
      <c r="C17097" t="s">
        <v>6981</v>
      </c>
      <c r="D17097">
        <v>16</v>
      </c>
    </row>
    <row r="17099" spans="1:4">
      <c r="C17099" t="s">
        <v>6739</v>
      </c>
    </row>
    <row r="17101" spans="1:4">
      <c r="A17101">
        <v>55133100</v>
      </c>
      <c r="C17101" t="s">
        <v>6979</v>
      </c>
      <c r="D17101">
        <v>16</v>
      </c>
    </row>
    <row r="17103" spans="1:4">
      <c r="A17103">
        <v>551339</v>
      </c>
      <c r="C17103" t="s">
        <v>6981</v>
      </c>
      <c r="D17103">
        <v>16</v>
      </c>
    </row>
    <row r="17105" spans="1:4">
      <c r="C17105" t="s">
        <v>6304</v>
      </c>
    </row>
    <row r="17107" spans="1:4">
      <c r="A17107">
        <v>55134100</v>
      </c>
      <c r="C17107" t="s">
        <v>6979</v>
      </c>
      <c r="D17107">
        <v>16</v>
      </c>
    </row>
    <row r="17109" spans="1:4">
      <c r="A17109">
        <v>551349</v>
      </c>
      <c r="C17109" t="s">
        <v>6981</v>
      </c>
      <c r="D17109">
        <v>16</v>
      </c>
    </row>
    <row r="17111" spans="1:4">
      <c r="A17111">
        <v>5514</v>
      </c>
      <c r="C17111" t="s">
        <v>6967</v>
      </c>
    </row>
    <row r="17112" spans="1:4">
      <c r="C17112" t="s">
        <v>6970</v>
      </c>
    </row>
    <row r="17113" spans="1:4">
      <c r="C17113" t="s">
        <v>6971</v>
      </c>
    </row>
    <row r="17114" spans="1:4">
      <c r="C17114" t="s">
        <v>6982</v>
      </c>
    </row>
    <row r="17118" spans="1:4">
      <c r="A17118">
        <v>264</v>
      </c>
    </row>
    <row r="17120" spans="1:4">
      <c r="A17120" t="s">
        <v>0</v>
      </c>
      <c r="C17120" t="s">
        <v>1</v>
      </c>
      <c r="D17120" t="s">
        <v>2</v>
      </c>
    </row>
    <row r="17122" spans="1:4">
      <c r="A17122" t="s">
        <v>4</v>
      </c>
      <c r="B17122" t="s">
        <v>5</v>
      </c>
    </row>
    <row r="17123" spans="1:4">
      <c r="A17123" t="s">
        <v>7</v>
      </c>
      <c r="B17123" t="s">
        <v>8</v>
      </c>
    </row>
    <row r="17124" spans="1:4">
      <c r="A17124" t="s">
        <v>12</v>
      </c>
    </row>
    <row r="17126" spans="1:4">
      <c r="A17126">
        <v>-1</v>
      </c>
      <c r="B17126">
        <v>-2</v>
      </c>
      <c r="C17126">
        <v>-3</v>
      </c>
      <c r="D17126">
        <v>-4</v>
      </c>
    </row>
    <row r="17128" spans="1:4">
      <c r="C17128" t="s">
        <v>6973</v>
      </c>
    </row>
    <row r="17130" spans="1:4">
      <c r="C17130" t="s">
        <v>6974</v>
      </c>
    </row>
    <row r="17132" spans="1:4">
      <c r="A17132">
        <v>55141110</v>
      </c>
      <c r="C17132" t="s">
        <v>6892</v>
      </c>
      <c r="D17132">
        <v>16</v>
      </c>
    </row>
    <row r="17134" spans="1:4">
      <c r="A17134">
        <v>5514112</v>
      </c>
      <c r="C17134" t="s">
        <v>6893</v>
      </c>
      <c r="D17134">
        <v>16</v>
      </c>
    </row>
    <row r="17136" spans="1:4">
      <c r="C17136" t="s">
        <v>6983</v>
      </c>
    </row>
    <row r="17137" spans="1:4">
      <c r="C17137" t="s">
        <v>6976</v>
      </c>
    </row>
    <row r="17139" spans="1:4">
      <c r="A17139">
        <v>5514121</v>
      </c>
      <c r="C17139" t="s">
        <v>6892</v>
      </c>
      <c r="D17139">
        <v>16</v>
      </c>
    </row>
    <row r="17141" spans="1:4">
      <c r="A17141">
        <v>5514122</v>
      </c>
      <c r="C17141" t="s">
        <v>6893</v>
      </c>
      <c r="D17141">
        <v>16</v>
      </c>
    </row>
    <row r="17143" spans="1:4">
      <c r="C17143" t="s">
        <v>6978</v>
      </c>
    </row>
    <row r="17145" spans="1:4">
      <c r="A17145">
        <v>55141910</v>
      </c>
      <c r="C17145" t="s">
        <v>6892</v>
      </c>
      <c r="D17145">
        <v>16</v>
      </c>
    </row>
    <row r="17147" spans="1:4">
      <c r="A17147">
        <v>5514192</v>
      </c>
      <c r="C17147" t="s">
        <v>6893</v>
      </c>
      <c r="D17147">
        <v>16</v>
      </c>
    </row>
    <row r="17149" spans="1:4">
      <c r="C17149" t="s">
        <v>6738</v>
      </c>
    </row>
    <row r="17151" spans="1:4">
      <c r="A17151">
        <v>55142100</v>
      </c>
      <c r="C17151" t="s">
        <v>6979</v>
      </c>
      <c r="D17151">
        <v>16</v>
      </c>
    </row>
    <row r="17153" spans="1:4">
      <c r="A17153">
        <v>551422</v>
      </c>
      <c r="C17153" t="s">
        <v>6975</v>
      </c>
      <c r="D17153" t="s">
        <v>764</v>
      </c>
    </row>
    <row r="17154" spans="1:4">
      <c r="C17154" t="s">
        <v>6984</v>
      </c>
    </row>
    <row r="17156" spans="1:4">
      <c r="A17156">
        <v>551423</v>
      </c>
      <c r="C17156" t="s">
        <v>6980</v>
      </c>
      <c r="D17156">
        <v>16</v>
      </c>
    </row>
    <row r="17158" spans="1:4">
      <c r="A17158">
        <v>551429</v>
      </c>
      <c r="C17158" t="s">
        <v>6981</v>
      </c>
      <c r="D17158">
        <v>16</v>
      </c>
    </row>
    <row r="17160" spans="1:4">
      <c r="C17160" t="s">
        <v>6739</v>
      </c>
    </row>
    <row r="17162" spans="1:4">
      <c r="A17162">
        <v>55143010</v>
      </c>
      <c r="C17162" t="s">
        <v>6985</v>
      </c>
      <c r="D17162" t="s">
        <v>764</v>
      </c>
    </row>
    <row r="17163" spans="1:4">
      <c r="C17163" t="s">
        <v>6986</v>
      </c>
    </row>
    <row r="17165" spans="1:4">
      <c r="A17165">
        <v>5514309</v>
      </c>
      <c r="C17165" t="s">
        <v>56</v>
      </c>
      <c r="D17165">
        <v>16</v>
      </c>
    </row>
    <row r="17167" spans="1:4">
      <c r="C17167" t="s">
        <v>6304</v>
      </c>
    </row>
    <row r="17169" spans="1:4">
      <c r="A17169">
        <v>55144100</v>
      </c>
      <c r="C17169" t="s">
        <v>6979</v>
      </c>
      <c r="D17169">
        <v>16</v>
      </c>
    </row>
    <row r="17171" spans="1:4">
      <c r="A17171">
        <v>551442</v>
      </c>
      <c r="C17171" t="s">
        <v>6975</v>
      </c>
      <c r="D17171" t="s">
        <v>764</v>
      </c>
    </row>
    <row r="17172" spans="1:4">
      <c r="C17172" t="s">
        <v>6984</v>
      </c>
    </row>
    <row r="17174" spans="1:4">
      <c r="A17174">
        <v>551443</v>
      </c>
      <c r="C17174" t="s">
        <v>6980</v>
      </c>
      <c r="D17174">
        <v>16</v>
      </c>
    </row>
    <row r="17176" spans="1:4">
      <c r="A17176">
        <v>551449</v>
      </c>
      <c r="C17176" t="s">
        <v>6981</v>
      </c>
      <c r="D17176">
        <v>16</v>
      </c>
    </row>
    <row r="17178" spans="1:4">
      <c r="A17178">
        <v>5515</v>
      </c>
      <c r="C17178" t="s">
        <v>6987</v>
      </c>
    </row>
    <row r="17179" spans="1:4">
      <c r="C17179" t="s">
        <v>6988</v>
      </c>
    </row>
    <row r="17180" spans="1:4">
      <c r="C17180" t="s">
        <v>6989</v>
      </c>
    </row>
    <row r="17182" spans="1:4">
      <c r="C17182" t="s">
        <v>6990</v>
      </c>
    </row>
    <row r="17183" spans="1:4">
      <c r="C17183" t="s">
        <v>6939</v>
      </c>
    </row>
    <row r="17185" spans="1:4">
      <c r="A17185">
        <v>5515112</v>
      </c>
      <c r="C17185" t="s">
        <v>6892</v>
      </c>
      <c r="D17185">
        <v>16</v>
      </c>
    </row>
    <row r="17187" spans="1:4">
      <c r="A17187">
        <v>5515119</v>
      </c>
      <c r="C17187" t="s">
        <v>56</v>
      </c>
      <c r="D17187">
        <v>16</v>
      </c>
    </row>
    <row r="17189" spans="1:4">
      <c r="C17189" t="s">
        <v>6991</v>
      </c>
    </row>
    <row r="17190" spans="1:4">
      <c r="C17190" t="s">
        <v>6992</v>
      </c>
    </row>
    <row r="17191" spans="1:4">
      <c r="A17191">
        <v>5515121</v>
      </c>
      <c r="C17191" t="s">
        <v>6892</v>
      </c>
      <c r="D17191">
        <v>16</v>
      </c>
    </row>
    <row r="17193" spans="1:4">
      <c r="A17193">
        <v>5515129</v>
      </c>
      <c r="C17193" t="s">
        <v>56</v>
      </c>
      <c r="D17193">
        <v>16</v>
      </c>
    </row>
    <row r="17195" spans="1:4">
      <c r="C17195" t="s">
        <v>6952</v>
      </c>
    </row>
    <row r="17196" spans="1:4">
      <c r="C17196" t="s">
        <v>6993</v>
      </c>
    </row>
    <row r="17198" spans="1:4">
      <c r="A17198">
        <v>5515131</v>
      </c>
      <c r="C17198" t="s">
        <v>6892</v>
      </c>
      <c r="D17198">
        <v>16</v>
      </c>
    </row>
    <row r="17200" spans="1:4">
      <c r="A17200">
        <v>5515139</v>
      </c>
      <c r="C17200" t="s">
        <v>56</v>
      </c>
      <c r="D17200">
        <v>16</v>
      </c>
    </row>
    <row r="17204" spans="1:4">
      <c r="A17204">
        <v>265</v>
      </c>
    </row>
    <row r="17206" spans="1:4">
      <c r="A17206" t="s">
        <v>0</v>
      </c>
      <c r="C17206" t="s">
        <v>1</v>
      </c>
      <c r="D17206" t="s">
        <v>2</v>
      </c>
    </row>
    <row r="17208" spans="1:4">
      <c r="A17208" t="s">
        <v>4</v>
      </c>
      <c r="B17208" t="s">
        <v>5</v>
      </c>
    </row>
    <row r="17209" spans="1:4">
      <c r="A17209" t="s">
        <v>7</v>
      </c>
      <c r="B17209" t="s">
        <v>8</v>
      </c>
    </row>
    <row r="17210" spans="1:4">
      <c r="A17210" t="s">
        <v>12</v>
      </c>
    </row>
    <row r="17212" spans="1:4">
      <c r="A17212">
        <v>-1</v>
      </c>
      <c r="B17212">
        <v>-2</v>
      </c>
      <c r="C17212">
        <v>-3</v>
      </c>
      <c r="D17212">
        <v>-4</v>
      </c>
    </row>
    <row r="17214" spans="1:4">
      <c r="C17214" t="s">
        <v>676</v>
      </c>
    </row>
    <row r="17216" spans="1:4">
      <c r="A17216">
        <v>55151910</v>
      </c>
      <c r="C17216" t="s">
        <v>6892</v>
      </c>
      <c r="D17216">
        <v>16</v>
      </c>
    </row>
    <row r="17218" spans="1:4">
      <c r="A17218">
        <v>5515199</v>
      </c>
      <c r="C17218" t="s">
        <v>56</v>
      </c>
      <c r="D17218">
        <v>16</v>
      </c>
    </row>
    <row r="17220" spans="1:4">
      <c r="C17220" t="s">
        <v>6994</v>
      </c>
    </row>
    <row r="17222" spans="1:4">
      <c r="C17222" t="s">
        <v>6991</v>
      </c>
    </row>
    <row r="17223" spans="1:4">
      <c r="C17223" t="s">
        <v>6992</v>
      </c>
    </row>
    <row r="17224" spans="1:4">
      <c r="A17224">
        <v>5515211</v>
      </c>
      <c r="C17224" t="s">
        <v>6892</v>
      </c>
      <c r="D17224">
        <v>16</v>
      </c>
    </row>
    <row r="17226" spans="1:4">
      <c r="A17226">
        <v>5515219</v>
      </c>
      <c r="C17226" t="s">
        <v>56</v>
      </c>
      <c r="D17226">
        <v>16</v>
      </c>
    </row>
    <row r="17228" spans="1:4">
      <c r="C17228" t="s">
        <v>6952</v>
      </c>
    </row>
    <row r="17229" spans="1:4">
      <c r="C17229" t="s">
        <v>6993</v>
      </c>
    </row>
    <row r="17231" spans="1:4">
      <c r="A17231">
        <v>5515221</v>
      </c>
      <c r="C17231" t="s">
        <v>6892</v>
      </c>
      <c r="D17231">
        <v>16</v>
      </c>
    </row>
    <row r="17233" spans="1:4">
      <c r="A17233">
        <v>5515229</v>
      </c>
      <c r="C17233" t="s">
        <v>56</v>
      </c>
      <c r="D17233">
        <v>16</v>
      </c>
    </row>
    <row r="17235" spans="1:4">
      <c r="C17235" t="s">
        <v>676</v>
      </c>
    </row>
    <row r="17237" spans="1:4">
      <c r="A17237">
        <v>55152910</v>
      </c>
      <c r="C17237" t="s">
        <v>6892</v>
      </c>
      <c r="D17237">
        <v>16</v>
      </c>
    </row>
    <row r="17239" spans="1:4">
      <c r="A17239">
        <v>5515299</v>
      </c>
      <c r="C17239" t="s">
        <v>56</v>
      </c>
      <c r="D17239">
        <v>16</v>
      </c>
    </row>
    <row r="17241" spans="1:4">
      <c r="C17241" t="s">
        <v>6894</v>
      </c>
    </row>
    <row r="17243" spans="1:4">
      <c r="C17243" t="s">
        <v>6995</v>
      </c>
    </row>
    <row r="17244" spans="1:4">
      <c r="C17244" t="s">
        <v>6992</v>
      </c>
    </row>
    <row r="17245" spans="1:4">
      <c r="A17245">
        <v>5515911</v>
      </c>
      <c r="C17245" t="s">
        <v>6892</v>
      </c>
      <c r="D17245">
        <v>16</v>
      </c>
    </row>
    <row r="17247" spans="1:4">
      <c r="A17247">
        <v>5515919</v>
      </c>
      <c r="C17247" t="s">
        <v>56</v>
      </c>
      <c r="D17247">
        <v>16</v>
      </c>
    </row>
    <row r="17249" spans="1:4">
      <c r="C17249" t="s">
        <v>676</v>
      </c>
    </row>
    <row r="17251" spans="1:4">
      <c r="A17251">
        <v>55159910</v>
      </c>
      <c r="C17251" t="s">
        <v>6892</v>
      </c>
      <c r="D17251">
        <v>16</v>
      </c>
    </row>
    <row r="17253" spans="1:4">
      <c r="A17253">
        <v>5515999</v>
      </c>
      <c r="C17253" t="s">
        <v>56</v>
      </c>
      <c r="D17253">
        <v>16</v>
      </c>
    </row>
    <row r="17255" spans="1:4">
      <c r="A17255">
        <v>5516</v>
      </c>
      <c r="C17255" t="s">
        <v>6996</v>
      </c>
    </row>
    <row r="17257" spans="1:4">
      <c r="C17257" t="s">
        <v>6956</v>
      </c>
    </row>
    <row r="17258" spans="1:4">
      <c r="C17258" t="s">
        <v>6939</v>
      </c>
    </row>
    <row r="17260" spans="1:4">
      <c r="A17260">
        <v>551611</v>
      </c>
      <c r="C17260" t="s">
        <v>6799</v>
      </c>
      <c r="D17260" t="s">
        <v>764</v>
      </c>
    </row>
    <row r="17262" spans="1:4">
      <c r="A17262">
        <v>551612</v>
      </c>
      <c r="C17262" t="s">
        <v>6754</v>
      </c>
      <c r="D17262">
        <v>16</v>
      </c>
    </row>
    <row r="17264" spans="1:4">
      <c r="A17264">
        <v>551613</v>
      </c>
      <c r="C17264" t="s">
        <v>6755</v>
      </c>
      <c r="D17264">
        <v>16</v>
      </c>
    </row>
    <row r="17266" spans="1:4">
      <c r="A17266">
        <v>551614</v>
      </c>
      <c r="C17266" t="s">
        <v>6756</v>
      </c>
      <c r="D17266">
        <v>16</v>
      </c>
    </row>
    <row r="17268" spans="1:4">
      <c r="C17268" t="s">
        <v>6997</v>
      </c>
    </row>
    <row r="17269" spans="1:4">
      <c r="C17269" t="s">
        <v>6998</v>
      </c>
    </row>
    <row r="17270" spans="1:4">
      <c r="C17270" t="s">
        <v>6999</v>
      </c>
    </row>
    <row r="17272" spans="1:4">
      <c r="A17272">
        <v>551621</v>
      </c>
      <c r="C17272" t="s">
        <v>6799</v>
      </c>
      <c r="D17272" t="s">
        <v>764</v>
      </c>
    </row>
    <row r="17274" spans="1:4">
      <c r="A17274">
        <v>551622</v>
      </c>
      <c r="C17274" t="s">
        <v>6754</v>
      </c>
      <c r="D17274">
        <v>16</v>
      </c>
    </row>
    <row r="17276" spans="1:4">
      <c r="A17276">
        <v>551623</v>
      </c>
      <c r="C17276" t="s">
        <v>6755</v>
      </c>
      <c r="D17276">
        <v>16</v>
      </c>
    </row>
    <row r="17278" spans="1:4">
      <c r="A17278">
        <v>551624</v>
      </c>
      <c r="C17278" t="s">
        <v>6756</v>
      </c>
      <c r="D17278">
        <v>16</v>
      </c>
    </row>
    <row r="17280" spans="1:4">
      <c r="C17280" t="s">
        <v>6997</v>
      </c>
    </row>
    <row r="17281" spans="1:4">
      <c r="C17281" t="s">
        <v>7000</v>
      </c>
    </row>
    <row r="17282" spans="1:4">
      <c r="C17282" t="s">
        <v>7001</v>
      </c>
    </row>
    <row r="17284" spans="1:4">
      <c r="A17284">
        <v>551631</v>
      </c>
      <c r="C17284" t="s">
        <v>6799</v>
      </c>
      <c r="D17284" t="s">
        <v>764</v>
      </c>
    </row>
    <row r="17286" spans="1:4">
      <c r="A17286">
        <v>551632</v>
      </c>
      <c r="C17286" t="s">
        <v>6754</v>
      </c>
      <c r="D17286">
        <v>16</v>
      </c>
    </row>
    <row r="17290" spans="1:4">
      <c r="A17290">
        <v>266</v>
      </c>
    </row>
    <row r="17292" spans="1:4">
      <c r="A17292" t="s">
        <v>0</v>
      </c>
      <c r="C17292" t="s">
        <v>1</v>
      </c>
      <c r="D17292" t="s">
        <v>2</v>
      </c>
    </row>
    <row r="17294" spans="1:4">
      <c r="A17294" t="s">
        <v>4</v>
      </c>
      <c r="B17294" t="s">
        <v>5</v>
      </c>
    </row>
    <row r="17295" spans="1:4">
      <c r="A17295" t="s">
        <v>7</v>
      </c>
      <c r="B17295" t="s">
        <v>8</v>
      </c>
    </row>
    <row r="17296" spans="1:4">
      <c r="A17296" t="s">
        <v>12</v>
      </c>
    </row>
    <row r="17298" spans="1:4">
      <c r="A17298">
        <v>-1</v>
      </c>
      <c r="B17298">
        <v>-2</v>
      </c>
      <c r="C17298">
        <v>-3</v>
      </c>
      <c r="D17298">
        <v>-4</v>
      </c>
    </row>
    <row r="17300" spans="1:4">
      <c r="A17300">
        <v>551633</v>
      </c>
      <c r="C17300" t="s">
        <v>6755</v>
      </c>
      <c r="D17300">
        <v>16</v>
      </c>
    </row>
    <row r="17302" spans="1:4">
      <c r="A17302">
        <v>551634</v>
      </c>
      <c r="C17302" t="s">
        <v>6756</v>
      </c>
      <c r="D17302">
        <v>16</v>
      </c>
    </row>
    <row r="17304" spans="1:4">
      <c r="C17304" t="s">
        <v>6997</v>
      </c>
    </row>
    <row r="17305" spans="1:4">
      <c r="C17305" t="s">
        <v>7002</v>
      </c>
    </row>
    <row r="17307" spans="1:4">
      <c r="A17307">
        <v>551641</v>
      </c>
      <c r="C17307" t="s">
        <v>6799</v>
      </c>
      <c r="D17307" t="s">
        <v>764</v>
      </c>
    </row>
    <row r="17309" spans="1:4">
      <c r="A17309">
        <v>551642</v>
      </c>
      <c r="C17309" t="s">
        <v>6754</v>
      </c>
      <c r="D17309">
        <v>16</v>
      </c>
    </row>
    <row r="17311" spans="1:4">
      <c r="A17311">
        <v>551643</v>
      </c>
      <c r="C17311" t="s">
        <v>6755</v>
      </c>
      <c r="D17311">
        <v>16</v>
      </c>
    </row>
    <row r="17313" spans="1:4">
      <c r="A17313">
        <v>551644</v>
      </c>
      <c r="C17313" t="s">
        <v>6756</v>
      </c>
      <c r="D17313">
        <v>16</v>
      </c>
    </row>
    <row r="17315" spans="1:4">
      <c r="C17315" t="s">
        <v>95</v>
      </c>
    </row>
    <row r="17317" spans="1:4">
      <c r="A17317">
        <v>55169100</v>
      </c>
      <c r="C17317" t="s">
        <v>6799</v>
      </c>
      <c r="D17317" t="s">
        <v>764</v>
      </c>
    </row>
    <row r="17319" spans="1:4">
      <c r="A17319">
        <v>551692</v>
      </c>
      <c r="C17319" t="s">
        <v>6754</v>
      </c>
      <c r="D17319">
        <v>16</v>
      </c>
    </row>
    <row r="17321" spans="1:4">
      <c r="A17321">
        <v>551693</v>
      </c>
      <c r="C17321" t="s">
        <v>6755</v>
      </c>
      <c r="D17321">
        <v>16</v>
      </c>
    </row>
    <row r="17323" spans="1:4">
      <c r="A17323">
        <v>551694</v>
      </c>
      <c r="C17323" t="s">
        <v>6756</v>
      </c>
      <c r="D17323">
        <v>16</v>
      </c>
    </row>
    <row r="17328" spans="1:4">
      <c r="A17328" t="s">
        <v>7003</v>
      </c>
    </row>
    <row r="17330" spans="1:2">
      <c r="A17330" t="s">
        <v>7004</v>
      </c>
    </row>
    <row r="17332" spans="1:2">
      <c r="A17332" t="s">
        <v>7005</v>
      </c>
    </row>
    <row r="17334" spans="1:2">
      <c r="A17334" t="s">
        <v>822</v>
      </c>
    </row>
    <row r="17336" spans="1:2">
      <c r="A17336" t="s">
        <v>823</v>
      </c>
      <c r="B17336" t="s">
        <v>1470</v>
      </c>
    </row>
    <row r="17338" spans="1:2">
      <c r="A17338" t="s">
        <v>7006</v>
      </c>
    </row>
    <row r="17339" spans="1:2">
      <c r="A17339" t="s">
        <v>7007</v>
      </c>
    </row>
    <row r="17341" spans="1:2">
      <c r="A17341" t="s">
        <v>7008</v>
      </c>
    </row>
    <row r="17343" spans="1:2">
      <c r="A17343" t="s">
        <v>7009</v>
      </c>
    </row>
    <row r="17345" spans="1:2">
      <c r="A17345" t="s">
        <v>7010</v>
      </c>
    </row>
    <row r="17347" spans="1:2">
      <c r="A17347" t="s">
        <v>7011</v>
      </c>
    </row>
    <row r="17349" spans="1:2">
      <c r="A17349" t="s">
        <v>825</v>
      </c>
      <c r="B17349" t="s">
        <v>7012</v>
      </c>
    </row>
    <row r="17351" spans="1:2">
      <c r="A17351" t="s">
        <v>827</v>
      </c>
      <c r="B17351" t="s">
        <v>7013</v>
      </c>
    </row>
    <row r="17355" spans="1:2">
      <c r="A17355">
        <v>267</v>
      </c>
    </row>
    <row r="17358" spans="1:2">
      <c r="A17358" t="s">
        <v>7014</v>
      </c>
    </row>
    <row r="17360" spans="1:2">
      <c r="A17360" t="s">
        <v>7015</v>
      </c>
    </row>
    <row r="17362" spans="1:4">
      <c r="A17362" t="s">
        <v>7016</v>
      </c>
    </row>
    <row r="17364" spans="1:4">
      <c r="A17364" t="s">
        <v>7017</v>
      </c>
    </row>
    <row r="17366" spans="1:4">
      <c r="A17366" t="s">
        <v>7018</v>
      </c>
    </row>
    <row r="17368" spans="1:4">
      <c r="A17368" t="s">
        <v>1480</v>
      </c>
      <c r="B17368" t="s">
        <v>7019</v>
      </c>
    </row>
    <row r="17371" spans="1:4">
      <c r="A17371" t="s">
        <v>0</v>
      </c>
      <c r="C17371" t="s">
        <v>1</v>
      </c>
      <c r="D17371" t="s">
        <v>2</v>
      </c>
    </row>
    <row r="17373" spans="1:4">
      <c r="A17373" t="s">
        <v>4</v>
      </c>
      <c r="B17373" t="s">
        <v>5</v>
      </c>
    </row>
    <row r="17374" spans="1:4">
      <c r="A17374" t="s">
        <v>7</v>
      </c>
      <c r="B17374" t="s">
        <v>8</v>
      </c>
    </row>
    <row r="17375" spans="1:4">
      <c r="A17375" t="s">
        <v>12</v>
      </c>
    </row>
    <row r="17377" spans="1:4">
      <c r="A17377">
        <v>-1</v>
      </c>
      <c r="B17377">
        <v>-2</v>
      </c>
      <c r="C17377">
        <v>-3</v>
      </c>
      <c r="D17377">
        <v>-4</v>
      </c>
    </row>
    <row r="17379" spans="1:4">
      <c r="A17379">
        <v>5601</v>
      </c>
      <c r="C17379" t="s">
        <v>7020</v>
      </c>
    </row>
    <row r="17380" spans="1:4">
      <c r="C17380" t="s">
        <v>7021</v>
      </c>
    </row>
    <row r="17381" spans="1:4">
      <c r="C17381" t="s">
        <v>7022</v>
      </c>
    </row>
    <row r="17383" spans="1:4">
      <c r="C17383" t="s">
        <v>7023</v>
      </c>
    </row>
    <row r="17384" spans="1:4">
      <c r="C17384" t="s">
        <v>7024</v>
      </c>
    </row>
    <row r="17385" spans="1:4">
      <c r="A17385">
        <v>560121</v>
      </c>
      <c r="C17385" t="s">
        <v>7025</v>
      </c>
      <c r="D17385">
        <v>20</v>
      </c>
    </row>
    <row r="17387" spans="1:4">
      <c r="A17387">
        <v>560122</v>
      </c>
      <c r="C17387" t="s">
        <v>7026</v>
      </c>
      <c r="D17387">
        <v>20</v>
      </c>
    </row>
    <row r="17389" spans="1:4">
      <c r="A17389">
        <v>560129</v>
      </c>
      <c r="C17389" t="s">
        <v>27</v>
      </c>
      <c r="D17389">
        <v>20</v>
      </c>
    </row>
    <row r="17391" spans="1:4">
      <c r="A17391">
        <v>56013</v>
      </c>
      <c r="C17391" t="s">
        <v>7027</v>
      </c>
      <c r="D17391" t="s">
        <v>265</v>
      </c>
    </row>
    <row r="17393" spans="1:4">
      <c r="A17393">
        <v>5602</v>
      </c>
      <c r="C17393" t="s">
        <v>7028</v>
      </c>
    </row>
    <row r="17394" spans="1:4">
      <c r="C17394" t="s">
        <v>7029</v>
      </c>
    </row>
    <row r="17396" spans="1:4">
      <c r="A17396">
        <v>56021</v>
      </c>
      <c r="C17396" t="s">
        <v>7030</v>
      </c>
      <c r="D17396" t="s">
        <v>764</v>
      </c>
    </row>
    <row r="17398" spans="1:4">
      <c r="C17398" t="s">
        <v>7031</v>
      </c>
    </row>
    <row r="17399" spans="1:4">
      <c r="C17399" t="s">
        <v>7032</v>
      </c>
    </row>
    <row r="17401" spans="1:4">
      <c r="A17401">
        <v>560221</v>
      </c>
      <c r="C17401" t="s">
        <v>7033</v>
      </c>
      <c r="D17401" t="s">
        <v>764</v>
      </c>
    </row>
    <row r="17403" spans="1:4">
      <c r="A17403">
        <v>560229</v>
      </c>
      <c r="C17403" t="s">
        <v>7034</v>
      </c>
      <c r="D17403">
        <v>16</v>
      </c>
    </row>
    <row r="17405" spans="1:4">
      <c r="A17405">
        <v>56029</v>
      </c>
      <c r="C17405" t="s">
        <v>33</v>
      </c>
      <c r="D17405">
        <v>16</v>
      </c>
    </row>
    <row r="17407" spans="1:4">
      <c r="A17407">
        <v>5603</v>
      </c>
      <c r="C17407" t="s">
        <v>7035</v>
      </c>
    </row>
    <row r="17408" spans="1:4">
      <c r="C17408" t="s">
        <v>7036</v>
      </c>
    </row>
    <row r="17410" spans="1:4">
      <c r="C17410" t="s">
        <v>7037</v>
      </c>
    </row>
    <row r="17412" spans="1:4">
      <c r="A17412">
        <v>56031100</v>
      </c>
      <c r="C17412" t="s">
        <v>7038</v>
      </c>
      <c r="D17412" t="s">
        <v>764</v>
      </c>
    </row>
    <row r="17417" spans="1:4">
      <c r="A17417">
        <v>268</v>
      </c>
    </row>
    <row r="17419" spans="1:4">
      <c r="A17419" t="s">
        <v>0</v>
      </c>
      <c r="C17419" t="s">
        <v>1</v>
      </c>
      <c r="D17419" t="s">
        <v>2</v>
      </c>
    </row>
    <row r="17421" spans="1:4">
      <c r="A17421" t="s">
        <v>4</v>
      </c>
      <c r="B17421" t="s">
        <v>5</v>
      </c>
    </row>
    <row r="17422" spans="1:4">
      <c r="A17422" t="s">
        <v>7</v>
      </c>
      <c r="B17422" t="s">
        <v>8</v>
      </c>
    </row>
    <row r="17423" spans="1:4">
      <c r="A17423" t="s">
        <v>12</v>
      </c>
    </row>
    <row r="17425" spans="1:4">
      <c r="A17425">
        <v>-1</v>
      </c>
      <c r="B17425">
        <v>-2</v>
      </c>
      <c r="C17425">
        <v>-3</v>
      </c>
      <c r="D17425">
        <v>-4</v>
      </c>
    </row>
    <row r="17427" spans="1:4">
      <c r="A17427">
        <v>560312</v>
      </c>
      <c r="C17427" t="s">
        <v>7039</v>
      </c>
      <c r="D17427" t="s">
        <v>764</v>
      </c>
    </row>
    <row r="17428" spans="1:4">
      <c r="C17428" t="s">
        <v>7040</v>
      </c>
    </row>
    <row r="17430" spans="1:4">
      <c r="A17430">
        <v>560313</v>
      </c>
      <c r="C17430" t="s">
        <v>7041</v>
      </c>
      <c r="D17430" t="s">
        <v>764</v>
      </c>
    </row>
    <row r="17431" spans="1:4">
      <c r="C17431" t="s">
        <v>7042</v>
      </c>
    </row>
    <row r="17433" spans="1:4">
      <c r="A17433">
        <v>560314</v>
      </c>
      <c r="C17433" t="s">
        <v>7043</v>
      </c>
      <c r="D17433" t="s">
        <v>764</v>
      </c>
    </row>
    <row r="17434" spans="1:4">
      <c r="C17434" t="s">
        <v>95</v>
      </c>
    </row>
    <row r="17436" spans="1:4">
      <c r="A17436">
        <v>56039100</v>
      </c>
      <c r="C17436" t="s">
        <v>7038</v>
      </c>
      <c r="D17436" t="s">
        <v>764</v>
      </c>
    </row>
    <row r="17437" spans="1:4">
      <c r="A17437">
        <v>560392</v>
      </c>
      <c r="C17437" t="s">
        <v>7044</v>
      </c>
      <c r="D17437" t="s">
        <v>98</v>
      </c>
    </row>
    <row r="17438" spans="1:4">
      <c r="C17438" t="s">
        <v>7045</v>
      </c>
    </row>
    <row r="17440" spans="1:4">
      <c r="A17440">
        <v>560393</v>
      </c>
      <c r="C17440" t="s">
        <v>7041</v>
      </c>
      <c r="D17440" t="s">
        <v>764</v>
      </c>
    </row>
    <row r="17441" spans="1:4">
      <c r="C17441" t="s">
        <v>7042</v>
      </c>
    </row>
    <row r="17443" spans="1:4">
      <c r="A17443">
        <v>560394</v>
      </c>
      <c r="C17443" t="s">
        <v>7043</v>
      </c>
      <c r="D17443" t="s">
        <v>764</v>
      </c>
    </row>
    <row r="17444" spans="1:4">
      <c r="A17444">
        <v>5604</v>
      </c>
      <c r="C17444" t="s">
        <v>7046</v>
      </c>
    </row>
    <row r="17445" spans="1:4">
      <c r="C17445" t="s">
        <v>7047</v>
      </c>
    </row>
    <row r="17446" spans="1:4">
      <c r="C17446" t="s">
        <v>7048</v>
      </c>
    </row>
    <row r="17447" spans="1:4">
      <c r="C17447" t="s">
        <v>7049</v>
      </c>
    </row>
    <row r="17449" spans="1:4">
      <c r="A17449">
        <v>56041</v>
      </c>
      <c r="C17449" t="s">
        <v>7050</v>
      </c>
      <c r="D17449" t="s">
        <v>265</v>
      </c>
    </row>
    <row r="17451" spans="1:4">
      <c r="A17451">
        <v>56049</v>
      </c>
      <c r="C17451" t="s">
        <v>33</v>
      </c>
      <c r="D17451">
        <v>11</v>
      </c>
    </row>
    <row r="17453" spans="1:4">
      <c r="A17453">
        <v>5605</v>
      </c>
      <c r="C17453" t="s">
        <v>7051</v>
      </c>
      <c r="D17453">
        <v>11</v>
      </c>
    </row>
    <row r="17454" spans="1:4">
      <c r="C17454" t="s">
        <v>7052</v>
      </c>
    </row>
    <row r="17455" spans="1:4">
      <c r="C17455" t="s">
        <v>7053</v>
      </c>
    </row>
    <row r="17456" spans="1:4">
      <c r="C17456" t="s">
        <v>7054</v>
      </c>
    </row>
    <row r="17457" spans="1:4">
      <c r="C17457" t="s">
        <v>7055</v>
      </c>
    </row>
    <row r="17458" spans="1:4">
      <c r="A17458">
        <v>5606</v>
      </c>
      <c r="C17458" t="s">
        <v>7056</v>
      </c>
      <c r="D17458">
        <v>11</v>
      </c>
    </row>
    <row r="17459" spans="1:4">
      <c r="C17459" t="s">
        <v>7057</v>
      </c>
    </row>
    <row r="17460" spans="1:4">
      <c r="C17460" t="s">
        <v>7058</v>
      </c>
    </row>
    <row r="17461" spans="1:4">
      <c r="C17461" t="s">
        <v>7059</v>
      </c>
    </row>
    <row r="17462" spans="1:4">
      <c r="C17462" t="s">
        <v>7060</v>
      </c>
    </row>
    <row r="17464" spans="1:4">
      <c r="A17464">
        <v>5607</v>
      </c>
      <c r="C17464" t="s">
        <v>7061</v>
      </c>
    </row>
    <row r="17465" spans="1:4">
      <c r="C17465" t="s">
        <v>7062</v>
      </c>
    </row>
    <row r="17466" spans="1:4">
      <c r="C17466" t="s">
        <v>7063</v>
      </c>
    </row>
    <row r="17467" spans="1:4">
      <c r="C17467" t="s">
        <v>7064</v>
      </c>
    </row>
    <row r="17469" spans="1:4">
      <c r="C17469" t="s">
        <v>7065</v>
      </c>
    </row>
    <row r="17470" spans="1:4">
      <c r="C17470" t="s">
        <v>7066</v>
      </c>
    </row>
    <row r="17471" spans="1:4">
      <c r="A17471">
        <v>560721</v>
      </c>
      <c r="C17471" t="s">
        <v>7067</v>
      </c>
      <c r="D17471" t="s">
        <v>98</v>
      </c>
    </row>
    <row r="17473" spans="1:4">
      <c r="A17473">
        <v>560729</v>
      </c>
      <c r="C17473" t="s">
        <v>27</v>
      </c>
      <c r="D17473">
        <v>20</v>
      </c>
    </row>
    <row r="17475" spans="1:4">
      <c r="C17475" t="s">
        <v>7068</v>
      </c>
    </row>
    <row r="17477" spans="1:4">
      <c r="A17477">
        <v>56074100</v>
      </c>
      <c r="C17477" t="s">
        <v>7067</v>
      </c>
      <c r="D17477" t="s">
        <v>98</v>
      </c>
    </row>
    <row r="17479" spans="1:4">
      <c r="A17479">
        <v>560749</v>
      </c>
      <c r="C17479" t="s">
        <v>27</v>
      </c>
      <c r="D17479">
        <v>20</v>
      </c>
    </row>
    <row r="17481" spans="1:4">
      <c r="A17481">
        <v>56075</v>
      </c>
      <c r="C17481" t="s">
        <v>7069</v>
      </c>
      <c r="D17481">
        <v>20</v>
      </c>
    </row>
    <row r="17483" spans="1:4">
      <c r="A17483">
        <v>56079</v>
      </c>
      <c r="C17483" t="s">
        <v>33</v>
      </c>
      <c r="D17483">
        <v>20</v>
      </c>
    </row>
    <row r="17486" spans="1:4">
      <c r="A17486">
        <v>269</v>
      </c>
    </row>
    <row r="17488" spans="1:4">
      <c r="A17488" t="s">
        <v>0</v>
      </c>
      <c r="C17488" t="s">
        <v>1</v>
      </c>
      <c r="D17488" t="s">
        <v>2</v>
      </c>
    </row>
    <row r="17490" spans="1:4">
      <c r="A17490" t="s">
        <v>4</v>
      </c>
      <c r="B17490" t="s">
        <v>5</v>
      </c>
    </row>
    <row r="17491" spans="1:4">
      <c r="A17491" t="s">
        <v>7</v>
      </c>
      <c r="B17491" t="s">
        <v>8</v>
      </c>
    </row>
    <row r="17492" spans="1:4">
      <c r="A17492" t="s">
        <v>12</v>
      </c>
    </row>
    <row r="17494" spans="1:4">
      <c r="A17494">
        <v>-1</v>
      </c>
      <c r="B17494">
        <v>-2</v>
      </c>
      <c r="C17494">
        <v>-3</v>
      </c>
      <c r="D17494">
        <v>-4</v>
      </c>
    </row>
    <row r="17496" spans="1:4">
      <c r="A17496">
        <v>5608</v>
      </c>
      <c r="C17496" t="s">
        <v>7070</v>
      </c>
    </row>
    <row r="17497" spans="1:4">
      <c r="C17497" t="s">
        <v>7071</v>
      </c>
    </row>
    <row r="17498" spans="1:4">
      <c r="C17498" t="s">
        <v>7072</v>
      </c>
    </row>
    <row r="17500" spans="1:4">
      <c r="C17500" t="s">
        <v>7073</v>
      </c>
    </row>
    <row r="17502" spans="1:4">
      <c r="A17502">
        <v>56081100</v>
      </c>
      <c r="C17502" t="s">
        <v>7074</v>
      </c>
      <c r="D17502">
        <v>3</v>
      </c>
    </row>
    <row r="17504" spans="1:4">
      <c r="A17504">
        <v>560819</v>
      </c>
      <c r="C17504" t="s">
        <v>27</v>
      </c>
      <c r="D17504">
        <v>3</v>
      </c>
    </row>
    <row r="17506" spans="1:4">
      <c r="A17506">
        <v>56089</v>
      </c>
      <c r="C17506" t="s">
        <v>33</v>
      </c>
      <c r="D17506">
        <v>3</v>
      </c>
    </row>
    <row r="17508" spans="1:4">
      <c r="A17508">
        <v>5609</v>
      </c>
      <c r="C17508" t="s">
        <v>7075</v>
      </c>
      <c r="D17508">
        <v>20</v>
      </c>
    </row>
    <row r="17509" spans="1:4">
      <c r="C17509" t="s">
        <v>7076</v>
      </c>
    </row>
    <row r="17510" spans="1:4">
      <c r="C17510" t="s">
        <v>4500</v>
      </c>
    </row>
    <row r="17522" spans="1:4">
      <c r="A17522" t="s">
        <v>7077</v>
      </c>
    </row>
    <row r="17524" spans="1:4">
      <c r="A17524" t="s">
        <v>7078</v>
      </c>
    </row>
    <row r="17526" spans="1:4">
      <c r="A17526" t="s">
        <v>822</v>
      </c>
    </row>
    <row r="17528" spans="1:4">
      <c r="A17528" t="s">
        <v>823</v>
      </c>
      <c r="B17528" t="s">
        <v>7079</v>
      </c>
    </row>
    <row r="17530" spans="1:4">
      <c r="A17530" t="s">
        <v>825</v>
      </c>
      <c r="B17530" t="s">
        <v>7080</v>
      </c>
    </row>
    <row r="17532" spans="1:4">
      <c r="A17532" t="s">
        <v>0</v>
      </c>
      <c r="C17532" t="s">
        <v>1</v>
      </c>
      <c r="D17532" t="s">
        <v>2</v>
      </c>
    </row>
    <row r="17534" spans="1:4">
      <c r="A17534" t="s">
        <v>4</v>
      </c>
      <c r="B17534" t="s">
        <v>5</v>
      </c>
    </row>
    <row r="17535" spans="1:4">
      <c r="A17535" t="s">
        <v>7</v>
      </c>
      <c r="B17535" t="s">
        <v>8</v>
      </c>
    </row>
    <row r="17536" spans="1:4">
      <c r="A17536" t="s">
        <v>12</v>
      </c>
    </row>
    <row r="17538" spans="1:4">
      <c r="A17538">
        <v>-1</v>
      </c>
      <c r="B17538">
        <v>-2</v>
      </c>
      <c r="C17538">
        <v>-3</v>
      </c>
      <c r="D17538">
        <v>-4</v>
      </c>
    </row>
    <row r="17540" spans="1:4">
      <c r="A17540">
        <v>5701</v>
      </c>
      <c r="C17540" t="s">
        <v>7081</v>
      </c>
    </row>
    <row r="17541" spans="1:4">
      <c r="C17541" t="s">
        <v>7082</v>
      </c>
    </row>
    <row r="17543" spans="1:4">
      <c r="C17543" t="s">
        <v>7083</v>
      </c>
    </row>
    <row r="17545" spans="1:4">
      <c r="A17545">
        <v>57011010</v>
      </c>
      <c r="C17545" t="s">
        <v>7084</v>
      </c>
      <c r="D17545">
        <v>20</v>
      </c>
    </row>
    <row r="17547" spans="1:4">
      <c r="A17547">
        <v>5701102</v>
      </c>
      <c r="C17547" t="s">
        <v>7085</v>
      </c>
      <c r="D17547">
        <v>20</v>
      </c>
    </row>
    <row r="17549" spans="1:4">
      <c r="A17549">
        <v>5701109</v>
      </c>
      <c r="C17549" t="s">
        <v>56</v>
      </c>
      <c r="D17549">
        <v>20</v>
      </c>
    </row>
    <row r="17551" spans="1:4">
      <c r="A17551">
        <v>57019</v>
      </c>
      <c r="C17551" t="s">
        <v>7086</v>
      </c>
      <c r="D17551">
        <v>20</v>
      </c>
    </row>
    <row r="17558" spans="1:5">
      <c r="A17558">
        <v>270</v>
      </c>
    </row>
    <row r="17560" spans="1:5">
      <c r="A17560" t="s">
        <v>0</v>
      </c>
      <c r="D17560" t="s">
        <v>1</v>
      </c>
      <c r="E17560" t="s">
        <v>2</v>
      </c>
    </row>
    <row r="17562" spans="1:5">
      <c r="A17562" t="s">
        <v>4</v>
      </c>
      <c r="B17562" t="s">
        <v>5</v>
      </c>
    </row>
    <row r="17563" spans="1:5">
      <c r="A17563" t="s">
        <v>7</v>
      </c>
      <c r="B17563" t="s">
        <v>8</v>
      </c>
    </row>
    <row r="17564" spans="1:5">
      <c r="A17564" t="s">
        <v>12</v>
      </c>
    </row>
    <row r="17566" spans="1:5">
      <c r="A17566">
        <v>-1</v>
      </c>
      <c r="B17566">
        <v>-2</v>
      </c>
      <c r="D17566">
        <v>-3</v>
      </c>
      <c r="E17566">
        <v>-4</v>
      </c>
    </row>
    <row r="17568" spans="1:5">
      <c r="A17568">
        <v>5702</v>
      </c>
      <c r="C17568" t="s">
        <v>7081</v>
      </c>
    </row>
    <row r="17569" spans="1:5">
      <c r="C17569" t="s">
        <v>7087</v>
      </c>
    </row>
    <row r="17570" spans="1:5">
      <c r="C17570" t="s">
        <v>7088</v>
      </c>
    </row>
    <row r="17571" spans="1:5">
      <c r="C17571" t="s">
        <v>7089</v>
      </c>
    </row>
    <row r="17573" spans="1:5">
      <c r="A17573">
        <v>57021</v>
      </c>
      <c r="C17573" t="s">
        <v>7090</v>
      </c>
      <c r="E17573">
        <v>20</v>
      </c>
    </row>
    <row r="17574" spans="1:5">
      <c r="C17574" t="s">
        <v>7091</v>
      </c>
    </row>
    <row r="17576" spans="1:5">
      <c r="A17576">
        <v>57022</v>
      </c>
      <c r="C17576" t="s">
        <v>7092</v>
      </c>
      <c r="E17576" t="s">
        <v>98</v>
      </c>
    </row>
    <row r="17578" spans="1:5">
      <c r="C17578" t="s">
        <v>7093</v>
      </c>
    </row>
    <row r="17580" spans="1:5">
      <c r="A17580">
        <v>57023100</v>
      </c>
      <c r="C17580" t="s">
        <v>7033</v>
      </c>
      <c r="E17580" t="s">
        <v>98</v>
      </c>
    </row>
    <row r="17582" spans="1:5">
      <c r="C17582" t="s">
        <v>7094</v>
      </c>
    </row>
    <row r="17584" spans="1:5">
      <c r="A17584">
        <v>57023210</v>
      </c>
      <c r="C17584" t="s">
        <v>7095</v>
      </c>
      <c r="E17584">
        <v>3</v>
      </c>
    </row>
    <row r="17586" spans="1:5">
      <c r="A17586">
        <v>5702329</v>
      </c>
      <c r="C17586" t="s">
        <v>56</v>
      </c>
      <c r="E17586">
        <v>20</v>
      </c>
    </row>
    <row r="17588" spans="1:5">
      <c r="A17588">
        <v>570239</v>
      </c>
      <c r="C17588" t="s">
        <v>7034</v>
      </c>
      <c r="E17588">
        <v>20</v>
      </c>
    </row>
    <row r="17590" spans="1:5">
      <c r="C17590" t="s">
        <v>7096</v>
      </c>
    </row>
    <row r="17592" spans="1:5">
      <c r="C17592" t="s">
        <v>7097</v>
      </c>
    </row>
    <row r="17594" spans="1:5">
      <c r="A17594">
        <v>57024110</v>
      </c>
      <c r="C17594" t="s">
        <v>7098</v>
      </c>
      <c r="E17594">
        <v>20</v>
      </c>
    </row>
    <row r="17596" spans="1:5">
      <c r="A17596">
        <v>5702419</v>
      </c>
      <c r="C17596" t="s">
        <v>56</v>
      </c>
      <c r="E17596">
        <v>20</v>
      </c>
    </row>
    <row r="17598" spans="1:5">
      <c r="C17598" t="s">
        <v>7094</v>
      </c>
    </row>
    <row r="17600" spans="1:5">
      <c r="A17600">
        <v>57024210</v>
      </c>
      <c r="C17600" t="s">
        <v>7095</v>
      </c>
      <c r="E17600">
        <v>3</v>
      </c>
    </row>
    <row r="17602" spans="1:5">
      <c r="A17602">
        <v>5702429</v>
      </c>
      <c r="C17602" t="s">
        <v>56</v>
      </c>
      <c r="E17602">
        <v>20</v>
      </c>
    </row>
    <row r="17604" spans="1:5">
      <c r="A17604">
        <v>570249</v>
      </c>
      <c r="C17604" t="s">
        <v>7034</v>
      </c>
      <c r="E17604">
        <v>20</v>
      </c>
    </row>
    <row r="17606" spans="1:5">
      <c r="A17606">
        <v>57025</v>
      </c>
      <c r="C17606" t="s">
        <v>360</v>
      </c>
      <c r="D17606" t="s">
        <v>7099</v>
      </c>
      <c r="E17606">
        <v>20</v>
      </c>
    </row>
    <row r="17608" spans="1:5">
      <c r="C17608" t="s">
        <v>7100</v>
      </c>
    </row>
    <row r="17610" spans="1:5">
      <c r="A17610">
        <v>57029100</v>
      </c>
      <c r="C17610" t="s">
        <v>7033</v>
      </c>
      <c r="E17610" t="s">
        <v>98</v>
      </c>
    </row>
    <row r="17612" spans="1:5">
      <c r="A17612">
        <v>570292</v>
      </c>
      <c r="C17612" t="s">
        <v>7101</v>
      </c>
      <c r="E17612">
        <v>20</v>
      </c>
    </row>
    <row r="17614" spans="1:5">
      <c r="C17614" t="s">
        <v>7102</v>
      </c>
    </row>
    <row r="17616" spans="1:5">
      <c r="A17616">
        <v>57029910</v>
      </c>
      <c r="C17616" t="s">
        <v>7103</v>
      </c>
      <c r="E17616">
        <v>20</v>
      </c>
    </row>
    <row r="17618" spans="1:5">
      <c r="A17618">
        <v>5702992</v>
      </c>
      <c r="C17618" t="s">
        <v>7104</v>
      </c>
      <c r="E17618">
        <v>20</v>
      </c>
    </row>
    <row r="17620" spans="1:5">
      <c r="A17620">
        <v>5702999</v>
      </c>
      <c r="C17620" t="s">
        <v>56</v>
      </c>
      <c r="E17620">
        <v>20</v>
      </c>
    </row>
    <row r="17622" spans="1:5">
      <c r="A17622">
        <v>5703</v>
      </c>
      <c r="C17622" t="s">
        <v>7081</v>
      </c>
    </row>
    <row r="17623" spans="1:5">
      <c r="C17623" t="s">
        <v>7105</v>
      </c>
    </row>
    <row r="17625" spans="1:5">
      <c r="A17625">
        <v>57031</v>
      </c>
      <c r="C17625" t="s">
        <v>7106</v>
      </c>
      <c r="E17625" t="s">
        <v>98</v>
      </c>
    </row>
    <row r="17627" spans="1:5">
      <c r="C17627" t="s">
        <v>7107</v>
      </c>
    </row>
    <row r="17629" spans="1:5">
      <c r="A17629">
        <v>57032010</v>
      </c>
      <c r="C17629" t="s">
        <v>7095</v>
      </c>
      <c r="E17629">
        <v>3</v>
      </c>
    </row>
    <row r="17631" spans="1:5">
      <c r="A17631">
        <v>5703202</v>
      </c>
      <c r="C17631" t="s">
        <v>7108</v>
      </c>
      <c r="E17631">
        <v>16</v>
      </c>
    </row>
    <row r="17632" spans="1:5">
      <c r="C17632" t="s">
        <v>7109</v>
      </c>
    </row>
    <row r="17633" spans="1:6">
      <c r="C17633" t="s">
        <v>7110</v>
      </c>
    </row>
    <row r="17634" spans="1:6">
      <c r="C17634" t="s">
        <v>7111</v>
      </c>
    </row>
    <row r="17635" spans="1:6">
      <c r="C17635" t="s">
        <v>7112</v>
      </c>
    </row>
    <row r="17637" spans="1:6">
      <c r="A17637">
        <v>5703203</v>
      </c>
      <c r="C17637" t="s">
        <v>5219</v>
      </c>
      <c r="E17637" t="s">
        <v>764</v>
      </c>
    </row>
    <row r="17639" spans="1:6">
      <c r="A17639">
        <v>5703209</v>
      </c>
      <c r="C17639" t="s">
        <v>56</v>
      </c>
      <c r="E17639">
        <v>16</v>
      </c>
    </row>
    <row r="17643" spans="1:6">
      <c r="A17643">
        <v>271</v>
      </c>
    </row>
    <row r="17645" spans="1:6">
      <c r="A17645" t="s">
        <v>0</v>
      </c>
      <c r="D17645" t="s">
        <v>1</v>
      </c>
      <c r="F17645" t="s">
        <v>2</v>
      </c>
    </row>
    <row r="17647" spans="1:6">
      <c r="A17647" t="s">
        <v>4</v>
      </c>
      <c r="B17647" t="s">
        <v>5</v>
      </c>
    </row>
    <row r="17648" spans="1:6">
      <c r="A17648" t="s">
        <v>7</v>
      </c>
      <c r="B17648" t="s">
        <v>8</v>
      </c>
    </row>
    <row r="17649" spans="1:6">
      <c r="A17649" t="s">
        <v>12</v>
      </c>
    </row>
    <row r="17651" spans="1:6">
      <c r="A17651">
        <v>-1</v>
      </c>
      <c r="B17651">
        <v>-2</v>
      </c>
      <c r="D17651">
        <v>-3</v>
      </c>
      <c r="F17651">
        <v>-4</v>
      </c>
    </row>
    <row r="17653" spans="1:6">
      <c r="C17653" t="s">
        <v>7113</v>
      </c>
    </row>
    <row r="17655" spans="1:6">
      <c r="A17655">
        <v>57033010</v>
      </c>
      <c r="C17655" t="s">
        <v>7095</v>
      </c>
      <c r="F17655">
        <v>3</v>
      </c>
    </row>
    <row r="17657" spans="1:6">
      <c r="A17657">
        <v>5703302</v>
      </c>
      <c r="C17657" t="s">
        <v>2414</v>
      </c>
      <c r="D17657" t="s">
        <v>7114</v>
      </c>
      <c r="F17657">
        <v>16</v>
      </c>
    </row>
    <row r="17658" spans="1:6">
      <c r="C17658" t="s">
        <v>7115</v>
      </c>
    </row>
    <row r="17659" spans="1:6">
      <c r="C17659" t="s">
        <v>7116</v>
      </c>
      <c r="E17659" t="s">
        <v>7117</v>
      </c>
    </row>
    <row r="17660" spans="1:6">
      <c r="C17660" t="s">
        <v>7111</v>
      </c>
    </row>
    <row r="17661" spans="1:6">
      <c r="C17661" t="s">
        <v>7112</v>
      </c>
    </row>
    <row r="17663" spans="1:6">
      <c r="A17663">
        <v>5703303</v>
      </c>
      <c r="C17663" t="s">
        <v>5219</v>
      </c>
      <c r="F17663" t="s">
        <v>764</v>
      </c>
    </row>
    <row r="17665" spans="1:6">
      <c r="A17665">
        <v>5703309</v>
      </c>
      <c r="C17665" t="s">
        <v>56</v>
      </c>
      <c r="F17665">
        <v>16</v>
      </c>
    </row>
    <row r="17667" spans="1:6">
      <c r="A17667">
        <v>57039</v>
      </c>
      <c r="C17667" t="s">
        <v>7086</v>
      </c>
      <c r="F17667">
        <v>20</v>
      </c>
    </row>
    <row r="17669" spans="1:6">
      <c r="A17669">
        <v>5704</v>
      </c>
      <c r="C17669" t="s">
        <v>7118</v>
      </c>
    </row>
    <row r="17670" spans="1:6">
      <c r="C17670" t="s">
        <v>7119</v>
      </c>
    </row>
    <row r="17671" spans="1:6">
      <c r="C17671" t="s">
        <v>7120</v>
      </c>
    </row>
    <row r="17673" spans="1:6">
      <c r="A17673">
        <v>57041</v>
      </c>
      <c r="C17673" t="s">
        <v>7121</v>
      </c>
      <c r="F17673" t="s">
        <v>98</v>
      </c>
    </row>
    <row r="17674" spans="1:6">
      <c r="A17674">
        <v>57042</v>
      </c>
      <c r="C17674" t="s">
        <v>7122</v>
      </c>
      <c r="F17674">
        <v>20</v>
      </c>
    </row>
    <row r="17675" spans="1:6">
      <c r="C17675" t="s">
        <v>7123</v>
      </c>
    </row>
    <row r="17677" spans="1:6">
      <c r="A17677">
        <v>57049</v>
      </c>
      <c r="C17677" t="s">
        <v>33</v>
      </c>
      <c r="F17677">
        <v>20</v>
      </c>
    </row>
    <row r="17679" spans="1:6">
      <c r="A17679">
        <v>5705</v>
      </c>
      <c r="C17679" t="s">
        <v>7124</v>
      </c>
      <c r="F17679">
        <v>20</v>
      </c>
    </row>
    <row r="17680" spans="1:6">
      <c r="C17680" t="s">
        <v>7125</v>
      </c>
    </row>
    <row r="17682" spans="1:4">
      <c r="D17682" t="s">
        <v>7126</v>
      </c>
    </row>
    <row r="17683" spans="1:4">
      <c r="B17683" t="s">
        <v>7127</v>
      </c>
    </row>
    <row r="17684" spans="1:4">
      <c r="B17684" t="s">
        <v>7128</v>
      </c>
    </row>
    <row r="17685" spans="1:4">
      <c r="A17685" t="s">
        <v>822</v>
      </c>
    </row>
    <row r="17687" spans="1:4">
      <c r="A17687" t="s">
        <v>823</v>
      </c>
      <c r="B17687" t="s">
        <v>7129</v>
      </c>
    </row>
    <row r="17689" spans="1:4">
      <c r="A17689" t="s">
        <v>7130</v>
      </c>
    </row>
    <row r="17690" spans="1:4">
      <c r="A17690">
        <v>59</v>
      </c>
    </row>
    <row r="17692" spans="1:4">
      <c r="A17692" t="s">
        <v>825</v>
      </c>
      <c r="B17692" t="s">
        <v>7131</v>
      </c>
    </row>
    <row r="17695" spans="1:4">
      <c r="A17695" t="s">
        <v>827</v>
      </c>
      <c r="B17695" t="s">
        <v>7132</v>
      </c>
    </row>
    <row r="17698" spans="1:2">
      <c r="A17698" t="s">
        <v>1480</v>
      </c>
      <c r="B17698" t="s">
        <v>7133</v>
      </c>
    </row>
    <row r="17703" spans="1:2">
      <c r="A17703">
        <v>272</v>
      </c>
    </row>
    <row r="17705" spans="1:2">
      <c r="A17705" t="s">
        <v>1555</v>
      </c>
      <c r="B17705" t="s">
        <v>7134</v>
      </c>
    </row>
    <row r="17706" spans="1:2">
      <c r="A17706" t="s">
        <v>7135</v>
      </c>
    </row>
    <row r="17708" spans="1:2">
      <c r="A17708" t="s">
        <v>7136</v>
      </c>
    </row>
    <row r="17710" spans="1:2">
      <c r="A17710" t="s">
        <v>7137</v>
      </c>
    </row>
    <row r="17711" spans="1:2">
      <c r="A17711" t="s">
        <v>7138</v>
      </c>
    </row>
    <row r="17712" spans="1:2">
      <c r="A17712" t="s">
        <v>7139</v>
      </c>
    </row>
    <row r="17714" spans="1:4">
      <c r="A17714" t="s">
        <v>7140</v>
      </c>
    </row>
    <row r="17716" spans="1:4">
      <c r="A17716" t="s">
        <v>1557</v>
      </c>
      <c r="B17716" t="s">
        <v>7141</v>
      </c>
    </row>
    <row r="17718" spans="1:4">
      <c r="A17718" t="s">
        <v>2348</v>
      </c>
      <c r="B17718" t="s">
        <v>7142</v>
      </c>
    </row>
    <row r="17721" spans="1:4">
      <c r="A17721" t="s">
        <v>0</v>
      </c>
      <c r="C17721" t="s">
        <v>1</v>
      </c>
      <c r="D17721" t="s">
        <v>2</v>
      </c>
    </row>
    <row r="17723" spans="1:4">
      <c r="A17723" t="s">
        <v>4</v>
      </c>
      <c r="B17723" t="s">
        <v>5</v>
      </c>
    </row>
    <row r="17724" spans="1:4">
      <c r="A17724" t="s">
        <v>7</v>
      </c>
      <c r="B17724" t="s">
        <v>8</v>
      </c>
    </row>
    <row r="17725" spans="1:4">
      <c r="A17725" t="s">
        <v>12</v>
      </c>
    </row>
    <row r="17727" spans="1:4">
      <c r="A17727">
        <v>-1</v>
      </c>
      <c r="B17727">
        <v>-2</v>
      </c>
      <c r="C17727">
        <v>-3</v>
      </c>
      <c r="D17727">
        <v>-4</v>
      </c>
    </row>
    <row r="17729" spans="1:4">
      <c r="A17729">
        <v>5801</v>
      </c>
      <c r="C17729" t="s">
        <v>7143</v>
      </c>
    </row>
    <row r="17730" spans="1:4">
      <c r="C17730" t="s">
        <v>7144</v>
      </c>
    </row>
    <row r="17732" spans="1:4">
      <c r="A17732">
        <v>58011</v>
      </c>
      <c r="C17732" t="s">
        <v>7106</v>
      </c>
      <c r="D17732" t="s">
        <v>98</v>
      </c>
    </row>
    <row r="17734" spans="1:4">
      <c r="C17734" t="s">
        <v>7145</v>
      </c>
    </row>
    <row r="17736" spans="1:4">
      <c r="A17736">
        <v>58012100</v>
      </c>
      <c r="C17736" t="s">
        <v>7146</v>
      </c>
      <c r="D17736">
        <v>20</v>
      </c>
    </row>
    <row r="17738" spans="1:4">
      <c r="A17738">
        <v>580122</v>
      </c>
      <c r="C17738" t="s">
        <v>7147</v>
      </c>
      <c r="D17738">
        <v>20</v>
      </c>
    </row>
    <row r="17740" spans="1:4">
      <c r="A17740">
        <v>580123</v>
      </c>
      <c r="C17740" t="s">
        <v>7148</v>
      </c>
      <c r="D17740">
        <v>20</v>
      </c>
    </row>
    <row r="17742" spans="1:4">
      <c r="A17742">
        <v>580126</v>
      </c>
      <c r="C17742" t="s">
        <v>7149</v>
      </c>
      <c r="D17742">
        <v>20</v>
      </c>
    </row>
    <row r="17744" spans="1:4">
      <c r="A17744">
        <v>580127</v>
      </c>
      <c r="C17744" t="s">
        <v>7150</v>
      </c>
      <c r="D17744">
        <v>20</v>
      </c>
    </row>
    <row r="17746" spans="1:4">
      <c r="C17746" t="s">
        <v>7151</v>
      </c>
    </row>
    <row r="17748" spans="1:4">
      <c r="A17748">
        <v>58013100</v>
      </c>
      <c r="C17748" t="s">
        <v>7146</v>
      </c>
      <c r="D17748">
        <v>20</v>
      </c>
    </row>
    <row r="17750" spans="1:4">
      <c r="A17750">
        <v>580132</v>
      </c>
      <c r="C17750" t="s">
        <v>7147</v>
      </c>
      <c r="D17750">
        <v>20</v>
      </c>
    </row>
    <row r="17752" spans="1:4">
      <c r="A17752">
        <v>580133</v>
      </c>
      <c r="C17752" t="s">
        <v>7148</v>
      </c>
      <c r="D17752">
        <v>20</v>
      </c>
    </row>
    <row r="17754" spans="1:4">
      <c r="A17754">
        <v>580136</v>
      </c>
      <c r="C17754" t="s">
        <v>7149</v>
      </c>
      <c r="D17754">
        <v>20</v>
      </c>
    </row>
    <row r="17756" spans="1:4">
      <c r="A17756">
        <v>580137</v>
      </c>
      <c r="C17756" t="s">
        <v>7150</v>
      </c>
      <c r="D17756">
        <v>20</v>
      </c>
    </row>
    <row r="17758" spans="1:4">
      <c r="A17758">
        <v>58019</v>
      </c>
      <c r="C17758" t="s">
        <v>7086</v>
      </c>
      <c r="D17758">
        <v>20</v>
      </c>
    </row>
    <row r="17760" spans="1:4">
      <c r="A17760">
        <v>5802</v>
      </c>
      <c r="C17760" t="s">
        <v>7152</v>
      </c>
    </row>
    <row r="17761" spans="1:4">
      <c r="C17761" t="s">
        <v>7153</v>
      </c>
    </row>
    <row r="17762" spans="1:4">
      <c r="C17762" t="s">
        <v>7154</v>
      </c>
    </row>
    <row r="17763" spans="1:4">
      <c r="C17763" t="s">
        <v>7155</v>
      </c>
    </row>
    <row r="17765" spans="1:4">
      <c r="C17765" t="s">
        <v>7156</v>
      </c>
    </row>
    <row r="17766" spans="1:4">
      <c r="C17766" t="s">
        <v>7157</v>
      </c>
    </row>
    <row r="17768" spans="1:4">
      <c r="A17768">
        <v>580211</v>
      </c>
      <c r="C17768" t="s">
        <v>6103</v>
      </c>
      <c r="D17768">
        <v>20</v>
      </c>
    </row>
    <row r="17771" spans="1:4">
      <c r="A17771">
        <v>273</v>
      </c>
    </row>
    <row r="17773" spans="1:4">
      <c r="A17773" t="s">
        <v>0</v>
      </c>
      <c r="C17773" t="s">
        <v>1</v>
      </c>
      <c r="D17773" t="s">
        <v>2</v>
      </c>
    </row>
    <row r="17775" spans="1:4">
      <c r="A17775" t="s">
        <v>4</v>
      </c>
      <c r="B17775" t="s">
        <v>5</v>
      </c>
    </row>
    <row r="17776" spans="1:4">
      <c r="A17776" t="s">
        <v>7</v>
      </c>
      <c r="B17776" t="s">
        <v>8</v>
      </c>
    </row>
    <row r="17777" spans="1:4">
      <c r="A17777" t="s">
        <v>12</v>
      </c>
    </row>
    <row r="17779" spans="1:4">
      <c r="A17779">
        <v>-1</v>
      </c>
      <c r="B17779">
        <v>-2</v>
      </c>
      <c r="C17779">
        <v>-3</v>
      </c>
      <c r="D17779">
        <v>-4</v>
      </c>
    </row>
    <row r="17781" spans="1:4">
      <c r="A17781">
        <v>580219</v>
      </c>
      <c r="C17781" t="s">
        <v>27</v>
      </c>
      <c r="D17781">
        <v>20</v>
      </c>
    </row>
    <row r="17783" spans="1:4">
      <c r="A17783">
        <v>58022</v>
      </c>
      <c r="C17783" t="s">
        <v>7156</v>
      </c>
      <c r="D17783" t="s">
        <v>98</v>
      </c>
    </row>
    <row r="17784" spans="1:4">
      <c r="C17784" t="s">
        <v>7158</v>
      </c>
    </row>
    <row r="17786" spans="1:4">
      <c r="A17786">
        <v>58023</v>
      </c>
      <c r="C17786" t="s">
        <v>7159</v>
      </c>
      <c r="D17786">
        <v>20</v>
      </c>
    </row>
    <row r="17788" spans="1:4">
      <c r="A17788">
        <v>5803</v>
      </c>
      <c r="C17788" t="s">
        <v>7160</v>
      </c>
      <c r="D17788">
        <v>20</v>
      </c>
    </row>
    <row r="17789" spans="1:4">
      <c r="C17789" t="s">
        <v>7161</v>
      </c>
    </row>
    <row r="17791" spans="1:4">
      <c r="A17791">
        <v>5804</v>
      </c>
      <c r="C17791" t="s">
        <v>7162</v>
      </c>
    </row>
    <row r="17792" spans="1:4">
      <c r="C17792" t="s">
        <v>7163</v>
      </c>
    </row>
    <row r="17793" spans="1:4">
      <c r="C17793" t="s">
        <v>7164</v>
      </c>
    </row>
    <row r="17794" spans="1:4">
      <c r="C17794" t="s">
        <v>7165</v>
      </c>
    </row>
    <row r="17796" spans="1:4">
      <c r="A17796">
        <v>58041</v>
      </c>
      <c r="C17796" t="s">
        <v>7166</v>
      </c>
      <c r="D17796" t="s">
        <v>98</v>
      </c>
    </row>
    <row r="17798" spans="1:4">
      <c r="C17798" t="s">
        <v>7167</v>
      </c>
    </row>
    <row r="17800" spans="1:4">
      <c r="A17800">
        <v>58042100</v>
      </c>
      <c r="C17800" t="s">
        <v>7026</v>
      </c>
      <c r="D17800">
        <v>20</v>
      </c>
    </row>
    <row r="17802" spans="1:4">
      <c r="A17802">
        <v>580429</v>
      </c>
      <c r="C17802" t="s">
        <v>7034</v>
      </c>
      <c r="D17802">
        <v>20</v>
      </c>
    </row>
    <row r="17804" spans="1:4">
      <c r="A17804">
        <v>58043</v>
      </c>
      <c r="C17804" t="s">
        <v>7168</v>
      </c>
      <c r="D17804">
        <v>20</v>
      </c>
    </row>
    <row r="17806" spans="1:4">
      <c r="A17806">
        <v>5805</v>
      </c>
      <c r="C17806" t="s">
        <v>7169</v>
      </c>
      <c r="D17806">
        <v>20</v>
      </c>
    </row>
    <row r="17807" spans="1:4">
      <c r="C17807" t="s">
        <v>7170</v>
      </c>
    </row>
    <row r="17808" spans="1:4">
      <c r="C17808" t="s">
        <v>7171</v>
      </c>
    </row>
    <row r="17809" spans="1:4">
      <c r="C17809" t="s">
        <v>7172</v>
      </c>
    </row>
    <row r="17810" spans="1:4">
      <c r="C17810" t="s">
        <v>7173</v>
      </c>
    </row>
    <row r="17812" spans="1:4">
      <c r="A17812">
        <v>5806</v>
      </c>
      <c r="C17812" t="s">
        <v>7174</v>
      </c>
    </row>
    <row r="17813" spans="1:4">
      <c r="C17813" t="s">
        <v>7175</v>
      </c>
    </row>
    <row r="17814" spans="1:4">
      <c r="C17814" t="s">
        <v>7176</v>
      </c>
    </row>
    <row r="17815" spans="1:4">
      <c r="C17815" t="s">
        <v>7177</v>
      </c>
    </row>
    <row r="17817" spans="1:4">
      <c r="A17817">
        <v>58061</v>
      </c>
      <c r="C17817" t="s">
        <v>7178</v>
      </c>
      <c r="D17817" t="s">
        <v>98</v>
      </c>
    </row>
    <row r="17818" spans="1:4">
      <c r="C17818" t="s">
        <v>7179</v>
      </c>
    </row>
    <row r="17820" spans="1:4">
      <c r="A17820">
        <v>58062</v>
      </c>
      <c r="C17820" t="s">
        <v>7180</v>
      </c>
      <c r="D17820" t="s">
        <v>98</v>
      </c>
    </row>
    <row r="17821" spans="1:4">
      <c r="C17821" t="s">
        <v>7181</v>
      </c>
    </row>
    <row r="17823" spans="1:4">
      <c r="C17823" t="s">
        <v>6894</v>
      </c>
    </row>
    <row r="17825" spans="1:4">
      <c r="A17825">
        <v>58063100</v>
      </c>
      <c r="C17825" t="s">
        <v>7025</v>
      </c>
      <c r="D17825">
        <v>20</v>
      </c>
    </row>
    <row r="17827" spans="1:4">
      <c r="A17827">
        <v>580632</v>
      </c>
      <c r="C17827" t="s">
        <v>7026</v>
      </c>
      <c r="D17827">
        <v>20</v>
      </c>
    </row>
    <row r="17829" spans="1:4">
      <c r="A17829">
        <v>580639</v>
      </c>
      <c r="C17829" t="s">
        <v>7034</v>
      </c>
      <c r="D17829">
        <v>20</v>
      </c>
    </row>
    <row r="17831" spans="1:4">
      <c r="A17831">
        <v>58064</v>
      </c>
      <c r="C17831" t="s">
        <v>7182</v>
      </c>
      <c r="D17831">
        <v>3</v>
      </c>
    </row>
    <row r="17832" spans="1:4">
      <c r="C17832" t="s">
        <v>7183</v>
      </c>
    </row>
    <row r="17834" spans="1:4">
      <c r="A17834">
        <v>5807</v>
      </c>
      <c r="C17834" t="s">
        <v>7184</v>
      </c>
    </row>
    <row r="17835" spans="1:4">
      <c r="C17835" t="s">
        <v>7185</v>
      </c>
    </row>
    <row r="17836" spans="1:4">
      <c r="C17836" t="s">
        <v>7186</v>
      </c>
    </row>
    <row r="17838" spans="1:4">
      <c r="C17838" t="s">
        <v>7187</v>
      </c>
    </row>
    <row r="17840" spans="1:4">
      <c r="A17840">
        <v>58071010</v>
      </c>
      <c r="C17840" t="s">
        <v>7188</v>
      </c>
      <c r="D17840">
        <v>20</v>
      </c>
    </row>
    <row r="17842" spans="1:4">
      <c r="A17842">
        <v>5807102</v>
      </c>
      <c r="C17842" t="s">
        <v>7189</v>
      </c>
      <c r="D17842">
        <v>20</v>
      </c>
    </row>
    <row r="17844" spans="1:4">
      <c r="A17844">
        <v>5807103</v>
      </c>
      <c r="C17844" t="s">
        <v>7190</v>
      </c>
      <c r="D17844">
        <v>20</v>
      </c>
    </row>
    <row r="17848" spans="1:4">
      <c r="A17848">
        <v>274</v>
      </c>
    </row>
    <row r="17850" spans="1:4">
      <c r="A17850" t="s">
        <v>0</v>
      </c>
      <c r="C17850" t="s">
        <v>1</v>
      </c>
      <c r="D17850" t="s">
        <v>2</v>
      </c>
    </row>
    <row r="17852" spans="1:4">
      <c r="A17852" t="s">
        <v>4</v>
      </c>
      <c r="B17852" t="s">
        <v>5</v>
      </c>
    </row>
    <row r="17853" spans="1:4">
      <c r="A17853" t="s">
        <v>7</v>
      </c>
      <c r="B17853" t="s">
        <v>8</v>
      </c>
    </row>
    <row r="17854" spans="1:4">
      <c r="A17854" t="s">
        <v>12</v>
      </c>
    </row>
    <row r="17856" spans="1:4">
      <c r="A17856">
        <v>-1</v>
      </c>
      <c r="B17856">
        <v>-2</v>
      </c>
      <c r="C17856">
        <v>-3</v>
      </c>
      <c r="D17856">
        <v>-4</v>
      </c>
    </row>
    <row r="17858" spans="1:4">
      <c r="A17858">
        <v>5807104</v>
      </c>
      <c r="C17858" t="s">
        <v>7191</v>
      </c>
      <c r="D17858">
        <v>20</v>
      </c>
    </row>
    <row r="17860" spans="1:4">
      <c r="A17860">
        <v>5807109</v>
      </c>
      <c r="C17860" t="s">
        <v>56</v>
      </c>
      <c r="D17860">
        <v>20</v>
      </c>
    </row>
    <row r="17862" spans="1:4">
      <c r="A17862">
        <v>58079</v>
      </c>
      <c r="C17862" t="s">
        <v>33</v>
      </c>
      <c r="D17862">
        <v>20</v>
      </c>
    </row>
    <row r="17864" spans="1:4">
      <c r="A17864">
        <v>5808</v>
      </c>
      <c r="C17864" t="s">
        <v>7192</v>
      </c>
    </row>
    <row r="17865" spans="1:4">
      <c r="C17865" t="s">
        <v>7193</v>
      </c>
    </row>
    <row r="17866" spans="1:4">
      <c r="C17866" t="s">
        <v>7194</v>
      </c>
    </row>
    <row r="17867" spans="1:4">
      <c r="C17867" t="s">
        <v>7195</v>
      </c>
    </row>
    <row r="17869" spans="1:4">
      <c r="A17869">
        <v>58081</v>
      </c>
      <c r="C17869" t="s">
        <v>7196</v>
      </c>
      <c r="D17869">
        <v>20</v>
      </c>
    </row>
    <row r="17871" spans="1:4">
      <c r="A17871">
        <v>58089</v>
      </c>
      <c r="C17871" t="s">
        <v>33</v>
      </c>
      <c r="D17871">
        <v>20</v>
      </c>
    </row>
    <row r="17873" spans="1:4">
      <c r="A17873">
        <v>5809</v>
      </c>
      <c r="C17873" t="s">
        <v>7197</v>
      </c>
      <c r="D17873">
        <v>20</v>
      </c>
    </row>
    <row r="17874" spans="1:4">
      <c r="C17874" t="s">
        <v>7198</v>
      </c>
    </row>
    <row r="17875" spans="1:4">
      <c r="C17875" t="s">
        <v>7199</v>
      </c>
    </row>
    <row r="17876" spans="1:4">
      <c r="C17876" t="s">
        <v>7200</v>
      </c>
    </row>
    <row r="17877" spans="1:4">
      <c r="C17877" t="s">
        <v>1596</v>
      </c>
    </row>
    <row r="17879" spans="1:4">
      <c r="A17879">
        <v>581</v>
      </c>
      <c r="C17879" t="s">
        <v>7201</v>
      </c>
    </row>
    <row r="17881" spans="1:4">
      <c r="A17881">
        <v>58101</v>
      </c>
      <c r="C17881" t="s">
        <v>7202</v>
      </c>
      <c r="D17881">
        <v>20</v>
      </c>
    </row>
    <row r="17883" spans="1:4">
      <c r="C17883" t="s">
        <v>7203</v>
      </c>
    </row>
    <row r="17885" spans="1:4">
      <c r="A17885">
        <v>58109100</v>
      </c>
      <c r="C17885" t="s">
        <v>7025</v>
      </c>
      <c r="D17885">
        <v>20</v>
      </c>
    </row>
    <row r="17887" spans="1:4">
      <c r="A17887">
        <v>581092</v>
      </c>
      <c r="C17887" t="s">
        <v>7026</v>
      </c>
      <c r="D17887">
        <v>20</v>
      </c>
    </row>
    <row r="17889" spans="1:4">
      <c r="A17889">
        <v>581099</v>
      </c>
      <c r="C17889" t="s">
        <v>7034</v>
      </c>
      <c r="D17889">
        <v>20</v>
      </c>
    </row>
    <row r="17891" spans="1:4">
      <c r="A17891">
        <v>5811</v>
      </c>
      <c r="C17891" t="s">
        <v>7204</v>
      </c>
      <c r="D17891">
        <v>20</v>
      </c>
    </row>
    <row r="17892" spans="1:4">
      <c r="C17892" t="s">
        <v>7205</v>
      </c>
    </row>
    <row r="17893" spans="1:4">
      <c r="C17893" t="s">
        <v>7206</v>
      </c>
    </row>
    <row r="17894" spans="1:4">
      <c r="C17894" t="s">
        <v>7207</v>
      </c>
    </row>
    <row r="17895" spans="1:4">
      <c r="C17895" t="s">
        <v>7208</v>
      </c>
    </row>
    <row r="17897" spans="1:4">
      <c r="C17897" t="s">
        <v>7209</v>
      </c>
    </row>
    <row r="17899" spans="1:4">
      <c r="A17899" t="s">
        <v>7210</v>
      </c>
    </row>
    <row r="17900" spans="1:4">
      <c r="A17900" t="s">
        <v>7211</v>
      </c>
    </row>
    <row r="17902" spans="1:4">
      <c r="A17902" t="s">
        <v>822</v>
      </c>
    </row>
    <row r="17904" spans="1:4">
      <c r="A17904" t="s">
        <v>823</v>
      </c>
      <c r="B17904" t="s">
        <v>7212</v>
      </c>
    </row>
    <row r="17906" spans="1:2">
      <c r="A17906" t="s">
        <v>825</v>
      </c>
      <c r="B17906" t="s">
        <v>7213</v>
      </c>
    </row>
    <row r="17908" spans="1:2">
      <c r="A17908" t="s">
        <v>7214</v>
      </c>
    </row>
    <row r="17912" spans="1:2">
      <c r="A17912">
        <v>275</v>
      </c>
    </row>
    <row r="17915" spans="1:2">
      <c r="A17915" t="s">
        <v>7215</v>
      </c>
    </row>
    <row r="17917" spans="1:2">
      <c r="A17917" t="s">
        <v>7216</v>
      </c>
    </row>
    <row r="17919" spans="1:2">
      <c r="A17919" t="s">
        <v>7217</v>
      </c>
    </row>
    <row r="17921" spans="1:2">
      <c r="A17921" t="s">
        <v>7218</v>
      </c>
    </row>
    <row r="17923" spans="1:2">
      <c r="A17923" t="s">
        <v>7219</v>
      </c>
    </row>
    <row r="17925" spans="1:2">
      <c r="A17925" t="s">
        <v>7007</v>
      </c>
    </row>
    <row r="17927" spans="1:2">
      <c r="A17927" t="s">
        <v>7220</v>
      </c>
    </row>
    <row r="17929" spans="1:2">
      <c r="A17929" t="s">
        <v>827</v>
      </c>
      <c r="B17929" t="s">
        <v>7221</v>
      </c>
    </row>
    <row r="17931" spans="1:2">
      <c r="A17931" t="s">
        <v>7222</v>
      </c>
    </row>
    <row r="17933" spans="1:2">
      <c r="A17933" t="s">
        <v>1480</v>
      </c>
      <c r="B17933" t="s">
        <v>7223</v>
      </c>
    </row>
    <row r="17934" spans="1:2">
      <c r="A17934" t="s">
        <v>7135</v>
      </c>
    </row>
    <row r="17935" spans="1:2">
      <c r="A17935" t="s">
        <v>7224</v>
      </c>
    </row>
    <row r="17936" spans="1:2">
      <c r="A17936" t="s">
        <v>7225</v>
      </c>
    </row>
    <row r="17937" spans="1:2">
      <c r="A17937" t="s">
        <v>7226</v>
      </c>
    </row>
    <row r="17939" spans="1:2">
      <c r="A17939" t="s">
        <v>7227</v>
      </c>
    </row>
    <row r="17941" spans="1:2">
      <c r="A17941" t="s">
        <v>7228</v>
      </c>
    </row>
    <row r="17943" spans="1:2">
      <c r="A17943" t="s">
        <v>7229</v>
      </c>
    </row>
    <row r="17945" spans="1:2">
      <c r="A17945" t="s">
        <v>1555</v>
      </c>
      <c r="B17945" t="s">
        <v>7230</v>
      </c>
    </row>
    <row r="17947" spans="1:2">
      <c r="A17947" t="s">
        <v>7215</v>
      </c>
    </row>
    <row r="17949" spans="1:2">
      <c r="A17949" t="s">
        <v>7231</v>
      </c>
    </row>
    <row r="17951" spans="1:2">
      <c r="A17951" t="s">
        <v>7232</v>
      </c>
    </row>
    <row r="17953" spans="1:2">
      <c r="A17953">
        <v>276</v>
      </c>
    </row>
    <row r="17956" spans="1:2">
      <c r="A17956" t="s">
        <v>7233</v>
      </c>
    </row>
    <row r="17958" spans="1:2">
      <c r="A17958" t="s">
        <v>7234</v>
      </c>
    </row>
    <row r="17960" spans="1:2">
      <c r="A17960" t="s">
        <v>7235</v>
      </c>
    </row>
    <row r="17962" spans="1:2">
      <c r="A17962" t="s">
        <v>7236</v>
      </c>
    </row>
    <row r="17964" spans="1:2">
      <c r="A17964" t="s">
        <v>7237</v>
      </c>
    </row>
    <row r="17966" spans="1:2">
      <c r="A17966" t="s">
        <v>1557</v>
      </c>
      <c r="B17966" t="s">
        <v>7238</v>
      </c>
    </row>
    <row r="17968" spans="1:2">
      <c r="A17968" t="s">
        <v>7239</v>
      </c>
    </row>
    <row r="17970" spans="1:2">
      <c r="A17970" t="s">
        <v>7240</v>
      </c>
    </row>
    <row r="17972" spans="1:2">
      <c r="A17972" t="s">
        <v>2348</v>
      </c>
      <c r="B17972" t="s">
        <v>7241</v>
      </c>
    </row>
    <row r="17974" spans="1:2">
      <c r="A17974" t="s">
        <v>7242</v>
      </c>
    </row>
    <row r="17976" spans="1:2">
      <c r="A17976" t="s">
        <v>7243</v>
      </c>
    </row>
    <row r="17978" spans="1:2">
      <c r="A17978" t="s">
        <v>7244</v>
      </c>
    </row>
    <row r="17980" spans="1:2">
      <c r="A17980" t="s">
        <v>7245</v>
      </c>
    </row>
    <row r="17982" spans="1:2">
      <c r="A17982" t="s">
        <v>7246</v>
      </c>
    </row>
    <row r="17984" spans="1:2">
      <c r="A17984" t="s">
        <v>7247</v>
      </c>
    </row>
    <row r="17986" spans="1:1">
      <c r="A17986" t="s">
        <v>7248</v>
      </c>
    </row>
    <row r="17988" spans="1:1">
      <c r="A17988" t="s">
        <v>7249</v>
      </c>
    </row>
    <row r="18003" spans="1:4">
      <c r="A18003">
        <v>277</v>
      </c>
    </row>
    <row r="18005" spans="1:4">
      <c r="A18005" t="s">
        <v>0</v>
      </c>
      <c r="C18005" t="s">
        <v>1</v>
      </c>
      <c r="D18005" t="s">
        <v>2</v>
      </c>
    </row>
    <row r="18007" spans="1:4">
      <c r="A18007" t="s">
        <v>4</v>
      </c>
      <c r="B18007" t="s">
        <v>5</v>
      </c>
    </row>
    <row r="18008" spans="1:4">
      <c r="A18008" t="s">
        <v>7</v>
      </c>
      <c r="B18008" t="s">
        <v>8</v>
      </c>
    </row>
    <row r="18009" spans="1:4">
      <c r="A18009" t="s">
        <v>12</v>
      </c>
    </row>
    <row r="18011" spans="1:4">
      <c r="A18011">
        <v>-1</v>
      </c>
      <c r="B18011">
        <v>-2</v>
      </c>
      <c r="C18011">
        <v>-3</v>
      </c>
      <c r="D18011">
        <v>-4</v>
      </c>
    </row>
    <row r="18013" spans="1:4">
      <c r="A18013">
        <v>5901</v>
      </c>
      <c r="C18013" t="s">
        <v>7250</v>
      </c>
    </row>
    <row r="18014" spans="1:4">
      <c r="C18014" t="s">
        <v>7251</v>
      </c>
    </row>
    <row r="18015" spans="1:4">
      <c r="C18015" t="s">
        <v>7252</v>
      </c>
    </row>
    <row r="18016" spans="1:4">
      <c r="C18016" t="s">
        <v>7253</v>
      </c>
    </row>
    <row r="18017" spans="1:4">
      <c r="C18017" t="s">
        <v>7254</v>
      </c>
    </row>
    <row r="18018" spans="1:4">
      <c r="C18018" t="s">
        <v>7255</v>
      </c>
    </row>
    <row r="18020" spans="1:4">
      <c r="A18020">
        <v>59011</v>
      </c>
      <c r="C18020" t="s">
        <v>7256</v>
      </c>
      <c r="D18020" t="s">
        <v>98</v>
      </c>
    </row>
    <row r="18021" spans="1:4">
      <c r="C18021" t="s">
        <v>7257</v>
      </c>
    </row>
    <row r="18022" spans="1:4">
      <c r="C18022" t="s">
        <v>7258</v>
      </c>
    </row>
    <row r="18024" spans="1:4">
      <c r="C18024" t="s">
        <v>95</v>
      </c>
    </row>
    <row r="18026" spans="1:4">
      <c r="A18026">
        <v>59019010</v>
      </c>
      <c r="C18026" t="s">
        <v>7259</v>
      </c>
      <c r="D18026">
        <v>20</v>
      </c>
    </row>
    <row r="18028" spans="1:4">
      <c r="A18028">
        <v>5901909</v>
      </c>
      <c r="C18028" t="s">
        <v>56</v>
      </c>
      <c r="D18028">
        <v>20</v>
      </c>
    </row>
    <row r="18030" spans="1:4">
      <c r="A18030">
        <v>5902</v>
      </c>
      <c r="C18030" t="s">
        <v>7260</v>
      </c>
    </row>
    <row r="18031" spans="1:4">
      <c r="C18031" t="s">
        <v>7261</v>
      </c>
    </row>
    <row r="18032" spans="1:4">
      <c r="C18032" t="s">
        <v>7262</v>
      </c>
    </row>
    <row r="18033" spans="1:4">
      <c r="A18033">
        <v>59021</v>
      </c>
      <c r="C18033" t="s">
        <v>6909</v>
      </c>
      <c r="D18033" t="s">
        <v>155</v>
      </c>
    </row>
    <row r="18035" spans="1:4">
      <c r="A18035">
        <v>59022</v>
      </c>
      <c r="C18035" t="s">
        <v>6910</v>
      </c>
      <c r="D18035">
        <v>3</v>
      </c>
    </row>
    <row r="18037" spans="1:4">
      <c r="A18037">
        <v>59029</v>
      </c>
      <c r="C18037" t="s">
        <v>33</v>
      </c>
      <c r="D18037">
        <v>3</v>
      </c>
    </row>
    <row r="18039" spans="1:4">
      <c r="A18039">
        <v>5903</v>
      </c>
      <c r="C18039" t="s">
        <v>7263</v>
      </c>
    </row>
    <row r="18040" spans="1:4">
      <c r="C18040" t="s">
        <v>7264</v>
      </c>
    </row>
    <row r="18041" spans="1:4">
      <c r="C18041" t="s">
        <v>7265</v>
      </c>
    </row>
    <row r="18043" spans="1:4">
      <c r="A18043">
        <v>59031</v>
      </c>
      <c r="C18043" t="s">
        <v>7266</v>
      </c>
      <c r="D18043">
        <v>20</v>
      </c>
    </row>
    <row r="18045" spans="1:4">
      <c r="A18045">
        <v>59032</v>
      </c>
      <c r="C18045" t="s">
        <v>7267</v>
      </c>
      <c r="D18045">
        <v>20</v>
      </c>
    </row>
    <row r="18047" spans="1:4">
      <c r="A18047">
        <v>59039</v>
      </c>
      <c r="C18047" t="s">
        <v>33</v>
      </c>
      <c r="D18047">
        <v>20</v>
      </c>
    </row>
    <row r="18049" spans="1:4">
      <c r="A18049">
        <v>5904</v>
      </c>
      <c r="C18049" t="s">
        <v>7268</v>
      </c>
    </row>
    <row r="18050" spans="1:4">
      <c r="C18050" t="s">
        <v>7269</v>
      </c>
    </row>
    <row r="18051" spans="1:4">
      <c r="C18051" t="s">
        <v>7270</v>
      </c>
    </row>
    <row r="18052" spans="1:4">
      <c r="C18052" t="s">
        <v>7271</v>
      </c>
    </row>
    <row r="18054" spans="1:4">
      <c r="A18054">
        <v>59041</v>
      </c>
      <c r="C18054" t="s">
        <v>7272</v>
      </c>
      <c r="D18054">
        <v>20</v>
      </c>
    </row>
    <row r="18056" spans="1:4">
      <c r="A18056">
        <v>59049</v>
      </c>
      <c r="C18056" t="s">
        <v>33</v>
      </c>
      <c r="D18056">
        <v>20</v>
      </c>
    </row>
    <row r="18058" spans="1:4">
      <c r="A18058">
        <v>5905</v>
      </c>
      <c r="C18058" t="s">
        <v>7273</v>
      </c>
      <c r="D18058">
        <v>20</v>
      </c>
    </row>
    <row r="18060" spans="1:4">
      <c r="A18060">
        <v>5906</v>
      </c>
      <c r="C18060" t="s">
        <v>7274</v>
      </c>
    </row>
    <row r="18061" spans="1:4">
      <c r="C18061" t="s">
        <v>7265</v>
      </c>
    </row>
    <row r="18063" spans="1:4">
      <c r="A18063">
        <v>59061</v>
      </c>
      <c r="C18063" t="s">
        <v>7275</v>
      </c>
      <c r="D18063" t="s">
        <v>98</v>
      </c>
    </row>
    <row r="18065" spans="1:4">
      <c r="C18065" t="s">
        <v>95</v>
      </c>
    </row>
    <row r="18067" spans="1:4">
      <c r="A18067">
        <v>59069100</v>
      </c>
      <c r="C18067" t="s">
        <v>7276</v>
      </c>
      <c r="D18067" t="s">
        <v>98</v>
      </c>
    </row>
    <row r="18069" spans="1:4">
      <c r="A18069">
        <v>590699</v>
      </c>
      <c r="C18069" t="s">
        <v>27</v>
      </c>
      <c r="D18069">
        <v>20</v>
      </c>
    </row>
    <row r="18071" spans="1:4">
      <c r="A18071">
        <v>5907</v>
      </c>
      <c r="C18071" t="s">
        <v>7277</v>
      </c>
      <c r="D18071">
        <v>20</v>
      </c>
    </row>
    <row r="18072" spans="1:4">
      <c r="C18072" t="s">
        <v>7278</v>
      </c>
    </row>
    <row r="18073" spans="1:4">
      <c r="C18073" t="s">
        <v>7279</v>
      </c>
    </row>
    <row r="18079" spans="1:4">
      <c r="A18079">
        <v>278</v>
      </c>
    </row>
    <row r="18081" spans="1:4">
      <c r="A18081" t="s">
        <v>0</v>
      </c>
      <c r="C18081" t="s">
        <v>1</v>
      </c>
      <c r="D18081" t="s">
        <v>2</v>
      </c>
    </row>
    <row r="18083" spans="1:4">
      <c r="A18083" t="s">
        <v>4</v>
      </c>
      <c r="B18083" t="s">
        <v>5</v>
      </c>
    </row>
    <row r="18084" spans="1:4">
      <c r="A18084" t="s">
        <v>7</v>
      </c>
      <c r="B18084" t="s">
        <v>8</v>
      </c>
    </row>
    <row r="18085" spans="1:4">
      <c r="A18085" t="s">
        <v>12</v>
      </c>
    </row>
    <row r="18087" spans="1:4">
      <c r="A18087">
        <v>-1</v>
      </c>
      <c r="B18087">
        <v>-2</v>
      </c>
      <c r="C18087">
        <v>-3</v>
      </c>
      <c r="D18087">
        <v>-4</v>
      </c>
    </row>
    <row r="18089" spans="1:4">
      <c r="A18089">
        <v>5908</v>
      </c>
      <c r="C18089" t="s">
        <v>7280</v>
      </c>
      <c r="D18089">
        <v>20</v>
      </c>
    </row>
    <row r="18090" spans="1:4">
      <c r="C18090" t="s">
        <v>7281</v>
      </c>
    </row>
    <row r="18091" spans="1:4">
      <c r="C18091" t="s">
        <v>7282</v>
      </c>
    </row>
    <row r="18092" spans="1:4">
      <c r="C18092" t="s">
        <v>7283</v>
      </c>
    </row>
    <row r="18093" spans="1:4">
      <c r="C18093" t="s">
        <v>7284</v>
      </c>
    </row>
    <row r="18095" spans="1:4">
      <c r="A18095">
        <v>5909</v>
      </c>
      <c r="C18095" t="s">
        <v>7285</v>
      </c>
      <c r="D18095">
        <v>20</v>
      </c>
    </row>
    <row r="18096" spans="1:4">
      <c r="C18096" t="s">
        <v>7286</v>
      </c>
    </row>
    <row r="18097" spans="1:4">
      <c r="C18097" t="s">
        <v>7287</v>
      </c>
    </row>
    <row r="18099" spans="1:4">
      <c r="A18099">
        <v>5910</v>
      </c>
      <c r="C18099" t="s">
        <v>7288</v>
      </c>
      <c r="D18099">
        <v>20</v>
      </c>
    </row>
    <row r="18100" spans="1:4">
      <c r="C18100" t="s">
        <v>7289</v>
      </c>
    </row>
    <row r="18101" spans="1:4">
      <c r="C18101" t="s">
        <v>7290</v>
      </c>
    </row>
    <row r="18102" spans="1:4">
      <c r="C18102" t="s">
        <v>7291</v>
      </c>
    </row>
    <row r="18104" spans="1:4">
      <c r="A18104">
        <v>5911</v>
      </c>
      <c r="C18104" t="s">
        <v>7292</v>
      </c>
    </row>
    <row r="18105" spans="1:4">
      <c r="C18105" t="s">
        <v>7293</v>
      </c>
    </row>
    <row r="18107" spans="1:4">
      <c r="A18107">
        <v>59111</v>
      </c>
      <c r="C18107" t="s">
        <v>7294</v>
      </c>
      <c r="D18107" t="s">
        <v>155</v>
      </c>
    </row>
    <row r="18108" spans="1:4">
      <c r="C18108" t="s">
        <v>7295</v>
      </c>
    </row>
    <row r="18109" spans="1:4">
      <c r="C18109" t="s">
        <v>7296</v>
      </c>
    </row>
    <row r="18110" spans="1:4">
      <c r="C18110" t="s">
        <v>7297</v>
      </c>
    </row>
    <row r="18111" spans="1:4">
      <c r="C18111" t="s">
        <v>7298</v>
      </c>
    </row>
    <row r="18112" spans="1:4">
      <c r="C18112" t="s">
        <v>7299</v>
      </c>
    </row>
    <row r="18113" spans="1:4">
      <c r="C18113" t="s">
        <v>7300</v>
      </c>
    </row>
    <row r="18115" spans="1:4">
      <c r="A18115">
        <v>59112</v>
      </c>
      <c r="C18115" t="s">
        <v>7301</v>
      </c>
      <c r="D18115" t="s">
        <v>265</v>
      </c>
    </row>
    <row r="18117" spans="1:4">
      <c r="C18117" t="s">
        <v>7302</v>
      </c>
    </row>
    <row r="18118" spans="1:4">
      <c r="C18118" t="s">
        <v>7303</v>
      </c>
    </row>
    <row r="18119" spans="1:4">
      <c r="C18119" t="s">
        <v>7304</v>
      </c>
    </row>
    <row r="18120" spans="1:4">
      <c r="C18120" t="s">
        <v>7305</v>
      </c>
    </row>
    <row r="18122" spans="1:4">
      <c r="A18122">
        <v>591131</v>
      </c>
      <c r="C18122" t="s">
        <v>7306</v>
      </c>
      <c r="D18122" t="s">
        <v>155</v>
      </c>
    </row>
    <row r="18123" spans="1:4">
      <c r="A18123">
        <v>591132</v>
      </c>
      <c r="C18123" t="s">
        <v>7307</v>
      </c>
      <c r="D18123" t="s">
        <v>155</v>
      </c>
    </row>
    <row r="18124" spans="1:4">
      <c r="A18124">
        <v>59114</v>
      </c>
      <c r="C18124" t="s">
        <v>7308</v>
      </c>
      <c r="D18124" t="s">
        <v>265</v>
      </c>
    </row>
    <row r="18125" spans="1:4">
      <c r="C18125" t="s">
        <v>7309</v>
      </c>
    </row>
    <row r="18127" spans="1:4">
      <c r="C18127" t="s">
        <v>95</v>
      </c>
    </row>
    <row r="18129" spans="1:4">
      <c r="A18129">
        <v>59119010</v>
      </c>
      <c r="C18129" t="s">
        <v>7310</v>
      </c>
      <c r="D18129">
        <v>3</v>
      </c>
    </row>
    <row r="18131" spans="1:4">
      <c r="A18131">
        <v>5911909</v>
      </c>
      <c r="C18131" t="s">
        <v>56</v>
      </c>
      <c r="D18131">
        <v>11</v>
      </c>
    </row>
    <row r="18147" spans="1:2">
      <c r="A18147">
        <v>279</v>
      </c>
    </row>
    <row r="18149" spans="1:2">
      <c r="A18149" t="s">
        <v>7311</v>
      </c>
    </row>
    <row r="18151" spans="1:2">
      <c r="A18151" t="s">
        <v>7312</v>
      </c>
    </row>
    <row r="18154" spans="1:2">
      <c r="A18154" t="s">
        <v>822</v>
      </c>
    </row>
    <row r="18156" spans="1:2">
      <c r="A18156" t="s">
        <v>823</v>
      </c>
      <c r="B18156" t="s">
        <v>1851</v>
      </c>
    </row>
    <row r="18157" spans="1:2">
      <c r="A18157" t="s">
        <v>7313</v>
      </c>
    </row>
    <row r="18159" spans="1:2">
      <c r="A18159" t="s">
        <v>7314</v>
      </c>
    </row>
    <row r="18161" spans="1:2">
      <c r="A18161" t="s">
        <v>7315</v>
      </c>
    </row>
    <row r="18163" spans="1:2">
      <c r="A18163" t="s">
        <v>7316</v>
      </c>
    </row>
    <row r="18165" spans="1:2">
      <c r="A18165" t="s">
        <v>825</v>
      </c>
      <c r="B18165" t="s">
        <v>7317</v>
      </c>
    </row>
    <row r="18167" spans="1:2">
      <c r="A18167" t="s">
        <v>827</v>
      </c>
      <c r="B18167" t="s">
        <v>7318</v>
      </c>
    </row>
    <row r="18170" spans="1:2">
      <c r="A18170" t="s">
        <v>1702</v>
      </c>
    </row>
    <row r="18172" spans="1:2">
      <c r="A18172" t="s">
        <v>823</v>
      </c>
      <c r="B18172" t="s">
        <v>7319</v>
      </c>
    </row>
    <row r="18174" spans="1:2">
      <c r="A18174" t="s">
        <v>7320</v>
      </c>
    </row>
    <row r="18178" spans="1:4">
      <c r="A18178" t="s">
        <v>0</v>
      </c>
      <c r="C18178" t="s">
        <v>1</v>
      </c>
      <c r="D18178" t="s">
        <v>2</v>
      </c>
    </row>
    <row r="18180" spans="1:4">
      <c r="A18180" t="s">
        <v>4</v>
      </c>
      <c r="B18180" t="s">
        <v>5</v>
      </c>
    </row>
    <row r="18181" spans="1:4">
      <c r="A18181" t="s">
        <v>7</v>
      </c>
      <c r="B18181" t="s">
        <v>8</v>
      </c>
    </row>
    <row r="18182" spans="1:4">
      <c r="A18182" t="s">
        <v>12</v>
      </c>
    </row>
    <row r="18183" spans="1:4">
      <c r="A18183">
        <v>-1</v>
      </c>
      <c r="B18183">
        <v>-2</v>
      </c>
      <c r="C18183">
        <v>-3</v>
      </c>
      <c r="D18183">
        <v>-4</v>
      </c>
    </row>
    <row r="18185" spans="1:4">
      <c r="A18185">
        <v>6001</v>
      </c>
      <c r="C18185" t="s">
        <v>7321</v>
      </c>
    </row>
    <row r="18186" spans="1:4">
      <c r="C18186" t="s">
        <v>7322</v>
      </c>
    </row>
    <row r="18188" spans="1:4">
      <c r="C18188" t="s">
        <v>7323</v>
      </c>
    </row>
    <row r="18190" spans="1:4">
      <c r="A18190">
        <v>60011010</v>
      </c>
      <c r="C18190" t="s">
        <v>6892</v>
      </c>
      <c r="D18190">
        <v>20</v>
      </c>
    </row>
    <row r="18192" spans="1:4">
      <c r="A18192">
        <v>6001109</v>
      </c>
      <c r="C18192" t="s">
        <v>56</v>
      </c>
      <c r="D18192">
        <v>20</v>
      </c>
    </row>
    <row r="18194" spans="1:4">
      <c r="C18194" t="s">
        <v>7324</v>
      </c>
    </row>
    <row r="18196" spans="1:4">
      <c r="C18196" t="s">
        <v>7325</v>
      </c>
    </row>
    <row r="18198" spans="1:4">
      <c r="A18198">
        <v>60012110</v>
      </c>
      <c r="C18198" t="s">
        <v>6892</v>
      </c>
      <c r="D18198">
        <v>20</v>
      </c>
    </row>
    <row r="18200" spans="1:4">
      <c r="A18200">
        <v>6001219</v>
      </c>
      <c r="C18200" t="s">
        <v>56</v>
      </c>
      <c r="D18200">
        <v>20</v>
      </c>
    </row>
    <row r="18202" spans="1:4">
      <c r="C18202" t="s">
        <v>7326</v>
      </c>
    </row>
    <row r="18204" spans="1:4">
      <c r="A18204">
        <v>60012210</v>
      </c>
      <c r="C18204" t="s">
        <v>6892</v>
      </c>
      <c r="D18204">
        <v>20</v>
      </c>
    </row>
    <row r="18206" spans="1:4">
      <c r="A18206">
        <v>6001229</v>
      </c>
      <c r="C18206" t="s">
        <v>56</v>
      </c>
      <c r="D18206">
        <v>20</v>
      </c>
    </row>
    <row r="18208" spans="1:4">
      <c r="C18208" t="s">
        <v>7102</v>
      </c>
    </row>
    <row r="18211" spans="1:4">
      <c r="A18211" t="s">
        <v>7327</v>
      </c>
    </row>
    <row r="18213" spans="1:4">
      <c r="A18213" t="s">
        <v>0</v>
      </c>
      <c r="C18213" t="s">
        <v>1</v>
      </c>
      <c r="D18213" t="s">
        <v>2</v>
      </c>
    </row>
    <row r="18215" spans="1:4">
      <c r="A18215" t="s">
        <v>4</v>
      </c>
      <c r="B18215" t="s">
        <v>5</v>
      </c>
    </row>
    <row r="18216" spans="1:4">
      <c r="A18216" t="s">
        <v>7</v>
      </c>
      <c r="B18216" t="s">
        <v>8</v>
      </c>
    </row>
    <row r="18217" spans="1:4">
      <c r="A18217" t="s">
        <v>12</v>
      </c>
    </row>
    <row r="18218" spans="1:4">
      <c r="A18218">
        <v>-1</v>
      </c>
      <c r="B18218">
        <v>-2</v>
      </c>
      <c r="C18218">
        <v>-3</v>
      </c>
      <c r="D18218">
        <v>-4</v>
      </c>
    </row>
    <row r="18220" spans="1:4">
      <c r="A18220">
        <v>6001291</v>
      </c>
      <c r="C18220" t="s">
        <v>6892</v>
      </c>
      <c r="D18220">
        <v>20</v>
      </c>
    </row>
    <row r="18222" spans="1:4">
      <c r="A18222">
        <v>6001299</v>
      </c>
      <c r="C18222" t="s">
        <v>56</v>
      </c>
      <c r="D18222">
        <v>20</v>
      </c>
    </row>
    <row r="18224" spans="1:4">
      <c r="C18224" t="s">
        <v>95</v>
      </c>
    </row>
    <row r="18226" spans="1:4">
      <c r="C18226" t="s">
        <v>7325</v>
      </c>
    </row>
    <row r="18228" spans="1:4">
      <c r="A18228">
        <v>60019110</v>
      </c>
      <c r="C18228" t="s">
        <v>6892</v>
      </c>
      <c r="D18228">
        <v>20</v>
      </c>
    </row>
    <row r="18230" spans="1:4">
      <c r="A18230">
        <v>6001919</v>
      </c>
      <c r="C18230" t="s">
        <v>56</v>
      </c>
      <c r="D18230">
        <v>20</v>
      </c>
    </row>
    <row r="18232" spans="1:4">
      <c r="C18232" t="s">
        <v>7326</v>
      </c>
    </row>
    <row r="18234" spans="1:4">
      <c r="A18234">
        <v>60019210</v>
      </c>
      <c r="C18234" t="s">
        <v>6892</v>
      </c>
      <c r="D18234">
        <v>20</v>
      </c>
    </row>
    <row r="18236" spans="1:4">
      <c r="A18236">
        <v>6001929</v>
      </c>
      <c r="C18236" t="s">
        <v>56</v>
      </c>
      <c r="D18236">
        <v>20</v>
      </c>
    </row>
    <row r="18238" spans="1:4">
      <c r="C18238" t="s">
        <v>7102</v>
      </c>
    </row>
    <row r="18240" spans="1:4">
      <c r="A18240">
        <v>60019910</v>
      </c>
      <c r="C18240" t="s">
        <v>6892</v>
      </c>
      <c r="D18240">
        <v>20</v>
      </c>
    </row>
    <row r="18242" spans="1:4">
      <c r="A18242">
        <v>6001999</v>
      </c>
      <c r="C18242" t="s">
        <v>56</v>
      </c>
      <c r="D18242">
        <v>20</v>
      </c>
    </row>
    <row r="18244" spans="1:4">
      <c r="A18244">
        <v>6002</v>
      </c>
      <c r="C18244" t="s">
        <v>7328</v>
      </c>
    </row>
    <row r="18245" spans="1:4">
      <c r="C18245" t="s">
        <v>7329</v>
      </c>
    </row>
    <row r="18246" spans="1:4">
      <c r="C18246" t="s">
        <v>7330</v>
      </c>
    </row>
    <row r="18247" spans="1:4">
      <c r="C18247" t="s">
        <v>7331</v>
      </c>
    </row>
    <row r="18249" spans="1:4">
      <c r="A18249">
        <v>60024</v>
      </c>
      <c r="C18249" t="s">
        <v>7332</v>
      </c>
      <c r="D18249" t="s">
        <v>98</v>
      </c>
    </row>
    <row r="18250" spans="1:4">
      <c r="C18250" t="s">
        <v>7333</v>
      </c>
    </row>
    <row r="18252" spans="1:4">
      <c r="A18252">
        <v>60029</v>
      </c>
      <c r="C18252" t="s">
        <v>33</v>
      </c>
      <c r="D18252">
        <v>20</v>
      </c>
    </row>
    <row r="18254" spans="1:4">
      <c r="A18254">
        <v>6003</v>
      </c>
      <c r="C18254" t="s">
        <v>7328</v>
      </c>
    </row>
    <row r="18255" spans="1:4">
      <c r="C18255" t="s">
        <v>7334</v>
      </c>
    </row>
    <row r="18256" spans="1:4">
      <c r="C18256" t="s">
        <v>7335</v>
      </c>
    </row>
    <row r="18258" spans="1:4">
      <c r="C18258" t="s">
        <v>7083</v>
      </c>
    </row>
    <row r="18260" spans="1:4">
      <c r="A18260">
        <v>60031010</v>
      </c>
      <c r="C18260" t="s">
        <v>6892</v>
      </c>
      <c r="D18260">
        <v>20</v>
      </c>
    </row>
    <row r="18262" spans="1:4">
      <c r="A18262">
        <v>6003109</v>
      </c>
      <c r="C18262" t="s">
        <v>56</v>
      </c>
      <c r="D18262">
        <v>20</v>
      </c>
    </row>
    <row r="18264" spans="1:4">
      <c r="C18264" t="s">
        <v>7145</v>
      </c>
    </row>
    <row r="18266" spans="1:4">
      <c r="A18266">
        <v>60032010</v>
      </c>
      <c r="C18266" t="s">
        <v>6892</v>
      </c>
      <c r="D18266">
        <v>20</v>
      </c>
    </row>
    <row r="18268" spans="1:4">
      <c r="A18268">
        <v>6003209</v>
      </c>
      <c r="C18268" t="s">
        <v>56</v>
      </c>
      <c r="D18268">
        <v>20</v>
      </c>
    </row>
    <row r="18270" spans="1:4">
      <c r="C18270" t="s">
        <v>7336</v>
      </c>
    </row>
    <row r="18272" spans="1:4">
      <c r="A18272">
        <v>60033010</v>
      </c>
      <c r="C18272" t="s">
        <v>6892</v>
      </c>
      <c r="D18272">
        <v>20</v>
      </c>
    </row>
    <row r="18274" spans="1:4">
      <c r="A18274">
        <v>6003309</v>
      </c>
      <c r="C18274" t="s">
        <v>56</v>
      </c>
      <c r="D18274">
        <v>20</v>
      </c>
    </row>
    <row r="18276" spans="1:4">
      <c r="C18276" t="s">
        <v>7337</v>
      </c>
    </row>
    <row r="18278" spans="1:4">
      <c r="A18278">
        <v>60034010</v>
      </c>
      <c r="C18278" t="s">
        <v>6892</v>
      </c>
      <c r="D18278">
        <v>20</v>
      </c>
    </row>
    <row r="18280" spans="1:4">
      <c r="A18280">
        <v>6003409</v>
      </c>
      <c r="C18280" t="s">
        <v>56</v>
      </c>
      <c r="D18280">
        <v>20</v>
      </c>
    </row>
    <row r="18282" spans="1:4">
      <c r="C18282" t="s">
        <v>95</v>
      </c>
    </row>
    <row r="18284" spans="1:4">
      <c r="A18284">
        <v>60039010</v>
      </c>
      <c r="C18284" t="s">
        <v>6892</v>
      </c>
      <c r="D18284">
        <v>20</v>
      </c>
    </row>
    <row r="18286" spans="1:4">
      <c r="A18286">
        <v>6003909</v>
      </c>
      <c r="C18286" t="s">
        <v>56</v>
      </c>
      <c r="D18286">
        <v>20</v>
      </c>
    </row>
    <row r="18288" spans="1:4">
      <c r="A18288">
        <v>6004</v>
      </c>
      <c r="C18288" t="s">
        <v>7338</v>
      </c>
    </row>
    <row r="18289" spans="1:4">
      <c r="C18289" t="s">
        <v>7329</v>
      </c>
    </row>
    <row r="18290" spans="1:4">
      <c r="C18290" t="s">
        <v>7330</v>
      </c>
    </row>
    <row r="18291" spans="1:4">
      <c r="C18291" t="s">
        <v>7339</v>
      </c>
    </row>
    <row r="18296" spans="1:4">
      <c r="A18296">
        <v>281</v>
      </c>
    </row>
    <row r="18298" spans="1:4">
      <c r="A18298" t="s">
        <v>0</v>
      </c>
      <c r="C18298" t="s">
        <v>1</v>
      </c>
      <c r="D18298" t="s">
        <v>2</v>
      </c>
    </row>
    <row r="18300" spans="1:4">
      <c r="A18300" t="s">
        <v>4</v>
      </c>
      <c r="B18300" t="s">
        <v>5</v>
      </c>
    </row>
    <row r="18301" spans="1:4">
      <c r="A18301" t="s">
        <v>7</v>
      </c>
      <c r="B18301" t="s">
        <v>8</v>
      </c>
    </row>
    <row r="18302" spans="1:4">
      <c r="A18302" t="s">
        <v>12</v>
      </c>
    </row>
    <row r="18303" spans="1:4">
      <c r="A18303">
        <v>-1</v>
      </c>
      <c r="B18303">
        <v>-2</v>
      </c>
      <c r="C18303">
        <v>-3</v>
      </c>
      <c r="D18303">
        <v>-4</v>
      </c>
    </row>
    <row r="18305" spans="1:4">
      <c r="A18305">
        <v>60041</v>
      </c>
      <c r="C18305" t="s">
        <v>7340</v>
      </c>
      <c r="D18305" t="s">
        <v>98</v>
      </c>
    </row>
    <row r="18306" spans="1:4">
      <c r="C18306" t="s">
        <v>7341</v>
      </c>
    </row>
    <row r="18308" spans="1:4">
      <c r="A18308">
        <v>60049</v>
      </c>
      <c r="C18308" t="s">
        <v>33</v>
      </c>
      <c r="D18308">
        <v>20</v>
      </c>
    </row>
    <row r="18310" spans="1:4">
      <c r="A18310">
        <v>6005</v>
      </c>
      <c r="C18310" t="s">
        <v>7342</v>
      </c>
    </row>
    <row r="18311" spans="1:4">
      <c r="C18311" t="s">
        <v>7343</v>
      </c>
    </row>
    <row r="18312" spans="1:4">
      <c r="C18312" t="s">
        <v>7344</v>
      </c>
    </row>
    <row r="18314" spans="1:4">
      <c r="C18314" t="s">
        <v>7145</v>
      </c>
    </row>
    <row r="18316" spans="1:4">
      <c r="C18316" t="s">
        <v>6891</v>
      </c>
    </row>
    <row r="18318" spans="1:4">
      <c r="A18318">
        <v>60052110</v>
      </c>
      <c r="C18318" t="s">
        <v>6892</v>
      </c>
      <c r="D18318">
        <v>20</v>
      </c>
    </row>
    <row r="18320" spans="1:4">
      <c r="A18320">
        <v>6005212</v>
      </c>
      <c r="C18320" t="s">
        <v>6893</v>
      </c>
      <c r="D18320">
        <v>20</v>
      </c>
    </row>
    <row r="18322" spans="1:4">
      <c r="A18322">
        <v>600522</v>
      </c>
      <c r="C18322" t="s">
        <v>6754</v>
      </c>
      <c r="D18322">
        <v>20</v>
      </c>
    </row>
    <row r="18324" spans="1:4">
      <c r="A18324">
        <v>600523</v>
      </c>
      <c r="C18324" t="s">
        <v>6755</v>
      </c>
      <c r="D18324">
        <v>20</v>
      </c>
    </row>
    <row r="18326" spans="1:4">
      <c r="A18326">
        <v>600524</v>
      </c>
      <c r="C18326" t="s">
        <v>6756</v>
      </c>
      <c r="D18326">
        <v>20</v>
      </c>
    </row>
    <row r="18328" spans="1:4">
      <c r="C18328" t="s">
        <v>7336</v>
      </c>
    </row>
    <row r="18330" spans="1:4">
      <c r="A18330">
        <v>60053500</v>
      </c>
      <c r="C18330" t="s">
        <v>7345</v>
      </c>
      <c r="D18330" t="s">
        <v>98</v>
      </c>
    </row>
    <row r="18331" spans="1:4">
      <c r="C18331" t="s">
        <v>1002</v>
      </c>
    </row>
    <row r="18333" spans="1:4">
      <c r="C18333" t="s">
        <v>7346</v>
      </c>
    </row>
    <row r="18335" spans="1:4">
      <c r="A18335">
        <v>60053610</v>
      </c>
      <c r="C18335" t="s">
        <v>6892</v>
      </c>
      <c r="D18335">
        <v>20</v>
      </c>
    </row>
    <row r="18337" spans="1:4">
      <c r="A18337">
        <v>6005362</v>
      </c>
      <c r="C18337" t="s">
        <v>6893</v>
      </c>
      <c r="D18337">
        <v>20</v>
      </c>
    </row>
    <row r="18339" spans="1:4">
      <c r="A18339">
        <v>600537</v>
      </c>
      <c r="C18339" t="s">
        <v>7347</v>
      </c>
      <c r="D18339">
        <v>20</v>
      </c>
    </row>
    <row r="18341" spans="1:4">
      <c r="A18341">
        <v>600538</v>
      </c>
      <c r="C18341" t="s">
        <v>7348</v>
      </c>
      <c r="D18341">
        <v>20</v>
      </c>
    </row>
    <row r="18343" spans="1:4">
      <c r="A18343">
        <v>600539</v>
      </c>
      <c r="C18343" t="s">
        <v>7349</v>
      </c>
      <c r="D18343">
        <v>20</v>
      </c>
    </row>
    <row r="18345" spans="1:4">
      <c r="C18345" t="s">
        <v>7337</v>
      </c>
    </row>
    <row r="18347" spans="1:4">
      <c r="C18347" t="s">
        <v>6891</v>
      </c>
    </row>
    <row r="18349" spans="1:4">
      <c r="A18349">
        <v>60054110</v>
      </c>
      <c r="C18349" t="s">
        <v>6892</v>
      </c>
      <c r="D18349">
        <v>20</v>
      </c>
    </row>
    <row r="18351" spans="1:4">
      <c r="A18351">
        <v>6005412</v>
      </c>
      <c r="C18351" t="s">
        <v>6893</v>
      </c>
      <c r="D18351">
        <v>20</v>
      </c>
    </row>
    <row r="18353" spans="1:4">
      <c r="A18353">
        <v>600542</v>
      </c>
      <c r="C18353" t="s">
        <v>6754</v>
      </c>
      <c r="D18353">
        <v>20</v>
      </c>
    </row>
    <row r="18355" spans="1:4">
      <c r="A18355">
        <v>600543</v>
      </c>
      <c r="C18355" t="s">
        <v>6755</v>
      </c>
      <c r="D18355">
        <v>20</v>
      </c>
    </row>
    <row r="18357" spans="1:4">
      <c r="A18357">
        <v>600544</v>
      </c>
      <c r="C18357" t="s">
        <v>6756</v>
      </c>
      <c r="D18357">
        <v>20</v>
      </c>
    </row>
    <row r="18359" spans="1:4">
      <c r="C18359" t="s">
        <v>95</v>
      </c>
    </row>
    <row r="18361" spans="1:4">
      <c r="A18361">
        <v>60059010</v>
      </c>
      <c r="C18361" t="s">
        <v>6892</v>
      </c>
      <c r="D18361">
        <v>20</v>
      </c>
    </row>
    <row r="18363" spans="1:4">
      <c r="A18363">
        <v>6005909</v>
      </c>
      <c r="C18363" t="s">
        <v>56</v>
      </c>
      <c r="D18363">
        <v>20</v>
      </c>
    </row>
    <row r="18365" spans="1:4">
      <c r="A18365">
        <v>6006</v>
      </c>
      <c r="C18365" t="s">
        <v>7350</v>
      </c>
    </row>
    <row r="18367" spans="1:4">
      <c r="A18367">
        <v>60061</v>
      </c>
      <c r="C18367" t="s">
        <v>7106</v>
      </c>
      <c r="D18367" t="s">
        <v>98</v>
      </c>
    </row>
    <row r="18369" spans="1:4">
      <c r="C18369" t="s">
        <v>7145</v>
      </c>
    </row>
    <row r="18371" spans="1:4">
      <c r="C18371" t="s">
        <v>6891</v>
      </c>
    </row>
    <row r="18373" spans="1:4">
      <c r="A18373">
        <v>60062110</v>
      </c>
      <c r="C18373" t="s">
        <v>6892</v>
      </c>
      <c r="D18373">
        <v>20</v>
      </c>
    </row>
    <row r="18375" spans="1:4">
      <c r="A18375">
        <v>6006212</v>
      </c>
      <c r="C18375" t="s">
        <v>6893</v>
      </c>
      <c r="D18375">
        <v>20</v>
      </c>
    </row>
    <row r="18377" spans="1:4">
      <c r="A18377">
        <v>600622</v>
      </c>
      <c r="C18377" t="s">
        <v>6754</v>
      </c>
      <c r="D18377">
        <v>20</v>
      </c>
    </row>
    <row r="18379" spans="1:4">
      <c r="A18379">
        <v>600623</v>
      </c>
      <c r="C18379" t="s">
        <v>6755</v>
      </c>
      <c r="D18379">
        <v>20</v>
      </c>
    </row>
    <row r="18381" spans="1:4">
      <c r="A18381">
        <v>600624</v>
      </c>
      <c r="C18381" t="s">
        <v>6756</v>
      </c>
      <c r="D18381">
        <v>20</v>
      </c>
    </row>
    <row r="18383" spans="1:4">
      <c r="C18383" t="s">
        <v>7336</v>
      </c>
    </row>
    <row r="18387" spans="1:4">
      <c r="A18387" t="s">
        <v>7351</v>
      </c>
    </row>
    <row r="18389" spans="1:4">
      <c r="A18389" t="s">
        <v>0</v>
      </c>
      <c r="C18389" t="s">
        <v>1</v>
      </c>
      <c r="D18389" t="s">
        <v>2</v>
      </c>
    </row>
    <row r="18391" spans="1:4">
      <c r="A18391" t="s">
        <v>4</v>
      </c>
      <c r="B18391" t="s">
        <v>5</v>
      </c>
    </row>
    <row r="18392" spans="1:4">
      <c r="A18392" t="s">
        <v>7</v>
      </c>
      <c r="B18392" t="s">
        <v>8</v>
      </c>
    </row>
    <row r="18393" spans="1:4">
      <c r="A18393" t="s">
        <v>12</v>
      </c>
    </row>
    <row r="18394" spans="1:4">
      <c r="A18394">
        <v>-1</v>
      </c>
      <c r="B18394">
        <v>-2</v>
      </c>
      <c r="C18394">
        <v>-3</v>
      </c>
      <c r="D18394">
        <v>-4</v>
      </c>
    </row>
    <row r="18396" spans="1:4">
      <c r="C18396" t="s">
        <v>6891</v>
      </c>
    </row>
    <row r="18398" spans="1:4">
      <c r="A18398">
        <v>60063110</v>
      </c>
      <c r="C18398" t="s">
        <v>6892</v>
      </c>
      <c r="D18398">
        <v>20</v>
      </c>
    </row>
    <row r="18400" spans="1:4">
      <c r="A18400">
        <v>6006312</v>
      </c>
      <c r="C18400" t="s">
        <v>6893</v>
      </c>
      <c r="D18400">
        <v>20</v>
      </c>
    </row>
    <row r="18402" spans="1:4">
      <c r="A18402">
        <v>600632</v>
      </c>
      <c r="C18402" t="s">
        <v>6754</v>
      </c>
      <c r="D18402">
        <v>20</v>
      </c>
    </row>
    <row r="18404" spans="1:4">
      <c r="A18404">
        <v>600633</v>
      </c>
      <c r="C18404" t="s">
        <v>6755</v>
      </c>
      <c r="D18404">
        <v>20</v>
      </c>
    </row>
    <row r="18406" spans="1:4">
      <c r="A18406">
        <v>600634</v>
      </c>
      <c r="C18406" t="s">
        <v>6756</v>
      </c>
      <c r="D18406">
        <v>20</v>
      </c>
    </row>
    <row r="18408" spans="1:4">
      <c r="C18408" t="s">
        <v>7337</v>
      </c>
    </row>
    <row r="18410" spans="1:4">
      <c r="C18410" t="s">
        <v>6891</v>
      </c>
    </row>
    <row r="18412" spans="1:4">
      <c r="A18412">
        <v>60064110</v>
      </c>
      <c r="C18412" t="s">
        <v>6892</v>
      </c>
      <c r="D18412">
        <v>20</v>
      </c>
    </row>
    <row r="18414" spans="1:4">
      <c r="A18414">
        <v>6006412</v>
      </c>
      <c r="C18414" t="s">
        <v>6893</v>
      </c>
      <c r="D18414">
        <v>20</v>
      </c>
    </row>
    <row r="18416" spans="1:4">
      <c r="A18416">
        <v>600642</v>
      </c>
      <c r="C18416" t="s">
        <v>6754</v>
      </c>
      <c r="D18416">
        <v>20</v>
      </c>
    </row>
    <row r="18418" spans="1:4">
      <c r="A18418">
        <v>600643</v>
      </c>
      <c r="C18418" t="s">
        <v>6755</v>
      </c>
      <c r="D18418">
        <v>20</v>
      </c>
    </row>
    <row r="18420" spans="1:4">
      <c r="A18420">
        <v>600644</v>
      </c>
      <c r="C18420" t="s">
        <v>6756</v>
      </c>
      <c r="D18420">
        <v>20</v>
      </c>
    </row>
    <row r="18422" spans="1:4">
      <c r="C18422" t="s">
        <v>95</v>
      </c>
    </row>
    <row r="18424" spans="1:4">
      <c r="A18424">
        <v>60069010</v>
      </c>
      <c r="C18424" t="s">
        <v>6892</v>
      </c>
      <c r="D18424">
        <v>20</v>
      </c>
    </row>
    <row r="18426" spans="1:4">
      <c r="A18426">
        <v>6006909</v>
      </c>
      <c r="C18426" t="s">
        <v>56</v>
      </c>
      <c r="D18426">
        <v>20</v>
      </c>
    </row>
    <row r="18430" spans="1:4">
      <c r="A18430" t="s">
        <v>7352</v>
      </c>
    </row>
    <row r="18432" spans="1:4">
      <c r="A18432" t="s">
        <v>7353</v>
      </c>
    </row>
    <row r="18434" spans="1:2">
      <c r="A18434" t="s">
        <v>822</v>
      </c>
    </row>
    <row r="18436" spans="1:2">
      <c r="A18436" t="s">
        <v>823</v>
      </c>
      <c r="B18436" t="s">
        <v>7354</v>
      </c>
    </row>
    <row r="18438" spans="1:2">
      <c r="A18438" t="s">
        <v>825</v>
      </c>
      <c r="B18438" t="s">
        <v>1851</v>
      </c>
    </row>
    <row r="18439" spans="1:2">
      <c r="A18439" t="s">
        <v>7355</v>
      </c>
    </row>
    <row r="18440" spans="1:2">
      <c r="A18440" t="s">
        <v>7356</v>
      </c>
    </row>
    <row r="18442" spans="1:2">
      <c r="A18442" t="s">
        <v>7357</v>
      </c>
    </row>
    <row r="18444" spans="1:2">
      <c r="A18444" t="s">
        <v>827</v>
      </c>
      <c r="B18444" t="s">
        <v>7358</v>
      </c>
    </row>
    <row r="18446" spans="1:2">
      <c r="A18446" t="s">
        <v>7359</v>
      </c>
    </row>
    <row r="18448" spans="1:2">
      <c r="A18448" t="s">
        <v>7360</v>
      </c>
    </row>
    <row r="18450" spans="1:1">
      <c r="A18450" t="s">
        <v>7361</v>
      </c>
    </row>
    <row r="18453" spans="1:1">
      <c r="A18453">
        <v>283</v>
      </c>
    </row>
    <row r="18456" spans="1:1">
      <c r="A18456" t="s">
        <v>7362</v>
      </c>
    </row>
    <row r="18458" spans="1:1">
      <c r="A18458" t="s">
        <v>7363</v>
      </c>
    </row>
    <row r="18460" spans="1:1">
      <c r="A18460" t="s">
        <v>7364</v>
      </c>
    </row>
    <row r="18462" spans="1:1">
      <c r="A18462" t="s">
        <v>7365</v>
      </c>
    </row>
    <row r="18464" spans="1:1">
      <c r="A18464" t="s">
        <v>7366</v>
      </c>
    </row>
    <row r="18466" spans="1:2">
      <c r="A18466" t="s">
        <v>7367</v>
      </c>
    </row>
    <row r="18468" spans="1:2">
      <c r="A18468" t="s">
        <v>7368</v>
      </c>
    </row>
    <row r="18470" spans="1:2">
      <c r="A18470" t="s">
        <v>7369</v>
      </c>
    </row>
    <row r="18472" spans="1:2">
      <c r="A18472" t="s">
        <v>7370</v>
      </c>
    </row>
    <row r="18474" spans="1:2">
      <c r="A18474" t="s">
        <v>7371</v>
      </c>
    </row>
    <row r="18476" spans="1:2">
      <c r="A18476" t="s">
        <v>7372</v>
      </c>
    </row>
    <row r="18478" spans="1:2">
      <c r="A18478" t="s">
        <v>7373</v>
      </c>
    </row>
    <row r="18480" spans="1:2">
      <c r="A18480" t="s">
        <v>1480</v>
      </c>
      <c r="B18480" t="s">
        <v>7374</v>
      </c>
    </row>
    <row r="18482" spans="1:2">
      <c r="A18482" t="s">
        <v>1555</v>
      </c>
      <c r="B18482" t="s">
        <v>7375</v>
      </c>
    </row>
    <row r="18484" spans="1:2">
      <c r="A18484" t="s">
        <v>1557</v>
      </c>
      <c r="B18484" t="s">
        <v>7376</v>
      </c>
    </row>
    <row r="18486" spans="1:2">
      <c r="A18486" t="s">
        <v>7377</v>
      </c>
    </row>
    <row r="18488" spans="1:2">
      <c r="A18488">
        <v>284</v>
      </c>
    </row>
    <row r="18491" spans="1:2">
      <c r="A18491" t="s">
        <v>7378</v>
      </c>
    </row>
    <row r="18493" spans="1:2">
      <c r="A18493" t="s">
        <v>2348</v>
      </c>
      <c r="B18493" t="s">
        <v>7379</v>
      </c>
    </row>
    <row r="18495" spans="1:2">
      <c r="A18495" t="s">
        <v>7380</v>
      </c>
    </row>
    <row r="18497" spans="1:2">
      <c r="A18497" t="s">
        <v>7381</v>
      </c>
    </row>
    <row r="18499" spans="1:2">
      <c r="A18499" t="s">
        <v>7382</v>
      </c>
    </row>
    <row r="18501" spans="1:2">
      <c r="A18501" t="s">
        <v>7383</v>
      </c>
    </row>
    <row r="18503" spans="1:2">
      <c r="A18503" t="s">
        <v>7384</v>
      </c>
    </row>
    <row r="18505" spans="1:2">
      <c r="A18505" t="s">
        <v>7385</v>
      </c>
    </row>
    <row r="18507" spans="1:2">
      <c r="A18507" t="s">
        <v>2350</v>
      </c>
      <c r="B18507" t="s">
        <v>7386</v>
      </c>
    </row>
    <row r="18509" spans="1:2">
      <c r="A18509" t="s">
        <v>4788</v>
      </c>
      <c r="B18509" t="s">
        <v>7387</v>
      </c>
    </row>
    <row r="18511" spans="1:2">
      <c r="A18511" t="s">
        <v>7388</v>
      </c>
    </row>
    <row r="18513" spans="1:4">
      <c r="A18513" t="s">
        <v>4791</v>
      </c>
      <c r="B18513" t="s">
        <v>7389</v>
      </c>
    </row>
    <row r="18516" spans="1:4">
      <c r="A18516" t="s">
        <v>0</v>
      </c>
      <c r="C18516" t="s">
        <v>1</v>
      </c>
      <c r="D18516" t="s">
        <v>2</v>
      </c>
    </row>
    <row r="18518" spans="1:4">
      <c r="A18518" t="s">
        <v>4</v>
      </c>
      <c r="B18518" t="s">
        <v>5</v>
      </c>
    </row>
    <row r="18519" spans="1:4">
      <c r="A18519" t="s">
        <v>7</v>
      </c>
      <c r="B18519" t="s">
        <v>8</v>
      </c>
    </row>
    <row r="18520" spans="1:4">
      <c r="A18520" t="s">
        <v>12</v>
      </c>
    </row>
    <row r="18521" spans="1:4">
      <c r="A18521">
        <v>-1</v>
      </c>
      <c r="B18521">
        <v>-2</v>
      </c>
      <c r="C18521">
        <v>-3</v>
      </c>
      <c r="D18521">
        <v>-4</v>
      </c>
    </row>
    <row r="18523" spans="1:4">
      <c r="A18523">
        <v>6101</v>
      </c>
      <c r="C18523" t="s">
        <v>7390</v>
      </c>
    </row>
    <row r="18524" spans="1:4">
      <c r="C18524" t="s">
        <v>7391</v>
      </c>
    </row>
    <row r="18525" spans="1:4">
      <c r="C18525" t="s">
        <v>7392</v>
      </c>
    </row>
    <row r="18526" spans="1:4">
      <c r="C18526" t="s">
        <v>7393</v>
      </c>
    </row>
    <row r="18527" spans="1:4">
      <c r="C18527" t="s">
        <v>7394</v>
      </c>
    </row>
    <row r="18528" spans="1:4">
      <c r="A18528">
        <v>61012</v>
      </c>
      <c r="C18528" t="s">
        <v>7395</v>
      </c>
      <c r="D18528">
        <v>20</v>
      </c>
    </row>
    <row r="18530" spans="1:4">
      <c r="A18530">
        <v>61013</v>
      </c>
      <c r="C18530" t="s">
        <v>7396</v>
      </c>
      <c r="D18530">
        <v>20</v>
      </c>
    </row>
    <row r="18532" spans="1:4">
      <c r="A18532">
        <v>61019</v>
      </c>
      <c r="C18532" t="s">
        <v>7086</v>
      </c>
      <c r="D18532">
        <v>20</v>
      </c>
    </row>
    <row r="18535" spans="1:4">
      <c r="A18535">
        <v>285</v>
      </c>
    </row>
    <row r="18537" spans="1:4">
      <c r="A18537" t="s">
        <v>0</v>
      </c>
      <c r="C18537" t="s">
        <v>1</v>
      </c>
      <c r="D18537" t="s">
        <v>2</v>
      </c>
    </row>
    <row r="18539" spans="1:4">
      <c r="A18539" t="s">
        <v>4</v>
      </c>
      <c r="B18539" t="s">
        <v>5</v>
      </c>
    </row>
    <row r="18540" spans="1:4">
      <c r="A18540" t="s">
        <v>7</v>
      </c>
      <c r="B18540" t="s">
        <v>8</v>
      </c>
    </row>
    <row r="18541" spans="1:4">
      <c r="A18541" t="s">
        <v>12</v>
      </c>
    </row>
    <row r="18542" spans="1:4">
      <c r="A18542">
        <v>-1</v>
      </c>
      <c r="B18542">
        <v>-2</v>
      </c>
      <c r="C18542">
        <v>-3</v>
      </c>
      <c r="D18542">
        <v>-4</v>
      </c>
    </row>
    <row r="18544" spans="1:4">
      <c r="A18544">
        <v>6102</v>
      </c>
      <c r="C18544" t="s">
        <v>7397</v>
      </c>
    </row>
    <row r="18545" spans="1:4">
      <c r="C18545" t="s">
        <v>7398</v>
      </c>
    </row>
    <row r="18546" spans="1:4">
      <c r="C18546" t="s">
        <v>7399</v>
      </c>
    </row>
    <row r="18547" spans="1:4">
      <c r="C18547" t="s">
        <v>7400</v>
      </c>
    </row>
    <row r="18548" spans="1:4">
      <c r="C18548" t="s">
        <v>7401</v>
      </c>
    </row>
    <row r="18550" spans="1:4">
      <c r="A18550">
        <v>61021</v>
      </c>
      <c r="C18550" t="s">
        <v>7106</v>
      </c>
      <c r="D18550" t="s">
        <v>98</v>
      </c>
    </row>
    <row r="18552" spans="1:4">
      <c r="A18552">
        <v>61022</v>
      </c>
      <c r="C18552" t="s">
        <v>7395</v>
      </c>
      <c r="D18552">
        <v>20</v>
      </c>
    </row>
    <row r="18554" spans="1:4">
      <c r="A18554">
        <v>61023</v>
      </c>
      <c r="C18554" t="s">
        <v>7396</v>
      </c>
      <c r="D18554">
        <v>20</v>
      </c>
    </row>
    <row r="18556" spans="1:4">
      <c r="A18556">
        <v>61029</v>
      </c>
      <c r="C18556" t="s">
        <v>7086</v>
      </c>
      <c r="D18556">
        <v>20</v>
      </c>
    </row>
    <row r="18558" spans="1:4">
      <c r="A18558">
        <v>6103</v>
      </c>
      <c r="C18558" t="s">
        <v>7402</v>
      </c>
    </row>
    <row r="18559" spans="1:4">
      <c r="C18559" t="s">
        <v>7403</v>
      </c>
    </row>
    <row r="18560" spans="1:4">
      <c r="C18560" t="s">
        <v>7404</v>
      </c>
    </row>
    <row r="18561" spans="1:4">
      <c r="C18561" t="s">
        <v>7405</v>
      </c>
    </row>
    <row r="18562" spans="1:4">
      <c r="A18562">
        <v>61031</v>
      </c>
      <c r="C18562" t="s">
        <v>7406</v>
      </c>
      <c r="D18562">
        <v>20</v>
      </c>
    </row>
    <row r="18564" spans="1:4">
      <c r="C18564" t="s">
        <v>7407</v>
      </c>
    </row>
    <row r="18566" spans="1:4">
      <c r="A18566">
        <v>61032200</v>
      </c>
      <c r="C18566" t="s">
        <v>7025</v>
      </c>
      <c r="D18566">
        <v>20</v>
      </c>
    </row>
    <row r="18568" spans="1:4">
      <c r="A18568">
        <v>610323</v>
      </c>
      <c r="C18568" t="s">
        <v>7408</v>
      </c>
      <c r="D18568">
        <v>20</v>
      </c>
    </row>
    <row r="18570" spans="1:4">
      <c r="A18570">
        <v>610329</v>
      </c>
      <c r="C18570" t="s">
        <v>7034</v>
      </c>
      <c r="D18570">
        <v>20</v>
      </c>
    </row>
    <row r="18572" spans="1:4">
      <c r="C18572" t="s">
        <v>7409</v>
      </c>
    </row>
    <row r="18574" spans="1:4">
      <c r="A18574">
        <v>61033100</v>
      </c>
      <c r="C18574" t="s">
        <v>7033</v>
      </c>
      <c r="D18574" t="s">
        <v>98</v>
      </c>
    </row>
    <row r="18576" spans="1:4">
      <c r="A18576">
        <v>610332</v>
      </c>
      <c r="C18576" t="s">
        <v>7025</v>
      </c>
      <c r="D18576">
        <v>20</v>
      </c>
    </row>
    <row r="18578" spans="1:4">
      <c r="A18578">
        <v>610333</v>
      </c>
      <c r="C18578" t="s">
        <v>7408</v>
      </c>
      <c r="D18578">
        <v>20</v>
      </c>
    </row>
    <row r="18580" spans="1:4">
      <c r="A18580">
        <v>610339</v>
      </c>
      <c r="C18580" t="s">
        <v>7034</v>
      </c>
      <c r="D18580">
        <v>20</v>
      </c>
    </row>
    <row r="18582" spans="1:4">
      <c r="C18582" t="s">
        <v>7410</v>
      </c>
    </row>
    <row r="18583" spans="1:4">
      <c r="C18583" t="s">
        <v>7411</v>
      </c>
    </row>
    <row r="18585" spans="1:4">
      <c r="A18585">
        <v>610341</v>
      </c>
      <c r="C18585" t="s">
        <v>7033</v>
      </c>
      <c r="D18585" t="s">
        <v>98</v>
      </c>
    </row>
    <row r="18587" spans="1:4">
      <c r="A18587">
        <v>610342</v>
      </c>
      <c r="C18587" t="s">
        <v>7025</v>
      </c>
      <c r="D18587">
        <v>20</v>
      </c>
    </row>
    <row r="18589" spans="1:4">
      <c r="A18589">
        <v>610343</v>
      </c>
      <c r="C18589" t="s">
        <v>7408</v>
      </c>
      <c r="D18589">
        <v>20</v>
      </c>
    </row>
    <row r="18591" spans="1:4">
      <c r="A18591">
        <v>610349</v>
      </c>
      <c r="C18591" t="s">
        <v>7034</v>
      </c>
      <c r="D18591">
        <v>20</v>
      </c>
    </row>
    <row r="18593" spans="1:4">
      <c r="A18593">
        <v>6104</v>
      </c>
      <c r="C18593" t="s">
        <v>7412</v>
      </c>
    </row>
    <row r="18594" spans="1:4">
      <c r="C18594" t="s">
        <v>7413</v>
      </c>
    </row>
    <row r="18595" spans="1:4">
      <c r="C18595" t="s">
        <v>7414</v>
      </c>
    </row>
    <row r="18596" spans="1:4">
      <c r="C18596" t="s">
        <v>7415</v>
      </c>
    </row>
    <row r="18597" spans="1:4">
      <c r="C18597" t="s">
        <v>7416</v>
      </c>
    </row>
    <row r="18598" spans="1:4">
      <c r="C18598" t="s">
        <v>7417</v>
      </c>
    </row>
    <row r="18600" spans="1:4">
      <c r="A18600">
        <v>61041300</v>
      </c>
      <c r="C18600" t="s">
        <v>7408</v>
      </c>
      <c r="D18600">
        <v>20</v>
      </c>
    </row>
    <row r="18602" spans="1:4">
      <c r="A18602">
        <v>610419</v>
      </c>
      <c r="C18602" t="s">
        <v>7034</v>
      </c>
      <c r="D18602">
        <v>20</v>
      </c>
    </row>
    <row r="18604" spans="1:4">
      <c r="C18604" t="s">
        <v>7407</v>
      </c>
    </row>
    <row r="18606" spans="1:4">
      <c r="A18606">
        <v>61042200</v>
      </c>
      <c r="C18606" t="s">
        <v>7025</v>
      </c>
      <c r="D18606">
        <v>20</v>
      </c>
    </row>
    <row r="18608" spans="1:4">
      <c r="A18608">
        <v>610423</v>
      </c>
      <c r="C18608" t="s">
        <v>7408</v>
      </c>
      <c r="D18608">
        <v>20</v>
      </c>
    </row>
    <row r="18610" spans="1:5">
      <c r="A18610">
        <v>610429</v>
      </c>
      <c r="C18610" t="s">
        <v>7034</v>
      </c>
      <c r="D18610">
        <v>20</v>
      </c>
    </row>
    <row r="18612" spans="1:5">
      <c r="C18612" t="s">
        <v>7409</v>
      </c>
    </row>
    <row r="18614" spans="1:5">
      <c r="A18614">
        <v>61043100</v>
      </c>
      <c r="C18614" t="s">
        <v>7033</v>
      </c>
      <c r="D18614" t="s">
        <v>98</v>
      </c>
    </row>
    <row r="18618" spans="1:5">
      <c r="A18618">
        <v>286</v>
      </c>
    </row>
    <row r="18620" spans="1:5">
      <c r="A18620" t="s">
        <v>0</v>
      </c>
      <c r="D18620" t="s">
        <v>1</v>
      </c>
      <c r="E18620" t="s">
        <v>2</v>
      </c>
    </row>
    <row r="18622" spans="1:5">
      <c r="A18622" t="s">
        <v>4</v>
      </c>
      <c r="B18622" t="s">
        <v>5</v>
      </c>
    </row>
    <row r="18623" spans="1:5">
      <c r="A18623" t="s">
        <v>7</v>
      </c>
      <c r="B18623" t="s">
        <v>8</v>
      </c>
    </row>
    <row r="18624" spans="1:5">
      <c r="A18624" t="s">
        <v>12</v>
      </c>
    </row>
    <row r="18625" spans="1:5">
      <c r="A18625">
        <v>-1</v>
      </c>
      <c r="B18625">
        <v>-2</v>
      </c>
      <c r="D18625">
        <v>-3</v>
      </c>
      <c r="E18625">
        <v>-4</v>
      </c>
    </row>
    <row r="18627" spans="1:5">
      <c r="A18627">
        <v>610432</v>
      </c>
      <c r="C18627" t="s">
        <v>7025</v>
      </c>
      <c r="E18627">
        <v>20</v>
      </c>
    </row>
    <row r="18629" spans="1:5">
      <c r="A18629">
        <v>610433</v>
      </c>
      <c r="C18629" t="s">
        <v>7408</v>
      </c>
      <c r="E18629">
        <v>20</v>
      </c>
    </row>
    <row r="18631" spans="1:5">
      <c r="A18631">
        <v>610439</v>
      </c>
      <c r="C18631" t="s">
        <v>7418</v>
      </c>
      <c r="E18631">
        <v>20</v>
      </c>
    </row>
    <row r="18633" spans="1:5">
      <c r="C18633" t="s">
        <v>7419</v>
      </c>
    </row>
    <row r="18635" spans="1:5">
      <c r="A18635">
        <v>61044100</v>
      </c>
      <c r="C18635" t="s">
        <v>7033</v>
      </c>
      <c r="E18635" t="s">
        <v>98</v>
      </c>
    </row>
    <row r="18637" spans="1:5">
      <c r="C18637" t="s">
        <v>7325</v>
      </c>
    </row>
    <row r="18639" spans="1:5">
      <c r="A18639">
        <v>61044210</v>
      </c>
      <c r="C18639" t="s">
        <v>7420</v>
      </c>
      <c r="E18639">
        <v>20</v>
      </c>
    </row>
    <row r="18641" spans="1:5">
      <c r="A18641">
        <v>6104429</v>
      </c>
      <c r="C18641" t="s">
        <v>56</v>
      </c>
      <c r="E18641">
        <v>20</v>
      </c>
    </row>
    <row r="18643" spans="1:5">
      <c r="A18643">
        <v>610443</v>
      </c>
      <c r="C18643" t="s">
        <v>7408</v>
      </c>
      <c r="E18643">
        <v>20</v>
      </c>
    </row>
    <row r="18645" spans="1:5">
      <c r="A18645">
        <v>610444</v>
      </c>
      <c r="C18645" t="s">
        <v>7421</v>
      </c>
      <c r="E18645">
        <v>20</v>
      </c>
    </row>
    <row r="18647" spans="1:5">
      <c r="A18647">
        <v>610449</v>
      </c>
      <c r="C18647" t="s">
        <v>7034</v>
      </c>
      <c r="E18647">
        <v>20</v>
      </c>
    </row>
    <row r="18649" spans="1:5">
      <c r="C18649" t="s">
        <v>7422</v>
      </c>
    </row>
    <row r="18651" spans="1:5">
      <c r="A18651">
        <v>61045100</v>
      </c>
      <c r="C18651" t="s">
        <v>7033</v>
      </c>
      <c r="E18651" t="s">
        <v>98</v>
      </c>
    </row>
    <row r="18653" spans="1:5">
      <c r="A18653">
        <v>610452</v>
      </c>
      <c r="C18653" t="s">
        <v>7025</v>
      </c>
      <c r="E18653">
        <v>20</v>
      </c>
    </row>
    <row r="18655" spans="1:5">
      <c r="A18655">
        <v>610453</v>
      </c>
      <c r="C18655" t="s">
        <v>7408</v>
      </c>
      <c r="E18655">
        <v>20</v>
      </c>
    </row>
    <row r="18657" spans="1:5">
      <c r="A18657">
        <v>610459</v>
      </c>
      <c r="C18657" t="s">
        <v>7034</v>
      </c>
      <c r="E18657">
        <v>20</v>
      </c>
    </row>
    <row r="18659" spans="1:5">
      <c r="C18659" t="s">
        <v>7410</v>
      </c>
    </row>
    <row r="18660" spans="1:5">
      <c r="C18660" t="s">
        <v>7411</v>
      </c>
    </row>
    <row r="18662" spans="1:5">
      <c r="A18662">
        <v>610461</v>
      </c>
      <c r="C18662" t="s">
        <v>7033</v>
      </c>
      <c r="E18662" t="s">
        <v>98</v>
      </c>
    </row>
    <row r="18664" spans="1:5">
      <c r="A18664">
        <v>610462</v>
      </c>
      <c r="C18664" t="s">
        <v>7025</v>
      </c>
      <c r="E18664">
        <v>20</v>
      </c>
    </row>
    <row r="18666" spans="1:5">
      <c r="A18666">
        <v>610463</v>
      </c>
      <c r="C18666" t="s">
        <v>60</v>
      </c>
      <c r="D18666" t="s">
        <v>7423</v>
      </c>
      <c r="E18666">
        <v>20</v>
      </c>
    </row>
    <row r="18668" spans="1:5">
      <c r="A18668">
        <v>610469</v>
      </c>
      <c r="C18668" t="s">
        <v>7034</v>
      </c>
      <c r="E18668">
        <v>20</v>
      </c>
    </row>
    <row r="18670" spans="1:5">
      <c r="A18670">
        <v>6105</v>
      </c>
      <c r="C18670" t="s">
        <v>7424</v>
      </c>
    </row>
    <row r="18672" spans="1:5">
      <c r="A18672">
        <v>61051</v>
      </c>
      <c r="C18672" t="s">
        <v>7395</v>
      </c>
      <c r="E18672">
        <v>20</v>
      </c>
    </row>
    <row r="18674" spans="1:5">
      <c r="A18674">
        <v>61052</v>
      </c>
      <c r="C18674" t="s">
        <v>7396</v>
      </c>
      <c r="E18674">
        <v>20</v>
      </c>
    </row>
    <row r="18676" spans="1:5">
      <c r="A18676">
        <v>61059</v>
      </c>
      <c r="C18676" t="s">
        <v>7086</v>
      </c>
      <c r="E18676">
        <v>20</v>
      </c>
    </row>
    <row r="18678" spans="1:5">
      <c r="A18678">
        <v>6106</v>
      </c>
      <c r="C18678" t="s">
        <v>7425</v>
      </c>
    </row>
    <row r="18679" spans="1:5">
      <c r="C18679" t="s">
        <v>7426</v>
      </c>
    </row>
    <row r="18681" spans="1:5">
      <c r="A18681">
        <v>61061</v>
      </c>
      <c r="C18681" t="s">
        <v>7395</v>
      </c>
      <c r="E18681">
        <v>20</v>
      </c>
    </row>
    <row r="18683" spans="1:5">
      <c r="A18683">
        <v>61062</v>
      </c>
      <c r="C18683" t="s">
        <v>7396</v>
      </c>
      <c r="E18683">
        <v>20</v>
      </c>
    </row>
    <row r="18685" spans="1:5">
      <c r="A18685">
        <v>61069</v>
      </c>
      <c r="C18685" t="s">
        <v>7086</v>
      </c>
      <c r="E18685">
        <v>20</v>
      </c>
    </row>
    <row r="18687" spans="1:5">
      <c r="A18687">
        <v>6107</v>
      </c>
      <c r="C18687" t="s">
        <v>7427</v>
      </c>
    </row>
    <row r="18688" spans="1:5">
      <c r="C18688" t="s">
        <v>7428</v>
      </c>
    </row>
    <row r="18689" spans="1:5">
      <c r="C18689" t="s">
        <v>7429</v>
      </c>
    </row>
    <row r="18690" spans="1:5">
      <c r="C18690" t="s">
        <v>7416</v>
      </c>
    </row>
    <row r="18691" spans="1:5">
      <c r="C18691" t="s">
        <v>7430</v>
      </c>
    </row>
    <row r="18693" spans="1:5">
      <c r="A18693">
        <v>61071100</v>
      </c>
      <c r="C18693" t="s">
        <v>7025</v>
      </c>
      <c r="E18693">
        <v>20</v>
      </c>
    </row>
    <row r="18695" spans="1:5">
      <c r="A18695">
        <v>610712</v>
      </c>
      <c r="C18695" t="s">
        <v>7026</v>
      </c>
      <c r="E18695">
        <v>20</v>
      </c>
    </row>
    <row r="18697" spans="1:5">
      <c r="A18697">
        <v>610719</v>
      </c>
      <c r="C18697" t="s">
        <v>7034</v>
      </c>
      <c r="E18697">
        <v>20</v>
      </c>
    </row>
    <row r="18699" spans="1:5">
      <c r="C18699" t="s">
        <v>7431</v>
      </c>
    </row>
    <row r="18701" spans="1:5">
      <c r="C18701" t="s">
        <v>7325</v>
      </c>
    </row>
    <row r="18703" spans="1:5">
      <c r="A18703">
        <v>61072110</v>
      </c>
      <c r="C18703" t="s">
        <v>7432</v>
      </c>
      <c r="E18703">
        <v>20</v>
      </c>
    </row>
    <row r="18705" spans="1:5">
      <c r="A18705">
        <v>6107212</v>
      </c>
      <c r="C18705" t="s">
        <v>7433</v>
      </c>
      <c r="E18705">
        <v>20</v>
      </c>
    </row>
    <row r="18708" spans="1:5">
      <c r="A18708">
        <v>287</v>
      </c>
    </row>
    <row r="18710" spans="1:5">
      <c r="A18710" t="s">
        <v>0</v>
      </c>
      <c r="C18710" t="s">
        <v>1</v>
      </c>
      <c r="D18710" t="s">
        <v>2</v>
      </c>
    </row>
    <row r="18712" spans="1:5">
      <c r="A18712" t="s">
        <v>4</v>
      </c>
      <c r="B18712" t="s">
        <v>5</v>
      </c>
    </row>
    <row r="18713" spans="1:5">
      <c r="A18713" t="s">
        <v>7</v>
      </c>
      <c r="B18713" t="s">
        <v>8</v>
      </c>
    </row>
    <row r="18714" spans="1:5">
      <c r="A18714" t="s">
        <v>12</v>
      </c>
    </row>
    <row r="18715" spans="1:5">
      <c r="A18715">
        <v>-1</v>
      </c>
      <c r="B18715">
        <v>-2</v>
      </c>
      <c r="C18715">
        <v>-3</v>
      </c>
      <c r="D18715">
        <v>-4</v>
      </c>
    </row>
    <row r="18717" spans="1:5">
      <c r="C18717" t="s">
        <v>7326</v>
      </c>
    </row>
    <row r="18719" spans="1:5">
      <c r="A18719">
        <v>61072210</v>
      </c>
      <c r="C18719" t="s">
        <v>7432</v>
      </c>
      <c r="D18719">
        <v>20</v>
      </c>
    </row>
    <row r="18721" spans="1:4">
      <c r="A18721">
        <v>6107222</v>
      </c>
      <c r="C18721" t="s">
        <v>7433</v>
      </c>
      <c r="D18721">
        <v>20</v>
      </c>
    </row>
    <row r="18723" spans="1:4">
      <c r="A18723">
        <v>610729</v>
      </c>
      <c r="C18723" t="s">
        <v>7034</v>
      </c>
      <c r="D18723">
        <v>20</v>
      </c>
    </row>
    <row r="18725" spans="1:4">
      <c r="C18725" t="s">
        <v>95</v>
      </c>
    </row>
    <row r="18727" spans="1:4">
      <c r="A18727">
        <v>61079100</v>
      </c>
      <c r="C18727" t="s">
        <v>7025</v>
      </c>
      <c r="D18727">
        <v>20</v>
      </c>
    </row>
    <row r="18729" spans="1:4">
      <c r="A18729">
        <v>610799</v>
      </c>
      <c r="C18729" t="s">
        <v>7034</v>
      </c>
      <c r="D18729">
        <v>20</v>
      </c>
    </row>
    <row r="18731" spans="1:4">
      <c r="A18731">
        <v>6108</v>
      </c>
      <c r="C18731" t="s">
        <v>7434</v>
      </c>
    </row>
    <row r="18732" spans="1:4">
      <c r="C18732" t="s">
        <v>7435</v>
      </c>
    </row>
    <row r="18733" spans="1:4">
      <c r="C18733" t="s">
        <v>7436</v>
      </c>
    </row>
    <row r="18734" spans="1:4">
      <c r="C18734" t="s">
        <v>7437</v>
      </c>
    </row>
    <row r="18735" spans="1:4">
      <c r="C18735" t="s">
        <v>7438</v>
      </c>
    </row>
    <row r="18737" spans="1:4">
      <c r="A18737">
        <v>61081100</v>
      </c>
      <c r="C18737" t="s">
        <v>7026</v>
      </c>
      <c r="D18737">
        <v>20</v>
      </c>
    </row>
    <row r="18739" spans="1:4">
      <c r="A18739">
        <v>610819</v>
      </c>
      <c r="C18739" t="s">
        <v>7034</v>
      </c>
      <c r="D18739">
        <v>20</v>
      </c>
    </row>
    <row r="18741" spans="1:4">
      <c r="C18741" t="s">
        <v>7439</v>
      </c>
    </row>
    <row r="18743" spans="1:4">
      <c r="A18743">
        <v>61082100</v>
      </c>
      <c r="C18743" t="s">
        <v>7025</v>
      </c>
      <c r="D18743">
        <v>20</v>
      </c>
    </row>
    <row r="18745" spans="1:4">
      <c r="A18745">
        <v>610822</v>
      </c>
      <c r="C18745" t="s">
        <v>7026</v>
      </c>
      <c r="D18745">
        <v>20</v>
      </c>
    </row>
    <row r="18747" spans="1:4">
      <c r="A18747">
        <v>610829</v>
      </c>
      <c r="C18747" t="s">
        <v>7034</v>
      </c>
      <c r="D18747">
        <v>20</v>
      </c>
    </row>
    <row r="18749" spans="1:4">
      <c r="C18749" t="s">
        <v>7440</v>
      </c>
    </row>
    <row r="18751" spans="1:4">
      <c r="A18751">
        <v>61083100</v>
      </c>
      <c r="C18751" t="s">
        <v>7025</v>
      </c>
      <c r="D18751">
        <v>20</v>
      </c>
    </row>
    <row r="18753" spans="1:4">
      <c r="A18753">
        <v>610832</v>
      </c>
      <c r="C18753" t="s">
        <v>7026</v>
      </c>
      <c r="D18753">
        <v>20</v>
      </c>
    </row>
    <row r="18755" spans="1:4">
      <c r="A18755">
        <v>610839</v>
      </c>
      <c r="C18755" t="s">
        <v>7034</v>
      </c>
      <c r="D18755">
        <v>20</v>
      </c>
    </row>
    <row r="18757" spans="1:4">
      <c r="C18757" t="s">
        <v>95</v>
      </c>
    </row>
    <row r="18759" spans="1:4">
      <c r="A18759">
        <v>61089100</v>
      </c>
      <c r="C18759" t="s">
        <v>7025</v>
      </c>
      <c r="D18759">
        <v>20</v>
      </c>
    </row>
    <row r="18761" spans="1:4">
      <c r="A18761">
        <v>610892</v>
      </c>
      <c r="C18761" t="s">
        <v>7026</v>
      </c>
      <c r="D18761">
        <v>20</v>
      </c>
    </row>
    <row r="18763" spans="1:4">
      <c r="A18763">
        <v>610899</v>
      </c>
      <c r="C18763" t="s">
        <v>7034</v>
      </c>
      <c r="D18763">
        <v>20</v>
      </c>
    </row>
    <row r="18765" spans="1:4">
      <c r="A18765">
        <v>6109</v>
      </c>
      <c r="C18765" t="s">
        <v>7441</v>
      </c>
    </row>
    <row r="18766" spans="1:4">
      <c r="C18766" t="s">
        <v>7416</v>
      </c>
    </row>
    <row r="18767" spans="1:4">
      <c r="A18767">
        <v>61091</v>
      </c>
      <c r="C18767" t="s">
        <v>7395</v>
      </c>
      <c r="D18767">
        <v>20</v>
      </c>
    </row>
    <row r="18769" spans="1:4">
      <c r="C18769" t="s">
        <v>7442</v>
      </c>
    </row>
    <row r="18771" spans="1:4">
      <c r="A18771">
        <v>61099010</v>
      </c>
      <c r="C18771" t="s">
        <v>7443</v>
      </c>
      <c r="D18771">
        <v>20</v>
      </c>
    </row>
    <row r="18773" spans="1:4">
      <c r="A18773">
        <v>6109909</v>
      </c>
      <c r="C18773" t="s">
        <v>56</v>
      </c>
      <c r="D18773">
        <v>20</v>
      </c>
    </row>
    <row r="18775" spans="1:4">
      <c r="A18775">
        <v>611</v>
      </c>
      <c r="C18775" t="s">
        <v>7444</v>
      </c>
    </row>
    <row r="18776" spans="1:4">
      <c r="C18776" t="s">
        <v>7445</v>
      </c>
    </row>
    <row r="18777" spans="1:4">
      <c r="C18777" t="s">
        <v>7083</v>
      </c>
    </row>
    <row r="18779" spans="1:4">
      <c r="A18779">
        <v>61101100</v>
      </c>
      <c r="C18779" t="s">
        <v>7446</v>
      </c>
      <c r="D18779">
        <v>20</v>
      </c>
    </row>
    <row r="18781" spans="1:4">
      <c r="A18781">
        <v>611012</v>
      </c>
      <c r="C18781" t="s">
        <v>6598</v>
      </c>
      <c r="D18781">
        <v>20</v>
      </c>
    </row>
    <row r="18783" spans="1:4">
      <c r="A18783">
        <v>611019</v>
      </c>
      <c r="C18783" t="s">
        <v>27</v>
      </c>
      <c r="D18783">
        <v>20</v>
      </c>
    </row>
    <row r="18785" spans="1:5">
      <c r="A18785">
        <v>61102</v>
      </c>
      <c r="C18785" t="s">
        <v>7395</v>
      </c>
      <c r="D18785">
        <v>20</v>
      </c>
    </row>
    <row r="18787" spans="1:5">
      <c r="A18787">
        <v>61103</v>
      </c>
      <c r="C18787" t="s">
        <v>7396</v>
      </c>
      <c r="D18787">
        <v>20</v>
      </c>
    </row>
    <row r="18789" spans="1:5">
      <c r="A18789">
        <v>61109</v>
      </c>
      <c r="C18789" t="s">
        <v>7086</v>
      </c>
      <c r="D18789">
        <v>20</v>
      </c>
    </row>
    <row r="18791" spans="1:5">
      <c r="A18791">
        <v>6111</v>
      </c>
      <c r="C18791" t="s">
        <v>7447</v>
      </c>
    </row>
    <row r="18792" spans="1:5">
      <c r="C18792" t="s">
        <v>7405</v>
      </c>
    </row>
    <row r="18795" spans="1:5">
      <c r="A18795">
        <v>288</v>
      </c>
    </row>
    <row r="18797" spans="1:5">
      <c r="A18797" t="s">
        <v>0</v>
      </c>
      <c r="D18797" t="s">
        <v>1</v>
      </c>
      <c r="E18797" t="s">
        <v>2</v>
      </c>
    </row>
    <row r="18799" spans="1:5">
      <c r="A18799" t="s">
        <v>4</v>
      </c>
      <c r="B18799" t="s">
        <v>5</v>
      </c>
    </row>
    <row r="18800" spans="1:5">
      <c r="A18800" t="s">
        <v>7</v>
      </c>
      <c r="B18800" t="s">
        <v>8</v>
      </c>
    </row>
    <row r="18801" spans="1:5">
      <c r="A18801" t="s">
        <v>12</v>
      </c>
    </row>
    <row r="18802" spans="1:5">
      <c r="A18802">
        <v>-1</v>
      </c>
      <c r="B18802">
        <v>-2</v>
      </c>
      <c r="D18802">
        <v>-3</v>
      </c>
      <c r="E18802">
        <v>-4</v>
      </c>
    </row>
    <row r="18804" spans="1:5">
      <c r="A18804">
        <v>61112</v>
      </c>
      <c r="C18804" t="s">
        <v>7395</v>
      </c>
      <c r="E18804">
        <v>20</v>
      </c>
    </row>
    <row r="18806" spans="1:5">
      <c r="A18806">
        <v>61113</v>
      </c>
      <c r="C18806" t="s">
        <v>6925</v>
      </c>
      <c r="E18806">
        <v>20</v>
      </c>
    </row>
    <row r="18808" spans="1:5">
      <c r="A18808">
        <v>61119</v>
      </c>
      <c r="C18808" t="s">
        <v>7086</v>
      </c>
      <c r="E18808">
        <v>20</v>
      </c>
    </row>
    <row r="18810" spans="1:5">
      <c r="A18810">
        <v>6112</v>
      </c>
      <c r="C18810" t="s">
        <v>7448</v>
      </c>
    </row>
    <row r="18811" spans="1:5">
      <c r="C18811" t="s">
        <v>7449</v>
      </c>
    </row>
    <row r="18812" spans="1:5">
      <c r="C18812" t="s">
        <v>7450</v>
      </c>
    </row>
    <row r="18814" spans="1:5">
      <c r="A18814">
        <v>61121100</v>
      </c>
      <c r="C18814" t="s">
        <v>7025</v>
      </c>
      <c r="E18814">
        <v>20</v>
      </c>
    </row>
    <row r="18816" spans="1:5">
      <c r="A18816">
        <v>611212</v>
      </c>
      <c r="C18816" t="s">
        <v>7408</v>
      </c>
      <c r="E18816">
        <v>20</v>
      </c>
    </row>
    <row r="18818" spans="1:5">
      <c r="A18818">
        <v>611219</v>
      </c>
      <c r="C18818" t="s">
        <v>7034</v>
      </c>
      <c r="E18818">
        <v>20</v>
      </c>
    </row>
    <row r="18820" spans="1:5">
      <c r="A18820">
        <v>61122</v>
      </c>
      <c r="C18820" t="s">
        <v>7451</v>
      </c>
      <c r="E18820">
        <v>20</v>
      </c>
    </row>
    <row r="18822" spans="1:5">
      <c r="C18822" t="s">
        <v>7452</v>
      </c>
    </row>
    <row r="18824" spans="1:5">
      <c r="A18824">
        <v>61123100</v>
      </c>
      <c r="C18824" t="s">
        <v>7408</v>
      </c>
      <c r="E18824">
        <v>20</v>
      </c>
    </row>
    <row r="18826" spans="1:5">
      <c r="A18826">
        <v>611239</v>
      </c>
      <c r="C18826" t="s">
        <v>7034</v>
      </c>
      <c r="E18826">
        <v>20</v>
      </c>
    </row>
    <row r="18828" spans="1:5">
      <c r="C18828" t="s">
        <v>7453</v>
      </c>
    </row>
    <row r="18830" spans="1:5">
      <c r="A18830">
        <v>61124100</v>
      </c>
      <c r="C18830" t="s">
        <v>7408</v>
      </c>
      <c r="E18830">
        <v>20</v>
      </c>
    </row>
    <row r="18832" spans="1:5">
      <c r="A18832">
        <v>611249</v>
      </c>
      <c r="C18832" t="s">
        <v>7034</v>
      </c>
      <c r="E18832">
        <v>20</v>
      </c>
    </row>
    <row r="18834" spans="1:5">
      <c r="A18834">
        <v>6113</v>
      </c>
      <c r="C18834" t="s">
        <v>7454</v>
      </c>
      <c r="E18834">
        <v>20</v>
      </c>
    </row>
    <row r="18835" spans="1:5">
      <c r="C18835" t="s">
        <v>7455</v>
      </c>
    </row>
    <row r="18836" spans="1:5">
      <c r="A18836">
        <v>6114</v>
      </c>
      <c r="C18836" t="s">
        <v>7456</v>
      </c>
    </row>
    <row r="18838" spans="1:5">
      <c r="A18838">
        <v>61142</v>
      </c>
      <c r="C18838" t="s">
        <v>7395</v>
      </c>
      <c r="E18838">
        <v>20</v>
      </c>
    </row>
    <row r="18840" spans="1:5">
      <c r="A18840">
        <v>61143</v>
      </c>
      <c r="C18840" t="s">
        <v>7396</v>
      </c>
      <c r="E18840">
        <v>20</v>
      </c>
    </row>
    <row r="18842" spans="1:5">
      <c r="A18842">
        <v>61149</v>
      </c>
      <c r="C18842" t="s">
        <v>7086</v>
      </c>
      <c r="E18842">
        <v>20</v>
      </c>
    </row>
    <row r="18844" spans="1:5">
      <c r="A18844">
        <v>6115</v>
      </c>
      <c r="C18844" t="s">
        <v>7457</v>
      </c>
    </row>
    <row r="18845" spans="1:5">
      <c r="C18845" t="s">
        <v>7458</v>
      </c>
    </row>
    <row r="18846" spans="1:5">
      <c r="C18846" t="s">
        <v>7459</v>
      </c>
    </row>
    <row r="18847" spans="1:5">
      <c r="C18847" t="s">
        <v>7460</v>
      </c>
    </row>
    <row r="18848" spans="1:5">
      <c r="C18848" t="s">
        <v>7461</v>
      </c>
    </row>
    <row r="18849" spans="1:5">
      <c r="C18849" t="s">
        <v>7462</v>
      </c>
    </row>
    <row r="18850" spans="1:5">
      <c r="C18850" t="s">
        <v>7463</v>
      </c>
    </row>
    <row r="18852" spans="1:5">
      <c r="A18852">
        <v>6115101</v>
      </c>
      <c r="C18852" t="s">
        <v>7464</v>
      </c>
      <c r="E18852">
        <v>20</v>
      </c>
    </row>
    <row r="18854" spans="1:5">
      <c r="A18854">
        <v>6115109</v>
      </c>
      <c r="C18854" t="s">
        <v>56</v>
      </c>
      <c r="E18854">
        <v>20</v>
      </c>
    </row>
    <row r="18856" spans="1:5">
      <c r="C18856" t="s">
        <v>360</v>
      </c>
      <c r="D18856" t="s">
        <v>7465</v>
      </c>
    </row>
    <row r="18858" spans="1:5">
      <c r="A18858">
        <v>611521</v>
      </c>
      <c r="C18858" t="s">
        <v>7466</v>
      </c>
      <c r="E18858" t="s">
        <v>98</v>
      </c>
    </row>
    <row r="18859" spans="1:5">
      <c r="C18859" t="s">
        <v>7467</v>
      </c>
    </row>
    <row r="18861" spans="1:5">
      <c r="A18861">
        <v>611522</v>
      </c>
      <c r="C18861" t="s">
        <v>7466</v>
      </c>
      <c r="E18861" t="s">
        <v>98</v>
      </c>
    </row>
    <row r="18862" spans="1:5">
      <c r="C18862" t="s">
        <v>7468</v>
      </c>
    </row>
    <row r="18864" spans="1:5">
      <c r="A18864">
        <v>611529</v>
      </c>
      <c r="C18864" t="s">
        <v>7469</v>
      </c>
      <c r="E18864">
        <v>20</v>
      </c>
    </row>
    <row r="18866" spans="1:5">
      <c r="C18866" t="s">
        <v>360</v>
      </c>
      <c r="D18866" t="s">
        <v>7470</v>
      </c>
    </row>
    <row r="18867" spans="1:5">
      <c r="C18867" t="s">
        <v>7471</v>
      </c>
    </row>
    <row r="18868" spans="1:5">
      <c r="C18868" t="s">
        <v>7472</v>
      </c>
    </row>
    <row r="18870" spans="1:5">
      <c r="A18870">
        <v>6115301</v>
      </c>
      <c r="C18870" t="s">
        <v>7464</v>
      </c>
      <c r="E18870">
        <v>20</v>
      </c>
    </row>
    <row r="18872" spans="1:5">
      <c r="A18872">
        <v>6115309</v>
      </c>
      <c r="C18872" t="s">
        <v>56</v>
      </c>
      <c r="E18872">
        <v>20</v>
      </c>
    </row>
    <row r="18874" spans="1:5">
      <c r="C18874" t="s">
        <v>95</v>
      </c>
    </row>
    <row r="18878" spans="1:5">
      <c r="A18878" t="s">
        <v>7473</v>
      </c>
    </row>
    <row r="18880" spans="1:5">
      <c r="A18880" t="s">
        <v>0</v>
      </c>
      <c r="C18880" t="s">
        <v>1</v>
      </c>
      <c r="D18880" t="s">
        <v>2</v>
      </c>
    </row>
    <row r="18882" spans="1:4">
      <c r="A18882" t="s">
        <v>4</v>
      </c>
      <c r="B18882" t="s">
        <v>5</v>
      </c>
    </row>
    <row r="18883" spans="1:4">
      <c r="A18883" t="s">
        <v>7</v>
      </c>
      <c r="B18883" t="s">
        <v>8</v>
      </c>
    </row>
    <row r="18884" spans="1:4">
      <c r="A18884" t="s">
        <v>12</v>
      </c>
    </row>
    <row r="18885" spans="1:4">
      <c r="A18885">
        <v>-1</v>
      </c>
      <c r="B18885">
        <v>-2</v>
      </c>
      <c r="C18885">
        <v>-3</v>
      </c>
      <c r="D18885">
        <v>-4</v>
      </c>
    </row>
    <row r="18887" spans="1:4">
      <c r="A18887">
        <v>611594</v>
      </c>
      <c r="C18887" t="s">
        <v>7033</v>
      </c>
      <c r="D18887" t="s">
        <v>98</v>
      </c>
    </row>
    <row r="18889" spans="1:4">
      <c r="A18889">
        <v>611595</v>
      </c>
      <c r="C18889" t="s">
        <v>7025</v>
      </c>
      <c r="D18889">
        <v>20</v>
      </c>
    </row>
    <row r="18891" spans="1:4">
      <c r="A18891">
        <v>611596</v>
      </c>
      <c r="C18891" t="s">
        <v>7408</v>
      </c>
      <c r="D18891">
        <v>20</v>
      </c>
    </row>
    <row r="18893" spans="1:4">
      <c r="A18893">
        <v>611599</v>
      </c>
      <c r="C18893" t="s">
        <v>7034</v>
      </c>
      <c r="D18893">
        <v>20</v>
      </c>
    </row>
    <row r="18895" spans="1:4">
      <c r="A18895">
        <v>6116</v>
      </c>
      <c r="C18895" t="s">
        <v>7474</v>
      </c>
    </row>
    <row r="18896" spans="1:4">
      <c r="C18896" t="s">
        <v>7416</v>
      </c>
    </row>
    <row r="18897" spans="1:4">
      <c r="A18897">
        <v>61161</v>
      </c>
      <c r="C18897" t="s">
        <v>7475</v>
      </c>
      <c r="D18897" t="s">
        <v>98</v>
      </c>
    </row>
    <row r="18898" spans="1:4">
      <c r="C18898" t="s">
        <v>7476</v>
      </c>
    </row>
    <row r="18900" spans="1:4">
      <c r="C18900" t="s">
        <v>95</v>
      </c>
    </row>
    <row r="18902" spans="1:4">
      <c r="A18902">
        <v>61169100</v>
      </c>
      <c r="C18902" t="s">
        <v>7033</v>
      </c>
      <c r="D18902" t="s">
        <v>98</v>
      </c>
    </row>
    <row r="18904" spans="1:4">
      <c r="A18904">
        <v>611692</v>
      </c>
      <c r="C18904" t="s">
        <v>7025</v>
      </c>
      <c r="D18904">
        <v>20</v>
      </c>
    </row>
    <row r="18906" spans="1:4">
      <c r="A18906">
        <v>611693</v>
      </c>
      <c r="C18906" t="s">
        <v>7408</v>
      </c>
      <c r="D18906">
        <v>20</v>
      </c>
    </row>
    <row r="18908" spans="1:4">
      <c r="A18908">
        <v>611699</v>
      </c>
      <c r="C18908" t="s">
        <v>7034</v>
      </c>
      <c r="D18908">
        <v>20</v>
      </c>
    </row>
    <row r="18910" spans="1:4">
      <c r="A18910">
        <v>6117</v>
      </c>
      <c r="C18910" t="s">
        <v>7477</v>
      </c>
    </row>
    <row r="18911" spans="1:4">
      <c r="C18911" t="s">
        <v>7478</v>
      </c>
    </row>
    <row r="18912" spans="1:4">
      <c r="C18912" t="s">
        <v>7479</v>
      </c>
    </row>
    <row r="18913" spans="1:4">
      <c r="C18913" t="s">
        <v>7480</v>
      </c>
    </row>
    <row r="18914" spans="1:4">
      <c r="C18914" t="s">
        <v>7481</v>
      </c>
    </row>
    <row r="18915" spans="1:4">
      <c r="A18915">
        <v>6117101</v>
      </c>
      <c r="C18915" t="s">
        <v>7482</v>
      </c>
      <c r="D18915">
        <v>20</v>
      </c>
    </row>
    <row r="18917" spans="1:4">
      <c r="A18917">
        <v>6117102</v>
      </c>
      <c r="C18917" t="s">
        <v>7483</v>
      </c>
      <c r="D18917">
        <v>20</v>
      </c>
    </row>
    <row r="18919" spans="1:4">
      <c r="A18919">
        <v>6117103</v>
      </c>
      <c r="C18919" t="s">
        <v>7484</v>
      </c>
      <c r="D18919">
        <v>20</v>
      </c>
    </row>
    <row r="18921" spans="1:4">
      <c r="A18921">
        <v>6117104</v>
      </c>
      <c r="C18921" t="s">
        <v>7485</v>
      </c>
      <c r="D18921">
        <v>20</v>
      </c>
    </row>
    <row r="18923" spans="1:4">
      <c r="A18923">
        <v>6117109</v>
      </c>
      <c r="C18923" t="s">
        <v>56</v>
      </c>
      <c r="D18923">
        <v>20</v>
      </c>
    </row>
    <row r="18925" spans="1:4">
      <c r="A18925">
        <v>61178</v>
      </c>
      <c r="C18925" t="s">
        <v>7486</v>
      </c>
      <c r="D18925">
        <v>20</v>
      </c>
    </row>
    <row r="18927" spans="1:4">
      <c r="A18927">
        <v>61179</v>
      </c>
      <c r="C18927" t="s">
        <v>7487</v>
      </c>
      <c r="D18927">
        <v>20</v>
      </c>
    </row>
    <row r="18931" spans="1:2">
      <c r="A18931" t="s">
        <v>7488</v>
      </c>
    </row>
    <row r="18933" spans="1:2">
      <c r="A18933" t="s">
        <v>5601</v>
      </c>
    </row>
    <row r="18935" spans="1:2">
      <c r="A18935" t="s">
        <v>7489</v>
      </c>
    </row>
    <row r="18937" spans="1:2">
      <c r="A18937" t="s">
        <v>822</v>
      </c>
    </row>
    <row r="18939" spans="1:2">
      <c r="A18939" t="s">
        <v>823</v>
      </c>
      <c r="B18939" t="s">
        <v>7490</v>
      </c>
    </row>
    <row r="18941" spans="1:2">
      <c r="A18941" t="s">
        <v>825</v>
      </c>
      <c r="B18941" t="s">
        <v>1851</v>
      </c>
    </row>
    <row r="18943" spans="1:2">
      <c r="A18943" t="s">
        <v>7356</v>
      </c>
    </row>
    <row r="18945" spans="1:2">
      <c r="A18945" t="s">
        <v>7357</v>
      </c>
    </row>
    <row r="18947" spans="1:2">
      <c r="A18947" t="s">
        <v>827</v>
      </c>
      <c r="B18947" t="s">
        <v>7491</v>
      </c>
    </row>
    <row r="18949" spans="1:2">
      <c r="A18949" t="s">
        <v>7359</v>
      </c>
    </row>
    <row r="18952" spans="1:2">
      <c r="A18952">
        <v>290</v>
      </c>
    </row>
    <row r="18955" spans="1:2">
      <c r="A18955" t="s">
        <v>7492</v>
      </c>
    </row>
    <row r="18957" spans="1:2">
      <c r="A18957" t="s">
        <v>7493</v>
      </c>
    </row>
    <row r="18959" spans="1:2">
      <c r="A18959" t="s">
        <v>7363</v>
      </c>
    </row>
    <row r="18961" spans="1:1">
      <c r="A18961" t="s">
        <v>7364</v>
      </c>
    </row>
    <row r="18963" spans="1:1">
      <c r="A18963" t="s">
        <v>7365</v>
      </c>
    </row>
    <row r="18965" spans="1:1">
      <c r="A18965" t="s">
        <v>7494</v>
      </c>
    </row>
    <row r="18967" spans="1:1">
      <c r="A18967" t="s">
        <v>7495</v>
      </c>
    </row>
    <row r="18969" spans="1:1">
      <c r="A18969" t="s">
        <v>7496</v>
      </c>
    </row>
    <row r="18971" spans="1:1">
      <c r="A18971" t="s">
        <v>7497</v>
      </c>
    </row>
    <row r="18973" spans="1:1">
      <c r="A18973" t="s">
        <v>7498</v>
      </c>
    </row>
    <row r="18975" spans="1:1">
      <c r="A18975" t="s">
        <v>7499</v>
      </c>
    </row>
    <row r="18977" spans="1:2">
      <c r="A18977" t="s">
        <v>7500</v>
      </c>
    </row>
    <row r="18979" spans="1:2">
      <c r="A18979" t="s">
        <v>1480</v>
      </c>
      <c r="B18979" t="s">
        <v>7501</v>
      </c>
    </row>
    <row r="18981" spans="1:2">
      <c r="A18981" t="s">
        <v>7377</v>
      </c>
    </row>
    <row r="18983" spans="1:2">
      <c r="A18983" t="s">
        <v>7502</v>
      </c>
    </row>
    <row r="18986" spans="1:2">
      <c r="A18986">
        <v>291</v>
      </c>
    </row>
    <row r="18989" spans="1:2">
      <c r="A18989" t="s">
        <v>1555</v>
      </c>
      <c r="B18989" t="s">
        <v>7503</v>
      </c>
    </row>
    <row r="18991" spans="1:2">
      <c r="A18991" t="s">
        <v>1557</v>
      </c>
      <c r="B18991" t="s">
        <v>7504</v>
      </c>
    </row>
    <row r="18993" spans="1:2">
      <c r="A18993" t="s">
        <v>7505</v>
      </c>
    </row>
    <row r="18995" spans="1:2">
      <c r="A18995" t="s">
        <v>7506</v>
      </c>
    </row>
    <row r="18997" spans="1:2">
      <c r="A18997" t="s">
        <v>7381</v>
      </c>
    </row>
    <row r="18999" spans="1:2">
      <c r="A18999" t="s">
        <v>7507</v>
      </c>
    </row>
    <row r="19001" spans="1:2">
      <c r="A19001" t="s">
        <v>7508</v>
      </c>
    </row>
    <row r="19003" spans="1:2">
      <c r="A19003" t="s">
        <v>7384</v>
      </c>
    </row>
    <row r="19005" spans="1:2">
      <c r="A19005" t="s">
        <v>7385</v>
      </c>
    </row>
    <row r="19007" spans="1:2">
      <c r="A19007" t="s">
        <v>2348</v>
      </c>
      <c r="B19007" t="s">
        <v>7509</v>
      </c>
    </row>
    <row r="19009" spans="1:4">
      <c r="A19009" t="s">
        <v>2350</v>
      </c>
      <c r="B19009" t="s">
        <v>7387</v>
      </c>
    </row>
    <row r="19011" spans="1:4">
      <c r="A19011" t="s">
        <v>7388</v>
      </c>
    </row>
    <row r="19013" spans="1:4">
      <c r="A19013" t="s">
        <v>4788</v>
      </c>
      <c r="B19013" t="s">
        <v>7389</v>
      </c>
    </row>
    <row r="19016" spans="1:4">
      <c r="A19016" t="s">
        <v>0</v>
      </c>
      <c r="C19016" t="s">
        <v>1</v>
      </c>
      <c r="D19016" t="s">
        <v>2</v>
      </c>
    </row>
    <row r="19018" spans="1:4">
      <c r="A19018" t="s">
        <v>4</v>
      </c>
      <c r="B19018" t="s">
        <v>5</v>
      </c>
    </row>
    <row r="19019" spans="1:4">
      <c r="A19019" t="s">
        <v>7</v>
      </c>
      <c r="B19019" t="s">
        <v>8</v>
      </c>
    </row>
    <row r="19020" spans="1:4">
      <c r="A19020" t="s">
        <v>12</v>
      </c>
    </row>
    <row r="19021" spans="1:4">
      <c r="A19021">
        <v>-1</v>
      </c>
      <c r="B19021">
        <v>-2</v>
      </c>
      <c r="C19021">
        <v>-3</v>
      </c>
      <c r="D19021">
        <v>-4</v>
      </c>
    </row>
    <row r="19023" spans="1:4">
      <c r="A19023">
        <v>6201</v>
      </c>
      <c r="C19023" t="s">
        <v>7390</v>
      </c>
    </row>
    <row r="19024" spans="1:4">
      <c r="C19024" t="s">
        <v>7391</v>
      </c>
    </row>
    <row r="19025" spans="1:4">
      <c r="C19025" t="s">
        <v>7392</v>
      </c>
    </row>
    <row r="19026" spans="1:4">
      <c r="C19026" t="s">
        <v>7510</v>
      </c>
    </row>
    <row r="19029" spans="1:4">
      <c r="A19029">
        <v>292</v>
      </c>
    </row>
    <row r="19031" spans="1:4">
      <c r="A19031" t="s">
        <v>0</v>
      </c>
      <c r="C19031" t="s">
        <v>1</v>
      </c>
      <c r="D19031" t="s">
        <v>2</v>
      </c>
    </row>
    <row r="19033" spans="1:4">
      <c r="A19033" t="s">
        <v>4</v>
      </c>
      <c r="B19033" t="s">
        <v>5</v>
      </c>
    </row>
    <row r="19034" spans="1:4">
      <c r="A19034" t="s">
        <v>7</v>
      </c>
      <c r="B19034" t="s">
        <v>8</v>
      </c>
    </row>
    <row r="19035" spans="1:4">
      <c r="A19035" t="s">
        <v>12</v>
      </c>
    </row>
    <row r="19036" spans="1:4">
      <c r="A19036">
        <v>-1</v>
      </c>
      <c r="B19036">
        <v>-2</v>
      </c>
      <c r="C19036">
        <v>-3</v>
      </c>
      <c r="D19036">
        <v>-4</v>
      </c>
    </row>
    <row r="19038" spans="1:4">
      <c r="C19038" t="s">
        <v>7511</v>
      </c>
    </row>
    <row r="19039" spans="1:4">
      <c r="C19039" t="s">
        <v>7512</v>
      </c>
    </row>
    <row r="19041" spans="1:4">
      <c r="A19041">
        <v>620111</v>
      </c>
      <c r="C19041" t="s">
        <v>7033</v>
      </c>
      <c r="D19041" t="s">
        <v>98</v>
      </c>
    </row>
    <row r="19043" spans="1:4">
      <c r="A19043">
        <v>620112</v>
      </c>
      <c r="C19043" t="s">
        <v>7025</v>
      </c>
      <c r="D19043">
        <v>20</v>
      </c>
    </row>
    <row r="19045" spans="1:4">
      <c r="A19045">
        <v>620113</v>
      </c>
      <c r="C19045" t="s">
        <v>7026</v>
      </c>
      <c r="D19045">
        <v>20</v>
      </c>
    </row>
    <row r="19047" spans="1:4">
      <c r="A19047">
        <v>620119</v>
      </c>
      <c r="C19047" t="s">
        <v>7034</v>
      </c>
      <c r="D19047">
        <v>20</v>
      </c>
    </row>
    <row r="19049" spans="1:4">
      <c r="C19049" t="s">
        <v>95</v>
      </c>
    </row>
    <row r="19051" spans="1:4">
      <c r="A19051">
        <v>62019100</v>
      </c>
      <c r="C19051" t="s">
        <v>7033</v>
      </c>
      <c r="D19051" t="s">
        <v>98</v>
      </c>
    </row>
    <row r="19053" spans="1:4">
      <c r="A19053">
        <v>620192</v>
      </c>
      <c r="C19053" t="s">
        <v>7025</v>
      </c>
      <c r="D19053">
        <v>20</v>
      </c>
    </row>
    <row r="19055" spans="1:4">
      <c r="A19055">
        <v>620193</v>
      </c>
      <c r="C19055" t="s">
        <v>7026</v>
      </c>
      <c r="D19055">
        <v>20</v>
      </c>
    </row>
    <row r="19057" spans="1:4">
      <c r="A19057">
        <v>620199</v>
      </c>
      <c r="C19057" t="s">
        <v>7034</v>
      </c>
      <c r="D19057">
        <v>20</v>
      </c>
    </row>
    <row r="19059" spans="1:4">
      <c r="A19059">
        <v>6202</v>
      </c>
      <c r="C19059" t="s">
        <v>7397</v>
      </c>
    </row>
    <row r="19060" spans="1:4">
      <c r="C19060" t="s">
        <v>7398</v>
      </c>
    </row>
    <row r="19061" spans="1:4">
      <c r="C19061" t="s">
        <v>7399</v>
      </c>
    </row>
    <row r="19062" spans="1:4">
      <c r="C19062" t="s">
        <v>7513</v>
      </c>
    </row>
    <row r="19063" spans="1:4">
      <c r="C19063" t="s">
        <v>7514</v>
      </c>
    </row>
    <row r="19064" spans="1:4">
      <c r="C19064" t="s">
        <v>7511</v>
      </c>
    </row>
    <row r="19065" spans="1:4">
      <c r="C19065" t="s">
        <v>7512</v>
      </c>
    </row>
    <row r="19067" spans="1:4">
      <c r="A19067">
        <v>620211</v>
      </c>
      <c r="C19067" t="s">
        <v>7033</v>
      </c>
      <c r="D19067" t="s">
        <v>98</v>
      </c>
    </row>
    <row r="19069" spans="1:4">
      <c r="A19069">
        <v>620212</v>
      </c>
      <c r="C19069" t="s">
        <v>7025</v>
      </c>
      <c r="D19069">
        <v>20</v>
      </c>
    </row>
    <row r="19071" spans="1:4">
      <c r="A19071">
        <v>620213</v>
      </c>
      <c r="C19071" t="s">
        <v>7026</v>
      </c>
      <c r="D19071">
        <v>20</v>
      </c>
    </row>
    <row r="19073" spans="1:4">
      <c r="A19073">
        <v>620219</v>
      </c>
      <c r="C19073" t="s">
        <v>7034</v>
      </c>
      <c r="D19073">
        <v>20</v>
      </c>
    </row>
    <row r="19075" spans="1:4">
      <c r="C19075" t="s">
        <v>95</v>
      </c>
    </row>
    <row r="19077" spans="1:4">
      <c r="A19077">
        <v>62029100</v>
      </c>
      <c r="C19077" t="s">
        <v>7033</v>
      </c>
      <c r="D19077" t="s">
        <v>98</v>
      </c>
    </row>
    <row r="19079" spans="1:4">
      <c r="A19079">
        <v>620292</v>
      </c>
      <c r="C19079" t="s">
        <v>7025</v>
      </c>
      <c r="D19079">
        <v>20</v>
      </c>
    </row>
    <row r="19081" spans="1:4">
      <c r="A19081">
        <v>620293</v>
      </c>
      <c r="C19081" t="s">
        <v>7026</v>
      </c>
      <c r="D19081">
        <v>20</v>
      </c>
    </row>
    <row r="19083" spans="1:4">
      <c r="A19083">
        <v>620299</v>
      </c>
      <c r="C19083" t="s">
        <v>7034</v>
      </c>
      <c r="D19083">
        <v>20</v>
      </c>
    </row>
    <row r="19085" spans="1:4">
      <c r="A19085">
        <v>6203</v>
      </c>
      <c r="C19085" t="s">
        <v>7402</v>
      </c>
    </row>
    <row r="19086" spans="1:4">
      <c r="C19086" t="s">
        <v>7403</v>
      </c>
    </row>
    <row r="19087" spans="1:4">
      <c r="C19087" t="s">
        <v>7515</v>
      </c>
    </row>
    <row r="19089" spans="1:4">
      <c r="C19089" t="s">
        <v>7417</v>
      </c>
    </row>
    <row r="19091" spans="1:4">
      <c r="A19091">
        <v>62031100</v>
      </c>
      <c r="C19091" t="s">
        <v>7033</v>
      </c>
      <c r="D19091" t="s">
        <v>98</v>
      </c>
    </row>
    <row r="19093" spans="1:4">
      <c r="A19093">
        <v>620312</v>
      </c>
      <c r="C19093" t="s">
        <v>7408</v>
      </c>
      <c r="D19093">
        <v>20</v>
      </c>
    </row>
    <row r="19095" spans="1:4">
      <c r="C19095" t="s">
        <v>7102</v>
      </c>
    </row>
    <row r="19097" spans="1:4">
      <c r="A19097">
        <v>62031910</v>
      </c>
      <c r="C19097" t="s">
        <v>7516</v>
      </c>
      <c r="D19097" t="s">
        <v>98</v>
      </c>
    </row>
    <row r="19099" spans="1:4">
      <c r="A19099">
        <v>6203199</v>
      </c>
      <c r="C19099" t="s">
        <v>56</v>
      </c>
      <c r="D19099">
        <v>20</v>
      </c>
    </row>
    <row r="19101" spans="1:4">
      <c r="C19101" t="s">
        <v>7407</v>
      </c>
    </row>
    <row r="19103" spans="1:4">
      <c r="A19103">
        <v>62032200</v>
      </c>
      <c r="C19103" t="s">
        <v>7025</v>
      </c>
      <c r="D19103">
        <v>20</v>
      </c>
    </row>
    <row r="19105" spans="1:4">
      <c r="A19105">
        <v>620323</v>
      </c>
      <c r="C19105" t="s">
        <v>7408</v>
      </c>
      <c r="D19105">
        <v>20</v>
      </c>
    </row>
    <row r="19107" spans="1:4">
      <c r="A19107">
        <v>620329</v>
      </c>
      <c r="C19107" t="s">
        <v>7034</v>
      </c>
      <c r="D19107">
        <v>20</v>
      </c>
    </row>
    <row r="19109" spans="1:4">
      <c r="C19109" t="s">
        <v>7409</v>
      </c>
    </row>
    <row r="19111" spans="1:4">
      <c r="A19111">
        <v>62033100</v>
      </c>
      <c r="C19111" t="s">
        <v>7033</v>
      </c>
      <c r="D19111" t="s">
        <v>98</v>
      </c>
    </row>
    <row r="19113" spans="1:4">
      <c r="A19113">
        <v>620332</v>
      </c>
      <c r="C19113" t="s">
        <v>7025</v>
      </c>
      <c r="D19113">
        <v>20</v>
      </c>
    </row>
    <row r="19116" spans="1:4">
      <c r="A19116">
        <v>293</v>
      </c>
    </row>
    <row r="19118" spans="1:4">
      <c r="A19118" t="s">
        <v>0</v>
      </c>
      <c r="C19118" t="s">
        <v>1</v>
      </c>
      <c r="D19118" t="s">
        <v>2</v>
      </c>
    </row>
    <row r="19120" spans="1:4">
      <c r="A19120" t="s">
        <v>4</v>
      </c>
      <c r="B19120" t="s">
        <v>5</v>
      </c>
    </row>
    <row r="19121" spans="1:4">
      <c r="A19121" t="s">
        <v>7</v>
      </c>
      <c r="B19121" t="s">
        <v>8</v>
      </c>
    </row>
    <row r="19122" spans="1:4">
      <c r="A19122" t="s">
        <v>12</v>
      </c>
    </row>
    <row r="19123" spans="1:4">
      <c r="A19123">
        <v>-1</v>
      </c>
      <c r="B19123">
        <v>-2</v>
      </c>
      <c r="C19123">
        <v>-3</v>
      </c>
      <c r="D19123">
        <v>-4</v>
      </c>
    </row>
    <row r="19125" spans="1:4">
      <c r="A19125">
        <v>620333</v>
      </c>
      <c r="C19125" t="s">
        <v>7408</v>
      </c>
      <c r="D19125">
        <v>20</v>
      </c>
    </row>
    <row r="19127" spans="1:4">
      <c r="A19127">
        <v>620339</v>
      </c>
      <c r="C19127" t="s">
        <v>7034</v>
      </c>
      <c r="D19127">
        <v>20</v>
      </c>
    </row>
    <row r="19129" spans="1:4">
      <c r="C19129" t="s">
        <v>7410</v>
      </c>
    </row>
    <row r="19130" spans="1:4">
      <c r="C19130" t="s">
        <v>7411</v>
      </c>
    </row>
    <row r="19132" spans="1:4">
      <c r="C19132" t="s">
        <v>7097</v>
      </c>
    </row>
    <row r="19134" spans="1:4">
      <c r="A19134">
        <v>62034110</v>
      </c>
      <c r="C19134" t="s">
        <v>7517</v>
      </c>
      <c r="D19134">
        <v>20</v>
      </c>
    </row>
    <row r="19136" spans="1:4">
      <c r="A19136">
        <v>6203419</v>
      </c>
      <c r="C19136" t="s">
        <v>56</v>
      </c>
      <c r="D19136">
        <v>20</v>
      </c>
    </row>
    <row r="19138" spans="1:4">
      <c r="A19138">
        <v>620342</v>
      </c>
      <c r="C19138" t="s">
        <v>7025</v>
      </c>
      <c r="D19138">
        <v>20</v>
      </c>
    </row>
    <row r="19140" spans="1:4">
      <c r="A19140">
        <v>620343</v>
      </c>
      <c r="C19140" t="s">
        <v>7408</v>
      </c>
      <c r="D19140">
        <v>20</v>
      </c>
    </row>
    <row r="19142" spans="1:4">
      <c r="A19142">
        <v>620349</v>
      </c>
      <c r="C19142" t="s">
        <v>7034</v>
      </c>
      <c r="D19142">
        <v>20</v>
      </c>
    </row>
    <row r="19144" spans="1:4">
      <c r="A19144">
        <v>6204</v>
      </c>
      <c r="C19144" t="s">
        <v>7412</v>
      </c>
    </row>
    <row r="19145" spans="1:4">
      <c r="C19145" t="s">
        <v>7413</v>
      </c>
    </row>
    <row r="19146" spans="1:4">
      <c r="C19146" t="s">
        <v>7414</v>
      </c>
    </row>
    <row r="19147" spans="1:4">
      <c r="C19147" t="s">
        <v>7518</v>
      </c>
    </row>
    <row r="19149" spans="1:4">
      <c r="C19149" t="s">
        <v>7417</v>
      </c>
    </row>
    <row r="19151" spans="1:4">
      <c r="A19151">
        <v>62041100</v>
      </c>
      <c r="C19151" t="s">
        <v>7033</v>
      </c>
      <c r="D19151" t="s">
        <v>98</v>
      </c>
    </row>
    <row r="19153" spans="1:4">
      <c r="A19153">
        <v>620412</v>
      </c>
      <c r="C19153" t="s">
        <v>7025</v>
      </c>
      <c r="D19153">
        <v>20</v>
      </c>
    </row>
    <row r="19155" spans="1:4">
      <c r="A19155">
        <v>620413</v>
      </c>
      <c r="C19155" t="s">
        <v>7408</v>
      </c>
      <c r="D19155">
        <v>20</v>
      </c>
    </row>
    <row r="19157" spans="1:4">
      <c r="A19157">
        <v>620419</v>
      </c>
      <c r="C19157" t="s">
        <v>7034</v>
      </c>
      <c r="D19157">
        <v>20</v>
      </c>
    </row>
    <row r="19159" spans="1:4">
      <c r="C19159" t="s">
        <v>7407</v>
      </c>
    </row>
    <row r="19161" spans="1:4">
      <c r="A19161">
        <v>62042100</v>
      </c>
      <c r="C19161" t="s">
        <v>7033</v>
      </c>
      <c r="D19161" t="s">
        <v>98</v>
      </c>
    </row>
    <row r="19163" spans="1:4">
      <c r="A19163">
        <v>620422</v>
      </c>
      <c r="C19163" t="s">
        <v>7025</v>
      </c>
      <c r="D19163">
        <v>20</v>
      </c>
    </row>
    <row r="19165" spans="1:4">
      <c r="A19165">
        <v>620423</v>
      </c>
      <c r="C19165" t="s">
        <v>7408</v>
      </c>
      <c r="D19165">
        <v>20</v>
      </c>
    </row>
    <row r="19167" spans="1:4">
      <c r="A19167">
        <v>620429</v>
      </c>
      <c r="C19167" t="s">
        <v>7034</v>
      </c>
      <c r="D19167">
        <v>20</v>
      </c>
    </row>
    <row r="19169" spans="1:4">
      <c r="C19169" t="s">
        <v>7409</v>
      </c>
    </row>
    <row r="19171" spans="1:4">
      <c r="A19171">
        <v>62043100</v>
      </c>
      <c r="C19171" t="s">
        <v>7033</v>
      </c>
      <c r="D19171" t="s">
        <v>98</v>
      </c>
    </row>
    <row r="19173" spans="1:4">
      <c r="A19173">
        <v>620432</v>
      </c>
      <c r="C19173" t="s">
        <v>7025</v>
      </c>
      <c r="D19173">
        <v>20</v>
      </c>
    </row>
    <row r="19175" spans="1:4">
      <c r="A19175">
        <v>620433</v>
      </c>
      <c r="C19175" t="s">
        <v>7408</v>
      </c>
      <c r="D19175">
        <v>20</v>
      </c>
    </row>
    <row r="19177" spans="1:4">
      <c r="A19177">
        <v>620439</v>
      </c>
      <c r="C19177" t="s">
        <v>7034</v>
      </c>
      <c r="D19177">
        <v>20</v>
      </c>
    </row>
    <row r="19179" spans="1:4">
      <c r="C19179" t="s">
        <v>7419</v>
      </c>
    </row>
    <row r="19181" spans="1:4">
      <c r="A19181">
        <v>62044100</v>
      </c>
      <c r="C19181" t="s">
        <v>7033</v>
      </c>
      <c r="D19181" t="s">
        <v>98</v>
      </c>
    </row>
    <row r="19183" spans="1:4">
      <c r="C19183" t="s">
        <v>7325</v>
      </c>
    </row>
    <row r="19185" spans="1:4">
      <c r="A19185">
        <v>62044210</v>
      </c>
      <c r="C19185" t="s">
        <v>7420</v>
      </c>
      <c r="D19185">
        <v>20</v>
      </c>
    </row>
    <row r="19187" spans="1:4">
      <c r="A19187">
        <v>6204429</v>
      </c>
      <c r="C19187" t="s">
        <v>7519</v>
      </c>
      <c r="D19187">
        <v>20</v>
      </c>
    </row>
    <row r="19189" spans="1:4">
      <c r="A19189">
        <v>620443</v>
      </c>
      <c r="C19189" t="s">
        <v>7408</v>
      </c>
      <c r="D19189">
        <v>20</v>
      </c>
    </row>
    <row r="19191" spans="1:4">
      <c r="A19191">
        <v>620444</v>
      </c>
      <c r="C19191" t="s">
        <v>7421</v>
      </c>
      <c r="D19191">
        <v>20</v>
      </c>
    </row>
    <row r="19193" spans="1:4">
      <c r="A19193">
        <v>620449</v>
      </c>
      <c r="C19193" t="s">
        <v>7034</v>
      </c>
      <c r="D19193">
        <v>20</v>
      </c>
    </row>
    <row r="19195" spans="1:4">
      <c r="C19195" t="s">
        <v>7422</v>
      </c>
    </row>
    <row r="19197" spans="1:4">
      <c r="A19197">
        <v>62045100</v>
      </c>
      <c r="C19197" t="s">
        <v>7033</v>
      </c>
      <c r="D19197" t="s">
        <v>98</v>
      </c>
    </row>
    <row r="19199" spans="1:4">
      <c r="A19199">
        <v>620452</v>
      </c>
      <c r="C19199" t="s">
        <v>7025</v>
      </c>
      <c r="D19199">
        <v>20</v>
      </c>
    </row>
    <row r="19201" spans="1:4">
      <c r="A19201">
        <v>620453</v>
      </c>
      <c r="C19201" t="s">
        <v>7408</v>
      </c>
      <c r="D19201">
        <v>20</v>
      </c>
    </row>
    <row r="19203" spans="1:4">
      <c r="A19203">
        <v>620459</v>
      </c>
      <c r="C19203" t="s">
        <v>7034</v>
      </c>
      <c r="D19203">
        <v>20</v>
      </c>
    </row>
    <row r="19207" spans="1:4">
      <c r="A19207">
        <v>294</v>
      </c>
    </row>
    <row r="19209" spans="1:4">
      <c r="A19209" t="s">
        <v>0</v>
      </c>
      <c r="C19209" t="s">
        <v>1</v>
      </c>
      <c r="D19209" t="s">
        <v>2</v>
      </c>
    </row>
    <row r="19211" spans="1:4">
      <c r="A19211" t="s">
        <v>4</v>
      </c>
      <c r="B19211" t="s">
        <v>5</v>
      </c>
    </row>
    <row r="19212" spans="1:4">
      <c r="A19212" t="s">
        <v>7</v>
      </c>
      <c r="B19212" t="s">
        <v>8</v>
      </c>
    </row>
    <row r="19213" spans="1:4">
      <c r="A19213" t="s">
        <v>12</v>
      </c>
    </row>
    <row r="19214" spans="1:4">
      <c r="A19214">
        <v>-1</v>
      </c>
      <c r="B19214">
        <v>-2</v>
      </c>
      <c r="C19214">
        <v>-3</v>
      </c>
      <c r="D19214">
        <v>-4</v>
      </c>
    </row>
    <row r="19216" spans="1:4">
      <c r="C19216" t="s">
        <v>7410</v>
      </c>
    </row>
    <row r="19217" spans="1:4">
      <c r="C19217" t="s">
        <v>7411</v>
      </c>
    </row>
    <row r="19219" spans="1:4">
      <c r="A19219">
        <v>620461</v>
      </c>
      <c r="C19219" t="s">
        <v>7033</v>
      </c>
      <c r="D19219" t="s">
        <v>98</v>
      </c>
    </row>
    <row r="19221" spans="1:4">
      <c r="C19221" t="s">
        <v>7325</v>
      </c>
    </row>
    <row r="19223" spans="1:4">
      <c r="A19223">
        <v>62046210</v>
      </c>
      <c r="C19223" t="s">
        <v>7520</v>
      </c>
      <c r="D19223">
        <v>20</v>
      </c>
    </row>
    <row r="19225" spans="1:4">
      <c r="A19225">
        <v>6204622</v>
      </c>
      <c r="C19225" t="s">
        <v>7521</v>
      </c>
      <c r="D19225">
        <v>20</v>
      </c>
    </row>
    <row r="19227" spans="1:4">
      <c r="A19227">
        <v>6204629</v>
      </c>
      <c r="C19227" t="s">
        <v>56</v>
      </c>
      <c r="D19227">
        <v>20</v>
      </c>
    </row>
    <row r="19229" spans="1:4">
      <c r="C19229" t="s">
        <v>7522</v>
      </c>
    </row>
    <row r="19231" spans="1:4">
      <c r="A19231">
        <v>62046310</v>
      </c>
      <c r="C19231" t="s">
        <v>7520</v>
      </c>
      <c r="D19231">
        <v>20</v>
      </c>
    </row>
    <row r="19233" spans="1:4">
      <c r="A19233">
        <v>6204632</v>
      </c>
      <c r="C19233" t="s">
        <v>7521</v>
      </c>
      <c r="D19233">
        <v>20</v>
      </c>
    </row>
    <row r="19235" spans="1:4">
      <c r="A19235">
        <v>6204639</v>
      </c>
      <c r="C19235" t="s">
        <v>56</v>
      </c>
      <c r="D19235">
        <v>20</v>
      </c>
    </row>
    <row r="19237" spans="1:4">
      <c r="C19237" t="s">
        <v>7102</v>
      </c>
    </row>
    <row r="19239" spans="1:4">
      <c r="A19239">
        <v>62046910</v>
      </c>
      <c r="C19239" t="s">
        <v>7520</v>
      </c>
      <c r="D19239">
        <v>20</v>
      </c>
    </row>
    <row r="19241" spans="1:4">
      <c r="A19241">
        <v>6204692</v>
      </c>
      <c r="C19241" t="s">
        <v>7521</v>
      </c>
      <c r="D19241">
        <v>20</v>
      </c>
    </row>
    <row r="19243" spans="1:4">
      <c r="A19243">
        <v>6204699</v>
      </c>
      <c r="C19243" t="s">
        <v>56</v>
      </c>
      <c r="D19243">
        <v>20</v>
      </c>
    </row>
    <row r="19245" spans="1:4">
      <c r="A19245">
        <v>6205</v>
      </c>
      <c r="C19245" t="s">
        <v>7523</v>
      </c>
    </row>
    <row r="19247" spans="1:4">
      <c r="C19247" t="s">
        <v>7145</v>
      </c>
    </row>
    <row r="19249" spans="1:4">
      <c r="A19249">
        <v>62052010</v>
      </c>
      <c r="C19249" t="s">
        <v>7524</v>
      </c>
      <c r="D19249">
        <v>20</v>
      </c>
    </row>
    <row r="19251" spans="1:4">
      <c r="A19251">
        <v>6205202</v>
      </c>
      <c r="C19251" t="s">
        <v>7525</v>
      </c>
      <c r="D19251">
        <v>20</v>
      </c>
    </row>
    <row r="19253" spans="1:4">
      <c r="A19253">
        <v>6205209</v>
      </c>
      <c r="C19253" t="s">
        <v>56</v>
      </c>
      <c r="D19253">
        <v>20</v>
      </c>
    </row>
    <row r="19255" spans="1:4">
      <c r="A19255">
        <v>62053</v>
      </c>
      <c r="C19255" t="s">
        <v>7396</v>
      </c>
      <c r="D19255">
        <v>20</v>
      </c>
    </row>
    <row r="19257" spans="1:4">
      <c r="C19257" t="s">
        <v>7442</v>
      </c>
    </row>
    <row r="19259" spans="1:4">
      <c r="A19259">
        <v>62059010</v>
      </c>
      <c r="C19259" t="s">
        <v>7526</v>
      </c>
      <c r="D19259" t="s">
        <v>98</v>
      </c>
    </row>
    <row r="19261" spans="1:4">
      <c r="A19261">
        <v>6205909</v>
      </c>
      <c r="C19261" t="s">
        <v>56</v>
      </c>
      <c r="D19261">
        <v>20</v>
      </c>
    </row>
    <row r="19263" spans="1:4">
      <c r="A19263">
        <v>6206</v>
      </c>
      <c r="C19263" t="s">
        <v>7425</v>
      </c>
    </row>
    <row r="19264" spans="1:4">
      <c r="C19264" t="s">
        <v>7527</v>
      </c>
    </row>
    <row r="19266" spans="1:4">
      <c r="A19266">
        <v>62061</v>
      </c>
      <c r="C19266" t="s">
        <v>7528</v>
      </c>
      <c r="D19266" t="s">
        <v>98</v>
      </c>
    </row>
    <row r="19268" spans="1:4">
      <c r="A19268">
        <v>62062</v>
      </c>
      <c r="C19268" t="s">
        <v>7106</v>
      </c>
      <c r="D19268" t="s">
        <v>98</v>
      </c>
    </row>
    <row r="19270" spans="1:4">
      <c r="C19270" t="s">
        <v>7145</v>
      </c>
    </row>
    <row r="19272" spans="1:4">
      <c r="A19272">
        <v>62063010</v>
      </c>
      <c r="C19272" t="s">
        <v>7529</v>
      </c>
      <c r="D19272">
        <v>20</v>
      </c>
    </row>
    <row r="19274" spans="1:4">
      <c r="A19274">
        <v>6206302</v>
      </c>
      <c r="C19274" t="s">
        <v>7530</v>
      </c>
      <c r="D19274">
        <v>20</v>
      </c>
    </row>
    <row r="19276" spans="1:4">
      <c r="A19276">
        <v>6206303</v>
      </c>
      <c r="C19276" t="s">
        <v>7524</v>
      </c>
      <c r="D19276">
        <v>20</v>
      </c>
    </row>
    <row r="19278" spans="1:4">
      <c r="A19278">
        <v>6206304</v>
      </c>
      <c r="C19278" t="s">
        <v>7525</v>
      </c>
      <c r="D19278">
        <v>20</v>
      </c>
    </row>
    <row r="19280" spans="1:4">
      <c r="A19280">
        <v>6206309</v>
      </c>
      <c r="C19280" t="s">
        <v>56</v>
      </c>
      <c r="D19280">
        <v>20</v>
      </c>
    </row>
    <row r="19282" spans="1:4">
      <c r="C19282" t="s">
        <v>7151</v>
      </c>
    </row>
    <row r="19284" spans="1:4">
      <c r="A19284">
        <v>62064010</v>
      </c>
      <c r="C19284" t="s">
        <v>7529</v>
      </c>
      <c r="D19284">
        <v>20</v>
      </c>
    </row>
    <row r="19286" spans="1:4">
      <c r="A19286">
        <v>6206402</v>
      </c>
      <c r="C19286" t="s">
        <v>7530</v>
      </c>
      <c r="D19286">
        <v>20</v>
      </c>
    </row>
    <row r="19288" spans="1:4">
      <c r="A19288">
        <v>6206403</v>
      </c>
      <c r="C19288" t="s">
        <v>7524</v>
      </c>
      <c r="D19288">
        <v>20</v>
      </c>
    </row>
    <row r="19290" spans="1:4">
      <c r="A19290">
        <v>6206404</v>
      </c>
      <c r="C19290" t="s">
        <v>7525</v>
      </c>
      <c r="D19290">
        <v>20</v>
      </c>
    </row>
    <row r="19292" spans="1:4">
      <c r="A19292">
        <v>6206409</v>
      </c>
      <c r="C19292" t="s">
        <v>56</v>
      </c>
      <c r="D19292">
        <v>20</v>
      </c>
    </row>
    <row r="19294" spans="1:4">
      <c r="C19294" t="s">
        <v>7442</v>
      </c>
    </row>
    <row r="19296" spans="1:4">
      <c r="A19296">
        <v>62069010</v>
      </c>
      <c r="C19296" t="s">
        <v>7529</v>
      </c>
      <c r="D19296">
        <v>20</v>
      </c>
    </row>
    <row r="19300" spans="1:4">
      <c r="A19300">
        <v>295</v>
      </c>
    </row>
    <row r="19302" spans="1:4">
      <c r="A19302" t="s">
        <v>0</v>
      </c>
      <c r="C19302" t="s">
        <v>1</v>
      </c>
      <c r="D19302" t="s">
        <v>2</v>
      </c>
    </row>
    <row r="19304" spans="1:4">
      <c r="A19304" t="s">
        <v>4</v>
      </c>
      <c r="B19304" t="s">
        <v>5</v>
      </c>
    </row>
    <row r="19305" spans="1:4">
      <c r="A19305" t="s">
        <v>7</v>
      </c>
      <c r="B19305" t="s">
        <v>8</v>
      </c>
    </row>
    <row r="19306" spans="1:4">
      <c r="A19306" t="s">
        <v>12</v>
      </c>
    </row>
    <row r="19307" spans="1:4">
      <c r="A19307">
        <v>-1</v>
      </c>
      <c r="B19307">
        <v>-2</v>
      </c>
      <c r="C19307">
        <v>-3</v>
      </c>
      <c r="D19307">
        <v>-4</v>
      </c>
    </row>
    <row r="19309" spans="1:4">
      <c r="A19309">
        <v>6206902</v>
      </c>
      <c r="C19309" t="s">
        <v>7530</v>
      </c>
      <c r="D19309">
        <v>20</v>
      </c>
    </row>
    <row r="19311" spans="1:4">
      <c r="A19311">
        <v>6206903</v>
      </c>
      <c r="C19311" t="s">
        <v>7524</v>
      </c>
      <c r="D19311">
        <v>20</v>
      </c>
    </row>
    <row r="19313" spans="1:4">
      <c r="A19313">
        <v>6206904</v>
      </c>
      <c r="C19313" t="s">
        <v>7525</v>
      </c>
      <c r="D19313">
        <v>20</v>
      </c>
    </row>
    <row r="19315" spans="1:4">
      <c r="A19315">
        <v>6206909</v>
      </c>
      <c r="C19315" t="s">
        <v>56</v>
      </c>
      <c r="D19315">
        <v>20</v>
      </c>
    </row>
    <row r="19317" spans="1:4">
      <c r="A19317">
        <v>6207</v>
      </c>
      <c r="C19317" t="s">
        <v>7531</v>
      </c>
    </row>
    <row r="19318" spans="1:4">
      <c r="C19318" t="s">
        <v>7532</v>
      </c>
    </row>
    <row r="19319" spans="1:4">
      <c r="C19319" t="s">
        <v>7436</v>
      </c>
    </row>
    <row r="19320" spans="1:4">
      <c r="C19320" t="s">
        <v>7533</v>
      </c>
    </row>
    <row r="19321" spans="1:4">
      <c r="C19321" t="s">
        <v>7430</v>
      </c>
    </row>
    <row r="19323" spans="1:4">
      <c r="A19323">
        <v>62071100</v>
      </c>
      <c r="C19323" t="s">
        <v>7025</v>
      </c>
      <c r="D19323">
        <v>20</v>
      </c>
    </row>
    <row r="19325" spans="1:4">
      <c r="C19325" t="s">
        <v>7102</v>
      </c>
    </row>
    <row r="19327" spans="1:4">
      <c r="A19327">
        <v>62071910</v>
      </c>
      <c r="C19327" t="s">
        <v>7443</v>
      </c>
      <c r="D19327">
        <v>20</v>
      </c>
    </row>
    <row r="19329" spans="1:4">
      <c r="A19329">
        <v>6207199</v>
      </c>
      <c r="C19329" t="s">
        <v>56</v>
      </c>
      <c r="D19329">
        <v>20</v>
      </c>
    </row>
    <row r="19331" spans="1:4">
      <c r="C19331" t="s">
        <v>7431</v>
      </c>
    </row>
    <row r="19333" spans="1:4">
      <c r="A19333">
        <v>62072100</v>
      </c>
      <c r="C19333" t="s">
        <v>7025</v>
      </c>
      <c r="D19333">
        <v>20</v>
      </c>
    </row>
    <row r="19335" spans="1:4">
      <c r="A19335">
        <v>620722</v>
      </c>
      <c r="C19335" t="s">
        <v>7026</v>
      </c>
      <c r="D19335">
        <v>20</v>
      </c>
    </row>
    <row r="19337" spans="1:4">
      <c r="A19337">
        <v>620729</v>
      </c>
      <c r="C19337" t="s">
        <v>7034</v>
      </c>
      <c r="D19337">
        <v>20</v>
      </c>
    </row>
    <row r="19339" spans="1:4">
      <c r="C19339" t="s">
        <v>95</v>
      </c>
    </row>
    <row r="19341" spans="1:4">
      <c r="A19341">
        <v>62079100</v>
      </c>
      <c r="C19341" t="s">
        <v>7025</v>
      </c>
      <c r="D19341">
        <v>20</v>
      </c>
    </row>
    <row r="19343" spans="1:4">
      <c r="A19343">
        <v>620799</v>
      </c>
      <c r="C19343" t="s">
        <v>7034</v>
      </c>
      <c r="D19343">
        <v>20</v>
      </c>
    </row>
    <row r="19345" spans="1:4">
      <c r="A19345">
        <v>6208</v>
      </c>
      <c r="C19345" t="s">
        <v>7534</v>
      </c>
    </row>
    <row r="19346" spans="1:4">
      <c r="C19346" t="s">
        <v>7535</v>
      </c>
    </row>
    <row r="19347" spans="1:4">
      <c r="C19347" t="s">
        <v>7536</v>
      </c>
    </row>
    <row r="19348" spans="1:4">
      <c r="C19348" t="s">
        <v>7537</v>
      </c>
    </row>
    <row r="19349" spans="1:4">
      <c r="C19349" t="s">
        <v>7438</v>
      </c>
    </row>
    <row r="19351" spans="1:4">
      <c r="A19351">
        <v>62081100</v>
      </c>
      <c r="C19351" t="s">
        <v>7026</v>
      </c>
      <c r="D19351">
        <v>20</v>
      </c>
    </row>
    <row r="19353" spans="1:4">
      <c r="A19353">
        <v>620819</v>
      </c>
      <c r="C19353" t="s">
        <v>7034</v>
      </c>
      <c r="D19353">
        <v>20</v>
      </c>
    </row>
    <row r="19355" spans="1:4">
      <c r="C19355" t="s">
        <v>7440</v>
      </c>
    </row>
    <row r="19357" spans="1:4">
      <c r="A19357">
        <v>62082100</v>
      </c>
      <c r="C19357" t="s">
        <v>7025</v>
      </c>
      <c r="D19357">
        <v>20</v>
      </c>
    </row>
    <row r="19359" spans="1:4">
      <c r="A19359">
        <v>620822</v>
      </c>
      <c r="C19359" t="s">
        <v>7026</v>
      </c>
      <c r="D19359">
        <v>20</v>
      </c>
    </row>
    <row r="19361" spans="1:4">
      <c r="A19361">
        <v>620829</v>
      </c>
      <c r="C19361" t="s">
        <v>7034</v>
      </c>
      <c r="D19361">
        <v>20</v>
      </c>
    </row>
    <row r="19363" spans="1:4">
      <c r="C19363" t="s">
        <v>95</v>
      </c>
    </row>
    <row r="19365" spans="1:4">
      <c r="A19365">
        <v>62089100</v>
      </c>
      <c r="C19365" t="s">
        <v>7025</v>
      </c>
      <c r="D19365">
        <v>20</v>
      </c>
    </row>
    <row r="19367" spans="1:4">
      <c r="A19367">
        <v>620892</v>
      </c>
      <c r="C19367" t="s">
        <v>7026</v>
      </c>
      <c r="D19367">
        <v>20</v>
      </c>
    </row>
    <row r="19369" spans="1:4">
      <c r="A19369">
        <v>620899</v>
      </c>
      <c r="C19369" t="s">
        <v>7034</v>
      </c>
      <c r="D19369">
        <v>20</v>
      </c>
    </row>
    <row r="19371" spans="1:4">
      <c r="A19371">
        <v>6209</v>
      </c>
      <c r="C19371" t="s">
        <v>7538</v>
      </c>
    </row>
    <row r="19373" spans="1:4">
      <c r="C19373" t="s">
        <v>7145</v>
      </c>
    </row>
    <row r="19375" spans="1:4">
      <c r="A19375">
        <v>62092010</v>
      </c>
      <c r="C19375" t="s">
        <v>7539</v>
      </c>
      <c r="D19375" t="s">
        <v>98</v>
      </c>
    </row>
    <row r="19377" spans="1:4">
      <c r="A19377">
        <v>6209202</v>
      </c>
      <c r="C19377" t="s">
        <v>7540</v>
      </c>
      <c r="D19377" t="s">
        <v>98</v>
      </c>
    </row>
    <row r="19379" spans="1:4">
      <c r="A19379">
        <v>62093</v>
      </c>
      <c r="C19379" t="s">
        <v>6925</v>
      </c>
      <c r="D19379">
        <v>20</v>
      </c>
    </row>
    <row r="19381" spans="1:4">
      <c r="C19381" t="s">
        <v>7442</v>
      </c>
    </row>
    <row r="19383" spans="1:4">
      <c r="A19383">
        <v>62099010</v>
      </c>
      <c r="C19383" t="s">
        <v>7541</v>
      </c>
      <c r="D19383" t="s">
        <v>98</v>
      </c>
    </row>
    <row r="19385" spans="1:4">
      <c r="A19385">
        <v>6209909</v>
      </c>
      <c r="C19385" t="s">
        <v>56</v>
      </c>
      <c r="D19385">
        <v>20</v>
      </c>
    </row>
    <row r="19389" spans="1:4">
      <c r="A19389">
        <v>296</v>
      </c>
    </row>
    <row r="19391" spans="1:4">
      <c r="A19391" t="s">
        <v>0</v>
      </c>
      <c r="C19391" t="s">
        <v>1</v>
      </c>
      <c r="D19391" t="s">
        <v>2</v>
      </c>
    </row>
    <row r="19393" spans="1:4">
      <c r="A19393" t="s">
        <v>4</v>
      </c>
      <c r="B19393" t="s">
        <v>5</v>
      </c>
    </row>
    <row r="19394" spans="1:4">
      <c r="A19394" t="s">
        <v>7</v>
      </c>
      <c r="B19394" t="s">
        <v>8</v>
      </c>
    </row>
    <row r="19395" spans="1:4">
      <c r="A19395" t="s">
        <v>12</v>
      </c>
    </row>
    <row r="19396" spans="1:4">
      <c r="A19396">
        <v>-1</v>
      </c>
      <c r="B19396">
        <v>-2</v>
      </c>
      <c r="C19396">
        <v>-3</v>
      </c>
      <c r="D19396">
        <v>-4</v>
      </c>
    </row>
    <row r="19398" spans="1:4">
      <c r="A19398">
        <v>621</v>
      </c>
      <c r="C19398" t="s">
        <v>7542</v>
      </c>
    </row>
    <row r="19399" spans="1:4">
      <c r="C19399" t="s">
        <v>7543</v>
      </c>
    </row>
    <row r="19401" spans="1:4">
      <c r="A19401">
        <v>62101</v>
      </c>
      <c r="C19401" t="s">
        <v>7544</v>
      </c>
      <c r="D19401" t="s">
        <v>98</v>
      </c>
    </row>
    <row r="19403" spans="1:4">
      <c r="A19403">
        <v>62102</v>
      </c>
      <c r="C19403" t="s">
        <v>7545</v>
      </c>
      <c r="D19403" t="s">
        <v>98</v>
      </c>
    </row>
    <row r="19404" spans="1:4">
      <c r="C19404" t="s">
        <v>7546</v>
      </c>
    </row>
    <row r="19406" spans="1:4">
      <c r="A19406">
        <v>62103</v>
      </c>
      <c r="C19406" t="s">
        <v>7545</v>
      </c>
      <c r="D19406" t="s">
        <v>98</v>
      </c>
    </row>
    <row r="19407" spans="1:4">
      <c r="C19407" t="s">
        <v>7547</v>
      </c>
    </row>
    <row r="19409" spans="1:4">
      <c r="A19409">
        <v>62104</v>
      </c>
      <c r="C19409" t="s">
        <v>7548</v>
      </c>
      <c r="D19409" t="s">
        <v>98</v>
      </c>
    </row>
    <row r="19411" spans="1:4">
      <c r="A19411">
        <v>62105</v>
      </c>
      <c r="C19411" t="s">
        <v>7549</v>
      </c>
      <c r="D19411" t="s">
        <v>98</v>
      </c>
    </row>
    <row r="19413" spans="1:4">
      <c r="A19413">
        <v>6211</v>
      </c>
      <c r="C19413" t="s">
        <v>7550</v>
      </c>
    </row>
    <row r="19414" spans="1:4">
      <c r="C19414" t="s">
        <v>7551</v>
      </c>
    </row>
    <row r="19416" spans="1:4">
      <c r="C19416" t="s">
        <v>7552</v>
      </c>
    </row>
    <row r="19418" spans="1:4">
      <c r="A19418">
        <v>62111100</v>
      </c>
      <c r="C19418" t="s">
        <v>7553</v>
      </c>
      <c r="D19418" t="s">
        <v>98</v>
      </c>
    </row>
    <row r="19420" spans="1:4">
      <c r="A19420">
        <v>621112</v>
      </c>
      <c r="C19420" t="s">
        <v>7554</v>
      </c>
      <c r="D19420" t="s">
        <v>98</v>
      </c>
    </row>
    <row r="19422" spans="1:4">
      <c r="A19422">
        <v>62112</v>
      </c>
      <c r="C19422" t="s">
        <v>7451</v>
      </c>
      <c r="D19422">
        <v>20</v>
      </c>
    </row>
    <row r="19424" spans="1:4">
      <c r="C19424" t="s">
        <v>7555</v>
      </c>
    </row>
    <row r="19426" spans="1:4">
      <c r="A19426">
        <v>62113200</v>
      </c>
      <c r="C19426" t="s">
        <v>7025</v>
      </c>
      <c r="D19426">
        <v>20</v>
      </c>
    </row>
    <row r="19428" spans="1:4">
      <c r="A19428">
        <v>621133</v>
      </c>
      <c r="C19428" t="s">
        <v>7026</v>
      </c>
      <c r="D19428">
        <v>20</v>
      </c>
    </row>
    <row r="19430" spans="1:4">
      <c r="A19430">
        <v>621139</v>
      </c>
      <c r="C19430" t="s">
        <v>7034</v>
      </c>
      <c r="D19430">
        <v>20</v>
      </c>
    </row>
    <row r="19432" spans="1:4">
      <c r="C19432" t="s">
        <v>7556</v>
      </c>
    </row>
    <row r="19434" spans="1:4">
      <c r="A19434">
        <v>62114200</v>
      </c>
      <c r="C19434" t="s">
        <v>7025</v>
      </c>
      <c r="D19434">
        <v>20</v>
      </c>
    </row>
    <row r="19436" spans="1:4">
      <c r="A19436">
        <v>621143</v>
      </c>
      <c r="C19436" t="s">
        <v>7026</v>
      </c>
      <c r="D19436">
        <v>20</v>
      </c>
    </row>
    <row r="19438" spans="1:4">
      <c r="A19438">
        <v>621149</v>
      </c>
      <c r="C19438" t="s">
        <v>7034</v>
      </c>
      <c r="D19438">
        <v>20</v>
      </c>
    </row>
    <row r="19440" spans="1:4">
      <c r="A19440">
        <v>6212</v>
      </c>
      <c r="C19440" t="s">
        <v>7557</v>
      </c>
    </row>
    <row r="19441" spans="1:4">
      <c r="C19441" t="s">
        <v>7558</v>
      </c>
    </row>
    <row r="19442" spans="1:4">
      <c r="C19442" t="s">
        <v>7559</v>
      </c>
    </row>
    <row r="19443" spans="1:4">
      <c r="C19443" t="s">
        <v>7416</v>
      </c>
    </row>
    <row r="19445" spans="1:4">
      <c r="A19445">
        <v>62121</v>
      </c>
      <c r="C19445" t="s">
        <v>7560</v>
      </c>
      <c r="D19445">
        <v>20</v>
      </c>
    </row>
    <row r="19447" spans="1:4">
      <c r="A19447">
        <v>62122</v>
      </c>
      <c r="C19447" t="s">
        <v>7561</v>
      </c>
      <c r="D19447" t="s">
        <v>98</v>
      </c>
    </row>
    <row r="19449" spans="1:4">
      <c r="A19449">
        <v>62123</v>
      </c>
      <c r="C19449" t="s">
        <v>7562</v>
      </c>
      <c r="D19449">
        <v>20</v>
      </c>
    </row>
    <row r="19451" spans="1:4">
      <c r="A19451">
        <v>62129</v>
      </c>
      <c r="C19451" t="s">
        <v>33</v>
      </c>
      <c r="D19451">
        <v>20</v>
      </c>
    </row>
    <row r="19453" spans="1:4">
      <c r="A19453">
        <v>6213</v>
      </c>
      <c r="C19453" t="s">
        <v>7563</v>
      </c>
    </row>
    <row r="19455" spans="1:4">
      <c r="A19455">
        <v>62132</v>
      </c>
      <c r="C19455" t="s">
        <v>7395</v>
      </c>
      <c r="D19455">
        <v>20</v>
      </c>
    </row>
    <row r="19457" spans="1:4">
      <c r="A19457">
        <v>62139</v>
      </c>
      <c r="C19457" t="s">
        <v>7086</v>
      </c>
      <c r="D19457">
        <v>20</v>
      </c>
    </row>
    <row r="19459" spans="1:4">
      <c r="A19459">
        <v>6214</v>
      </c>
      <c r="C19459" t="s">
        <v>7564</v>
      </c>
    </row>
    <row r="19460" spans="1:4">
      <c r="C19460" t="s">
        <v>5748</v>
      </c>
    </row>
    <row r="19462" spans="1:4">
      <c r="A19462">
        <v>62141</v>
      </c>
      <c r="C19462" t="s">
        <v>7528</v>
      </c>
      <c r="D19462" t="s">
        <v>98</v>
      </c>
    </row>
    <row r="19464" spans="1:4">
      <c r="A19464">
        <v>62142</v>
      </c>
      <c r="C19464" t="s">
        <v>7106</v>
      </c>
      <c r="D19464" t="s">
        <v>98</v>
      </c>
    </row>
    <row r="19466" spans="1:4">
      <c r="A19466">
        <v>62143</v>
      </c>
      <c r="C19466" t="s">
        <v>6925</v>
      </c>
      <c r="D19466">
        <v>20</v>
      </c>
    </row>
    <row r="19468" spans="1:4">
      <c r="A19468">
        <v>62144</v>
      </c>
      <c r="C19468" t="s">
        <v>6926</v>
      </c>
      <c r="D19468">
        <v>20</v>
      </c>
    </row>
    <row r="19470" spans="1:4">
      <c r="C19470" t="s">
        <v>7442</v>
      </c>
    </row>
    <row r="19472" spans="1:4">
      <c r="A19472">
        <v>62149010</v>
      </c>
      <c r="C19472" t="s">
        <v>7482</v>
      </c>
      <c r="D19472">
        <v>20</v>
      </c>
    </row>
    <row r="19475" spans="1:4">
      <c r="A19475">
        <v>297</v>
      </c>
    </row>
    <row r="19477" spans="1:4">
      <c r="A19477" t="s">
        <v>0</v>
      </c>
      <c r="C19477" t="s">
        <v>1</v>
      </c>
      <c r="D19477" t="s">
        <v>2</v>
      </c>
    </row>
    <row r="19479" spans="1:4">
      <c r="A19479" t="s">
        <v>4</v>
      </c>
      <c r="B19479" t="s">
        <v>5</v>
      </c>
    </row>
    <row r="19480" spans="1:4">
      <c r="A19480" t="s">
        <v>7</v>
      </c>
      <c r="B19480" t="s">
        <v>8</v>
      </c>
    </row>
    <row r="19481" spans="1:4">
      <c r="A19481" t="s">
        <v>12</v>
      </c>
    </row>
    <row r="19482" spans="1:4">
      <c r="A19482">
        <v>-1</v>
      </c>
      <c r="B19482">
        <v>-2</v>
      </c>
      <c r="C19482">
        <v>-3</v>
      </c>
      <c r="D19482">
        <v>-4</v>
      </c>
    </row>
    <row r="19484" spans="1:4">
      <c r="A19484">
        <v>6214902</v>
      </c>
      <c r="C19484" t="s">
        <v>7483</v>
      </c>
      <c r="D19484">
        <v>20</v>
      </c>
    </row>
    <row r="19486" spans="1:4">
      <c r="A19486">
        <v>6214903</v>
      </c>
      <c r="C19486" t="s">
        <v>7484</v>
      </c>
      <c r="D19486">
        <v>20</v>
      </c>
    </row>
    <row r="19488" spans="1:4">
      <c r="A19488">
        <v>6214904</v>
      </c>
      <c r="C19488" t="s">
        <v>7485</v>
      </c>
      <c r="D19488">
        <v>20</v>
      </c>
    </row>
    <row r="19490" spans="1:4">
      <c r="A19490">
        <v>6214909</v>
      </c>
      <c r="C19490" t="s">
        <v>56</v>
      </c>
      <c r="D19490">
        <v>20</v>
      </c>
    </row>
    <row r="19492" spans="1:4">
      <c r="A19492">
        <v>6215</v>
      </c>
      <c r="C19492" t="s">
        <v>7565</v>
      </c>
    </row>
    <row r="19494" spans="1:4">
      <c r="A19494">
        <v>62151</v>
      </c>
      <c r="C19494" t="s">
        <v>7528</v>
      </c>
      <c r="D19494" t="s">
        <v>98</v>
      </c>
    </row>
    <row r="19496" spans="1:4">
      <c r="A19496">
        <v>62152</v>
      </c>
      <c r="C19496" t="s">
        <v>7566</v>
      </c>
      <c r="D19496">
        <v>20</v>
      </c>
    </row>
    <row r="19498" spans="1:4">
      <c r="A19498">
        <v>62159</v>
      </c>
      <c r="C19498" t="s">
        <v>7086</v>
      </c>
      <c r="D19498">
        <v>20</v>
      </c>
    </row>
    <row r="19500" spans="1:4">
      <c r="A19500">
        <v>6216</v>
      </c>
      <c r="C19500" t="s">
        <v>7567</v>
      </c>
    </row>
    <row r="19502" spans="1:4">
      <c r="A19502">
        <v>6216001</v>
      </c>
      <c r="C19502" t="s">
        <v>7568</v>
      </c>
      <c r="D19502">
        <v>20</v>
      </c>
    </row>
    <row r="19504" spans="1:4">
      <c r="A19504">
        <v>6216002</v>
      </c>
      <c r="C19504" t="s">
        <v>7569</v>
      </c>
      <c r="D19504" t="s">
        <v>98</v>
      </c>
    </row>
    <row r="19506" spans="1:4">
      <c r="A19506">
        <v>6217</v>
      </c>
      <c r="C19506" t="s">
        <v>7570</v>
      </c>
    </row>
    <row r="19507" spans="1:4">
      <c r="C19507" t="s">
        <v>7571</v>
      </c>
    </row>
    <row r="19508" spans="1:4">
      <c r="C19508" t="s">
        <v>7572</v>
      </c>
    </row>
    <row r="19510" spans="1:4">
      <c r="A19510">
        <v>62171</v>
      </c>
      <c r="C19510" t="s">
        <v>7573</v>
      </c>
      <c r="D19510">
        <v>3</v>
      </c>
    </row>
    <row r="19512" spans="1:4">
      <c r="A19512">
        <v>62179</v>
      </c>
      <c r="C19512" t="s">
        <v>7487</v>
      </c>
      <c r="D19512">
        <v>3</v>
      </c>
    </row>
    <row r="19516" spans="1:4">
      <c r="A19516" t="s">
        <v>7574</v>
      </c>
    </row>
    <row r="19518" spans="1:4">
      <c r="A19518" t="s">
        <v>7575</v>
      </c>
    </row>
    <row r="19520" spans="1:4">
      <c r="A19520" t="s">
        <v>7576</v>
      </c>
    </row>
    <row r="19522" spans="1:2">
      <c r="A19522" t="s">
        <v>822</v>
      </c>
    </row>
    <row r="19524" spans="1:2">
      <c r="A19524" t="s">
        <v>823</v>
      </c>
      <c r="B19524" t="s">
        <v>7577</v>
      </c>
    </row>
    <row r="19526" spans="1:2">
      <c r="A19526" t="s">
        <v>825</v>
      </c>
      <c r="B19526" t="s">
        <v>7578</v>
      </c>
    </row>
    <row r="19527" spans="1:2">
      <c r="A19527" t="s">
        <v>7579</v>
      </c>
    </row>
    <row r="19529" spans="1:2">
      <c r="A19529" t="s">
        <v>7580</v>
      </c>
    </row>
    <row r="19532" spans="1:2">
      <c r="A19532" t="s">
        <v>827</v>
      </c>
      <c r="B19532" t="s">
        <v>7581</v>
      </c>
    </row>
    <row r="19534" spans="1:2">
      <c r="A19534" t="s">
        <v>7582</v>
      </c>
    </row>
    <row r="19535" spans="1:2">
      <c r="A19535" t="s">
        <v>7583</v>
      </c>
    </row>
    <row r="19536" spans="1:2">
      <c r="A19536" t="s">
        <v>7584</v>
      </c>
    </row>
    <row r="19537" spans="1:1">
      <c r="A19537" t="s">
        <v>7585</v>
      </c>
    </row>
    <row r="19539" spans="1:1">
      <c r="A19539" t="s">
        <v>7586</v>
      </c>
    </row>
    <row r="19541" spans="1:1">
      <c r="A19541" t="s">
        <v>7587</v>
      </c>
    </row>
    <row r="19543" spans="1:1">
      <c r="A19543" t="s">
        <v>7588</v>
      </c>
    </row>
    <row r="19545" spans="1:1">
      <c r="A19545" t="s">
        <v>7589</v>
      </c>
    </row>
    <row r="19549" spans="1:1">
      <c r="A19549">
        <v>298</v>
      </c>
    </row>
    <row r="19551" spans="1:1">
      <c r="A19551" t="s">
        <v>7590</v>
      </c>
    </row>
    <row r="19552" spans="1:1">
      <c r="A19552" t="s">
        <v>7591</v>
      </c>
    </row>
    <row r="19554" spans="1:4">
      <c r="A19554" t="s">
        <v>1702</v>
      </c>
    </row>
    <row r="19556" spans="1:4">
      <c r="A19556" t="s">
        <v>823</v>
      </c>
      <c r="B19556" t="s">
        <v>7592</v>
      </c>
    </row>
    <row r="19560" spans="1:4">
      <c r="A19560" t="s">
        <v>0</v>
      </c>
      <c r="C19560" t="s">
        <v>1</v>
      </c>
      <c r="D19560" t="s">
        <v>2</v>
      </c>
    </row>
    <row r="19562" spans="1:4">
      <c r="A19562" t="s">
        <v>4</v>
      </c>
      <c r="B19562" t="s">
        <v>5</v>
      </c>
    </row>
    <row r="19563" spans="1:4">
      <c r="A19563" t="s">
        <v>7</v>
      </c>
      <c r="B19563" t="s">
        <v>8</v>
      </c>
    </row>
    <row r="19564" spans="1:4">
      <c r="A19564" t="s">
        <v>12</v>
      </c>
    </row>
    <row r="19566" spans="1:4">
      <c r="A19566">
        <v>-1</v>
      </c>
      <c r="B19566">
        <v>-2</v>
      </c>
      <c r="C19566">
        <v>-3</v>
      </c>
      <c r="D19566">
        <v>-4</v>
      </c>
    </row>
    <row r="19568" spans="1:4">
      <c r="C19568" t="s">
        <v>7593</v>
      </c>
    </row>
    <row r="19570" spans="1:4">
      <c r="A19570">
        <v>6301</v>
      </c>
      <c r="C19570" t="s">
        <v>7594</v>
      </c>
    </row>
    <row r="19572" spans="1:4">
      <c r="A19572">
        <v>63011</v>
      </c>
      <c r="C19572" t="s">
        <v>7595</v>
      </c>
      <c r="D19572">
        <v>20</v>
      </c>
    </row>
    <row r="19574" spans="1:4">
      <c r="A19574">
        <v>63012</v>
      </c>
      <c r="C19574" t="s">
        <v>7596</v>
      </c>
      <c r="D19574" t="s">
        <v>98</v>
      </c>
    </row>
    <row r="19575" spans="1:4">
      <c r="C19575" t="s">
        <v>7597</v>
      </c>
    </row>
    <row r="19577" spans="1:4">
      <c r="A19577">
        <v>63013</v>
      </c>
      <c r="C19577" t="s">
        <v>7596</v>
      </c>
      <c r="D19577" t="s">
        <v>98</v>
      </c>
    </row>
    <row r="19578" spans="1:4">
      <c r="C19578" t="s">
        <v>7598</v>
      </c>
    </row>
    <row r="19580" spans="1:4">
      <c r="A19580">
        <v>63014</v>
      </c>
      <c r="C19580" t="s">
        <v>7596</v>
      </c>
      <c r="D19580" t="s">
        <v>98</v>
      </c>
    </row>
    <row r="19581" spans="1:4">
      <c r="C19581" t="s">
        <v>7599</v>
      </c>
    </row>
    <row r="19583" spans="1:4">
      <c r="A19583">
        <v>63019</v>
      </c>
      <c r="C19583" t="s">
        <v>7600</v>
      </c>
      <c r="D19583" t="s">
        <v>98</v>
      </c>
    </row>
    <row r="19585" spans="1:4">
      <c r="A19585">
        <v>6302</v>
      </c>
      <c r="C19585" t="s">
        <v>7601</v>
      </c>
    </row>
    <row r="19586" spans="1:4">
      <c r="C19586" t="s">
        <v>7602</v>
      </c>
    </row>
    <row r="19588" spans="1:4">
      <c r="C19588" t="s">
        <v>7603</v>
      </c>
    </row>
    <row r="19590" spans="1:4">
      <c r="A19590">
        <v>63021010</v>
      </c>
      <c r="C19590" t="s">
        <v>7604</v>
      </c>
      <c r="D19590" t="s">
        <v>98</v>
      </c>
    </row>
    <row r="19592" spans="1:4">
      <c r="A19592">
        <v>6302102</v>
      </c>
      <c r="C19592" t="s">
        <v>7605</v>
      </c>
      <c r="D19592">
        <v>20</v>
      </c>
    </row>
    <row r="19594" spans="1:4">
      <c r="A19594">
        <v>6302109</v>
      </c>
      <c r="C19594" t="s">
        <v>56</v>
      </c>
      <c r="D19594">
        <v>20</v>
      </c>
    </row>
    <row r="19596" spans="1:4">
      <c r="C19596" t="s">
        <v>7606</v>
      </c>
    </row>
    <row r="19598" spans="1:4">
      <c r="A19598">
        <v>63022100</v>
      </c>
      <c r="C19598" t="s">
        <v>7025</v>
      </c>
      <c r="D19598">
        <v>20</v>
      </c>
    </row>
    <row r="19600" spans="1:4">
      <c r="A19600">
        <v>630222</v>
      </c>
      <c r="C19600" t="s">
        <v>7026</v>
      </c>
      <c r="D19600">
        <v>20</v>
      </c>
    </row>
    <row r="19602" spans="1:4">
      <c r="A19602">
        <v>630229</v>
      </c>
      <c r="C19602" t="s">
        <v>7034</v>
      </c>
      <c r="D19602">
        <v>20</v>
      </c>
    </row>
    <row r="19604" spans="1:4">
      <c r="C19604" t="s">
        <v>7607</v>
      </c>
    </row>
    <row r="19606" spans="1:4">
      <c r="C19606" t="s">
        <v>7325</v>
      </c>
    </row>
    <row r="19608" spans="1:4">
      <c r="A19608">
        <v>63023110</v>
      </c>
      <c r="C19608" t="s">
        <v>7608</v>
      </c>
      <c r="D19608" t="s">
        <v>98</v>
      </c>
    </row>
    <row r="19610" spans="1:4">
      <c r="A19610">
        <v>6302312</v>
      </c>
      <c r="C19610" t="s">
        <v>7609</v>
      </c>
      <c r="D19610" t="s">
        <v>98</v>
      </c>
    </row>
    <row r="19612" spans="1:4">
      <c r="A19612">
        <v>6302313</v>
      </c>
      <c r="C19612" t="s">
        <v>7610</v>
      </c>
      <c r="D19612">
        <v>20</v>
      </c>
    </row>
    <row r="19614" spans="1:4">
      <c r="A19614">
        <v>6302314</v>
      </c>
      <c r="C19614" t="s">
        <v>7611</v>
      </c>
      <c r="D19614">
        <v>20</v>
      </c>
    </row>
    <row r="19616" spans="1:4">
      <c r="A19616">
        <v>6302315</v>
      </c>
      <c r="C19616" t="s">
        <v>7612</v>
      </c>
      <c r="D19616">
        <v>20</v>
      </c>
    </row>
    <row r="19618" spans="1:4">
      <c r="A19618">
        <v>6302316</v>
      </c>
      <c r="C19618" t="s">
        <v>7613</v>
      </c>
      <c r="D19618">
        <v>20</v>
      </c>
    </row>
    <row r="19620" spans="1:4">
      <c r="A19620">
        <v>6302319</v>
      </c>
      <c r="C19620" t="s">
        <v>56</v>
      </c>
      <c r="D19620">
        <v>20</v>
      </c>
    </row>
    <row r="19622" spans="1:4">
      <c r="A19622">
        <v>630232</v>
      </c>
      <c r="C19622" t="s">
        <v>7026</v>
      </c>
      <c r="D19622">
        <v>20</v>
      </c>
    </row>
    <row r="19624" spans="1:4">
      <c r="C19624" t="s">
        <v>7102</v>
      </c>
    </row>
    <row r="19628" spans="1:4">
      <c r="A19628" t="s">
        <v>7614</v>
      </c>
    </row>
    <row r="19630" spans="1:4">
      <c r="A19630" t="s">
        <v>0</v>
      </c>
      <c r="C19630" t="s">
        <v>1</v>
      </c>
      <c r="D19630" t="s">
        <v>2</v>
      </c>
    </row>
    <row r="19632" spans="1:4">
      <c r="A19632" t="s">
        <v>4</v>
      </c>
      <c r="B19632" t="s">
        <v>5</v>
      </c>
    </row>
    <row r="19633" spans="1:4">
      <c r="A19633" t="s">
        <v>7</v>
      </c>
      <c r="B19633" t="s">
        <v>8</v>
      </c>
    </row>
    <row r="19634" spans="1:4">
      <c r="A19634" t="s">
        <v>12</v>
      </c>
    </row>
    <row r="19636" spans="1:4">
      <c r="A19636">
        <v>-1</v>
      </c>
      <c r="B19636">
        <v>-2</v>
      </c>
      <c r="C19636">
        <v>-3</v>
      </c>
      <c r="D19636">
        <v>-4</v>
      </c>
    </row>
    <row r="19638" spans="1:4">
      <c r="A19638">
        <v>6302391</v>
      </c>
      <c r="C19638" t="s">
        <v>7604</v>
      </c>
      <c r="D19638" t="s">
        <v>98</v>
      </c>
    </row>
    <row r="19640" spans="1:4">
      <c r="A19640">
        <v>6302392</v>
      </c>
      <c r="C19640" t="s">
        <v>7615</v>
      </c>
      <c r="D19640">
        <v>20</v>
      </c>
    </row>
    <row r="19642" spans="1:4">
      <c r="A19642">
        <v>6302393</v>
      </c>
      <c r="C19642" t="s">
        <v>7605</v>
      </c>
      <c r="D19642">
        <v>20</v>
      </c>
    </row>
    <row r="19644" spans="1:4">
      <c r="A19644">
        <v>6302399</v>
      </c>
      <c r="C19644" t="s">
        <v>56</v>
      </c>
      <c r="D19644">
        <v>20</v>
      </c>
    </row>
    <row r="19646" spans="1:4">
      <c r="A19646">
        <v>63024</v>
      </c>
      <c r="C19646" t="s">
        <v>7616</v>
      </c>
      <c r="D19646" t="s">
        <v>98</v>
      </c>
    </row>
    <row r="19648" spans="1:4">
      <c r="C19648" t="s">
        <v>7617</v>
      </c>
    </row>
    <row r="19650" spans="1:4">
      <c r="C19650" t="s">
        <v>7325</v>
      </c>
    </row>
    <row r="19652" spans="1:4">
      <c r="A19652">
        <v>63025110</v>
      </c>
      <c r="C19652" t="s">
        <v>7618</v>
      </c>
      <c r="D19652">
        <v>20</v>
      </c>
    </row>
    <row r="19654" spans="1:4">
      <c r="A19654">
        <v>6302512</v>
      </c>
      <c r="C19654" t="s">
        <v>7619</v>
      </c>
      <c r="D19654">
        <v>20</v>
      </c>
    </row>
    <row r="19656" spans="1:4">
      <c r="A19656">
        <v>6302519</v>
      </c>
      <c r="C19656" t="s">
        <v>56</v>
      </c>
      <c r="D19656">
        <v>20</v>
      </c>
    </row>
    <row r="19658" spans="1:4">
      <c r="A19658">
        <v>630253</v>
      </c>
      <c r="C19658" t="s">
        <v>7026</v>
      </c>
      <c r="D19658">
        <v>20</v>
      </c>
    </row>
    <row r="19660" spans="1:4">
      <c r="A19660">
        <v>630259</v>
      </c>
      <c r="C19660" t="s">
        <v>7034</v>
      </c>
      <c r="D19660">
        <v>20</v>
      </c>
    </row>
    <row r="19662" spans="1:4">
      <c r="C19662" t="s">
        <v>7620</v>
      </c>
    </row>
    <row r="19663" spans="1:4">
      <c r="C19663" t="s">
        <v>7621</v>
      </c>
    </row>
    <row r="19665" spans="1:4">
      <c r="A19665">
        <v>6302601</v>
      </c>
      <c r="C19665" t="s">
        <v>7622</v>
      </c>
      <c r="D19665">
        <v>20</v>
      </c>
    </row>
    <row r="19667" spans="1:4">
      <c r="A19667">
        <v>6302602</v>
      </c>
      <c r="C19667" t="s">
        <v>7623</v>
      </c>
      <c r="D19667">
        <v>20</v>
      </c>
    </row>
    <row r="19669" spans="1:4">
      <c r="A19669">
        <v>6302609</v>
      </c>
      <c r="C19669" t="s">
        <v>56</v>
      </c>
      <c r="D19669">
        <v>20</v>
      </c>
    </row>
    <row r="19671" spans="1:4">
      <c r="C19671" t="s">
        <v>95</v>
      </c>
    </row>
    <row r="19673" spans="1:4">
      <c r="C19673" t="s">
        <v>7325</v>
      </c>
    </row>
    <row r="19675" spans="1:4">
      <c r="A19675">
        <v>63029110</v>
      </c>
      <c r="C19675" t="s">
        <v>7624</v>
      </c>
      <c r="D19675" t="s">
        <v>98</v>
      </c>
    </row>
    <row r="19677" spans="1:4">
      <c r="A19677">
        <v>6302912</v>
      </c>
      <c r="C19677" t="s">
        <v>7625</v>
      </c>
      <c r="D19677" t="s">
        <v>98</v>
      </c>
    </row>
    <row r="19679" spans="1:4">
      <c r="A19679">
        <v>6302919</v>
      </c>
      <c r="C19679" t="s">
        <v>7626</v>
      </c>
      <c r="D19679">
        <v>20</v>
      </c>
    </row>
    <row r="19681" spans="1:4">
      <c r="A19681">
        <v>630293</v>
      </c>
      <c r="C19681" t="s">
        <v>7026</v>
      </c>
      <c r="D19681">
        <v>20</v>
      </c>
    </row>
    <row r="19683" spans="1:4">
      <c r="A19683">
        <v>630299</v>
      </c>
      <c r="C19683" t="s">
        <v>7034</v>
      </c>
      <c r="D19683">
        <v>20</v>
      </c>
    </row>
    <row r="19685" spans="1:4">
      <c r="A19685">
        <v>6303</v>
      </c>
      <c r="C19685" t="s">
        <v>7627</v>
      </c>
    </row>
    <row r="19686" spans="1:4">
      <c r="C19686" t="s">
        <v>7628</v>
      </c>
    </row>
    <row r="19688" spans="1:4">
      <c r="C19688" t="s">
        <v>7629</v>
      </c>
    </row>
    <row r="19690" spans="1:4">
      <c r="A19690">
        <v>63031200</v>
      </c>
      <c r="C19690" t="s">
        <v>7408</v>
      </c>
      <c r="D19690">
        <v>20</v>
      </c>
    </row>
    <row r="19692" spans="1:4">
      <c r="A19692">
        <v>630319</v>
      </c>
      <c r="C19692" t="s">
        <v>7034</v>
      </c>
      <c r="D19692">
        <v>20</v>
      </c>
    </row>
    <row r="19694" spans="1:4">
      <c r="C19694" t="s">
        <v>95</v>
      </c>
    </row>
    <row r="19696" spans="1:4">
      <c r="C19696" t="s">
        <v>7325</v>
      </c>
    </row>
    <row r="19698" spans="1:4">
      <c r="A19698">
        <v>63039110</v>
      </c>
      <c r="C19698" t="s">
        <v>7630</v>
      </c>
      <c r="D19698">
        <v>20</v>
      </c>
    </row>
    <row r="19700" spans="1:4">
      <c r="A19700">
        <v>6303919</v>
      </c>
      <c r="C19700" t="s">
        <v>56</v>
      </c>
      <c r="D19700">
        <v>20</v>
      </c>
    </row>
    <row r="19702" spans="1:4">
      <c r="C19702" t="s">
        <v>7522</v>
      </c>
    </row>
    <row r="19704" spans="1:4">
      <c r="A19704">
        <v>63039210</v>
      </c>
      <c r="C19704" t="s">
        <v>7630</v>
      </c>
      <c r="D19704">
        <v>20</v>
      </c>
    </row>
    <row r="19706" spans="1:4">
      <c r="A19706">
        <v>6303929</v>
      </c>
      <c r="C19706" t="s">
        <v>56</v>
      </c>
      <c r="D19706">
        <v>20</v>
      </c>
    </row>
    <row r="19708" spans="1:4">
      <c r="A19708">
        <v>630399</v>
      </c>
      <c r="C19708" t="s">
        <v>7034</v>
      </c>
      <c r="D19708">
        <v>20</v>
      </c>
    </row>
    <row r="19710" spans="1:4">
      <c r="A19710">
        <v>6304</v>
      </c>
      <c r="C19710" t="s">
        <v>7631</v>
      </c>
    </row>
    <row r="19711" spans="1:4">
      <c r="C19711" t="s">
        <v>7632</v>
      </c>
    </row>
    <row r="19713" spans="1:5">
      <c r="C19713" t="s">
        <v>7633</v>
      </c>
    </row>
    <row r="19715" spans="1:5">
      <c r="A19715">
        <v>63041100</v>
      </c>
      <c r="C19715" t="s">
        <v>7276</v>
      </c>
      <c r="D19715" t="s">
        <v>98</v>
      </c>
    </row>
    <row r="19719" spans="1:5">
      <c r="A19719">
        <v>300</v>
      </c>
    </row>
    <row r="19721" spans="1:5">
      <c r="A19721" t="s">
        <v>0</v>
      </c>
      <c r="D19721" t="s">
        <v>1</v>
      </c>
      <c r="E19721" t="s">
        <v>2</v>
      </c>
    </row>
    <row r="19723" spans="1:5">
      <c r="A19723" t="s">
        <v>4</v>
      </c>
      <c r="B19723" t="s">
        <v>5</v>
      </c>
    </row>
    <row r="19724" spans="1:5">
      <c r="A19724" t="s">
        <v>7</v>
      </c>
      <c r="B19724" t="s">
        <v>8</v>
      </c>
    </row>
    <row r="19725" spans="1:5">
      <c r="A19725" t="s">
        <v>12</v>
      </c>
    </row>
    <row r="19727" spans="1:5">
      <c r="A19727">
        <v>-1</v>
      </c>
      <c r="B19727">
        <v>-2</v>
      </c>
      <c r="D19727">
        <v>-3</v>
      </c>
      <c r="E19727">
        <v>-4</v>
      </c>
    </row>
    <row r="19729" spans="1:5">
      <c r="A19729">
        <v>630419</v>
      </c>
      <c r="C19729" t="s">
        <v>27</v>
      </c>
      <c r="E19729">
        <v>20</v>
      </c>
    </row>
    <row r="19731" spans="1:5">
      <c r="A19731">
        <v>63042</v>
      </c>
      <c r="C19731" t="s">
        <v>7634</v>
      </c>
      <c r="E19731" t="s">
        <v>98</v>
      </c>
    </row>
    <row r="19732" spans="1:5">
      <c r="C19732" t="s">
        <v>7635</v>
      </c>
    </row>
    <row r="19734" spans="1:5">
      <c r="C19734" t="s">
        <v>95</v>
      </c>
    </row>
    <row r="19736" spans="1:5">
      <c r="A19736">
        <v>63049100</v>
      </c>
      <c r="C19736" t="s">
        <v>7636</v>
      </c>
      <c r="E19736" t="s">
        <v>98</v>
      </c>
    </row>
    <row r="19738" spans="1:5">
      <c r="A19738">
        <v>630492</v>
      </c>
      <c r="C19738" t="s">
        <v>7637</v>
      </c>
      <c r="E19738" t="s">
        <v>98</v>
      </c>
    </row>
    <row r="19740" spans="1:5">
      <c r="A19740">
        <v>630493</v>
      </c>
      <c r="C19740" t="s">
        <v>7638</v>
      </c>
      <c r="E19740" t="s">
        <v>98</v>
      </c>
    </row>
    <row r="19742" spans="1:5">
      <c r="A19742">
        <v>630499</v>
      </c>
      <c r="C19742" t="s">
        <v>7639</v>
      </c>
      <c r="E19742" t="s">
        <v>98</v>
      </c>
    </row>
    <row r="19743" spans="1:5">
      <c r="C19743" t="s">
        <v>1971</v>
      </c>
    </row>
    <row r="19744" spans="1:5">
      <c r="A19744">
        <v>6305</v>
      </c>
      <c r="C19744" t="s">
        <v>7640</v>
      </c>
    </row>
    <row r="19745" spans="1:5">
      <c r="C19745" t="s">
        <v>7641</v>
      </c>
    </row>
    <row r="19747" spans="1:5">
      <c r="A19747">
        <v>63051</v>
      </c>
      <c r="C19747" t="s">
        <v>7642</v>
      </c>
      <c r="E19747" t="s">
        <v>98</v>
      </c>
    </row>
    <row r="19748" spans="1:5">
      <c r="C19748">
        <v>53.03</v>
      </c>
    </row>
    <row r="19750" spans="1:5">
      <c r="A19750">
        <v>63052</v>
      </c>
      <c r="C19750" t="s">
        <v>7395</v>
      </c>
      <c r="E19750">
        <v>20</v>
      </c>
    </row>
    <row r="19752" spans="1:5">
      <c r="C19752" t="s">
        <v>7073</v>
      </c>
    </row>
    <row r="19754" spans="1:5">
      <c r="C19754" t="s">
        <v>7643</v>
      </c>
    </row>
    <row r="19756" spans="1:5">
      <c r="A19756">
        <v>63053210</v>
      </c>
      <c r="C19756" t="s">
        <v>7644</v>
      </c>
      <c r="E19756" t="s">
        <v>265</v>
      </c>
    </row>
    <row r="19758" spans="1:5">
      <c r="A19758">
        <v>6305329</v>
      </c>
      <c r="C19758" t="s">
        <v>56</v>
      </c>
      <c r="E19758">
        <v>20</v>
      </c>
    </row>
    <row r="19760" spans="1:5">
      <c r="A19760">
        <v>630533</v>
      </c>
      <c r="C19760" t="s">
        <v>7645</v>
      </c>
      <c r="E19760" t="s">
        <v>98</v>
      </c>
    </row>
    <row r="19761" spans="1:5">
      <c r="C19761" t="s">
        <v>7646</v>
      </c>
    </row>
    <row r="19763" spans="1:5">
      <c r="A19763">
        <v>630539</v>
      </c>
      <c r="C19763" t="s">
        <v>27</v>
      </c>
      <c r="E19763">
        <v>20</v>
      </c>
    </row>
    <row r="19765" spans="1:5">
      <c r="A19765">
        <v>63059</v>
      </c>
      <c r="C19765" t="s">
        <v>7086</v>
      </c>
      <c r="E19765">
        <v>20</v>
      </c>
    </row>
    <row r="19767" spans="1:5">
      <c r="A19767">
        <v>6306</v>
      </c>
      <c r="C19767" t="s">
        <v>7647</v>
      </c>
    </row>
    <row r="19768" spans="1:5">
      <c r="C19768" t="s">
        <v>7648</v>
      </c>
    </row>
    <row r="19769" spans="1:5">
      <c r="C19769" t="s">
        <v>7649</v>
      </c>
    </row>
    <row r="19771" spans="1:5">
      <c r="C19771" t="s">
        <v>7650</v>
      </c>
    </row>
    <row r="19773" spans="1:5">
      <c r="C19773" t="s">
        <v>7522</v>
      </c>
    </row>
    <row r="19775" spans="1:5">
      <c r="A19775">
        <v>63061210</v>
      </c>
      <c r="C19775" t="s">
        <v>7651</v>
      </c>
      <c r="E19775">
        <v>20</v>
      </c>
    </row>
    <row r="19777" spans="1:5">
      <c r="A19777">
        <v>6306129</v>
      </c>
      <c r="C19777" t="s">
        <v>56</v>
      </c>
      <c r="E19777">
        <v>20</v>
      </c>
    </row>
    <row r="19779" spans="1:5">
      <c r="C19779" t="s">
        <v>7102</v>
      </c>
    </row>
    <row r="19781" spans="1:5">
      <c r="A19781">
        <v>63061910</v>
      </c>
      <c r="C19781" t="s">
        <v>7651</v>
      </c>
      <c r="E19781">
        <v>20</v>
      </c>
    </row>
    <row r="19783" spans="1:5">
      <c r="A19783">
        <v>6306199</v>
      </c>
      <c r="C19783" t="s">
        <v>56</v>
      </c>
      <c r="E19783">
        <v>20</v>
      </c>
    </row>
    <row r="19785" spans="1:5">
      <c r="C19785" t="s">
        <v>7652</v>
      </c>
    </row>
    <row r="19787" spans="1:5">
      <c r="A19787">
        <v>63062200</v>
      </c>
      <c r="C19787" t="s">
        <v>7408</v>
      </c>
      <c r="E19787">
        <v>20</v>
      </c>
    </row>
    <row r="19789" spans="1:5">
      <c r="C19789" t="s">
        <v>7102</v>
      </c>
    </row>
    <row r="19791" spans="1:5">
      <c r="A19791">
        <v>63062910</v>
      </c>
      <c r="C19791" t="s">
        <v>7653</v>
      </c>
      <c r="E19791">
        <v>20</v>
      </c>
    </row>
    <row r="19793" spans="1:5">
      <c r="A19793">
        <v>6306299</v>
      </c>
      <c r="C19793" t="s">
        <v>56</v>
      </c>
      <c r="E19793">
        <v>20</v>
      </c>
    </row>
    <row r="19795" spans="1:5">
      <c r="A19795">
        <v>63063</v>
      </c>
      <c r="C19795" t="s">
        <v>360</v>
      </c>
      <c r="D19795" t="s">
        <v>7654</v>
      </c>
      <c r="E19795">
        <v>20</v>
      </c>
    </row>
    <row r="19797" spans="1:5">
      <c r="A19797">
        <v>63064</v>
      </c>
      <c r="C19797" t="s">
        <v>7655</v>
      </c>
      <c r="E19797">
        <v>20</v>
      </c>
    </row>
    <row r="19799" spans="1:5">
      <c r="A19799">
        <v>63069</v>
      </c>
      <c r="C19799" t="s">
        <v>33</v>
      </c>
      <c r="E19799">
        <v>20</v>
      </c>
    </row>
    <row r="19801" spans="1:5">
      <c r="A19801">
        <v>6307</v>
      </c>
      <c r="C19801" t="s">
        <v>7656</v>
      </c>
    </row>
    <row r="19802" spans="1:5">
      <c r="C19802" t="s">
        <v>7657</v>
      </c>
    </row>
    <row r="19805" spans="1:5">
      <c r="A19805">
        <v>301</v>
      </c>
    </row>
    <row r="19807" spans="1:5">
      <c r="A19807" t="s">
        <v>0</v>
      </c>
      <c r="D19807" t="s">
        <v>1</v>
      </c>
      <c r="E19807" t="s">
        <v>2</v>
      </c>
    </row>
    <row r="19809" spans="1:5">
      <c r="A19809" t="s">
        <v>4</v>
      </c>
      <c r="B19809" t="s">
        <v>5</v>
      </c>
    </row>
    <row r="19810" spans="1:5">
      <c r="A19810" t="s">
        <v>7</v>
      </c>
      <c r="B19810" t="s">
        <v>8</v>
      </c>
    </row>
    <row r="19811" spans="1:5">
      <c r="A19811" t="s">
        <v>12</v>
      </c>
    </row>
    <row r="19813" spans="1:5">
      <c r="A19813">
        <v>-1</v>
      </c>
      <c r="B19813">
        <v>-2</v>
      </c>
      <c r="D19813">
        <v>-3</v>
      </c>
      <c r="E19813">
        <v>-4</v>
      </c>
    </row>
    <row r="19815" spans="1:5">
      <c r="C19815" t="s">
        <v>7658</v>
      </c>
      <c r="D19815" t="s">
        <v>7659</v>
      </c>
    </row>
    <row r="19816" spans="1:5">
      <c r="C19816" t="s">
        <v>7660</v>
      </c>
    </row>
    <row r="19818" spans="1:5">
      <c r="A19818">
        <v>6307101</v>
      </c>
      <c r="C19818" t="s">
        <v>7661</v>
      </c>
      <c r="E19818">
        <v>20</v>
      </c>
    </row>
    <row r="19820" spans="1:5">
      <c r="A19820">
        <v>6307102</v>
      </c>
      <c r="C19820" t="s">
        <v>7662</v>
      </c>
      <c r="E19820">
        <v>20</v>
      </c>
    </row>
    <row r="19822" spans="1:5">
      <c r="A19822">
        <v>6307103</v>
      </c>
      <c r="C19822" t="s">
        <v>7663</v>
      </c>
      <c r="E19822">
        <v>20</v>
      </c>
    </row>
    <row r="19824" spans="1:5">
      <c r="A19824">
        <v>6307104</v>
      </c>
      <c r="C19824" t="s">
        <v>7664</v>
      </c>
      <c r="E19824">
        <v>20</v>
      </c>
    </row>
    <row r="19826" spans="1:5">
      <c r="A19826">
        <v>6307105</v>
      </c>
      <c r="C19826" t="s">
        <v>7665</v>
      </c>
      <c r="E19826">
        <v>20</v>
      </c>
    </row>
    <row r="19828" spans="1:5">
      <c r="A19828">
        <v>6307109</v>
      </c>
      <c r="C19828" t="s">
        <v>56</v>
      </c>
      <c r="E19828">
        <v>20</v>
      </c>
    </row>
    <row r="19830" spans="1:5">
      <c r="A19830">
        <v>63072</v>
      </c>
      <c r="C19830" t="s">
        <v>7666</v>
      </c>
      <c r="E19830" t="s">
        <v>155</v>
      </c>
    </row>
    <row r="19832" spans="1:5">
      <c r="C19832" t="s">
        <v>95</v>
      </c>
    </row>
    <row r="19834" spans="1:5">
      <c r="A19834">
        <v>63079010</v>
      </c>
      <c r="C19834" t="s">
        <v>7667</v>
      </c>
      <c r="E19834">
        <v>20</v>
      </c>
    </row>
    <row r="19836" spans="1:5">
      <c r="A19836">
        <v>6307902</v>
      </c>
      <c r="C19836" t="s">
        <v>7668</v>
      </c>
      <c r="E19836">
        <v>20</v>
      </c>
    </row>
    <row r="19838" spans="1:5">
      <c r="A19838">
        <v>6307903</v>
      </c>
      <c r="C19838" t="s">
        <v>7669</v>
      </c>
      <c r="E19838">
        <v>20</v>
      </c>
    </row>
    <row r="19840" spans="1:5">
      <c r="A19840">
        <v>6307904</v>
      </c>
      <c r="C19840" t="s">
        <v>7670</v>
      </c>
      <c r="E19840">
        <v>20</v>
      </c>
    </row>
    <row r="19842" spans="1:5">
      <c r="A19842">
        <v>6307905</v>
      </c>
      <c r="C19842" t="s">
        <v>7671</v>
      </c>
      <c r="E19842">
        <v>20</v>
      </c>
    </row>
    <row r="19844" spans="1:5">
      <c r="A19844">
        <v>6307906</v>
      </c>
      <c r="C19844" t="s">
        <v>7672</v>
      </c>
      <c r="E19844">
        <v>20</v>
      </c>
    </row>
    <row r="19846" spans="1:5">
      <c r="A19846">
        <v>6307907</v>
      </c>
      <c r="C19846" t="s">
        <v>7673</v>
      </c>
      <c r="E19846">
        <v>20</v>
      </c>
    </row>
    <row r="19848" spans="1:5">
      <c r="A19848">
        <v>6307908</v>
      </c>
      <c r="C19848" t="s">
        <v>7674</v>
      </c>
      <c r="E19848">
        <v>20</v>
      </c>
    </row>
    <row r="19850" spans="1:5">
      <c r="A19850">
        <v>6307909</v>
      </c>
      <c r="C19850" t="s">
        <v>56</v>
      </c>
      <c r="E19850">
        <v>20</v>
      </c>
    </row>
    <row r="19852" spans="1:5">
      <c r="C19852" t="s">
        <v>7675</v>
      </c>
    </row>
    <row r="19854" spans="1:5">
      <c r="A19854">
        <v>6308</v>
      </c>
      <c r="C19854" t="s">
        <v>7676</v>
      </c>
      <c r="E19854">
        <v>20</v>
      </c>
    </row>
    <row r="19855" spans="1:5">
      <c r="C19855" t="s">
        <v>7677</v>
      </c>
    </row>
    <row r="19856" spans="1:5">
      <c r="C19856" t="s">
        <v>7678</v>
      </c>
    </row>
    <row r="19857" spans="1:5">
      <c r="C19857" t="s">
        <v>7679</v>
      </c>
    </row>
    <row r="19858" spans="1:5">
      <c r="C19858" t="s">
        <v>7680</v>
      </c>
    </row>
    <row r="19860" spans="1:5">
      <c r="C19860" t="s">
        <v>7681</v>
      </c>
    </row>
    <row r="19861" spans="1:5">
      <c r="C19861" t="s">
        <v>7682</v>
      </c>
    </row>
    <row r="19863" spans="1:5">
      <c r="A19863">
        <v>6309</v>
      </c>
      <c r="C19863" t="s">
        <v>7683</v>
      </c>
      <c r="E19863">
        <v>3</v>
      </c>
    </row>
    <row r="19865" spans="1:5">
      <c r="A19865">
        <v>631</v>
      </c>
      <c r="C19865" t="s">
        <v>7684</v>
      </c>
    </row>
    <row r="19866" spans="1:5">
      <c r="C19866" t="s">
        <v>7685</v>
      </c>
    </row>
    <row r="19867" spans="1:5">
      <c r="C19867" t="s">
        <v>7686</v>
      </c>
    </row>
    <row r="19869" spans="1:5">
      <c r="A19869">
        <v>63101</v>
      </c>
      <c r="C19869" t="s">
        <v>7687</v>
      </c>
      <c r="E19869">
        <v>20</v>
      </c>
    </row>
    <row r="19871" spans="1:5">
      <c r="A19871">
        <v>63109</v>
      </c>
      <c r="C19871" t="s">
        <v>33</v>
      </c>
      <c r="E19871">
        <v>20</v>
      </c>
    </row>
    <row r="19886" spans="1:1">
      <c r="A19886">
        <v>302</v>
      </c>
    </row>
    <row r="19889" spans="1:2">
      <c r="A19889" t="s">
        <v>7688</v>
      </c>
    </row>
    <row r="19891" spans="1:2">
      <c r="A19891" t="s">
        <v>7689</v>
      </c>
    </row>
    <row r="19893" spans="1:2">
      <c r="A19893" t="s">
        <v>7690</v>
      </c>
    </row>
    <row r="19895" spans="1:2">
      <c r="A19895" t="s">
        <v>7691</v>
      </c>
    </row>
    <row r="19897" spans="1:2">
      <c r="A19897" t="s">
        <v>822</v>
      </c>
    </row>
    <row r="19899" spans="1:2">
      <c r="A19899" t="s">
        <v>823</v>
      </c>
      <c r="B19899" t="s">
        <v>1851</v>
      </c>
    </row>
    <row r="19901" spans="1:2">
      <c r="A19901" t="s">
        <v>7692</v>
      </c>
    </row>
    <row r="19903" spans="1:2">
      <c r="A19903" t="s">
        <v>7693</v>
      </c>
    </row>
    <row r="19905" spans="1:2">
      <c r="A19905" t="s">
        <v>7694</v>
      </c>
    </row>
    <row r="19906" spans="1:2">
      <c r="A19906" t="s">
        <v>7695</v>
      </c>
    </row>
    <row r="19908" spans="1:2">
      <c r="A19908" t="s">
        <v>7696</v>
      </c>
    </row>
    <row r="19910" spans="1:2">
      <c r="A19910" t="s">
        <v>7697</v>
      </c>
    </row>
    <row r="19912" spans="1:2">
      <c r="A19912" t="s">
        <v>825</v>
      </c>
      <c r="B19912" t="s">
        <v>7698</v>
      </c>
    </row>
    <row r="19914" spans="1:2">
      <c r="A19914" t="s">
        <v>827</v>
      </c>
      <c r="B19914" t="s">
        <v>7699</v>
      </c>
    </row>
    <row r="19916" spans="1:2">
      <c r="A19916" t="s">
        <v>7700</v>
      </c>
    </row>
    <row r="19918" spans="1:2">
      <c r="A19918" t="s">
        <v>7701</v>
      </c>
    </row>
    <row r="19919" spans="1:2">
      <c r="A19919" t="s">
        <v>1480</v>
      </c>
      <c r="B19919" t="s">
        <v>7702</v>
      </c>
    </row>
    <row r="19921" spans="1:2">
      <c r="A19921" t="s">
        <v>7703</v>
      </c>
    </row>
    <row r="19923" spans="1:2">
      <c r="A19923" t="s">
        <v>7704</v>
      </c>
    </row>
    <row r="19925" spans="1:2">
      <c r="A19925" t="s">
        <v>1702</v>
      </c>
    </row>
    <row r="19927" spans="1:2">
      <c r="A19927" t="s">
        <v>823</v>
      </c>
      <c r="B19927" t="s">
        <v>7705</v>
      </c>
    </row>
    <row r="19928" spans="1:2">
      <c r="A19928" t="s">
        <v>7706</v>
      </c>
    </row>
    <row r="19930" spans="1:2">
      <c r="A19930" t="s">
        <v>7707</v>
      </c>
    </row>
    <row r="19933" spans="1:2">
      <c r="A19933">
        <v>303</v>
      </c>
    </row>
    <row r="19936" spans="1:2">
      <c r="A19936" t="s">
        <v>7708</v>
      </c>
    </row>
    <row r="19939" spans="1:4">
      <c r="A19939" t="s">
        <v>0</v>
      </c>
      <c r="C19939" t="s">
        <v>1</v>
      </c>
      <c r="D19939" t="s">
        <v>2</v>
      </c>
    </row>
    <row r="19941" spans="1:4">
      <c r="A19941" t="s">
        <v>4</v>
      </c>
      <c r="B19941" t="s">
        <v>5</v>
      </c>
    </row>
    <row r="19942" spans="1:4">
      <c r="A19942" t="s">
        <v>7709</v>
      </c>
      <c r="B19942" t="s">
        <v>8</v>
      </c>
    </row>
    <row r="19944" spans="1:4">
      <c r="A19944">
        <v>-1</v>
      </c>
      <c r="B19944">
        <v>-2</v>
      </c>
      <c r="C19944">
        <v>-3</v>
      </c>
      <c r="D19944">
        <v>-4</v>
      </c>
    </row>
    <row r="19945" spans="1:4">
      <c r="A19945">
        <v>6401</v>
      </c>
      <c r="C19945" t="s">
        <v>7710</v>
      </c>
    </row>
    <row r="19946" spans="1:4">
      <c r="C19946" t="s">
        <v>7711</v>
      </c>
    </row>
    <row r="19947" spans="1:4">
      <c r="C19947" t="s">
        <v>7712</v>
      </c>
    </row>
    <row r="19948" spans="1:4">
      <c r="C19948" t="s">
        <v>7713</v>
      </c>
    </row>
    <row r="19949" spans="1:4">
      <c r="C19949" t="s">
        <v>7714</v>
      </c>
    </row>
    <row r="19950" spans="1:4">
      <c r="A19950">
        <v>64011</v>
      </c>
      <c r="C19950" t="s">
        <v>7715</v>
      </c>
      <c r="D19950" t="s">
        <v>98</v>
      </c>
    </row>
    <row r="19951" spans="1:4">
      <c r="C19951" t="s">
        <v>7716</v>
      </c>
    </row>
    <row r="19952" spans="1:4">
      <c r="C19952" t="s">
        <v>7717</v>
      </c>
    </row>
    <row r="19954" spans="1:4">
      <c r="A19954">
        <v>64019200</v>
      </c>
      <c r="C19954" t="s">
        <v>7718</v>
      </c>
      <c r="D19954" t="s">
        <v>98</v>
      </c>
    </row>
    <row r="19956" spans="1:4">
      <c r="A19956">
        <v>640199</v>
      </c>
      <c r="C19956" t="s">
        <v>27</v>
      </c>
      <c r="D19956">
        <v>20</v>
      </c>
    </row>
    <row r="19958" spans="1:4">
      <c r="A19958">
        <v>6402</v>
      </c>
      <c r="C19958" t="s">
        <v>7719</v>
      </c>
    </row>
    <row r="19959" spans="1:4">
      <c r="C19959" t="s">
        <v>7720</v>
      </c>
    </row>
    <row r="19960" spans="1:4">
      <c r="C19960" t="s">
        <v>7721</v>
      </c>
    </row>
    <row r="19962" spans="1:4">
      <c r="A19962">
        <v>64021200</v>
      </c>
      <c r="C19962" t="s">
        <v>7722</v>
      </c>
      <c r="D19962" t="s">
        <v>98</v>
      </c>
    </row>
    <row r="19963" spans="1:4">
      <c r="C19963" t="s">
        <v>7723</v>
      </c>
    </row>
    <row r="19965" spans="1:4">
      <c r="A19965">
        <v>640219</v>
      </c>
      <c r="C19965" t="s">
        <v>27</v>
      </c>
      <c r="D19965">
        <v>20</v>
      </c>
    </row>
    <row r="19967" spans="1:4">
      <c r="A19967">
        <v>64022</v>
      </c>
      <c r="C19967" t="s">
        <v>7724</v>
      </c>
      <c r="D19967" t="s">
        <v>98</v>
      </c>
    </row>
    <row r="19968" spans="1:4">
      <c r="C19968" t="s">
        <v>7725</v>
      </c>
    </row>
    <row r="19969" spans="1:4">
      <c r="C19969" t="s">
        <v>7717</v>
      </c>
    </row>
    <row r="19971" spans="1:4">
      <c r="A19971">
        <v>64029100</v>
      </c>
      <c r="C19971" t="s">
        <v>7726</v>
      </c>
      <c r="D19971">
        <v>20</v>
      </c>
    </row>
    <row r="19973" spans="1:4">
      <c r="A19973">
        <v>640299</v>
      </c>
      <c r="C19973" t="s">
        <v>27</v>
      </c>
      <c r="D19973">
        <v>20</v>
      </c>
    </row>
    <row r="19975" spans="1:4">
      <c r="A19975">
        <v>6403</v>
      </c>
      <c r="C19975" t="s">
        <v>7727</v>
      </c>
    </row>
    <row r="19976" spans="1:4">
      <c r="C19976" t="s">
        <v>7728</v>
      </c>
    </row>
    <row r="19977" spans="1:4">
      <c r="C19977" t="s">
        <v>3976</v>
      </c>
    </row>
    <row r="19979" spans="1:4">
      <c r="C19979" t="s">
        <v>7721</v>
      </c>
    </row>
    <row r="19981" spans="1:4">
      <c r="A19981">
        <v>64031200</v>
      </c>
      <c r="C19981" t="s">
        <v>7722</v>
      </c>
      <c r="D19981" t="s">
        <v>98</v>
      </c>
    </row>
    <row r="19982" spans="1:4">
      <c r="C19982" t="s">
        <v>7723</v>
      </c>
    </row>
    <row r="19984" spans="1:4">
      <c r="A19984">
        <v>640319</v>
      </c>
      <c r="C19984" t="s">
        <v>27</v>
      </c>
      <c r="D19984">
        <v>20</v>
      </c>
    </row>
    <row r="19986" spans="1:4">
      <c r="A19986">
        <v>64032</v>
      </c>
      <c r="C19986" t="s">
        <v>7729</v>
      </c>
      <c r="D19986" t="s">
        <v>98</v>
      </c>
    </row>
    <row r="19987" spans="1:4">
      <c r="C19987" t="s">
        <v>7730</v>
      </c>
    </row>
    <row r="19988" spans="1:4">
      <c r="C19988" t="s">
        <v>7731</v>
      </c>
    </row>
    <row r="19990" spans="1:4">
      <c r="A19990">
        <v>64034</v>
      </c>
      <c r="C19990" t="s">
        <v>7732</v>
      </c>
      <c r="D19990">
        <v>20</v>
      </c>
    </row>
    <row r="19991" spans="1:4">
      <c r="C19991" t="s">
        <v>7733</v>
      </c>
    </row>
    <row r="19993" spans="1:4">
      <c r="C19993" t="s">
        <v>7734</v>
      </c>
    </row>
    <row r="19995" spans="1:4">
      <c r="A19995">
        <v>64035100</v>
      </c>
      <c r="C19995" t="s">
        <v>7726</v>
      </c>
      <c r="D19995">
        <v>20</v>
      </c>
    </row>
    <row r="19997" spans="1:4">
      <c r="A19997">
        <v>640359</v>
      </c>
      <c r="C19997" t="s">
        <v>27</v>
      </c>
      <c r="D19997">
        <v>20</v>
      </c>
    </row>
    <row r="19999" spans="1:4">
      <c r="C19999" t="s">
        <v>7717</v>
      </c>
    </row>
    <row r="20001" spans="1:4">
      <c r="A20001">
        <v>64039100</v>
      </c>
      <c r="C20001" t="s">
        <v>7726</v>
      </c>
      <c r="D20001">
        <v>20</v>
      </c>
    </row>
    <row r="20003" spans="1:4">
      <c r="A20003">
        <v>640399</v>
      </c>
      <c r="C20003" t="s">
        <v>27</v>
      </c>
      <c r="D20003">
        <v>20</v>
      </c>
    </row>
    <row r="20009" spans="1:4">
      <c r="A20009">
        <v>304</v>
      </c>
    </row>
    <row r="20011" spans="1:4">
      <c r="A20011" t="s">
        <v>0</v>
      </c>
      <c r="C20011" t="s">
        <v>1</v>
      </c>
      <c r="D20011" t="s">
        <v>2</v>
      </c>
    </row>
    <row r="20013" spans="1:4">
      <c r="A20013" t="s">
        <v>4</v>
      </c>
      <c r="B20013" t="s">
        <v>5</v>
      </c>
    </row>
    <row r="20014" spans="1:4">
      <c r="A20014" t="s">
        <v>7709</v>
      </c>
      <c r="B20014" t="s">
        <v>8</v>
      </c>
    </row>
    <row r="20016" spans="1:4">
      <c r="A20016">
        <v>-1</v>
      </c>
      <c r="B20016">
        <v>-2</v>
      </c>
      <c r="C20016">
        <v>-3</v>
      </c>
      <c r="D20016">
        <v>-4</v>
      </c>
    </row>
    <row r="20017" spans="1:4">
      <c r="A20017">
        <v>6404</v>
      </c>
      <c r="C20017" t="s">
        <v>7727</v>
      </c>
    </row>
    <row r="20018" spans="1:4">
      <c r="C20018" t="s">
        <v>7728</v>
      </c>
    </row>
    <row r="20019" spans="1:4">
      <c r="C20019" t="s">
        <v>7735</v>
      </c>
    </row>
    <row r="20021" spans="1:4">
      <c r="C20021" t="s">
        <v>7736</v>
      </c>
    </row>
    <row r="20023" spans="1:4">
      <c r="A20023">
        <v>64041100</v>
      </c>
      <c r="C20023" t="s">
        <v>7737</v>
      </c>
      <c r="D20023" t="s">
        <v>98</v>
      </c>
    </row>
    <row r="20024" spans="1:4">
      <c r="C20024" t="s">
        <v>7738</v>
      </c>
    </row>
    <row r="20026" spans="1:4">
      <c r="A20026">
        <v>640419</v>
      </c>
      <c r="C20026" t="s">
        <v>27</v>
      </c>
      <c r="D20026">
        <v>20</v>
      </c>
    </row>
    <row r="20028" spans="1:4">
      <c r="A20028">
        <v>64042</v>
      </c>
      <c r="C20028" t="s">
        <v>7739</v>
      </c>
      <c r="D20028" t="s">
        <v>98</v>
      </c>
    </row>
    <row r="20029" spans="1:4">
      <c r="C20029" t="s">
        <v>7740</v>
      </c>
    </row>
    <row r="20031" spans="1:4">
      <c r="A20031">
        <v>6405</v>
      </c>
      <c r="C20031" t="s">
        <v>7741</v>
      </c>
    </row>
    <row r="20033" spans="1:4">
      <c r="A20033">
        <v>64051</v>
      </c>
      <c r="C20033" t="s">
        <v>7742</v>
      </c>
      <c r="D20033" t="s">
        <v>98</v>
      </c>
    </row>
    <row r="20035" spans="1:4">
      <c r="A20035">
        <v>64052</v>
      </c>
      <c r="C20035" t="s">
        <v>7743</v>
      </c>
      <c r="D20035">
        <v>20</v>
      </c>
    </row>
    <row r="20037" spans="1:4">
      <c r="C20037" t="s">
        <v>95</v>
      </c>
    </row>
    <row r="20039" spans="1:4">
      <c r="A20039">
        <v>64059010</v>
      </c>
      <c r="C20039" t="s">
        <v>7744</v>
      </c>
      <c r="D20039">
        <v>20</v>
      </c>
    </row>
    <row r="20041" spans="1:4">
      <c r="A20041">
        <v>6405909</v>
      </c>
      <c r="C20041" t="s">
        <v>56</v>
      </c>
      <c r="D20041">
        <v>20</v>
      </c>
    </row>
    <row r="20043" spans="1:4">
      <c r="A20043">
        <v>6406</v>
      </c>
      <c r="C20043" t="s">
        <v>7745</v>
      </c>
    </row>
    <row r="20044" spans="1:4">
      <c r="C20044" t="s">
        <v>7746</v>
      </c>
    </row>
    <row r="20045" spans="1:4">
      <c r="C20045" t="s">
        <v>7747</v>
      </c>
    </row>
    <row r="20046" spans="1:4">
      <c r="C20046" t="s">
        <v>7748</v>
      </c>
    </row>
    <row r="20047" spans="1:4">
      <c r="C20047" t="s">
        <v>7749</v>
      </c>
    </row>
    <row r="20049" spans="1:4">
      <c r="A20049">
        <v>64061</v>
      </c>
      <c r="C20049" t="s">
        <v>7750</v>
      </c>
      <c r="D20049" t="s">
        <v>98</v>
      </c>
    </row>
    <row r="20051" spans="1:4">
      <c r="C20051" t="s">
        <v>7751</v>
      </c>
    </row>
    <row r="20053" spans="1:4">
      <c r="A20053">
        <v>64062010</v>
      </c>
      <c r="C20053" t="s">
        <v>7752</v>
      </c>
      <c r="D20053">
        <v>20</v>
      </c>
    </row>
    <row r="20055" spans="1:4">
      <c r="A20055">
        <v>6406209</v>
      </c>
      <c r="C20055" t="s">
        <v>56</v>
      </c>
      <c r="D20055">
        <v>20</v>
      </c>
    </row>
    <row r="20057" spans="1:4">
      <c r="A20057">
        <v>64069</v>
      </c>
      <c r="C20057" t="s">
        <v>33</v>
      </c>
      <c r="D20057">
        <v>20</v>
      </c>
    </row>
    <row r="20087" spans="1:2">
      <c r="A20087">
        <v>305</v>
      </c>
    </row>
    <row r="20090" spans="1:2">
      <c r="A20090" t="s">
        <v>7753</v>
      </c>
    </row>
    <row r="20092" spans="1:2">
      <c r="A20092" t="s">
        <v>7754</v>
      </c>
    </row>
    <row r="20094" spans="1:2">
      <c r="A20094" t="s">
        <v>822</v>
      </c>
    </row>
    <row r="20096" spans="1:2">
      <c r="A20096" t="s">
        <v>823</v>
      </c>
      <c r="B20096" t="s">
        <v>1470</v>
      </c>
    </row>
    <row r="20097" spans="1:4">
      <c r="A20097" t="s">
        <v>7755</v>
      </c>
    </row>
    <row r="20098" spans="1:4">
      <c r="A20098" t="s">
        <v>7756</v>
      </c>
    </row>
    <row r="20099" spans="1:4">
      <c r="A20099" t="s">
        <v>7757</v>
      </c>
    </row>
    <row r="20101" spans="1:4">
      <c r="A20101" t="s">
        <v>825</v>
      </c>
      <c r="B20101" t="s">
        <v>7758</v>
      </c>
    </row>
    <row r="20104" spans="1:4">
      <c r="A20104" t="s">
        <v>0</v>
      </c>
      <c r="C20104" t="s">
        <v>1</v>
      </c>
      <c r="D20104" t="s">
        <v>2</v>
      </c>
    </row>
    <row r="20106" spans="1:4">
      <c r="A20106" t="s">
        <v>4</v>
      </c>
      <c r="B20106" t="s">
        <v>5</v>
      </c>
    </row>
    <row r="20107" spans="1:4">
      <c r="A20107" t="s">
        <v>7</v>
      </c>
      <c r="B20107" t="s">
        <v>8</v>
      </c>
    </row>
    <row r="20108" spans="1:4">
      <c r="A20108" t="s">
        <v>12</v>
      </c>
    </row>
    <row r="20110" spans="1:4">
      <c r="A20110">
        <v>-1</v>
      </c>
      <c r="B20110">
        <v>-2</v>
      </c>
      <c r="C20110">
        <v>-3</v>
      </c>
      <c r="D20110">
        <v>-4</v>
      </c>
    </row>
    <row r="20112" spans="1:4">
      <c r="A20112">
        <v>6501</v>
      </c>
      <c r="C20112" t="s">
        <v>7759</v>
      </c>
      <c r="D20112">
        <v>20</v>
      </c>
    </row>
    <row r="20113" spans="1:4">
      <c r="C20113" t="s">
        <v>7760</v>
      </c>
    </row>
    <row r="20114" spans="1:4">
      <c r="C20114" t="s">
        <v>7761</v>
      </c>
    </row>
    <row r="20115" spans="1:4">
      <c r="C20115" t="s">
        <v>7762</v>
      </c>
    </row>
    <row r="20117" spans="1:4">
      <c r="A20117">
        <v>6502</v>
      </c>
      <c r="C20117" t="s">
        <v>7763</v>
      </c>
      <c r="D20117">
        <v>20</v>
      </c>
    </row>
    <row r="20118" spans="1:4">
      <c r="C20118" t="s">
        <v>7764</v>
      </c>
    </row>
    <row r="20119" spans="1:4">
      <c r="C20119" t="s">
        <v>7765</v>
      </c>
    </row>
    <row r="20120" spans="1:4">
      <c r="C20120" t="s">
        <v>7766</v>
      </c>
    </row>
    <row r="20121" spans="1:4">
      <c r="A20121" t="s">
        <v>7767</v>
      </c>
    </row>
    <row r="20123" spans="1:4">
      <c r="A20123">
        <v>6504</v>
      </c>
      <c r="C20123" t="s">
        <v>7768</v>
      </c>
    </row>
    <row r="20124" spans="1:4">
      <c r="C20124" t="s">
        <v>7769</v>
      </c>
    </row>
    <row r="20125" spans="1:4">
      <c r="C20125" t="s">
        <v>7770</v>
      </c>
    </row>
    <row r="20127" spans="1:4">
      <c r="A20127">
        <v>6504001</v>
      </c>
      <c r="C20127" t="s">
        <v>7771</v>
      </c>
      <c r="D20127">
        <v>20</v>
      </c>
    </row>
    <row r="20129" spans="1:4">
      <c r="A20129">
        <v>6504009</v>
      </c>
      <c r="C20129" t="s">
        <v>56</v>
      </c>
      <c r="D20129">
        <v>20</v>
      </c>
    </row>
    <row r="20131" spans="1:4">
      <c r="A20131">
        <v>6505</v>
      </c>
      <c r="C20131" t="s">
        <v>7772</v>
      </c>
      <c r="D20131">
        <v>20</v>
      </c>
    </row>
    <row r="20132" spans="1:4">
      <c r="C20132" t="s">
        <v>7773</v>
      </c>
    </row>
    <row r="20133" spans="1:4">
      <c r="C20133" t="s">
        <v>7774</v>
      </c>
    </row>
    <row r="20134" spans="1:4">
      <c r="C20134" t="s">
        <v>7775</v>
      </c>
    </row>
    <row r="20135" spans="1:4">
      <c r="C20135" t="s">
        <v>7776</v>
      </c>
    </row>
    <row r="20137" spans="1:4">
      <c r="A20137">
        <v>6506</v>
      </c>
      <c r="C20137" t="s">
        <v>7777</v>
      </c>
    </row>
    <row r="20138" spans="1:4">
      <c r="C20138" t="s">
        <v>7766</v>
      </c>
    </row>
    <row r="20140" spans="1:4">
      <c r="A20140">
        <v>65061</v>
      </c>
      <c r="C20140" t="s">
        <v>7778</v>
      </c>
      <c r="D20140">
        <v>20</v>
      </c>
    </row>
    <row r="20142" spans="1:4">
      <c r="C20142" t="s">
        <v>95</v>
      </c>
    </row>
    <row r="20144" spans="1:4">
      <c r="A20144">
        <v>65069100</v>
      </c>
      <c r="C20144" t="s">
        <v>7779</v>
      </c>
      <c r="D20144" t="s">
        <v>98</v>
      </c>
    </row>
    <row r="20146" spans="1:4">
      <c r="A20146">
        <v>650699</v>
      </c>
      <c r="C20146" t="s">
        <v>7780</v>
      </c>
      <c r="D20146">
        <v>20</v>
      </c>
    </row>
    <row r="20148" spans="1:4">
      <c r="A20148">
        <v>6507</v>
      </c>
      <c r="C20148" t="s">
        <v>7781</v>
      </c>
      <c r="D20148">
        <v>20</v>
      </c>
    </row>
    <row r="20149" spans="1:4">
      <c r="C20149" t="s">
        <v>7782</v>
      </c>
    </row>
    <row r="20150" spans="1:4">
      <c r="C20150" t="s">
        <v>7783</v>
      </c>
    </row>
    <row r="20153" spans="1:4">
      <c r="A20153">
        <v>306</v>
      </c>
    </row>
    <row r="20155" spans="1:4">
      <c r="A20155" t="s">
        <v>7784</v>
      </c>
    </row>
    <row r="20157" spans="1:4">
      <c r="A20157" t="s">
        <v>7785</v>
      </c>
    </row>
    <row r="20158" spans="1:4">
      <c r="A20158" t="s">
        <v>7786</v>
      </c>
    </row>
    <row r="20160" spans="1:4">
      <c r="A20160" t="s">
        <v>822</v>
      </c>
    </row>
    <row r="20162" spans="1:4">
      <c r="A20162" t="s">
        <v>823</v>
      </c>
      <c r="B20162" t="s">
        <v>1470</v>
      </c>
    </row>
    <row r="20163" spans="1:4">
      <c r="A20163" t="s">
        <v>7787</v>
      </c>
    </row>
    <row r="20165" spans="1:4">
      <c r="A20165" t="s">
        <v>7788</v>
      </c>
    </row>
    <row r="20167" spans="1:4">
      <c r="A20167" t="s">
        <v>7789</v>
      </c>
    </row>
    <row r="20169" spans="1:4">
      <c r="A20169" t="s">
        <v>825</v>
      </c>
      <c r="B20169" t="s">
        <v>7790</v>
      </c>
    </row>
    <row r="20172" spans="1:4">
      <c r="A20172" t="s">
        <v>0</v>
      </c>
      <c r="C20172" t="s">
        <v>1</v>
      </c>
      <c r="D20172" t="s">
        <v>2</v>
      </c>
    </row>
    <row r="20174" spans="1:4">
      <c r="A20174" t="s">
        <v>4</v>
      </c>
      <c r="B20174" t="s">
        <v>5</v>
      </c>
    </row>
    <row r="20175" spans="1:4">
      <c r="A20175" t="s">
        <v>7</v>
      </c>
      <c r="B20175" t="s">
        <v>8</v>
      </c>
    </row>
    <row r="20176" spans="1:4">
      <c r="A20176" t="s">
        <v>12</v>
      </c>
    </row>
    <row r="20177" spans="1:4">
      <c r="A20177">
        <v>-1</v>
      </c>
      <c r="B20177">
        <v>-2</v>
      </c>
      <c r="C20177">
        <v>-3</v>
      </c>
      <c r="D20177">
        <v>-4</v>
      </c>
    </row>
    <row r="20179" spans="1:4">
      <c r="A20179">
        <v>6601</v>
      </c>
      <c r="C20179" t="s">
        <v>7791</v>
      </c>
    </row>
    <row r="20180" spans="1:4">
      <c r="C20180" t="s">
        <v>7792</v>
      </c>
    </row>
    <row r="20181" spans="1:4">
      <c r="C20181" t="s">
        <v>7793</v>
      </c>
    </row>
    <row r="20182" spans="1:4">
      <c r="A20182">
        <v>66011</v>
      </c>
      <c r="C20182" t="s">
        <v>7794</v>
      </c>
      <c r="D20182" t="s">
        <v>98</v>
      </c>
    </row>
    <row r="20184" spans="1:4">
      <c r="C20184" t="s">
        <v>95</v>
      </c>
    </row>
    <row r="20186" spans="1:4">
      <c r="A20186">
        <v>66019100</v>
      </c>
      <c r="C20186" t="s">
        <v>7795</v>
      </c>
      <c r="D20186">
        <v>20</v>
      </c>
    </row>
    <row r="20188" spans="1:4">
      <c r="A20188">
        <v>660199</v>
      </c>
      <c r="C20188" t="s">
        <v>27</v>
      </c>
      <c r="D20188">
        <v>20</v>
      </c>
    </row>
    <row r="20190" spans="1:4">
      <c r="A20190">
        <v>6602</v>
      </c>
      <c r="C20190" t="s">
        <v>7796</v>
      </c>
    </row>
    <row r="20191" spans="1:4">
      <c r="C20191" t="s">
        <v>7797</v>
      </c>
    </row>
    <row r="20192" spans="1:4">
      <c r="A20192">
        <v>6602001</v>
      </c>
      <c r="C20192" t="s">
        <v>7798</v>
      </c>
      <c r="D20192" t="s">
        <v>98</v>
      </c>
    </row>
    <row r="20194" spans="1:4">
      <c r="A20194">
        <v>6602009</v>
      </c>
      <c r="C20194" t="s">
        <v>56</v>
      </c>
      <c r="D20194">
        <v>20</v>
      </c>
    </row>
    <row r="20196" spans="1:4">
      <c r="A20196">
        <v>6603</v>
      </c>
      <c r="C20196" t="s">
        <v>7799</v>
      </c>
    </row>
    <row r="20197" spans="1:4">
      <c r="C20197" t="s">
        <v>7800</v>
      </c>
    </row>
    <row r="20198" spans="1:4">
      <c r="A20198">
        <v>66032</v>
      </c>
      <c r="C20198" t="s">
        <v>7801</v>
      </c>
      <c r="D20198">
        <v>20</v>
      </c>
    </row>
    <row r="20199" spans="1:4">
      <c r="C20199" t="s">
        <v>7802</v>
      </c>
    </row>
    <row r="20201" spans="1:4">
      <c r="A20201">
        <v>66039</v>
      </c>
      <c r="C20201" t="s">
        <v>33</v>
      </c>
      <c r="D20201">
        <v>20</v>
      </c>
    </row>
    <row r="20205" spans="1:4">
      <c r="A20205" t="s">
        <v>7803</v>
      </c>
    </row>
    <row r="20207" spans="1:4">
      <c r="A20207" t="s">
        <v>7804</v>
      </c>
    </row>
    <row r="20208" spans="1:4">
      <c r="A20208" t="s">
        <v>7805</v>
      </c>
    </row>
    <row r="20211" spans="1:2">
      <c r="A20211" t="s">
        <v>822</v>
      </c>
    </row>
    <row r="20213" spans="1:2">
      <c r="A20213" t="s">
        <v>823</v>
      </c>
      <c r="B20213" t="s">
        <v>1851</v>
      </c>
    </row>
    <row r="20214" spans="1:2">
      <c r="A20214" t="s">
        <v>7806</v>
      </c>
    </row>
    <row r="20216" spans="1:2">
      <c r="A20216">
        <v>307</v>
      </c>
    </row>
    <row r="20218" spans="1:2">
      <c r="A20218" t="s">
        <v>7807</v>
      </c>
    </row>
    <row r="20219" spans="1:2">
      <c r="A20219" t="s">
        <v>7808</v>
      </c>
    </row>
    <row r="20220" spans="1:2">
      <c r="A20220" t="s">
        <v>7809</v>
      </c>
    </row>
    <row r="20221" spans="1:2">
      <c r="A20221" t="s">
        <v>7810</v>
      </c>
    </row>
    <row r="20222" spans="1:2">
      <c r="A20222" t="s">
        <v>7811</v>
      </c>
    </row>
    <row r="20224" spans="1:2">
      <c r="A20224" t="s">
        <v>825</v>
      </c>
      <c r="B20224" t="s">
        <v>7812</v>
      </c>
    </row>
    <row r="20226" spans="1:4">
      <c r="A20226" t="s">
        <v>7813</v>
      </c>
    </row>
    <row r="20228" spans="1:4">
      <c r="A20228" t="s">
        <v>7814</v>
      </c>
    </row>
    <row r="20230" spans="1:4">
      <c r="A20230" t="s">
        <v>7815</v>
      </c>
    </row>
    <row r="20232" spans="1:4">
      <c r="A20232" t="s">
        <v>827</v>
      </c>
      <c r="B20232" t="s">
        <v>7816</v>
      </c>
    </row>
    <row r="20233" spans="1:4">
      <c r="A20233" t="s">
        <v>7817</v>
      </c>
    </row>
    <row r="20235" spans="1:4">
      <c r="A20235" t="s">
        <v>7818</v>
      </c>
    </row>
    <row r="20237" spans="1:4">
      <c r="A20237" t="s">
        <v>0</v>
      </c>
      <c r="C20237" t="s">
        <v>1</v>
      </c>
      <c r="D20237" t="s">
        <v>2</v>
      </c>
    </row>
    <row r="20239" spans="1:4">
      <c r="A20239" t="s">
        <v>4</v>
      </c>
      <c r="B20239" t="s">
        <v>5</v>
      </c>
    </row>
    <row r="20240" spans="1:4">
      <c r="A20240" t="s">
        <v>7</v>
      </c>
      <c r="B20240" t="s">
        <v>8</v>
      </c>
    </row>
    <row r="20241" spans="1:4">
      <c r="A20241" t="s">
        <v>12</v>
      </c>
    </row>
    <row r="20243" spans="1:4">
      <c r="A20243">
        <v>-1</v>
      </c>
      <c r="B20243">
        <v>-2</v>
      </c>
      <c r="C20243">
        <v>-3</v>
      </c>
      <c r="D20243">
        <v>-4</v>
      </c>
    </row>
    <row r="20245" spans="1:4">
      <c r="A20245">
        <v>6701</v>
      </c>
      <c r="C20245" t="s">
        <v>7819</v>
      </c>
      <c r="D20245">
        <v>20</v>
      </c>
    </row>
    <row r="20246" spans="1:4">
      <c r="C20246" t="s">
        <v>7820</v>
      </c>
    </row>
    <row r="20247" spans="1:4">
      <c r="C20247" t="s">
        <v>7821</v>
      </c>
    </row>
    <row r="20248" spans="1:4">
      <c r="C20248" t="s">
        <v>7822</v>
      </c>
    </row>
    <row r="20249" spans="1:4">
      <c r="C20249" t="s">
        <v>7823</v>
      </c>
    </row>
    <row r="20250" spans="1:4">
      <c r="A20250">
        <v>6702</v>
      </c>
      <c r="C20250" t="s">
        <v>7824</v>
      </c>
    </row>
    <row r="20251" spans="1:4">
      <c r="C20251" t="s">
        <v>7825</v>
      </c>
    </row>
    <row r="20252" spans="1:4">
      <c r="C20252" t="s">
        <v>7826</v>
      </c>
    </row>
    <row r="20254" spans="1:4">
      <c r="A20254">
        <v>67021</v>
      </c>
      <c r="C20254" t="s">
        <v>7827</v>
      </c>
      <c r="D20254">
        <v>20</v>
      </c>
    </row>
    <row r="20256" spans="1:4">
      <c r="A20256">
        <v>67029</v>
      </c>
      <c r="C20256" t="s">
        <v>7828</v>
      </c>
      <c r="D20256">
        <v>20</v>
      </c>
    </row>
    <row r="20258" spans="1:4">
      <c r="A20258">
        <v>6703</v>
      </c>
      <c r="C20258" t="s">
        <v>7829</v>
      </c>
      <c r="D20258">
        <v>20</v>
      </c>
    </row>
    <row r="20259" spans="1:4">
      <c r="C20259" t="s">
        <v>7830</v>
      </c>
    </row>
    <row r="20260" spans="1:4">
      <c r="C20260" t="s">
        <v>7831</v>
      </c>
    </row>
    <row r="20261" spans="1:4">
      <c r="C20261" t="s">
        <v>7832</v>
      </c>
    </row>
    <row r="20262" spans="1:4">
      <c r="A20262">
        <v>6704</v>
      </c>
      <c r="C20262" t="s">
        <v>7833</v>
      </c>
    </row>
    <row r="20263" spans="1:4">
      <c r="C20263" t="s">
        <v>7834</v>
      </c>
    </row>
    <row r="20264" spans="1:4">
      <c r="C20264" t="s">
        <v>7835</v>
      </c>
    </row>
    <row r="20265" spans="1:4">
      <c r="C20265" t="s">
        <v>7836</v>
      </c>
    </row>
    <row r="20266" spans="1:4">
      <c r="C20266" t="s">
        <v>7837</v>
      </c>
    </row>
    <row r="20268" spans="1:4">
      <c r="A20268">
        <v>67041100</v>
      </c>
      <c r="C20268" t="s">
        <v>7838</v>
      </c>
      <c r="D20268">
        <v>20</v>
      </c>
    </row>
    <row r="20270" spans="1:4">
      <c r="A20270">
        <v>670419</v>
      </c>
      <c r="C20270" t="s">
        <v>27</v>
      </c>
      <c r="D20270">
        <v>20</v>
      </c>
    </row>
    <row r="20272" spans="1:4">
      <c r="A20272">
        <v>67042</v>
      </c>
      <c r="C20272" t="s">
        <v>7839</v>
      </c>
      <c r="D20272">
        <v>20</v>
      </c>
    </row>
    <row r="20274" spans="1:4">
      <c r="A20274">
        <v>67049</v>
      </c>
      <c r="C20274" t="s">
        <v>7828</v>
      </c>
      <c r="D20274">
        <v>20</v>
      </c>
    </row>
    <row r="20281" spans="1:4">
      <c r="A20281">
        <v>308</v>
      </c>
    </row>
    <row r="20283" spans="1:4">
      <c r="A20283" t="s">
        <v>7840</v>
      </c>
    </row>
    <row r="20285" spans="1:4">
      <c r="A20285" t="s">
        <v>7841</v>
      </c>
    </row>
    <row r="20288" spans="1:4">
      <c r="A20288" t="s">
        <v>7842</v>
      </c>
    </row>
    <row r="20290" spans="1:2">
      <c r="A20290" t="s">
        <v>7843</v>
      </c>
    </row>
    <row r="20292" spans="1:2">
      <c r="A20292" t="s">
        <v>822</v>
      </c>
    </row>
    <row r="20294" spans="1:2">
      <c r="A20294" t="s">
        <v>823</v>
      </c>
      <c r="B20294" t="s">
        <v>1851</v>
      </c>
    </row>
    <row r="20295" spans="1:2">
      <c r="A20295" t="s">
        <v>7844</v>
      </c>
    </row>
    <row r="20297" spans="1:2">
      <c r="A20297" t="s">
        <v>7845</v>
      </c>
    </row>
    <row r="20299" spans="1:2">
      <c r="A20299" t="s">
        <v>7846</v>
      </c>
    </row>
    <row r="20301" spans="1:2">
      <c r="A20301" t="s">
        <v>7847</v>
      </c>
    </row>
    <row r="20302" spans="1:2">
      <c r="A20302" t="s">
        <v>7848</v>
      </c>
    </row>
    <row r="20303" spans="1:2">
      <c r="A20303" t="s">
        <v>7849</v>
      </c>
    </row>
    <row r="20305" spans="1:2">
      <c r="A20305" t="s">
        <v>7850</v>
      </c>
    </row>
    <row r="20307" spans="1:2">
      <c r="A20307" t="s">
        <v>7851</v>
      </c>
    </row>
    <row r="20308" spans="1:2">
      <c r="A20308" t="s">
        <v>1860</v>
      </c>
      <c r="B20308" t="s">
        <v>7852</v>
      </c>
    </row>
    <row r="20310" spans="1:2">
      <c r="A20310" t="s">
        <v>5687</v>
      </c>
    </row>
    <row r="20312" spans="1:2">
      <c r="A20312" t="s">
        <v>7853</v>
      </c>
    </row>
    <row r="20314" spans="1:2">
      <c r="A20314" t="s">
        <v>7854</v>
      </c>
    </row>
    <row r="20316" spans="1:2">
      <c r="A20316" t="s">
        <v>5690</v>
      </c>
    </row>
    <row r="20318" spans="1:2">
      <c r="A20318" t="s">
        <v>825</v>
      </c>
      <c r="B20318" t="s">
        <v>7855</v>
      </c>
    </row>
    <row r="20321" spans="1:4">
      <c r="A20321" t="s">
        <v>0</v>
      </c>
      <c r="C20321" t="s">
        <v>1</v>
      </c>
      <c r="D20321" t="s">
        <v>2</v>
      </c>
    </row>
    <row r="20323" spans="1:4">
      <c r="A20323" t="s">
        <v>4</v>
      </c>
      <c r="B20323" t="s">
        <v>5</v>
      </c>
    </row>
    <row r="20324" spans="1:4">
      <c r="A20324" t="s">
        <v>7</v>
      </c>
      <c r="B20324" t="s">
        <v>8</v>
      </c>
    </row>
    <row r="20325" spans="1:4">
      <c r="A20325" t="s">
        <v>12</v>
      </c>
    </row>
    <row r="20326" spans="1:4">
      <c r="A20326">
        <v>-1</v>
      </c>
      <c r="B20326">
        <v>-2</v>
      </c>
      <c r="C20326">
        <v>-3</v>
      </c>
      <c r="D20326">
        <v>-4</v>
      </c>
    </row>
    <row r="20328" spans="1:4">
      <c r="A20328">
        <v>6801</v>
      </c>
      <c r="C20328" t="s">
        <v>7856</v>
      </c>
      <c r="D20328">
        <v>20</v>
      </c>
    </row>
    <row r="20329" spans="1:4">
      <c r="C20329" t="s">
        <v>7857</v>
      </c>
    </row>
    <row r="20336" spans="1:4">
      <c r="A20336">
        <v>309</v>
      </c>
    </row>
    <row r="20338" spans="1:4">
      <c r="A20338" t="s">
        <v>0</v>
      </c>
      <c r="C20338" t="s">
        <v>1</v>
      </c>
      <c r="D20338" t="s">
        <v>2</v>
      </c>
    </row>
    <row r="20340" spans="1:4">
      <c r="A20340" t="s">
        <v>4</v>
      </c>
      <c r="B20340" t="s">
        <v>5</v>
      </c>
    </row>
    <row r="20341" spans="1:4">
      <c r="A20341" t="s">
        <v>7</v>
      </c>
      <c r="B20341" t="s">
        <v>8</v>
      </c>
    </row>
    <row r="20342" spans="1:4">
      <c r="A20342" t="s">
        <v>12</v>
      </c>
    </row>
    <row r="20343" spans="1:4">
      <c r="A20343">
        <v>-1</v>
      </c>
      <c r="B20343">
        <v>-2</v>
      </c>
      <c r="C20343">
        <v>-3</v>
      </c>
      <c r="D20343">
        <v>-4</v>
      </c>
    </row>
    <row r="20345" spans="1:4">
      <c r="A20345">
        <v>6802</v>
      </c>
      <c r="C20345" t="s">
        <v>7858</v>
      </c>
    </row>
    <row r="20346" spans="1:4">
      <c r="C20346" t="s">
        <v>7859</v>
      </c>
    </row>
    <row r="20347" spans="1:4">
      <c r="C20347" t="s">
        <v>7860</v>
      </c>
    </row>
    <row r="20348" spans="1:4">
      <c r="C20348" t="s">
        <v>7861</v>
      </c>
    </row>
    <row r="20349" spans="1:4">
      <c r="C20349" t="s">
        <v>7862</v>
      </c>
    </row>
    <row r="20350" spans="1:4">
      <c r="C20350" t="s">
        <v>7863</v>
      </c>
    </row>
    <row r="20351" spans="1:4">
      <c r="C20351" t="s">
        <v>7864</v>
      </c>
    </row>
    <row r="20353" spans="1:4">
      <c r="A20353">
        <v>68021</v>
      </c>
      <c r="C20353" t="s">
        <v>7865</v>
      </c>
      <c r="D20353" t="s">
        <v>98</v>
      </c>
    </row>
    <row r="20354" spans="1:4">
      <c r="C20354" t="s">
        <v>7866</v>
      </c>
    </row>
    <row r="20355" spans="1:4">
      <c r="C20355" t="s">
        <v>7867</v>
      </c>
    </row>
    <row r="20356" spans="1:4">
      <c r="C20356" t="s">
        <v>7868</v>
      </c>
    </row>
    <row r="20357" spans="1:4">
      <c r="C20357" t="s">
        <v>7869</v>
      </c>
    </row>
    <row r="20358" spans="1:4">
      <c r="C20358" t="s">
        <v>7870</v>
      </c>
    </row>
    <row r="20359" spans="1:4">
      <c r="C20359" t="s">
        <v>7871</v>
      </c>
    </row>
    <row r="20360" spans="1:4">
      <c r="C20360" t="s">
        <v>7872</v>
      </c>
    </row>
    <row r="20361" spans="1:4">
      <c r="C20361" t="s">
        <v>7873</v>
      </c>
    </row>
    <row r="20363" spans="1:4">
      <c r="A20363">
        <v>680221</v>
      </c>
      <c r="C20363" t="s">
        <v>7874</v>
      </c>
      <c r="D20363" t="s">
        <v>98</v>
      </c>
    </row>
    <row r="20365" spans="1:4">
      <c r="A20365">
        <v>680223</v>
      </c>
      <c r="C20365" t="s">
        <v>7875</v>
      </c>
      <c r="D20365">
        <v>20</v>
      </c>
    </row>
    <row r="20367" spans="1:4">
      <c r="A20367">
        <v>680229</v>
      </c>
      <c r="C20367" t="s">
        <v>7876</v>
      </c>
      <c r="D20367">
        <v>20</v>
      </c>
    </row>
    <row r="20369" spans="1:4">
      <c r="C20369" t="s">
        <v>95</v>
      </c>
    </row>
    <row r="20371" spans="1:4">
      <c r="A20371">
        <v>68029100</v>
      </c>
      <c r="C20371" t="s">
        <v>7877</v>
      </c>
      <c r="D20371" t="s">
        <v>98</v>
      </c>
    </row>
    <row r="20373" spans="1:4">
      <c r="A20373">
        <v>680292</v>
      </c>
      <c r="C20373" t="s">
        <v>7878</v>
      </c>
      <c r="D20373">
        <v>20</v>
      </c>
    </row>
    <row r="20375" spans="1:4">
      <c r="A20375">
        <v>680293</v>
      </c>
      <c r="C20375" t="s">
        <v>7875</v>
      </c>
      <c r="D20375">
        <v>20</v>
      </c>
    </row>
    <row r="20377" spans="1:4">
      <c r="A20377">
        <v>680299</v>
      </c>
      <c r="C20377" t="s">
        <v>7876</v>
      </c>
      <c r="D20377">
        <v>20</v>
      </c>
    </row>
    <row r="20379" spans="1:4">
      <c r="A20379">
        <v>6803</v>
      </c>
      <c r="C20379" t="s">
        <v>7879</v>
      </c>
      <c r="D20379">
        <v>20</v>
      </c>
    </row>
    <row r="20380" spans="1:4">
      <c r="C20380" t="s">
        <v>7880</v>
      </c>
    </row>
    <row r="20382" spans="1:4">
      <c r="A20382">
        <v>6804</v>
      </c>
      <c r="C20382" t="s">
        <v>7881</v>
      </c>
    </row>
    <row r="20383" spans="1:4">
      <c r="C20383" t="s">
        <v>7882</v>
      </c>
    </row>
    <row r="20384" spans="1:4">
      <c r="C20384" t="s">
        <v>7883</v>
      </c>
    </row>
    <row r="20385" spans="1:4">
      <c r="C20385" t="s">
        <v>7884</v>
      </c>
    </row>
    <row r="20386" spans="1:4">
      <c r="C20386" t="s">
        <v>7885</v>
      </c>
    </row>
    <row r="20387" spans="1:4">
      <c r="C20387" t="s">
        <v>7886</v>
      </c>
    </row>
    <row r="20388" spans="1:4">
      <c r="C20388" t="s">
        <v>7887</v>
      </c>
    </row>
    <row r="20389" spans="1:4">
      <c r="C20389" t="s">
        <v>7888</v>
      </c>
    </row>
    <row r="20391" spans="1:4">
      <c r="A20391">
        <v>68041</v>
      </c>
      <c r="C20391" t="s">
        <v>7889</v>
      </c>
      <c r="D20391" t="s">
        <v>155</v>
      </c>
    </row>
    <row r="20392" spans="1:4">
      <c r="C20392" t="s">
        <v>7890</v>
      </c>
    </row>
    <row r="20394" spans="1:4">
      <c r="C20394" t="s">
        <v>7891</v>
      </c>
    </row>
    <row r="20395" spans="1:4">
      <c r="C20395" t="s">
        <v>7892</v>
      </c>
    </row>
    <row r="20397" spans="1:4">
      <c r="A20397">
        <v>680421</v>
      </c>
      <c r="C20397" t="s">
        <v>7893</v>
      </c>
      <c r="D20397" t="s">
        <v>155</v>
      </c>
    </row>
    <row r="20399" spans="1:4">
      <c r="A20399">
        <v>680422</v>
      </c>
      <c r="C20399" t="s">
        <v>7894</v>
      </c>
      <c r="D20399" t="s">
        <v>155</v>
      </c>
    </row>
    <row r="20400" spans="1:4">
      <c r="C20400" t="s">
        <v>7895</v>
      </c>
    </row>
    <row r="20401" spans="1:4">
      <c r="A20401">
        <v>680423</v>
      </c>
      <c r="C20401" t="s">
        <v>7896</v>
      </c>
      <c r="D20401">
        <v>3</v>
      </c>
    </row>
    <row r="20403" spans="1:4">
      <c r="A20403">
        <v>68043</v>
      </c>
      <c r="C20403" t="s">
        <v>7897</v>
      </c>
      <c r="D20403" t="s">
        <v>155</v>
      </c>
    </row>
    <row r="20408" spans="1:4">
      <c r="A20408">
        <v>310</v>
      </c>
    </row>
    <row r="20410" spans="1:4">
      <c r="A20410" t="s">
        <v>0</v>
      </c>
      <c r="C20410" t="s">
        <v>1</v>
      </c>
      <c r="D20410" t="s">
        <v>2</v>
      </c>
    </row>
    <row r="20412" spans="1:4">
      <c r="A20412" t="s">
        <v>4</v>
      </c>
      <c r="B20412" t="s">
        <v>5</v>
      </c>
    </row>
    <row r="20413" spans="1:4">
      <c r="A20413" t="s">
        <v>7</v>
      </c>
      <c r="B20413" t="s">
        <v>8</v>
      </c>
    </row>
    <row r="20414" spans="1:4">
      <c r="A20414" t="s">
        <v>12</v>
      </c>
    </row>
    <row r="20415" spans="1:4">
      <c r="A20415">
        <v>-1</v>
      </c>
      <c r="B20415">
        <v>-2</v>
      </c>
      <c r="C20415">
        <v>-3</v>
      </c>
      <c r="D20415">
        <v>-4</v>
      </c>
    </row>
    <row r="20417" spans="1:4">
      <c r="A20417">
        <v>6805</v>
      </c>
      <c r="C20417" t="s">
        <v>7898</v>
      </c>
    </row>
    <row r="20418" spans="1:4">
      <c r="C20418" t="s">
        <v>7899</v>
      </c>
    </row>
    <row r="20419" spans="1:4">
      <c r="C20419" t="s">
        <v>7900</v>
      </c>
    </row>
    <row r="20420" spans="1:4">
      <c r="C20420" t="s">
        <v>7901</v>
      </c>
    </row>
    <row r="20421" spans="1:4">
      <c r="C20421" t="s">
        <v>7902</v>
      </c>
    </row>
    <row r="20422" spans="1:4">
      <c r="A20422">
        <v>68051</v>
      </c>
      <c r="C20422" t="s">
        <v>7903</v>
      </c>
      <c r="D20422" t="s">
        <v>98</v>
      </c>
    </row>
    <row r="20424" spans="1:4">
      <c r="A20424">
        <v>68052</v>
      </c>
      <c r="C20424" t="s">
        <v>7904</v>
      </c>
      <c r="D20424" t="s">
        <v>98</v>
      </c>
    </row>
    <row r="20426" spans="1:4">
      <c r="A20426">
        <v>68053</v>
      </c>
      <c r="C20426" t="s">
        <v>7905</v>
      </c>
      <c r="D20426" t="s">
        <v>98</v>
      </c>
    </row>
    <row r="20428" spans="1:4">
      <c r="A20428">
        <v>6806</v>
      </c>
      <c r="C20428" t="s">
        <v>7906</v>
      </c>
    </row>
    <row r="20429" spans="1:4">
      <c r="C20429" t="s">
        <v>7907</v>
      </c>
    </row>
    <row r="20430" spans="1:4">
      <c r="C20430" t="s">
        <v>7908</v>
      </c>
    </row>
    <row r="20431" spans="1:4">
      <c r="C20431" t="s">
        <v>7909</v>
      </c>
    </row>
    <row r="20432" spans="1:4">
      <c r="C20432" t="s">
        <v>7910</v>
      </c>
    </row>
    <row r="20433" spans="1:4">
      <c r="C20433" t="s">
        <v>7911</v>
      </c>
    </row>
    <row r="20434" spans="1:4">
      <c r="C20434" t="s">
        <v>7912</v>
      </c>
    </row>
    <row r="20436" spans="1:4">
      <c r="A20436">
        <v>68061</v>
      </c>
      <c r="C20436" t="s">
        <v>7913</v>
      </c>
      <c r="D20436" t="s">
        <v>98</v>
      </c>
    </row>
    <row r="20437" spans="1:4">
      <c r="C20437" t="s">
        <v>7914</v>
      </c>
    </row>
    <row r="20438" spans="1:4">
      <c r="C20438" t="s">
        <v>7915</v>
      </c>
    </row>
    <row r="20440" spans="1:4">
      <c r="A20440">
        <v>68062</v>
      </c>
      <c r="C20440" t="s">
        <v>7916</v>
      </c>
      <c r="D20440">
        <v>11</v>
      </c>
    </row>
    <row r="20441" spans="1:4">
      <c r="C20441" t="s">
        <v>7917</v>
      </c>
    </row>
    <row r="20442" spans="1:4">
      <c r="C20442" t="s">
        <v>7918</v>
      </c>
    </row>
    <row r="20444" spans="1:4">
      <c r="A20444">
        <v>68069</v>
      </c>
      <c r="C20444" t="s">
        <v>33</v>
      </c>
      <c r="D20444">
        <v>20</v>
      </c>
    </row>
    <row r="20446" spans="1:4">
      <c r="A20446">
        <v>6807</v>
      </c>
      <c r="C20446" t="s">
        <v>7919</v>
      </c>
    </row>
    <row r="20447" spans="1:4">
      <c r="C20447" t="s">
        <v>7920</v>
      </c>
    </row>
    <row r="20448" spans="1:4">
      <c r="C20448" t="s">
        <v>7921</v>
      </c>
    </row>
    <row r="20449" spans="1:4">
      <c r="A20449">
        <v>68071</v>
      </c>
      <c r="C20449" t="s">
        <v>7922</v>
      </c>
      <c r="D20449">
        <v>20</v>
      </c>
    </row>
    <row r="20451" spans="1:4">
      <c r="A20451">
        <v>68079</v>
      </c>
      <c r="C20451" t="s">
        <v>33</v>
      </c>
      <c r="D20451">
        <v>20</v>
      </c>
    </row>
    <row r="20453" spans="1:4">
      <c r="A20453">
        <v>6808</v>
      </c>
      <c r="C20453" t="s">
        <v>7923</v>
      </c>
      <c r="D20453">
        <v>20</v>
      </c>
    </row>
    <row r="20454" spans="1:4">
      <c r="C20454" t="s">
        <v>7924</v>
      </c>
    </row>
    <row r="20455" spans="1:4">
      <c r="C20455" t="s">
        <v>7925</v>
      </c>
    </row>
    <row r="20456" spans="1:4">
      <c r="C20456" t="s">
        <v>7926</v>
      </c>
    </row>
    <row r="20457" spans="1:4">
      <c r="C20457" t="s">
        <v>7927</v>
      </c>
    </row>
    <row r="20459" spans="1:4">
      <c r="A20459">
        <v>6809</v>
      </c>
      <c r="C20459" t="s">
        <v>7928</v>
      </c>
    </row>
    <row r="20460" spans="1:4">
      <c r="C20460" t="s">
        <v>7929</v>
      </c>
    </row>
    <row r="20462" spans="1:4">
      <c r="C20462" t="s">
        <v>7930</v>
      </c>
    </row>
    <row r="20463" spans="1:4">
      <c r="C20463" t="s">
        <v>7931</v>
      </c>
    </row>
    <row r="20465" spans="1:4">
      <c r="A20465">
        <v>680911</v>
      </c>
      <c r="C20465" t="s">
        <v>7932</v>
      </c>
      <c r="D20465" t="s">
        <v>98</v>
      </c>
    </row>
    <row r="20466" spans="1:4">
      <c r="C20466" t="s">
        <v>7933</v>
      </c>
    </row>
    <row r="20468" spans="1:4">
      <c r="A20468">
        <v>680919</v>
      </c>
      <c r="C20468" t="s">
        <v>27</v>
      </c>
      <c r="D20468">
        <v>20</v>
      </c>
    </row>
    <row r="20470" spans="1:4">
      <c r="C20470" t="s">
        <v>7934</v>
      </c>
    </row>
    <row r="20472" spans="1:4">
      <c r="A20472">
        <v>68099010</v>
      </c>
      <c r="C20472" t="s">
        <v>7935</v>
      </c>
      <c r="D20472">
        <v>11</v>
      </c>
    </row>
    <row r="20474" spans="1:4">
      <c r="A20474">
        <v>6809909</v>
      </c>
      <c r="C20474" t="s">
        <v>56</v>
      </c>
      <c r="D20474">
        <v>20</v>
      </c>
    </row>
    <row r="20479" spans="1:4">
      <c r="A20479">
        <v>311</v>
      </c>
    </row>
    <row r="20481" spans="1:5">
      <c r="A20481" t="s">
        <v>0</v>
      </c>
      <c r="D20481" t="s">
        <v>1</v>
      </c>
      <c r="E20481" t="s">
        <v>2</v>
      </c>
    </row>
    <row r="20483" spans="1:5">
      <c r="A20483" t="s">
        <v>4</v>
      </c>
      <c r="B20483" t="s">
        <v>5</v>
      </c>
    </row>
    <row r="20484" spans="1:5">
      <c r="A20484" t="s">
        <v>7</v>
      </c>
      <c r="B20484" t="s">
        <v>8</v>
      </c>
    </row>
    <row r="20485" spans="1:5">
      <c r="A20485" t="s">
        <v>12</v>
      </c>
    </row>
    <row r="20486" spans="1:5">
      <c r="A20486">
        <v>-1</v>
      </c>
      <c r="B20486">
        <v>-2</v>
      </c>
      <c r="D20486">
        <v>-3</v>
      </c>
      <c r="E20486">
        <v>-4</v>
      </c>
    </row>
    <row r="20488" spans="1:5">
      <c r="A20488">
        <v>681</v>
      </c>
      <c r="C20488" t="s">
        <v>7936</v>
      </c>
    </row>
    <row r="20489" spans="1:5">
      <c r="C20489" t="s">
        <v>7937</v>
      </c>
    </row>
    <row r="20491" spans="1:5">
      <c r="C20491" t="s">
        <v>7938</v>
      </c>
    </row>
    <row r="20493" spans="1:5">
      <c r="A20493">
        <v>68101100</v>
      </c>
      <c r="C20493" t="s">
        <v>7939</v>
      </c>
      <c r="E20493" t="s">
        <v>98</v>
      </c>
    </row>
    <row r="20495" spans="1:5">
      <c r="A20495">
        <v>681019</v>
      </c>
      <c r="C20495" t="s">
        <v>27</v>
      </c>
      <c r="E20495">
        <v>20</v>
      </c>
    </row>
    <row r="20497" spans="1:5">
      <c r="C20497" t="s">
        <v>7934</v>
      </c>
    </row>
    <row r="20499" spans="1:5">
      <c r="A20499">
        <v>68109100</v>
      </c>
      <c r="C20499" t="s">
        <v>7940</v>
      </c>
      <c r="E20499">
        <v>20</v>
      </c>
    </row>
    <row r="20500" spans="1:5">
      <c r="C20500" t="s">
        <v>7941</v>
      </c>
    </row>
    <row r="20502" spans="1:5">
      <c r="A20502">
        <v>681099</v>
      </c>
      <c r="C20502" t="s">
        <v>27</v>
      </c>
      <c r="E20502">
        <v>20</v>
      </c>
    </row>
    <row r="20504" spans="1:5">
      <c r="A20504">
        <v>6811</v>
      </c>
      <c r="C20504" t="s">
        <v>7942</v>
      </c>
    </row>
    <row r="20505" spans="1:5">
      <c r="C20505" t="s">
        <v>7943</v>
      </c>
    </row>
    <row r="20507" spans="1:5">
      <c r="A20507">
        <v>68114</v>
      </c>
      <c r="C20507" t="s">
        <v>7944</v>
      </c>
      <c r="E20507">
        <v>20</v>
      </c>
    </row>
    <row r="20509" spans="1:5">
      <c r="C20509" t="s">
        <v>7945</v>
      </c>
    </row>
    <row r="20511" spans="1:5">
      <c r="A20511">
        <v>68118100</v>
      </c>
      <c r="C20511" t="s">
        <v>60</v>
      </c>
      <c r="D20511" t="s">
        <v>7946</v>
      </c>
      <c r="E20511">
        <v>20</v>
      </c>
    </row>
    <row r="20513" spans="1:5">
      <c r="A20513">
        <v>681182</v>
      </c>
      <c r="C20513" t="s">
        <v>7947</v>
      </c>
      <c r="E20513" t="s">
        <v>98</v>
      </c>
    </row>
    <row r="20514" spans="1:5">
      <c r="C20514" t="s">
        <v>7948</v>
      </c>
    </row>
    <row r="20515" spans="1:5">
      <c r="A20515">
        <v>681189</v>
      </c>
      <c r="C20515" t="s">
        <v>60</v>
      </c>
      <c r="D20515" t="s">
        <v>7949</v>
      </c>
      <c r="E20515">
        <v>20</v>
      </c>
    </row>
    <row r="20517" spans="1:5">
      <c r="A20517">
        <v>6812</v>
      </c>
      <c r="C20517" t="s">
        <v>7950</v>
      </c>
    </row>
    <row r="20518" spans="1:5">
      <c r="C20518" t="s">
        <v>7951</v>
      </c>
    </row>
    <row r="20519" spans="1:5">
      <c r="C20519" t="s">
        <v>7952</v>
      </c>
    </row>
    <row r="20520" spans="1:5">
      <c r="C20520" t="s">
        <v>7953</v>
      </c>
    </row>
    <row r="20521" spans="1:5">
      <c r="C20521" t="s">
        <v>7954</v>
      </c>
    </row>
    <row r="20522" spans="1:5">
      <c r="C20522" t="s">
        <v>7955</v>
      </c>
    </row>
    <row r="20523" spans="1:5">
      <c r="C20523" t="s">
        <v>7956</v>
      </c>
    </row>
    <row r="20525" spans="1:5">
      <c r="A20525">
        <v>68128</v>
      </c>
      <c r="C20525" t="s">
        <v>7957</v>
      </c>
      <c r="E20525">
        <v>20</v>
      </c>
    </row>
    <row r="20527" spans="1:5">
      <c r="C20527" t="s">
        <v>4650</v>
      </c>
    </row>
    <row r="20529" spans="1:5">
      <c r="A20529">
        <v>68129100</v>
      </c>
      <c r="C20529" t="s">
        <v>7958</v>
      </c>
      <c r="E20529" t="s">
        <v>98</v>
      </c>
    </row>
    <row r="20530" spans="1:5">
      <c r="C20530" t="s">
        <v>7959</v>
      </c>
    </row>
    <row r="20532" spans="1:5">
      <c r="A20532">
        <v>681292</v>
      </c>
      <c r="C20532" t="s">
        <v>60</v>
      </c>
      <c r="D20532" t="s">
        <v>7960</v>
      </c>
      <c r="E20532">
        <v>20</v>
      </c>
    </row>
    <row r="20534" spans="1:5">
      <c r="A20534">
        <v>681293</v>
      </c>
      <c r="C20534" t="s">
        <v>7961</v>
      </c>
      <c r="E20534">
        <v>20</v>
      </c>
    </row>
    <row r="20535" spans="1:5">
      <c r="C20535" t="s">
        <v>7962</v>
      </c>
    </row>
    <row r="20537" spans="1:5">
      <c r="A20537">
        <v>681299</v>
      </c>
      <c r="C20537" t="s">
        <v>60</v>
      </c>
      <c r="D20537" t="s">
        <v>79</v>
      </c>
      <c r="E20537">
        <v>20</v>
      </c>
    </row>
    <row r="20539" spans="1:5">
      <c r="A20539">
        <v>6813</v>
      </c>
      <c r="C20539" t="s">
        <v>7963</v>
      </c>
    </row>
    <row r="20540" spans="1:5">
      <c r="C20540" t="s">
        <v>7964</v>
      </c>
    </row>
    <row r="20541" spans="1:5">
      <c r="C20541" t="s">
        <v>7965</v>
      </c>
    </row>
    <row r="20542" spans="1:5">
      <c r="C20542" t="s">
        <v>7966</v>
      </c>
    </row>
    <row r="20543" spans="1:5">
      <c r="C20543" t="s">
        <v>7967</v>
      </c>
    </row>
    <row r="20544" spans="1:5">
      <c r="C20544" t="s">
        <v>7968</v>
      </c>
    </row>
    <row r="20545" spans="1:5">
      <c r="C20545" t="s">
        <v>7969</v>
      </c>
    </row>
    <row r="20547" spans="1:5">
      <c r="C20547" t="s">
        <v>7970</v>
      </c>
    </row>
    <row r="20549" spans="1:5">
      <c r="A20549">
        <v>68132010</v>
      </c>
      <c r="C20549" t="s">
        <v>2414</v>
      </c>
      <c r="D20549" t="s">
        <v>7971</v>
      </c>
      <c r="E20549">
        <v>35</v>
      </c>
    </row>
    <row r="20551" spans="1:5">
      <c r="A20551">
        <v>6813202</v>
      </c>
      <c r="C20551" t="s">
        <v>5219</v>
      </c>
      <c r="E20551" t="s">
        <v>5220</v>
      </c>
    </row>
    <row r="20555" spans="1:5">
      <c r="A20555">
        <v>312</v>
      </c>
    </row>
    <row r="20557" spans="1:5">
      <c r="A20557" t="s">
        <v>0</v>
      </c>
      <c r="D20557" t="s">
        <v>1</v>
      </c>
      <c r="E20557" t="s">
        <v>2</v>
      </c>
    </row>
    <row r="20559" spans="1:5">
      <c r="A20559" t="s">
        <v>4</v>
      </c>
      <c r="B20559" t="s">
        <v>5</v>
      </c>
    </row>
    <row r="20560" spans="1:5">
      <c r="A20560" t="s">
        <v>7</v>
      </c>
      <c r="B20560" t="s">
        <v>8</v>
      </c>
    </row>
    <row r="20561" spans="1:5">
      <c r="A20561" t="s">
        <v>12</v>
      </c>
    </row>
    <row r="20562" spans="1:5">
      <c r="A20562">
        <v>-1</v>
      </c>
      <c r="B20562">
        <v>-2</v>
      </c>
      <c r="D20562">
        <v>-3</v>
      </c>
      <c r="E20562">
        <v>-4</v>
      </c>
    </row>
    <row r="20564" spans="1:5">
      <c r="A20564">
        <v>6813209</v>
      </c>
      <c r="C20564" t="s">
        <v>2414</v>
      </c>
      <c r="D20564" t="s">
        <v>79</v>
      </c>
      <c r="E20564">
        <v>20</v>
      </c>
    </row>
    <row r="20566" spans="1:5">
      <c r="C20566" t="s">
        <v>7945</v>
      </c>
    </row>
    <row r="20568" spans="1:5">
      <c r="C20568" t="s">
        <v>7972</v>
      </c>
    </row>
    <row r="20570" spans="1:5">
      <c r="A20570">
        <v>68138110</v>
      </c>
      <c r="C20570" t="s">
        <v>2414</v>
      </c>
      <c r="D20570" t="s">
        <v>7971</v>
      </c>
      <c r="E20570">
        <v>35</v>
      </c>
    </row>
    <row r="20572" spans="1:5">
      <c r="A20572">
        <v>6813812</v>
      </c>
      <c r="C20572" t="s">
        <v>5219</v>
      </c>
      <c r="E20572" t="s">
        <v>5220</v>
      </c>
    </row>
    <row r="20574" spans="1:5">
      <c r="A20574">
        <v>6813819</v>
      </c>
      <c r="C20574" t="s">
        <v>2414</v>
      </c>
      <c r="D20574" t="s">
        <v>79</v>
      </c>
      <c r="E20574">
        <v>20</v>
      </c>
    </row>
    <row r="20576" spans="1:5">
      <c r="A20576">
        <v>681389</v>
      </c>
      <c r="C20576" t="s">
        <v>27</v>
      </c>
      <c r="E20576">
        <v>20</v>
      </c>
    </row>
    <row r="20578" spans="1:5">
      <c r="A20578">
        <v>6814</v>
      </c>
      <c r="C20578" t="s">
        <v>7973</v>
      </c>
    </row>
    <row r="20579" spans="1:5">
      <c r="C20579" t="s">
        <v>7974</v>
      </c>
    </row>
    <row r="20580" spans="1:5">
      <c r="C20580" t="s">
        <v>7975</v>
      </c>
    </row>
    <row r="20581" spans="1:5">
      <c r="C20581" t="s">
        <v>7976</v>
      </c>
    </row>
    <row r="20583" spans="1:5">
      <c r="A20583">
        <v>68141</v>
      </c>
      <c r="C20583" t="s">
        <v>7977</v>
      </c>
      <c r="E20583" t="s">
        <v>98</v>
      </c>
    </row>
    <row r="20584" spans="1:5">
      <c r="C20584" t="s">
        <v>7978</v>
      </c>
    </row>
    <row r="20586" spans="1:5">
      <c r="A20586">
        <v>68149</v>
      </c>
      <c r="C20586" t="s">
        <v>33</v>
      </c>
      <c r="E20586">
        <v>20</v>
      </c>
    </row>
    <row r="20588" spans="1:5">
      <c r="A20588">
        <v>6815</v>
      </c>
      <c r="C20588" t="s">
        <v>7979</v>
      </c>
    </row>
    <row r="20589" spans="1:5">
      <c r="C20589" t="s">
        <v>7980</v>
      </c>
    </row>
    <row r="20590" spans="1:5">
      <c r="C20590" t="s">
        <v>7981</v>
      </c>
    </row>
    <row r="20591" spans="1:5">
      <c r="C20591" t="s">
        <v>588</v>
      </c>
    </row>
    <row r="20593" spans="1:5">
      <c r="A20593">
        <v>68151</v>
      </c>
      <c r="C20593" t="s">
        <v>7982</v>
      </c>
      <c r="E20593" t="s">
        <v>155</v>
      </c>
    </row>
    <row r="20594" spans="1:5">
      <c r="C20594" t="s">
        <v>7983</v>
      </c>
    </row>
    <row r="20595" spans="1:5">
      <c r="A20595">
        <v>68152</v>
      </c>
      <c r="C20595" t="s">
        <v>7984</v>
      </c>
      <c r="E20595">
        <v>3</v>
      </c>
    </row>
    <row r="20597" spans="1:5">
      <c r="C20597" t="s">
        <v>7934</v>
      </c>
    </row>
    <row r="20599" spans="1:5">
      <c r="A20599">
        <v>68159100</v>
      </c>
      <c r="C20599" t="s">
        <v>7985</v>
      </c>
      <c r="E20599" t="s">
        <v>98</v>
      </c>
    </row>
    <row r="20601" spans="1:5">
      <c r="C20601" t="s">
        <v>676</v>
      </c>
    </row>
    <row r="20603" spans="1:5">
      <c r="A20603">
        <v>68159910</v>
      </c>
      <c r="C20603" t="s">
        <v>7986</v>
      </c>
      <c r="E20603">
        <v>20</v>
      </c>
    </row>
    <row r="20605" spans="1:5">
      <c r="A20605">
        <v>6815999</v>
      </c>
      <c r="C20605" t="s">
        <v>56</v>
      </c>
      <c r="E20605">
        <v>20</v>
      </c>
    </row>
    <row r="20610" spans="1:2">
      <c r="A20610" t="s">
        <v>7987</v>
      </c>
    </row>
    <row r="20612" spans="1:2">
      <c r="A20612" t="s">
        <v>7988</v>
      </c>
    </row>
    <row r="20614" spans="1:2">
      <c r="A20614" t="s">
        <v>822</v>
      </c>
    </row>
    <row r="20616" spans="1:2">
      <c r="A20616" t="s">
        <v>823</v>
      </c>
      <c r="B20616" t="s">
        <v>7989</v>
      </c>
    </row>
    <row r="20618" spans="1:2">
      <c r="A20618" t="s">
        <v>825</v>
      </c>
      <c r="B20618" t="s">
        <v>1851</v>
      </c>
    </row>
    <row r="20619" spans="1:2">
      <c r="A20619" t="s">
        <v>7990</v>
      </c>
    </row>
    <row r="20620" spans="1:2">
      <c r="A20620" t="s">
        <v>7991</v>
      </c>
    </row>
    <row r="20621" spans="1:2">
      <c r="A20621" t="s">
        <v>7992</v>
      </c>
    </row>
    <row r="20622" spans="1:2">
      <c r="A20622" t="s">
        <v>7993</v>
      </c>
    </row>
    <row r="20623" spans="1:2">
      <c r="A20623" t="s">
        <v>7994</v>
      </c>
    </row>
    <row r="20625" spans="1:1">
      <c r="A20625">
        <v>313</v>
      </c>
    </row>
    <row r="20628" spans="1:1">
      <c r="A20628" t="s">
        <v>7850</v>
      </c>
    </row>
    <row r="20630" spans="1:1">
      <c r="A20630" t="s">
        <v>7995</v>
      </c>
    </row>
    <row r="20631" spans="1:1">
      <c r="A20631" t="s">
        <v>7996</v>
      </c>
    </row>
    <row r="20633" spans="1:1">
      <c r="A20633" t="s">
        <v>1860</v>
      </c>
    </row>
    <row r="20635" spans="1:1">
      <c r="A20635" t="s">
        <v>7997</v>
      </c>
    </row>
    <row r="20636" spans="1:1">
      <c r="A20636" t="s">
        <v>7998</v>
      </c>
    </row>
    <row r="20638" spans="1:1">
      <c r="A20638" t="s">
        <v>7999</v>
      </c>
    </row>
    <row r="20640" spans="1:1">
      <c r="A20640" t="s">
        <v>8000</v>
      </c>
    </row>
    <row r="20642" spans="1:4">
      <c r="A20642" t="s">
        <v>8001</v>
      </c>
    </row>
    <row r="20644" spans="1:4">
      <c r="A20644" t="s">
        <v>5690</v>
      </c>
    </row>
    <row r="20647" spans="1:4">
      <c r="A20647" t="s">
        <v>0</v>
      </c>
      <c r="C20647" t="s">
        <v>1</v>
      </c>
      <c r="D20647" t="s">
        <v>2</v>
      </c>
    </row>
    <row r="20649" spans="1:4">
      <c r="A20649" t="s">
        <v>4</v>
      </c>
      <c r="B20649" t="s">
        <v>5</v>
      </c>
    </row>
    <row r="20650" spans="1:4">
      <c r="A20650" t="s">
        <v>7</v>
      </c>
      <c r="B20650" t="s">
        <v>8</v>
      </c>
    </row>
    <row r="20651" spans="1:4">
      <c r="A20651" t="s">
        <v>12</v>
      </c>
    </row>
    <row r="20653" spans="1:4">
      <c r="A20653">
        <v>-1</v>
      </c>
      <c r="B20653">
        <v>-2</v>
      </c>
      <c r="C20653">
        <v>-3</v>
      </c>
      <c r="D20653">
        <v>-4</v>
      </c>
    </row>
    <row r="20655" spans="1:4">
      <c r="C20655" t="s">
        <v>8002</v>
      </c>
    </row>
    <row r="20656" spans="1:4">
      <c r="C20656" t="s">
        <v>8003</v>
      </c>
    </row>
    <row r="20657" spans="1:4">
      <c r="C20657" t="s">
        <v>8004</v>
      </c>
    </row>
    <row r="20659" spans="1:4">
      <c r="A20659">
        <v>6901</v>
      </c>
      <c r="C20659" t="s">
        <v>8005</v>
      </c>
      <c r="D20659">
        <v>20</v>
      </c>
    </row>
    <row r="20660" spans="1:4">
      <c r="C20660" t="s">
        <v>8006</v>
      </c>
    </row>
    <row r="20661" spans="1:4">
      <c r="C20661" t="s">
        <v>8007</v>
      </c>
    </row>
    <row r="20662" spans="1:4">
      <c r="C20662" t="s">
        <v>8008</v>
      </c>
    </row>
    <row r="20664" spans="1:4">
      <c r="A20664">
        <v>6902</v>
      </c>
      <c r="C20664" t="s">
        <v>8009</v>
      </c>
    </row>
    <row r="20665" spans="1:4">
      <c r="C20665" t="s">
        <v>8010</v>
      </c>
    </row>
    <row r="20666" spans="1:4">
      <c r="C20666" t="s">
        <v>8011</v>
      </c>
    </row>
    <row r="20667" spans="1:4">
      <c r="C20667" t="s">
        <v>8012</v>
      </c>
    </row>
    <row r="20669" spans="1:4">
      <c r="C20669" t="s">
        <v>8013</v>
      </c>
    </row>
    <row r="20670" spans="1:4">
      <c r="C20670" t="s">
        <v>8014</v>
      </c>
    </row>
    <row r="20671" spans="1:4">
      <c r="C20671" t="s">
        <v>8015</v>
      </c>
    </row>
    <row r="20673" spans="1:4">
      <c r="A20673">
        <v>6902101</v>
      </c>
      <c r="C20673" t="s">
        <v>8016</v>
      </c>
      <c r="D20673" t="s">
        <v>98</v>
      </c>
    </row>
    <row r="20674" spans="1:4">
      <c r="C20674" t="s">
        <v>8017</v>
      </c>
    </row>
    <row r="20675" spans="1:4">
      <c r="A20675">
        <v>6902109</v>
      </c>
      <c r="C20675" t="s">
        <v>56</v>
      </c>
      <c r="D20675">
        <v>3</v>
      </c>
    </row>
    <row r="20677" spans="1:4">
      <c r="C20677" t="s">
        <v>8018</v>
      </c>
    </row>
    <row r="20678" spans="1:4">
      <c r="C20678" t="s">
        <v>8019</v>
      </c>
    </row>
    <row r="20679" spans="1:4">
      <c r="C20679" t="s">
        <v>8020</v>
      </c>
    </row>
    <row r="20681" spans="1:4">
      <c r="A20681">
        <v>6902201</v>
      </c>
      <c r="C20681" t="s">
        <v>8021</v>
      </c>
      <c r="D20681" t="s">
        <v>98</v>
      </c>
    </row>
    <row r="20682" spans="1:4">
      <c r="C20682" t="s">
        <v>8017</v>
      </c>
    </row>
    <row r="20683" spans="1:4">
      <c r="A20683">
        <v>6902209</v>
      </c>
      <c r="C20683" t="s">
        <v>56</v>
      </c>
      <c r="D20683">
        <v>11</v>
      </c>
    </row>
    <row r="20685" spans="1:4">
      <c r="C20685" t="s">
        <v>95</v>
      </c>
    </row>
    <row r="20687" spans="1:4">
      <c r="A20687">
        <v>69029010</v>
      </c>
      <c r="C20687" t="s">
        <v>8021</v>
      </c>
      <c r="D20687" t="s">
        <v>98</v>
      </c>
    </row>
    <row r="20688" spans="1:4">
      <c r="C20688" t="s">
        <v>8017</v>
      </c>
    </row>
    <row r="20689" spans="1:4">
      <c r="A20689">
        <v>6902909</v>
      </c>
      <c r="C20689" t="s">
        <v>56</v>
      </c>
      <c r="D20689">
        <v>11</v>
      </c>
    </row>
    <row r="20698" spans="1:4">
      <c r="A20698">
        <v>314</v>
      </c>
    </row>
    <row r="20700" spans="1:4">
      <c r="A20700" t="s">
        <v>0</v>
      </c>
      <c r="C20700" t="s">
        <v>1</v>
      </c>
      <c r="D20700" t="s">
        <v>2</v>
      </c>
    </row>
    <row r="20702" spans="1:4">
      <c r="A20702" t="s">
        <v>4</v>
      </c>
      <c r="B20702" t="s">
        <v>5</v>
      </c>
    </row>
    <row r="20703" spans="1:4">
      <c r="A20703" t="s">
        <v>7</v>
      </c>
      <c r="B20703" t="s">
        <v>8</v>
      </c>
    </row>
    <row r="20704" spans="1:4">
      <c r="A20704" t="s">
        <v>12</v>
      </c>
    </row>
    <row r="20706" spans="1:4">
      <c r="A20706">
        <v>-1</v>
      </c>
      <c r="B20706">
        <v>-2</v>
      </c>
      <c r="C20706">
        <v>-3</v>
      </c>
      <c r="D20706">
        <v>-4</v>
      </c>
    </row>
    <row r="20708" spans="1:4">
      <c r="A20708">
        <v>6903</v>
      </c>
      <c r="C20708" t="s">
        <v>8022</v>
      </c>
    </row>
    <row r="20709" spans="1:4">
      <c r="C20709" t="s">
        <v>8023</v>
      </c>
    </row>
    <row r="20710" spans="1:4">
      <c r="C20710" t="s">
        <v>8024</v>
      </c>
    </row>
    <row r="20711" spans="1:4">
      <c r="C20711" t="s">
        <v>8025</v>
      </c>
    </row>
    <row r="20712" spans="1:4">
      <c r="C20712" t="s">
        <v>8026</v>
      </c>
    </row>
    <row r="20714" spans="1:4">
      <c r="A20714">
        <v>69031</v>
      </c>
      <c r="C20714" t="s">
        <v>8018</v>
      </c>
      <c r="D20714" t="s">
        <v>265</v>
      </c>
    </row>
    <row r="20715" spans="1:4">
      <c r="C20715" t="s">
        <v>8027</v>
      </c>
    </row>
    <row r="20716" spans="1:4">
      <c r="C20716" t="s">
        <v>1545</v>
      </c>
    </row>
    <row r="20717" spans="1:4">
      <c r="C20717" t="s">
        <v>8018</v>
      </c>
    </row>
    <row r="20718" spans="1:4">
      <c r="C20718" t="s">
        <v>8028</v>
      </c>
    </row>
    <row r="20719" spans="1:4">
      <c r="C20719" t="s">
        <v>8029</v>
      </c>
    </row>
    <row r="20721" spans="1:4">
      <c r="A20721">
        <v>6903201</v>
      </c>
      <c r="C20721" t="s">
        <v>8030</v>
      </c>
      <c r="D20721">
        <v>20</v>
      </c>
    </row>
    <row r="20722" spans="1:4">
      <c r="C20722" t="s">
        <v>8031</v>
      </c>
    </row>
    <row r="20724" spans="1:4">
      <c r="A20724">
        <v>6903209</v>
      </c>
      <c r="C20724" t="s">
        <v>56</v>
      </c>
      <c r="D20724">
        <v>11</v>
      </c>
    </row>
    <row r="20726" spans="1:4">
      <c r="C20726" t="s">
        <v>95</v>
      </c>
    </row>
    <row r="20728" spans="1:4">
      <c r="A20728">
        <v>69039010</v>
      </c>
      <c r="C20728" t="s">
        <v>8032</v>
      </c>
      <c r="D20728">
        <v>16</v>
      </c>
    </row>
    <row r="20729" spans="1:4">
      <c r="C20729" t="s">
        <v>8033</v>
      </c>
    </row>
    <row r="20731" spans="1:4">
      <c r="A20731">
        <v>6903902</v>
      </c>
      <c r="C20731" t="s">
        <v>8034</v>
      </c>
      <c r="D20731" t="s">
        <v>265</v>
      </c>
    </row>
    <row r="20733" spans="1:4">
      <c r="A20733">
        <v>6903909</v>
      </c>
      <c r="C20733" t="s">
        <v>56</v>
      </c>
      <c r="D20733">
        <v>20</v>
      </c>
    </row>
    <row r="20735" spans="1:4">
      <c r="C20735" t="s">
        <v>8035</v>
      </c>
    </row>
    <row r="20737" spans="1:4">
      <c r="A20737">
        <v>6904</v>
      </c>
      <c r="C20737" t="s">
        <v>8036</v>
      </c>
    </row>
    <row r="20738" spans="1:4">
      <c r="C20738" t="s">
        <v>8037</v>
      </c>
    </row>
    <row r="20740" spans="1:4">
      <c r="A20740">
        <v>69041</v>
      </c>
      <c r="C20740" t="s">
        <v>8038</v>
      </c>
      <c r="D20740">
        <v>20</v>
      </c>
    </row>
    <row r="20742" spans="1:4">
      <c r="A20742">
        <v>69049</v>
      </c>
      <c r="C20742" t="s">
        <v>33</v>
      </c>
      <c r="D20742">
        <v>20</v>
      </c>
    </row>
    <row r="20744" spans="1:4">
      <c r="A20744">
        <v>6905</v>
      </c>
      <c r="C20744" t="s">
        <v>8039</v>
      </c>
    </row>
    <row r="20745" spans="1:4">
      <c r="C20745" t="s">
        <v>8040</v>
      </c>
    </row>
    <row r="20746" spans="1:4">
      <c r="C20746" t="s">
        <v>8041</v>
      </c>
    </row>
    <row r="20748" spans="1:4">
      <c r="A20748">
        <v>69051</v>
      </c>
      <c r="C20748" t="s">
        <v>8042</v>
      </c>
      <c r="D20748">
        <v>20</v>
      </c>
    </row>
    <row r="20750" spans="1:4">
      <c r="A20750">
        <v>69059</v>
      </c>
      <c r="C20750" t="s">
        <v>33</v>
      </c>
      <c r="D20750">
        <v>20</v>
      </c>
    </row>
    <row r="20752" spans="1:4">
      <c r="A20752">
        <v>6906</v>
      </c>
      <c r="C20752" t="s">
        <v>8043</v>
      </c>
      <c r="D20752">
        <v>20</v>
      </c>
    </row>
    <row r="20753" spans="1:4">
      <c r="C20753" t="s">
        <v>8044</v>
      </c>
    </row>
    <row r="20755" spans="1:4">
      <c r="A20755">
        <v>6907</v>
      </c>
      <c r="C20755" t="s">
        <v>8045</v>
      </c>
    </row>
    <row r="20756" spans="1:4">
      <c r="C20756" t="s">
        <v>8046</v>
      </c>
    </row>
    <row r="20757" spans="1:4">
      <c r="C20757" t="s">
        <v>8047</v>
      </c>
    </row>
    <row r="20759" spans="1:4">
      <c r="C20759" t="s">
        <v>8048</v>
      </c>
    </row>
    <row r="20760" spans="1:4">
      <c r="C20760" t="s">
        <v>8049</v>
      </c>
    </row>
    <row r="20761" spans="1:4">
      <c r="C20761" t="s">
        <v>7024</v>
      </c>
    </row>
    <row r="20762" spans="1:4">
      <c r="C20762" t="s">
        <v>8050</v>
      </c>
    </row>
    <row r="20763" spans="1:4">
      <c r="C20763" t="s">
        <v>8051</v>
      </c>
    </row>
    <row r="20765" spans="1:4">
      <c r="C20765" t="s">
        <v>8052</v>
      </c>
    </row>
    <row r="20767" spans="1:4">
      <c r="A20767">
        <v>69072111</v>
      </c>
      <c r="C20767" t="s">
        <v>8053</v>
      </c>
      <c r="D20767">
        <v>20</v>
      </c>
    </row>
    <row r="20771" spans="1:4">
      <c r="A20771">
        <v>315</v>
      </c>
    </row>
    <row r="20773" spans="1:4">
      <c r="A20773" t="s">
        <v>0</v>
      </c>
      <c r="C20773" t="s">
        <v>1</v>
      </c>
      <c r="D20773" t="s">
        <v>2</v>
      </c>
    </row>
    <row r="20775" spans="1:4">
      <c r="A20775" t="s">
        <v>4</v>
      </c>
      <c r="B20775" t="s">
        <v>5</v>
      </c>
    </row>
    <row r="20776" spans="1:4">
      <c r="A20776" t="s">
        <v>7</v>
      </c>
      <c r="B20776" t="s">
        <v>8</v>
      </c>
    </row>
    <row r="20777" spans="1:4">
      <c r="A20777" t="s">
        <v>12</v>
      </c>
    </row>
    <row r="20779" spans="1:4">
      <c r="A20779">
        <v>-1</v>
      </c>
      <c r="B20779">
        <v>-2</v>
      </c>
      <c r="C20779">
        <v>-3</v>
      </c>
      <c r="D20779">
        <v>-4</v>
      </c>
    </row>
    <row r="20781" spans="1:4">
      <c r="A20781">
        <v>69072119</v>
      </c>
      <c r="C20781" t="s">
        <v>3208</v>
      </c>
      <c r="D20781">
        <v>20</v>
      </c>
    </row>
    <row r="20783" spans="1:4">
      <c r="A20783">
        <v>6907219</v>
      </c>
      <c r="C20783" t="s">
        <v>56</v>
      </c>
      <c r="D20783">
        <v>20</v>
      </c>
    </row>
    <row r="20785" spans="1:4">
      <c r="C20785" t="s">
        <v>8054</v>
      </c>
    </row>
    <row r="20786" spans="1:4">
      <c r="C20786" t="s">
        <v>8055</v>
      </c>
    </row>
    <row r="20788" spans="1:4">
      <c r="C20788" t="s">
        <v>8052</v>
      </c>
    </row>
    <row r="20790" spans="1:4">
      <c r="A20790">
        <v>69072211</v>
      </c>
      <c r="C20790" t="s">
        <v>8053</v>
      </c>
      <c r="D20790">
        <v>20</v>
      </c>
    </row>
    <row r="20792" spans="1:4">
      <c r="A20792">
        <v>69072219</v>
      </c>
      <c r="C20792" t="s">
        <v>3208</v>
      </c>
      <c r="D20792">
        <v>20</v>
      </c>
    </row>
    <row r="20794" spans="1:4">
      <c r="A20794">
        <v>6907229</v>
      </c>
      <c r="C20794" t="s">
        <v>56</v>
      </c>
      <c r="D20794">
        <v>20</v>
      </c>
    </row>
    <row r="20796" spans="1:4">
      <c r="C20796" t="s">
        <v>8054</v>
      </c>
    </row>
    <row r="20797" spans="1:4">
      <c r="C20797" t="s">
        <v>8056</v>
      </c>
    </row>
    <row r="20799" spans="1:4">
      <c r="C20799" t="s">
        <v>8052</v>
      </c>
    </row>
    <row r="20801" spans="1:4">
      <c r="A20801">
        <v>69072311</v>
      </c>
      <c r="C20801" t="s">
        <v>8053</v>
      </c>
      <c r="D20801">
        <v>20</v>
      </c>
    </row>
    <row r="20803" spans="1:4">
      <c r="A20803">
        <v>69072319</v>
      </c>
      <c r="C20803" t="s">
        <v>3208</v>
      </c>
      <c r="D20803">
        <v>20</v>
      </c>
    </row>
    <row r="20805" spans="1:4">
      <c r="A20805">
        <v>6907239</v>
      </c>
      <c r="C20805" t="s">
        <v>56</v>
      </c>
      <c r="D20805">
        <v>20</v>
      </c>
    </row>
    <row r="20807" spans="1:4">
      <c r="A20807">
        <v>69073</v>
      </c>
      <c r="C20807" t="s">
        <v>8057</v>
      </c>
      <c r="D20807" t="s">
        <v>98</v>
      </c>
    </row>
    <row r="20808" spans="1:4">
      <c r="C20808" t="s">
        <v>8058</v>
      </c>
    </row>
    <row r="20810" spans="1:4">
      <c r="A20810">
        <v>69074</v>
      </c>
      <c r="C20810" t="s">
        <v>8059</v>
      </c>
      <c r="D20810">
        <v>20</v>
      </c>
    </row>
    <row r="20812" spans="1:4">
      <c r="A20812" t="s">
        <v>8060</v>
      </c>
    </row>
    <row r="20814" spans="1:4">
      <c r="A20814">
        <v>6909</v>
      </c>
      <c r="C20814" t="s">
        <v>8061</v>
      </c>
    </row>
    <row r="20815" spans="1:4">
      <c r="C20815" t="s">
        <v>8062</v>
      </c>
    </row>
    <row r="20816" spans="1:4">
      <c r="C20816" t="s">
        <v>8063</v>
      </c>
    </row>
    <row r="20817" spans="1:4">
      <c r="C20817" t="s">
        <v>8064</v>
      </c>
    </row>
    <row r="20818" spans="1:4">
      <c r="C20818" t="s">
        <v>8065</v>
      </c>
    </row>
    <row r="20819" spans="1:4">
      <c r="C20819" t="s">
        <v>7641</v>
      </c>
    </row>
    <row r="20821" spans="1:4">
      <c r="C20821" t="s">
        <v>8066</v>
      </c>
    </row>
    <row r="20822" spans="1:4">
      <c r="C20822" t="s">
        <v>8067</v>
      </c>
    </row>
    <row r="20824" spans="1:4">
      <c r="A20824">
        <v>690911</v>
      </c>
      <c r="C20824" t="s">
        <v>8068</v>
      </c>
      <c r="D20824" t="s">
        <v>98</v>
      </c>
    </row>
    <row r="20826" spans="1:4">
      <c r="A20826">
        <v>690912</v>
      </c>
      <c r="C20826" t="s">
        <v>8069</v>
      </c>
      <c r="D20826" t="s">
        <v>98</v>
      </c>
    </row>
    <row r="20827" spans="1:4">
      <c r="C20827" t="s">
        <v>8070</v>
      </c>
    </row>
    <row r="20829" spans="1:4">
      <c r="A20829">
        <v>690919</v>
      </c>
      <c r="C20829" t="s">
        <v>27</v>
      </c>
      <c r="D20829">
        <v>20</v>
      </c>
    </row>
    <row r="20831" spans="1:4">
      <c r="A20831">
        <v>69099</v>
      </c>
      <c r="C20831" t="s">
        <v>33</v>
      </c>
      <c r="D20831">
        <v>20</v>
      </c>
    </row>
    <row r="20833" spans="1:4">
      <c r="A20833">
        <v>691</v>
      </c>
      <c r="C20833" t="s">
        <v>8071</v>
      </c>
    </row>
    <row r="20834" spans="1:4">
      <c r="C20834" t="s">
        <v>8072</v>
      </c>
    </row>
    <row r="20835" spans="1:4">
      <c r="C20835" t="s">
        <v>8073</v>
      </c>
    </row>
    <row r="20836" spans="1:4">
      <c r="C20836" t="s">
        <v>8074</v>
      </c>
    </row>
    <row r="20838" spans="1:4">
      <c r="C20838" t="s">
        <v>8075</v>
      </c>
    </row>
    <row r="20840" spans="1:4">
      <c r="A20840">
        <v>69101010</v>
      </c>
      <c r="C20840" t="s">
        <v>8076</v>
      </c>
      <c r="D20840">
        <v>20</v>
      </c>
    </row>
    <row r="20842" spans="1:4">
      <c r="A20842">
        <v>6910102</v>
      </c>
      <c r="C20842" t="s">
        <v>8077</v>
      </c>
      <c r="D20842">
        <v>20</v>
      </c>
    </row>
    <row r="20844" spans="1:4">
      <c r="A20844">
        <v>6910103</v>
      </c>
      <c r="C20844" t="s">
        <v>8078</v>
      </c>
      <c r="D20844">
        <v>20</v>
      </c>
    </row>
    <row r="20846" spans="1:4">
      <c r="A20846">
        <v>6910104</v>
      </c>
      <c r="C20846" t="s">
        <v>8079</v>
      </c>
      <c r="D20846">
        <v>20</v>
      </c>
    </row>
    <row r="20848" spans="1:4">
      <c r="A20848">
        <v>6910105</v>
      </c>
      <c r="C20848" t="s">
        <v>8080</v>
      </c>
      <c r="D20848">
        <v>20</v>
      </c>
    </row>
    <row r="20852" spans="1:4">
      <c r="A20852">
        <v>316</v>
      </c>
    </row>
    <row r="20854" spans="1:4">
      <c r="A20854" t="s">
        <v>0</v>
      </c>
      <c r="C20854" t="s">
        <v>1</v>
      </c>
      <c r="D20854" t="s">
        <v>2</v>
      </c>
    </row>
    <row r="20856" spans="1:4">
      <c r="A20856" t="s">
        <v>4</v>
      </c>
      <c r="B20856" t="s">
        <v>5</v>
      </c>
    </row>
    <row r="20857" spans="1:4">
      <c r="A20857" t="s">
        <v>7</v>
      </c>
      <c r="B20857" t="s">
        <v>8</v>
      </c>
    </row>
    <row r="20858" spans="1:4">
      <c r="A20858" t="s">
        <v>12</v>
      </c>
    </row>
    <row r="20860" spans="1:4">
      <c r="A20860">
        <v>-1</v>
      </c>
      <c r="B20860">
        <v>-2</v>
      </c>
      <c r="C20860">
        <v>-3</v>
      </c>
      <c r="D20860">
        <v>-4</v>
      </c>
    </row>
    <row r="20862" spans="1:4">
      <c r="A20862">
        <v>6910106</v>
      </c>
      <c r="C20862" t="s">
        <v>8081</v>
      </c>
      <c r="D20862">
        <v>20</v>
      </c>
    </row>
    <row r="20864" spans="1:4">
      <c r="A20864">
        <v>6910107</v>
      </c>
      <c r="C20864" t="s">
        <v>8082</v>
      </c>
      <c r="D20864">
        <v>20</v>
      </c>
    </row>
    <row r="20866" spans="1:4">
      <c r="A20866">
        <v>6910108</v>
      </c>
      <c r="C20866" t="s">
        <v>8083</v>
      </c>
      <c r="D20866">
        <v>20</v>
      </c>
    </row>
    <row r="20868" spans="1:4">
      <c r="A20868">
        <v>6910109</v>
      </c>
      <c r="C20868" t="s">
        <v>56</v>
      </c>
      <c r="D20868">
        <v>20</v>
      </c>
    </row>
    <row r="20870" spans="1:4">
      <c r="A20870">
        <v>69109</v>
      </c>
      <c r="C20870" t="s">
        <v>33</v>
      </c>
      <c r="D20870">
        <v>20</v>
      </c>
    </row>
    <row r="20872" spans="1:4">
      <c r="A20872">
        <v>6911</v>
      </c>
      <c r="C20872" t="s">
        <v>5023</v>
      </c>
    </row>
    <row r="20873" spans="1:4">
      <c r="C20873" t="s">
        <v>8084</v>
      </c>
    </row>
    <row r="20874" spans="1:4">
      <c r="C20874" t="s">
        <v>8085</v>
      </c>
    </row>
    <row r="20875" spans="1:4">
      <c r="C20875" t="s">
        <v>8086</v>
      </c>
    </row>
    <row r="20877" spans="1:4">
      <c r="A20877">
        <v>69111010</v>
      </c>
      <c r="C20877" t="s">
        <v>8087</v>
      </c>
      <c r="D20877">
        <v>20</v>
      </c>
    </row>
    <row r="20879" spans="1:4">
      <c r="A20879">
        <v>6911102</v>
      </c>
      <c r="C20879" t="s">
        <v>8088</v>
      </c>
      <c r="D20879">
        <v>20</v>
      </c>
    </row>
    <row r="20881" spans="1:4">
      <c r="A20881">
        <v>6911103</v>
      </c>
      <c r="C20881" t="s">
        <v>5123</v>
      </c>
      <c r="D20881">
        <v>20</v>
      </c>
    </row>
    <row r="20883" spans="1:4">
      <c r="A20883">
        <v>6911104</v>
      </c>
      <c r="C20883" t="s">
        <v>8089</v>
      </c>
      <c r="D20883" t="s">
        <v>98</v>
      </c>
    </row>
    <row r="20885" spans="1:4">
      <c r="A20885">
        <v>6911109</v>
      </c>
      <c r="C20885" t="s">
        <v>56</v>
      </c>
      <c r="D20885">
        <v>20</v>
      </c>
    </row>
    <row r="20887" spans="1:4">
      <c r="A20887">
        <v>69119</v>
      </c>
      <c r="C20887" t="s">
        <v>33</v>
      </c>
      <c r="D20887">
        <v>20</v>
      </c>
    </row>
    <row r="20889" spans="1:4">
      <c r="A20889">
        <v>6912</v>
      </c>
      <c r="C20889" t="s">
        <v>8090</v>
      </c>
    </row>
    <row r="20890" spans="1:4">
      <c r="C20890" t="s">
        <v>8091</v>
      </c>
    </row>
    <row r="20891" spans="1:4">
      <c r="C20891" t="s">
        <v>8092</v>
      </c>
    </row>
    <row r="20893" spans="1:4">
      <c r="A20893">
        <v>6912001</v>
      </c>
      <c r="C20893" t="s">
        <v>8093</v>
      </c>
      <c r="D20893" t="s">
        <v>98</v>
      </c>
    </row>
    <row r="20895" spans="1:4">
      <c r="A20895">
        <v>6912009</v>
      </c>
      <c r="C20895" t="s">
        <v>56</v>
      </c>
      <c r="D20895">
        <v>20</v>
      </c>
    </row>
    <row r="20897" spans="1:4">
      <c r="A20897">
        <v>6913</v>
      </c>
      <c r="C20897" t="s">
        <v>8094</v>
      </c>
    </row>
    <row r="20898" spans="1:4">
      <c r="C20898" t="s">
        <v>7533</v>
      </c>
    </row>
    <row r="20900" spans="1:4">
      <c r="A20900">
        <v>69131</v>
      </c>
      <c r="C20900" t="s">
        <v>8095</v>
      </c>
      <c r="D20900" t="s">
        <v>98</v>
      </c>
    </row>
    <row r="20902" spans="1:4">
      <c r="A20902">
        <v>69139</v>
      </c>
      <c r="C20902" t="s">
        <v>33</v>
      </c>
      <c r="D20902">
        <v>20</v>
      </c>
    </row>
    <row r="20904" spans="1:4">
      <c r="A20904">
        <v>6914</v>
      </c>
      <c r="C20904" t="s">
        <v>8096</v>
      </c>
    </row>
    <row r="20906" spans="1:4">
      <c r="A20906">
        <v>69141</v>
      </c>
      <c r="C20906" t="s">
        <v>8095</v>
      </c>
      <c r="D20906" t="s">
        <v>98</v>
      </c>
    </row>
    <row r="20908" spans="1:4">
      <c r="A20908">
        <v>69149</v>
      </c>
      <c r="C20908" t="s">
        <v>33</v>
      </c>
      <c r="D20908">
        <v>20</v>
      </c>
    </row>
    <row r="20912" spans="1:4">
      <c r="A20912" t="s">
        <v>8097</v>
      </c>
    </row>
    <row r="20914" spans="1:2">
      <c r="A20914" t="s">
        <v>8098</v>
      </c>
    </row>
    <row r="20916" spans="1:2">
      <c r="A20916" t="s">
        <v>822</v>
      </c>
    </row>
    <row r="20918" spans="1:2">
      <c r="A20918" t="s">
        <v>823</v>
      </c>
      <c r="B20918" t="s">
        <v>1851</v>
      </c>
    </row>
    <row r="20920" spans="1:2">
      <c r="A20920" t="s">
        <v>8099</v>
      </c>
    </row>
    <row r="20922" spans="1:2">
      <c r="A20922" t="s">
        <v>7992</v>
      </c>
    </row>
    <row r="20924" spans="1:2">
      <c r="A20924" t="s">
        <v>8100</v>
      </c>
    </row>
    <row r="20926" spans="1:2">
      <c r="A20926" t="s">
        <v>8101</v>
      </c>
    </row>
    <row r="20929" spans="1:2">
      <c r="A20929">
        <v>317</v>
      </c>
    </row>
    <row r="20932" spans="1:2">
      <c r="A20932" t="s">
        <v>8102</v>
      </c>
    </row>
    <row r="20934" spans="1:2">
      <c r="A20934" t="s">
        <v>8103</v>
      </c>
    </row>
    <row r="20936" spans="1:2">
      <c r="A20936" t="s">
        <v>8104</v>
      </c>
    </row>
    <row r="20937" spans="1:2">
      <c r="A20937" t="s">
        <v>8105</v>
      </c>
    </row>
    <row r="20939" spans="1:2">
      <c r="A20939" t="s">
        <v>8106</v>
      </c>
    </row>
    <row r="20941" spans="1:2">
      <c r="A20941" t="s">
        <v>825</v>
      </c>
      <c r="B20941" t="s">
        <v>8107</v>
      </c>
    </row>
    <row r="20943" spans="1:2">
      <c r="A20943" t="s">
        <v>8108</v>
      </c>
    </row>
    <row r="20945" spans="1:2">
      <c r="A20945" t="s">
        <v>8109</v>
      </c>
    </row>
    <row r="20947" spans="1:2">
      <c r="A20947" t="s">
        <v>8110</v>
      </c>
    </row>
    <row r="20949" spans="1:2">
      <c r="A20949" t="s">
        <v>827</v>
      </c>
      <c r="B20949" t="s">
        <v>8111</v>
      </c>
    </row>
    <row r="20951" spans="1:2">
      <c r="A20951" t="s">
        <v>1480</v>
      </c>
      <c r="B20951" t="s">
        <v>8112</v>
      </c>
    </row>
    <row r="20953" spans="1:2">
      <c r="A20953" t="s">
        <v>8113</v>
      </c>
    </row>
    <row r="20955" spans="1:2">
      <c r="A20955" t="s">
        <v>8114</v>
      </c>
    </row>
    <row r="20957" spans="1:2">
      <c r="A20957" t="s">
        <v>8115</v>
      </c>
    </row>
    <row r="20959" spans="1:2">
      <c r="A20959" t="s">
        <v>1555</v>
      </c>
      <c r="B20959" t="s">
        <v>8116</v>
      </c>
    </row>
    <row r="20962" spans="1:4">
      <c r="A20962" t="s">
        <v>1702</v>
      </c>
    </row>
    <row r="20964" spans="1:4">
      <c r="A20964" t="s">
        <v>823</v>
      </c>
      <c r="B20964" t="s">
        <v>8117</v>
      </c>
    </row>
    <row r="20966" spans="1:4">
      <c r="A20966" t="s">
        <v>0</v>
      </c>
      <c r="C20966" t="s">
        <v>1</v>
      </c>
      <c r="D20966" t="s">
        <v>2</v>
      </c>
    </row>
    <row r="20968" spans="1:4">
      <c r="A20968" t="s">
        <v>4</v>
      </c>
      <c r="B20968" t="s">
        <v>5</v>
      </c>
    </row>
    <row r="20969" spans="1:4">
      <c r="A20969" t="s">
        <v>7</v>
      </c>
      <c r="B20969" t="s">
        <v>8</v>
      </c>
    </row>
    <row r="20970" spans="1:4">
      <c r="A20970" t="s">
        <v>12</v>
      </c>
    </row>
    <row r="20971" spans="1:4">
      <c r="A20971">
        <v>-1</v>
      </c>
      <c r="B20971">
        <v>-2</v>
      </c>
      <c r="C20971">
        <v>-3</v>
      </c>
      <c r="D20971">
        <v>-4</v>
      </c>
    </row>
    <row r="20973" spans="1:4">
      <c r="A20973">
        <v>7001</v>
      </c>
      <c r="C20973" t="s">
        <v>8118</v>
      </c>
      <c r="D20973">
        <v>11</v>
      </c>
    </row>
    <row r="20974" spans="1:4">
      <c r="C20974" t="s">
        <v>8119</v>
      </c>
    </row>
    <row r="20976" spans="1:4">
      <c r="A20976">
        <v>7002</v>
      </c>
      <c r="C20976" t="s">
        <v>8120</v>
      </c>
    </row>
    <row r="20977" spans="1:5">
      <c r="C20977" t="s">
        <v>8121</v>
      </c>
    </row>
    <row r="20979" spans="1:5">
      <c r="A20979">
        <v>70021</v>
      </c>
      <c r="C20979" t="s">
        <v>8122</v>
      </c>
      <c r="D20979">
        <v>20</v>
      </c>
    </row>
    <row r="20981" spans="1:5">
      <c r="A20981">
        <v>70022</v>
      </c>
      <c r="C20981" t="s">
        <v>8123</v>
      </c>
      <c r="D20981">
        <v>20</v>
      </c>
    </row>
    <row r="20984" spans="1:5">
      <c r="A20984">
        <v>318</v>
      </c>
    </row>
    <row r="20986" spans="1:5">
      <c r="A20986" t="s">
        <v>0</v>
      </c>
      <c r="D20986" t="s">
        <v>1</v>
      </c>
      <c r="E20986" t="s">
        <v>2</v>
      </c>
    </row>
    <row r="20988" spans="1:5">
      <c r="A20988" t="s">
        <v>4</v>
      </c>
      <c r="B20988" t="s">
        <v>5</v>
      </c>
    </row>
    <row r="20989" spans="1:5">
      <c r="A20989" t="s">
        <v>7</v>
      </c>
      <c r="B20989" t="s">
        <v>8</v>
      </c>
    </row>
    <row r="20990" spans="1:5">
      <c r="A20990" t="s">
        <v>12</v>
      </c>
    </row>
    <row r="20991" spans="1:5">
      <c r="A20991">
        <v>-1</v>
      </c>
      <c r="B20991">
        <v>-2</v>
      </c>
      <c r="D20991">
        <v>-3</v>
      </c>
      <c r="E20991">
        <v>-4</v>
      </c>
    </row>
    <row r="20993" spans="1:5">
      <c r="C20993" t="s">
        <v>8124</v>
      </c>
    </row>
    <row r="20995" spans="1:5">
      <c r="A20995">
        <v>70023100</v>
      </c>
      <c r="C20995" t="s">
        <v>8125</v>
      </c>
      <c r="E20995" t="s">
        <v>98</v>
      </c>
    </row>
    <row r="20997" spans="1:5">
      <c r="A20997">
        <v>700232</v>
      </c>
      <c r="C20997" t="s">
        <v>60</v>
      </c>
      <c r="D20997" t="s">
        <v>8126</v>
      </c>
      <c r="E20997">
        <v>20</v>
      </c>
    </row>
    <row r="20998" spans="1:5">
      <c r="C20998" t="s">
        <v>8127</v>
      </c>
    </row>
    <row r="20999" spans="1:5">
      <c r="C20999" t="s">
        <v>8128</v>
      </c>
    </row>
    <row r="21001" spans="1:5">
      <c r="C21001" t="s">
        <v>676</v>
      </c>
    </row>
    <row r="21003" spans="1:5">
      <c r="A21003">
        <v>70023910</v>
      </c>
      <c r="C21003" t="s">
        <v>8129</v>
      </c>
      <c r="E21003">
        <v>20</v>
      </c>
    </row>
    <row r="21004" spans="1:5">
      <c r="C21004" t="s">
        <v>8130</v>
      </c>
    </row>
    <row r="21006" spans="1:5">
      <c r="A21006">
        <v>7002392</v>
      </c>
      <c r="C21006" t="s">
        <v>8131</v>
      </c>
      <c r="E21006" t="s">
        <v>155</v>
      </c>
    </row>
    <row r="21007" spans="1:5">
      <c r="C21007" t="s">
        <v>8132</v>
      </c>
    </row>
    <row r="21008" spans="1:5">
      <c r="C21008" t="s">
        <v>8133</v>
      </c>
    </row>
    <row r="21010" spans="1:5">
      <c r="A21010">
        <v>7002399</v>
      </c>
      <c r="C21010" t="s">
        <v>56</v>
      </c>
      <c r="E21010">
        <v>20</v>
      </c>
    </row>
    <row r="21012" spans="1:5">
      <c r="A21012">
        <v>7003</v>
      </c>
      <c r="C21012" t="s">
        <v>8134</v>
      </c>
    </row>
    <row r="21013" spans="1:5">
      <c r="C21013" t="s">
        <v>8135</v>
      </c>
    </row>
    <row r="21014" spans="1:5">
      <c r="C21014" t="s">
        <v>8136</v>
      </c>
    </row>
    <row r="21015" spans="1:5">
      <c r="C21015" t="s">
        <v>8137</v>
      </c>
    </row>
    <row r="21017" spans="1:5">
      <c r="C21017" t="s">
        <v>8138</v>
      </c>
    </row>
    <row r="21019" spans="1:5">
      <c r="A21019">
        <v>70031200</v>
      </c>
      <c r="C21019" t="s">
        <v>8139</v>
      </c>
      <c r="E21019" t="s">
        <v>98</v>
      </c>
    </row>
    <row r="21020" spans="1:5">
      <c r="C21020" t="s">
        <v>8140</v>
      </c>
    </row>
    <row r="21021" spans="1:5">
      <c r="C21021" t="s">
        <v>8141</v>
      </c>
    </row>
    <row r="21023" spans="1:5">
      <c r="A21023">
        <v>700319</v>
      </c>
      <c r="C21023" t="s">
        <v>27</v>
      </c>
      <c r="E21023">
        <v>20</v>
      </c>
    </row>
    <row r="21025" spans="1:5">
      <c r="A21025">
        <v>70032</v>
      </c>
      <c r="C21025" t="s">
        <v>8142</v>
      </c>
      <c r="E21025" t="s">
        <v>98</v>
      </c>
    </row>
    <row r="21027" spans="1:5">
      <c r="A21027">
        <v>70033</v>
      </c>
      <c r="C21027" t="s">
        <v>8143</v>
      </c>
      <c r="E21027">
        <v>20</v>
      </c>
    </row>
    <row r="21029" spans="1:5">
      <c r="A21029">
        <v>7004</v>
      </c>
      <c r="C21029" t="s">
        <v>8144</v>
      </c>
    </row>
    <row r="21030" spans="1:5">
      <c r="C21030" t="s">
        <v>8145</v>
      </c>
    </row>
    <row r="21031" spans="1:5">
      <c r="C21031" t="s">
        <v>8136</v>
      </c>
    </row>
    <row r="21032" spans="1:5">
      <c r="C21032" t="s">
        <v>8137</v>
      </c>
    </row>
    <row r="21034" spans="1:5">
      <c r="A21034">
        <v>70042</v>
      </c>
      <c r="C21034" t="s">
        <v>8146</v>
      </c>
      <c r="E21034" t="s">
        <v>98</v>
      </c>
    </row>
    <row r="21035" spans="1:5">
      <c r="C21035" t="s">
        <v>8147</v>
      </c>
    </row>
    <row r="21036" spans="1:5">
      <c r="C21036" t="s">
        <v>8148</v>
      </c>
    </row>
    <row r="21038" spans="1:5">
      <c r="A21038">
        <v>70049</v>
      </c>
      <c r="C21038" t="s">
        <v>8149</v>
      </c>
      <c r="E21038">
        <v>20</v>
      </c>
    </row>
    <row r="21040" spans="1:5">
      <c r="A21040">
        <v>7005</v>
      </c>
      <c r="C21040" t="s">
        <v>8150</v>
      </c>
    </row>
    <row r="21041" spans="1:5">
      <c r="C21041" t="s">
        <v>8151</v>
      </c>
    </row>
    <row r="21042" spans="1:5">
      <c r="C21042" t="s">
        <v>8152</v>
      </c>
    </row>
    <row r="21043" spans="1:5">
      <c r="C21043" t="s">
        <v>8153</v>
      </c>
    </row>
    <row r="21045" spans="1:5">
      <c r="A21045">
        <v>70051</v>
      </c>
      <c r="C21045" t="s">
        <v>8154</v>
      </c>
      <c r="E21045" t="s">
        <v>98</v>
      </c>
    </row>
    <row r="21046" spans="1:5">
      <c r="C21046" t="s">
        <v>8155</v>
      </c>
    </row>
    <row r="21048" spans="1:5">
      <c r="C21048" t="s">
        <v>8156</v>
      </c>
    </row>
    <row r="21050" spans="1:5">
      <c r="A21050">
        <v>70052100</v>
      </c>
      <c r="C21050" t="s">
        <v>8139</v>
      </c>
      <c r="E21050" t="s">
        <v>98</v>
      </c>
    </row>
    <row r="21051" spans="1:5">
      <c r="C21051" t="s">
        <v>8157</v>
      </c>
    </row>
    <row r="21053" spans="1:5">
      <c r="A21053">
        <v>700529</v>
      </c>
      <c r="C21053" t="s">
        <v>27</v>
      </c>
      <c r="E21053">
        <v>20</v>
      </c>
    </row>
    <row r="21055" spans="1:5">
      <c r="A21055">
        <v>70053</v>
      </c>
      <c r="C21055" t="s">
        <v>8158</v>
      </c>
      <c r="E21055">
        <v>20</v>
      </c>
    </row>
    <row r="21059" spans="1:4">
      <c r="A21059">
        <v>319</v>
      </c>
    </row>
    <row r="21061" spans="1:4">
      <c r="A21061" t="s">
        <v>0</v>
      </c>
      <c r="C21061" t="s">
        <v>1</v>
      </c>
      <c r="D21061" t="s">
        <v>2</v>
      </c>
    </row>
    <row r="21063" spans="1:4">
      <c r="A21063" t="s">
        <v>4</v>
      </c>
      <c r="B21063" t="s">
        <v>5</v>
      </c>
    </row>
    <row r="21064" spans="1:4">
      <c r="A21064" t="s">
        <v>7</v>
      </c>
      <c r="B21064" t="s">
        <v>8</v>
      </c>
    </row>
    <row r="21065" spans="1:4">
      <c r="A21065" t="s">
        <v>12</v>
      </c>
    </row>
    <row r="21066" spans="1:4">
      <c r="A21066">
        <v>-1</v>
      </c>
      <c r="B21066">
        <v>-2</v>
      </c>
      <c r="C21066">
        <v>-3</v>
      </c>
      <c r="D21066">
        <v>-4</v>
      </c>
    </row>
    <row r="21068" spans="1:4">
      <c r="A21068">
        <v>7006</v>
      </c>
      <c r="C21068" t="s">
        <v>8159</v>
      </c>
    </row>
    <row r="21069" spans="1:4">
      <c r="C21069" t="s">
        <v>8160</v>
      </c>
    </row>
    <row r="21070" spans="1:4">
      <c r="C21070" t="s">
        <v>8161</v>
      </c>
    </row>
    <row r="21071" spans="1:4">
      <c r="C21071" t="s">
        <v>4973</v>
      </c>
    </row>
    <row r="21073" spans="1:4">
      <c r="A21073">
        <v>7006001</v>
      </c>
      <c r="C21073" t="s">
        <v>8162</v>
      </c>
      <c r="D21073">
        <v>20</v>
      </c>
    </row>
    <row r="21075" spans="1:4">
      <c r="A21075">
        <v>7006002</v>
      </c>
      <c r="C21075" t="s">
        <v>8163</v>
      </c>
      <c r="D21075" t="s">
        <v>98</v>
      </c>
    </row>
    <row r="21077" spans="1:4">
      <c r="A21077">
        <v>7006009</v>
      </c>
      <c r="C21077" t="s">
        <v>56</v>
      </c>
      <c r="D21077">
        <v>20</v>
      </c>
    </row>
    <row r="21079" spans="1:4">
      <c r="A21079">
        <v>7007</v>
      </c>
      <c r="C21079" t="s">
        <v>8164</v>
      </c>
    </row>
    <row r="21080" spans="1:4">
      <c r="C21080" t="s">
        <v>8165</v>
      </c>
    </row>
    <row r="21082" spans="1:4">
      <c r="C21082" t="s">
        <v>8166</v>
      </c>
    </row>
    <row r="21084" spans="1:4">
      <c r="C21084" t="s">
        <v>8167</v>
      </c>
    </row>
    <row r="21085" spans="1:4">
      <c r="C21085" t="s">
        <v>8168</v>
      </c>
    </row>
    <row r="21087" spans="1:4">
      <c r="C21087" t="s">
        <v>8169</v>
      </c>
    </row>
    <row r="21089" spans="1:4">
      <c r="A21089">
        <v>70071111</v>
      </c>
      <c r="C21089" t="s">
        <v>8170</v>
      </c>
      <c r="D21089" t="s">
        <v>5220</v>
      </c>
    </row>
    <row r="21090" spans="1:4">
      <c r="C21090" t="s">
        <v>8171</v>
      </c>
    </row>
    <row r="21091" spans="1:4">
      <c r="C21091" t="s">
        <v>8172</v>
      </c>
    </row>
    <row r="21092" spans="1:4">
      <c r="C21092" t="s">
        <v>8173</v>
      </c>
    </row>
    <row r="21093" spans="1:4">
      <c r="C21093" t="s">
        <v>8174</v>
      </c>
    </row>
    <row r="21094" spans="1:4">
      <c r="C21094" t="s">
        <v>8175</v>
      </c>
    </row>
    <row r="21096" spans="1:4">
      <c r="A21096">
        <v>70071119</v>
      </c>
      <c r="C21096" t="s">
        <v>3208</v>
      </c>
      <c r="D21096">
        <v>35</v>
      </c>
    </row>
    <row r="21098" spans="1:4">
      <c r="A21098">
        <v>7007119</v>
      </c>
      <c r="C21098" t="s">
        <v>56</v>
      </c>
      <c r="D21098">
        <v>20</v>
      </c>
    </row>
    <row r="21100" spans="1:4">
      <c r="A21100">
        <v>700719</v>
      </c>
      <c r="C21100" t="s">
        <v>27</v>
      </c>
      <c r="D21100">
        <v>20</v>
      </c>
    </row>
    <row r="21102" spans="1:4">
      <c r="C21102" t="s">
        <v>8176</v>
      </c>
    </row>
    <row r="21104" spans="1:4">
      <c r="C21104" t="s">
        <v>8167</v>
      </c>
    </row>
    <row r="21105" spans="1:4">
      <c r="C21105" t="s">
        <v>8177</v>
      </c>
    </row>
    <row r="21107" spans="1:4">
      <c r="C21107" t="s">
        <v>8169</v>
      </c>
    </row>
    <row r="21109" spans="1:4">
      <c r="A21109">
        <v>70072111</v>
      </c>
      <c r="C21109" t="s">
        <v>8178</v>
      </c>
      <c r="D21109" t="s">
        <v>5220</v>
      </c>
    </row>
    <row r="21110" spans="1:4">
      <c r="C21110" t="s">
        <v>8179</v>
      </c>
    </row>
    <row r="21111" spans="1:4">
      <c r="C21111" t="s">
        <v>8172</v>
      </c>
    </row>
    <row r="21112" spans="1:4">
      <c r="C21112" t="s">
        <v>8173</v>
      </c>
    </row>
    <row r="21113" spans="1:4">
      <c r="C21113" t="s">
        <v>8174</v>
      </c>
    </row>
    <row r="21114" spans="1:4">
      <c r="C21114" t="s">
        <v>8175</v>
      </c>
    </row>
    <row r="21116" spans="1:4">
      <c r="A21116">
        <v>70072119</v>
      </c>
      <c r="C21116" t="s">
        <v>3208</v>
      </c>
      <c r="D21116">
        <v>35</v>
      </c>
    </row>
    <row r="21118" spans="1:4">
      <c r="A21118">
        <v>7007219</v>
      </c>
      <c r="C21118" t="s">
        <v>56</v>
      </c>
      <c r="D21118">
        <v>20</v>
      </c>
    </row>
    <row r="21120" spans="1:4">
      <c r="A21120">
        <v>700729</v>
      </c>
      <c r="C21120" t="s">
        <v>27</v>
      </c>
      <c r="D21120">
        <v>20</v>
      </c>
    </row>
    <row r="21122" spans="1:4">
      <c r="A21122">
        <v>7008</v>
      </c>
      <c r="C21122" t="s">
        <v>8180</v>
      </c>
      <c r="D21122">
        <v>20</v>
      </c>
    </row>
    <row r="21124" spans="1:4">
      <c r="A21124">
        <v>7009</v>
      </c>
      <c r="C21124" t="s">
        <v>8181</v>
      </c>
    </row>
    <row r="21125" spans="1:4">
      <c r="C21125" t="s">
        <v>8182</v>
      </c>
    </row>
    <row r="21127" spans="1:4">
      <c r="C21127" t="s">
        <v>8183</v>
      </c>
    </row>
    <row r="21135" spans="1:4">
      <c r="A21135" t="s">
        <v>8184</v>
      </c>
    </row>
    <row r="21137" spans="1:6">
      <c r="A21137" t="s">
        <v>0</v>
      </c>
      <c r="D21137" t="s">
        <v>1</v>
      </c>
      <c r="F21137" t="s">
        <v>2</v>
      </c>
    </row>
    <row r="21139" spans="1:6">
      <c r="A21139" t="s">
        <v>4</v>
      </c>
      <c r="B21139" t="s">
        <v>5</v>
      </c>
    </row>
    <row r="21140" spans="1:6">
      <c r="A21140" t="s">
        <v>7</v>
      </c>
      <c r="B21140" t="s">
        <v>8</v>
      </c>
    </row>
    <row r="21141" spans="1:6">
      <c r="A21141" t="s">
        <v>12</v>
      </c>
    </row>
    <row r="21142" spans="1:6">
      <c r="A21142">
        <v>-1</v>
      </c>
      <c r="B21142">
        <v>-2</v>
      </c>
      <c r="D21142">
        <v>-3</v>
      </c>
      <c r="F21142">
        <v>-4</v>
      </c>
    </row>
    <row r="21144" spans="1:6">
      <c r="A21144">
        <v>7009101</v>
      </c>
      <c r="C21144" t="s">
        <v>2414</v>
      </c>
      <c r="D21144" t="s">
        <v>8185</v>
      </c>
      <c r="F21144">
        <v>35</v>
      </c>
    </row>
    <row r="21145" spans="1:6">
      <c r="C21145" t="s">
        <v>8186</v>
      </c>
    </row>
    <row r="21146" spans="1:6">
      <c r="C21146" t="s">
        <v>8187</v>
      </c>
      <c r="E21146" t="s">
        <v>7117</v>
      </c>
    </row>
    <row r="21147" spans="1:6">
      <c r="C21147" t="s">
        <v>8188</v>
      </c>
    </row>
    <row r="21148" spans="1:6">
      <c r="C21148" t="s">
        <v>8189</v>
      </c>
    </row>
    <row r="21150" spans="1:6">
      <c r="A21150">
        <v>7009109</v>
      </c>
      <c r="C21150" t="s">
        <v>2414</v>
      </c>
      <c r="D21150" t="s">
        <v>79</v>
      </c>
      <c r="F21150">
        <v>35</v>
      </c>
    </row>
    <row r="21152" spans="1:6">
      <c r="C21152" t="s">
        <v>95</v>
      </c>
    </row>
    <row r="21154" spans="1:6">
      <c r="A21154">
        <v>70099100</v>
      </c>
      <c r="C21154" t="s">
        <v>8190</v>
      </c>
      <c r="F21154">
        <v>20</v>
      </c>
    </row>
    <row r="21156" spans="1:6">
      <c r="A21156">
        <v>700992</v>
      </c>
      <c r="C21156" t="s">
        <v>8191</v>
      </c>
      <c r="F21156">
        <v>20</v>
      </c>
    </row>
    <row r="21158" spans="1:6">
      <c r="A21158">
        <v>701</v>
      </c>
      <c r="C21158" t="s">
        <v>8192</v>
      </c>
    </row>
    <row r="21159" spans="1:6">
      <c r="C21159" t="s">
        <v>8193</v>
      </c>
    </row>
    <row r="21160" spans="1:6">
      <c r="C21160" t="s">
        <v>8194</v>
      </c>
    </row>
    <row r="21161" spans="1:6">
      <c r="C21161" t="s">
        <v>8195</v>
      </c>
    </row>
    <row r="21162" spans="1:6">
      <c r="C21162" t="s">
        <v>8196</v>
      </c>
    </row>
    <row r="21164" spans="1:6">
      <c r="A21164">
        <v>70101</v>
      </c>
      <c r="C21164" t="s">
        <v>8197</v>
      </c>
      <c r="F21164">
        <v>20</v>
      </c>
    </row>
    <row r="21166" spans="1:6">
      <c r="A21166">
        <v>70102</v>
      </c>
      <c r="C21166" t="s">
        <v>8198</v>
      </c>
      <c r="F21166" t="s">
        <v>98</v>
      </c>
    </row>
    <row r="21168" spans="1:6">
      <c r="A21168">
        <v>70109</v>
      </c>
      <c r="C21168" t="s">
        <v>33</v>
      </c>
      <c r="F21168">
        <v>20</v>
      </c>
    </row>
    <row r="21170" spans="1:6">
      <c r="A21170">
        <v>7011</v>
      </c>
      <c r="C21170" t="s">
        <v>8199</v>
      </c>
    </row>
    <row r="21171" spans="1:6">
      <c r="C21171" t="s">
        <v>8200</v>
      </c>
    </row>
    <row r="21172" spans="1:6">
      <c r="C21172" t="s">
        <v>8201</v>
      </c>
    </row>
    <row r="21173" spans="1:6">
      <c r="C21173" t="s">
        <v>8202</v>
      </c>
    </row>
    <row r="21175" spans="1:6">
      <c r="A21175">
        <v>70111</v>
      </c>
      <c r="C21175" t="s">
        <v>8203</v>
      </c>
      <c r="F21175">
        <v>16</v>
      </c>
    </row>
    <row r="21177" spans="1:6">
      <c r="A21177">
        <v>70112</v>
      </c>
      <c r="C21177" t="s">
        <v>8204</v>
      </c>
      <c r="F21177">
        <v>11</v>
      </c>
    </row>
    <row r="21179" spans="1:6">
      <c r="A21179">
        <v>70119</v>
      </c>
      <c r="C21179" t="s">
        <v>33</v>
      </c>
      <c r="F21179">
        <v>20</v>
      </c>
    </row>
    <row r="21181" spans="1:6">
      <c r="A21181" t="s">
        <v>8205</v>
      </c>
    </row>
    <row r="21183" spans="1:6">
      <c r="A21183">
        <v>7013</v>
      </c>
      <c r="C21183" t="s">
        <v>8206</v>
      </c>
    </row>
    <row r="21184" spans="1:6">
      <c r="C21184" t="s">
        <v>8207</v>
      </c>
    </row>
    <row r="21185" spans="1:6">
      <c r="C21185" t="s">
        <v>8208</v>
      </c>
    </row>
    <row r="21186" spans="1:6">
      <c r="C21186" t="s">
        <v>8209</v>
      </c>
    </row>
    <row r="21188" spans="1:6">
      <c r="A21188">
        <v>70131</v>
      </c>
      <c r="C21188" t="s">
        <v>8210</v>
      </c>
      <c r="F21188">
        <v>20</v>
      </c>
    </row>
    <row r="21190" spans="1:6">
      <c r="C21190" t="s">
        <v>8211</v>
      </c>
    </row>
    <row r="21191" spans="1:6">
      <c r="C21191" t="s">
        <v>8212</v>
      </c>
    </row>
    <row r="21193" spans="1:6">
      <c r="A21193">
        <v>701322</v>
      </c>
      <c r="C21193" t="s">
        <v>60</v>
      </c>
      <c r="D21193" t="s">
        <v>8213</v>
      </c>
      <c r="F21193">
        <v>20</v>
      </c>
    </row>
    <row r="21195" spans="1:6">
      <c r="A21195">
        <v>701328</v>
      </c>
      <c r="C21195" t="s">
        <v>60</v>
      </c>
      <c r="D21195" t="s">
        <v>79</v>
      </c>
      <c r="F21195">
        <v>20</v>
      </c>
    </row>
    <row r="21197" spans="1:6">
      <c r="C21197" t="s">
        <v>8214</v>
      </c>
    </row>
    <row r="21198" spans="1:6">
      <c r="C21198" t="s">
        <v>8215</v>
      </c>
    </row>
    <row r="21200" spans="1:6">
      <c r="A21200">
        <v>701333</v>
      </c>
      <c r="C21200" t="s">
        <v>60</v>
      </c>
      <c r="D21200" t="s">
        <v>8213</v>
      </c>
      <c r="F21200">
        <v>20</v>
      </c>
    </row>
    <row r="21202" spans="1:6">
      <c r="A21202">
        <v>701337</v>
      </c>
      <c r="C21202" t="s">
        <v>60</v>
      </c>
      <c r="D21202" t="s">
        <v>79</v>
      </c>
      <c r="F21202">
        <v>20</v>
      </c>
    </row>
    <row r="21204" spans="1:6">
      <c r="C21204" t="s">
        <v>8216</v>
      </c>
    </row>
    <row r="21205" spans="1:6">
      <c r="C21205" t="s">
        <v>8217</v>
      </c>
    </row>
    <row r="21206" spans="1:6">
      <c r="C21206" t="s">
        <v>8218</v>
      </c>
    </row>
    <row r="21208" spans="1:6">
      <c r="A21208">
        <v>701341</v>
      </c>
      <c r="C21208" t="s">
        <v>60</v>
      </c>
      <c r="D21208" t="s">
        <v>8213</v>
      </c>
      <c r="F21208">
        <v>20</v>
      </c>
    </row>
    <row r="21211" spans="1:6">
      <c r="A21211">
        <v>321</v>
      </c>
    </row>
    <row r="21213" spans="1:6">
      <c r="A21213" t="s">
        <v>0</v>
      </c>
      <c r="D21213" t="s">
        <v>1</v>
      </c>
      <c r="E21213" t="s">
        <v>2</v>
      </c>
    </row>
    <row r="21215" spans="1:6">
      <c r="A21215" t="s">
        <v>4</v>
      </c>
      <c r="B21215" t="s">
        <v>5</v>
      </c>
    </row>
    <row r="21216" spans="1:6">
      <c r="A21216" t="s">
        <v>7</v>
      </c>
      <c r="B21216" t="s">
        <v>8</v>
      </c>
    </row>
    <row r="21217" spans="1:5">
      <c r="A21217" t="s">
        <v>12</v>
      </c>
    </row>
    <row r="21218" spans="1:5">
      <c r="A21218">
        <v>-1</v>
      </c>
      <c r="B21218">
        <v>-2</v>
      </c>
      <c r="D21218">
        <v>-3</v>
      </c>
      <c r="E21218">
        <v>-4</v>
      </c>
    </row>
    <row r="21220" spans="1:5">
      <c r="A21220">
        <v>701342</v>
      </c>
      <c r="C21220" t="s">
        <v>8219</v>
      </c>
      <c r="E21220">
        <v>20</v>
      </c>
    </row>
    <row r="21221" spans="1:5">
      <c r="C21221" t="s">
        <v>8127</v>
      </c>
    </row>
    <row r="21222" spans="1:5">
      <c r="C21222" t="s">
        <v>8220</v>
      </c>
    </row>
    <row r="21224" spans="1:5">
      <c r="A21224">
        <v>701349</v>
      </c>
      <c r="C21224" t="s">
        <v>60</v>
      </c>
      <c r="D21224" t="s">
        <v>79</v>
      </c>
      <c r="E21224">
        <v>20</v>
      </c>
    </row>
    <row r="21226" spans="1:5">
      <c r="C21226" t="s">
        <v>8221</v>
      </c>
    </row>
    <row r="21228" spans="1:5">
      <c r="A21228">
        <v>70139100</v>
      </c>
      <c r="C21228" t="s">
        <v>8222</v>
      </c>
      <c r="E21228">
        <v>20</v>
      </c>
    </row>
    <row r="21230" spans="1:5">
      <c r="A21230">
        <v>701399</v>
      </c>
      <c r="C21230" t="s">
        <v>27</v>
      </c>
      <c r="E21230">
        <v>20</v>
      </c>
    </row>
    <row r="21232" spans="1:5">
      <c r="A21232">
        <v>7014</v>
      </c>
      <c r="C21232" t="s">
        <v>8223</v>
      </c>
    </row>
    <row r="21233" spans="1:5">
      <c r="C21233" t="s">
        <v>8224</v>
      </c>
    </row>
    <row r="21234" spans="1:5">
      <c r="C21234" t="s">
        <v>8225</v>
      </c>
    </row>
    <row r="21236" spans="1:5">
      <c r="A21236">
        <v>7014001</v>
      </c>
      <c r="C21236" t="s">
        <v>2414</v>
      </c>
      <c r="D21236" t="s">
        <v>8226</v>
      </c>
      <c r="E21236">
        <v>35</v>
      </c>
    </row>
    <row r="21237" spans="1:5">
      <c r="C21237" t="s">
        <v>5421</v>
      </c>
    </row>
    <row r="21239" spans="1:5">
      <c r="A21239">
        <v>7014002</v>
      </c>
      <c r="C21239" t="s">
        <v>5219</v>
      </c>
      <c r="E21239" t="s">
        <v>5220</v>
      </c>
    </row>
    <row r="21241" spans="1:5">
      <c r="A21241">
        <v>7014009</v>
      </c>
      <c r="C21241" t="s">
        <v>2414</v>
      </c>
      <c r="D21241" t="s">
        <v>79</v>
      </c>
      <c r="E21241">
        <v>20</v>
      </c>
    </row>
    <row r="21243" spans="1:5">
      <c r="A21243">
        <v>7015</v>
      </c>
      <c r="C21243" t="s">
        <v>8227</v>
      </c>
    </row>
    <row r="21244" spans="1:5">
      <c r="C21244" t="s">
        <v>8228</v>
      </c>
    </row>
    <row r="21245" spans="1:5">
      <c r="C21245" t="s">
        <v>8229</v>
      </c>
    </row>
    <row r="21246" spans="1:5">
      <c r="C21246" t="s">
        <v>8230</v>
      </c>
    </row>
    <row r="21247" spans="1:5">
      <c r="C21247" t="s">
        <v>8231</v>
      </c>
    </row>
    <row r="21248" spans="1:5">
      <c r="C21248" t="s">
        <v>8232</v>
      </c>
    </row>
    <row r="21250" spans="1:5">
      <c r="A21250">
        <v>70151</v>
      </c>
      <c r="C21250" t="s">
        <v>8233</v>
      </c>
      <c r="E21250">
        <v>11</v>
      </c>
    </row>
    <row r="21252" spans="1:5">
      <c r="A21252">
        <v>70159</v>
      </c>
      <c r="C21252" t="s">
        <v>33</v>
      </c>
      <c r="E21252">
        <v>11</v>
      </c>
    </row>
    <row r="21254" spans="1:5">
      <c r="A21254">
        <v>7016</v>
      </c>
      <c r="C21254" t="s">
        <v>8234</v>
      </c>
    </row>
    <row r="21255" spans="1:5">
      <c r="C21255" t="s">
        <v>8235</v>
      </c>
    </row>
    <row r="21256" spans="1:5">
      <c r="C21256" t="s">
        <v>8236</v>
      </c>
    </row>
    <row r="21257" spans="1:5">
      <c r="C21257" t="s">
        <v>8237</v>
      </c>
    </row>
    <row r="21258" spans="1:5">
      <c r="C21258" t="s">
        <v>8238</v>
      </c>
    </row>
    <row r="21259" spans="1:5">
      <c r="C21259" t="s">
        <v>8239</v>
      </c>
    </row>
    <row r="21260" spans="1:5">
      <c r="C21260" t="s">
        <v>8240</v>
      </c>
    </row>
    <row r="21261" spans="1:5">
      <c r="C21261" t="s">
        <v>8241</v>
      </c>
    </row>
    <row r="21262" spans="1:5">
      <c r="C21262" t="s">
        <v>8242</v>
      </c>
    </row>
    <row r="21264" spans="1:5">
      <c r="A21264">
        <v>70161</v>
      </c>
      <c r="C21264" t="s">
        <v>8243</v>
      </c>
      <c r="E21264" t="s">
        <v>98</v>
      </c>
    </row>
    <row r="21265" spans="1:5">
      <c r="C21265" t="s">
        <v>8244</v>
      </c>
    </row>
    <row r="21266" spans="1:5">
      <c r="C21266" t="s">
        <v>8245</v>
      </c>
    </row>
    <row r="21268" spans="1:5">
      <c r="A21268">
        <v>70169</v>
      </c>
      <c r="C21268" t="s">
        <v>33</v>
      </c>
      <c r="E21268">
        <v>20</v>
      </c>
    </row>
    <row r="21270" spans="1:5">
      <c r="A21270">
        <v>7017</v>
      </c>
      <c r="C21270" t="s">
        <v>8246</v>
      </c>
    </row>
    <row r="21271" spans="1:5">
      <c r="C21271" t="s">
        <v>8247</v>
      </c>
    </row>
    <row r="21272" spans="1:5">
      <c r="C21272" t="s">
        <v>8248</v>
      </c>
    </row>
    <row r="21274" spans="1:5">
      <c r="C21274" t="s">
        <v>8249</v>
      </c>
    </row>
    <row r="21276" spans="1:5">
      <c r="A21276">
        <v>70171010</v>
      </c>
      <c r="C21276" t="s">
        <v>8250</v>
      </c>
      <c r="E21276" t="s">
        <v>155</v>
      </c>
    </row>
    <row r="21277" spans="1:5">
      <c r="C21277" t="s">
        <v>8251</v>
      </c>
    </row>
    <row r="21278" spans="1:5">
      <c r="C21278" t="s">
        <v>8252</v>
      </c>
    </row>
    <row r="21281" spans="1:4">
      <c r="A21281">
        <v>322</v>
      </c>
    </row>
    <row r="21283" spans="1:4">
      <c r="A21283" t="s">
        <v>0</v>
      </c>
      <c r="C21283" t="s">
        <v>1</v>
      </c>
      <c r="D21283" t="s">
        <v>2</v>
      </c>
    </row>
    <row r="21285" spans="1:4">
      <c r="A21285" t="s">
        <v>4</v>
      </c>
      <c r="B21285" t="s">
        <v>5</v>
      </c>
    </row>
    <row r="21286" spans="1:4">
      <c r="A21286" t="s">
        <v>7</v>
      </c>
      <c r="B21286" t="s">
        <v>8</v>
      </c>
    </row>
    <row r="21287" spans="1:4">
      <c r="A21287" t="s">
        <v>12</v>
      </c>
    </row>
    <row r="21288" spans="1:4">
      <c r="A21288">
        <v>-1</v>
      </c>
      <c r="B21288">
        <v>-2</v>
      </c>
      <c r="C21288">
        <v>-3</v>
      </c>
      <c r="D21288">
        <v>-4</v>
      </c>
    </row>
    <row r="21290" spans="1:4">
      <c r="A21290">
        <v>7017102</v>
      </c>
      <c r="C21290" t="s">
        <v>8253</v>
      </c>
      <c r="D21290">
        <v>3</v>
      </c>
    </row>
    <row r="21292" spans="1:4">
      <c r="A21292">
        <v>7017109</v>
      </c>
      <c r="C21292" t="s">
        <v>56</v>
      </c>
      <c r="D21292">
        <v>3</v>
      </c>
    </row>
    <row r="21294" spans="1:4">
      <c r="A21294">
        <v>70172</v>
      </c>
      <c r="C21294" t="s">
        <v>8254</v>
      </c>
      <c r="D21294">
        <v>3</v>
      </c>
    </row>
    <row r="21295" spans="1:4">
      <c r="C21295" t="s">
        <v>8255</v>
      </c>
    </row>
    <row r="21296" spans="1:4">
      <c r="C21296" t="s">
        <v>8128</v>
      </c>
    </row>
    <row r="21298" spans="1:4">
      <c r="A21298">
        <v>70179</v>
      </c>
      <c r="C21298" t="s">
        <v>33</v>
      </c>
      <c r="D21298">
        <v>3</v>
      </c>
    </row>
    <row r="21300" spans="1:4">
      <c r="A21300">
        <v>7018</v>
      </c>
      <c r="C21300" t="s">
        <v>8256</v>
      </c>
    </row>
    <row r="21301" spans="1:4">
      <c r="C21301" t="s">
        <v>8257</v>
      </c>
    </row>
    <row r="21302" spans="1:4">
      <c r="C21302" t="s">
        <v>8258</v>
      </c>
    </row>
    <row r="21303" spans="1:4">
      <c r="C21303" t="s">
        <v>8259</v>
      </c>
    </row>
    <row r="21304" spans="1:4">
      <c r="C21304" t="s">
        <v>8260</v>
      </c>
    </row>
    <row r="21305" spans="1:4">
      <c r="C21305" t="s">
        <v>8261</v>
      </c>
    </row>
    <row r="21306" spans="1:4">
      <c r="C21306" t="s">
        <v>8262</v>
      </c>
    </row>
    <row r="21307" spans="1:4">
      <c r="C21307" t="s">
        <v>8263</v>
      </c>
    </row>
    <row r="21309" spans="1:4">
      <c r="A21309">
        <v>70181</v>
      </c>
      <c r="C21309" t="s">
        <v>8264</v>
      </c>
      <c r="D21309">
        <v>16</v>
      </c>
    </row>
    <row r="21310" spans="1:4">
      <c r="C21310" t="s">
        <v>8265</v>
      </c>
    </row>
    <row r="21311" spans="1:4">
      <c r="C21311" t="s">
        <v>8266</v>
      </c>
    </row>
    <row r="21313" spans="1:4">
      <c r="A21313">
        <v>70182</v>
      </c>
      <c r="C21313" t="s">
        <v>8267</v>
      </c>
      <c r="D21313" t="s">
        <v>265</v>
      </c>
    </row>
    <row r="21314" spans="1:4">
      <c r="C21314" t="s">
        <v>8268</v>
      </c>
    </row>
    <row r="21316" spans="1:4">
      <c r="C21316" t="s">
        <v>95</v>
      </c>
    </row>
    <row r="21318" spans="1:4">
      <c r="A21318">
        <v>70189010</v>
      </c>
      <c r="C21318" t="s">
        <v>8269</v>
      </c>
      <c r="D21318">
        <v>11</v>
      </c>
    </row>
    <row r="21320" spans="1:4">
      <c r="A21320">
        <v>7018909</v>
      </c>
      <c r="C21320" t="s">
        <v>56</v>
      </c>
      <c r="D21320">
        <v>20</v>
      </c>
    </row>
    <row r="21322" spans="1:4">
      <c r="A21322">
        <v>7019</v>
      </c>
      <c r="C21322" t="s">
        <v>8270</v>
      </c>
    </row>
    <row r="21323" spans="1:4">
      <c r="C21323" t="s">
        <v>8271</v>
      </c>
    </row>
    <row r="21324" spans="1:4">
      <c r="C21324" t="s">
        <v>8272</v>
      </c>
    </row>
    <row r="21325" spans="1:4">
      <c r="C21325" t="s">
        <v>8273</v>
      </c>
    </row>
    <row r="21327" spans="1:4">
      <c r="A21327">
        <v>70191100</v>
      </c>
      <c r="C21327" t="s">
        <v>8274</v>
      </c>
      <c r="D21327" t="s">
        <v>265</v>
      </c>
    </row>
    <row r="21328" spans="1:4">
      <c r="C21328" t="s">
        <v>8275</v>
      </c>
    </row>
    <row r="21330" spans="1:4">
      <c r="A21330">
        <v>701912</v>
      </c>
      <c r="C21330" t="s">
        <v>8276</v>
      </c>
      <c r="D21330">
        <v>11</v>
      </c>
    </row>
    <row r="21332" spans="1:4">
      <c r="A21332">
        <v>701919</v>
      </c>
      <c r="C21332" t="s">
        <v>27</v>
      </c>
      <c r="D21332">
        <v>11</v>
      </c>
    </row>
    <row r="21334" spans="1:4">
      <c r="C21334" t="s">
        <v>8277</v>
      </c>
    </row>
    <row r="21335" spans="1:4">
      <c r="C21335" t="s">
        <v>8278</v>
      </c>
    </row>
    <row r="21337" spans="1:4">
      <c r="A21337">
        <v>701931</v>
      </c>
      <c r="C21337" t="s">
        <v>8279</v>
      </c>
      <c r="D21337">
        <v>3</v>
      </c>
    </row>
    <row r="21339" spans="1:4">
      <c r="A21339">
        <v>701932</v>
      </c>
      <c r="C21339" t="s">
        <v>8280</v>
      </c>
      <c r="D21339" t="s">
        <v>98</v>
      </c>
    </row>
    <row r="21341" spans="1:4">
      <c r="A21341">
        <v>701939</v>
      </c>
      <c r="C21341" t="s">
        <v>27</v>
      </c>
      <c r="D21341">
        <v>20</v>
      </c>
    </row>
    <row r="21343" spans="1:4">
      <c r="A21343">
        <v>70194</v>
      </c>
      <c r="C21343" t="s">
        <v>8281</v>
      </c>
      <c r="D21343">
        <v>20</v>
      </c>
    </row>
    <row r="21345" spans="1:4">
      <c r="C21345" t="s">
        <v>6894</v>
      </c>
    </row>
    <row r="21347" spans="1:4">
      <c r="C21347" t="s">
        <v>8282</v>
      </c>
    </row>
    <row r="21349" spans="1:4">
      <c r="A21349">
        <v>70195110</v>
      </c>
      <c r="C21349" t="s">
        <v>8283</v>
      </c>
      <c r="D21349">
        <v>3</v>
      </c>
    </row>
    <row r="21351" spans="1:4">
      <c r="A21351">
        <v>7019519</v>
      </c>
      <c r="C21351" t="s">
        <v>56</v>
      </c>
      <c r="D21351">
        <v>20</v>
      </c>
    </row>
    <row r="21358" spans="1:4">
      <c r="A21358">
        <v>323</v>
      </c>
    </row>
    <row r="21360" spans="1:4">
      <c r="A21360" t="s">
        <v>0</v>
      </c>
      <c r="C21360" t="s">
        <v>1</v>
      </c>
      <c r="D21360" t="s">
        <v>2</v>
      </c>
    </row>
    <row r="21362" spans="1:4">
      <c r="A21362" t="s">
        <v>4</v>
      </c>
      <c r="B21362" t="s">
        <v>5</v>
      </c>
    </row>
    <row r="21363" spans="1:4">
      <c r="A21363" t="s">
        <v>7</v>
      </c>
      <c r="B21363" t="s">
        <v>8</v>
      </c>
    </row>
    <row r="21364" spans="1:4">
      <c r="A21364" t="s">
        <v>12</v>
      </c>
    </row>
    <row r="21365" spans="1:4">
      <c r="A21365">
        <v>-1</v>
      </c>
      <c r="B21365">
        <v>-2</v>
      </c>
      <c r="C21365">
        <v>-3</v>
      </c>
      <c r="D21365">
        <v>-4</v>
      </c>
    </row>
    <row r="21367" spans="1:4">
      <c r="A21367">
        <v>701952</v>
      </c>
      <c r="C21367" t="s">
        <v>8284</v>
      </c>
      <c r="D21367" t="s">
        <v>98</v>
      </c>
    </row>
    <row r="21368" spans="1:4">
      <c r="C21368" t="s">
        <v>8285</v>
      </c>
    </row>
    <row r="21369" spans="1:4">
      <c r="C21369" t="s">
        <v>8286</v>
      </c>
    </row>
    <row r="21371" spans="1:4">
      <c r="A21371">
        <v>701959</v>
      </c>
      <c r="C21371" t="s">
        <v>27</v>
      </c>
      <c r="D21371">
        <v>20</v>
      </c>
    </row>
    <row r="21373" spans="1:4">
      <c r="C21373" t="s">
        <v>95</v>
      </c>
    </row>
    <row r="21375" spans="1:4">
      <c r="A21375">
        <v>70199010</v>
      </c>
      <c r="C21375" t="s">
        <v>8287</v>
      </c>
      <c r="D21375">
        <v>11</v>
      </c>
    </row>
    <row r="21377" spans="1:4">
      <c r="A21377">
        <v>7019902</v>
      </c>
      <c r="C21377" t="s">
        <v>8288</v>
      </c>
      <c r="D21377">
        <v>11</v>
      </c>
    </row>
    <row r="21379" spans="1:4">
      <c r="A21379">
        <v>7019909</v>
      </c>
      <c r="C21379" t="s">
        <v>56</v>
      </c>
      <c r="D21379">
        <v>20</v>
      </c>
    </row>
    <row r="21381" spans="1:4">
      <c r="A21381">
        <v>702</v>
      </c>
      <c r="C21381" t="s">
        <v>8289</v>
      </c>
    </row>
    <row r="21383" spans="1:4">
      <c r="A21383">
        <v>7020001</v>
      </c>
      <c r="C21383" t="s">
        <v>8290</v>
      </c>
      <c r="D21383">
        <v>11</v>
      </c>
    </row>
    <row r="21385" spans="1:4">
      <c r="A21385">
        <v>7020002</v>
      </c>
      <c r="C21385" t="s">
        <v>8291</v>
      </c>
      <c r="D21385">
        <v>20</v>
      </c>
    </row>
    <row r="21387" spans="1:4">
      <c r="A21387">
        <v>7020003</v>
      </c>
      <c r="C21387" t="s">
        <v>8292</v>
      </c>
      <c r="D21387">
        <v>20</v>
      </c>
    </row>
    <row r="21389" spans="1:4">
      <c r="A21389">
        <v>7020009</v>
      </c>
      <c r="C21389" t="s">
        <v>56</v>
      </c>
      <c r="D21389">
        <v>20</v>
      </c>
    </row>
    <row r="21393" spans="1:2">
      <c r="A21393" t="s">
        <v>8293</v>
      </c>
    </row>
    <row r="21395" spans="1:2">
      <c r="A21395" t="s">
        <v>8294</v>
      </c>
      <c r="B21395" t="s">
        <v>8295</v>
      </c>
    </row>
    <row r="21397" spans="1:2">
      <c r="A21397" t="s">
        <v>8296</v>
      </c>
    </row>
    <row r="21398" spans="1:2">
      <c r="A21398" t="s">
        <v>8297</v>
      </c>
    </row>
    <row r="21400" spans="1:2">
      <c r="A21400" t="s">
        <v>8298</v>
      </c>
    </row>
    <row r="21402" spans="1:2">
      <c r="A21402" t="s">
        <v>8299</v>
      </c>
    </row>
    <row r="21404" spans="1:2">
      <c r="A21404" t="s">
        <v>822</v>
      </c>
    </row>
    <row r="21406" spans="1:2">
      <c r="A21406" t="s">
        <v>823</v>
      </c>
      <c r="B21406" t="s">
        <v>8300</v>
      </c>
    </row>
    <row r="21408" spans="1:2">
      <c r="A21408" t="s">
        <v>8301</v>
      </c>
    </row>
    <row r="21410" spans="1:3">
      <c r="A21410" t="s">
        <v>8302</v>
      </c>
    </row>
    <row r="21412" spans="1:3">
      <c r="A21412" t="s">
        <v>825</v>
      </c>
      <c r="B21412" t="s">
        <v>2291</v>
      </c>
      <c r="C21412" t="s">
        <v>8303</v>
      </c>
    </row>
    <row r="21413" spans="1:3">
      <c r="C21413" t="s">
        <v>8304</v>
      </c>
    </row>
    <row r="21414" spans="1:3">
      <c r="C21414" t="s">
        <v>8305</v>
      </c>
    </row>
    <row r="21415" spans="1:3">
      <c r="C21415" t="s">
        <v>8306</v>
      </c>
    </row>
    <row r="21417" spans="1:3">
      <c r="C21417" t="s">
        <v>8307</v>
      </c>
    </row>
    <row r="21418" spans="1:3">
      <c r="B21418" t="s">
        <v>2295</v>
      </c>
      <c r="C21418" t="s">
        <v>8308</v>
      </c>
    </row>
    <row r="21419" spans="1:3">
      <c r="C21419" t="s">
        <v>8309</v>
      </c>
    </row>
    <row r="21421" spans="1:3">
      <c r="A21421" t="s">
        <v>827</v>
      </c>
      <c r="B21421" t="s">
        <v>1851</v>
      </c>
    </row>
    <row r="21423" spans="1:3">
      <c r="A21423" t="s">
        <v>8310</v>
      </c>
    </row>
    <row r="21427" spans="1:2">
      <c r="A21427">
        <v>324</v>
      </c>
    </row>
    <row r="21430" spans="1:2">
      <c r="A21430" t="s">
        <v>8311</v>
      </c>
    </row>
    <row r="21432" spans="1:2">
      <c r="A21432" t="s">
        <v>8312</v>
      </c>
    </row>
    <row r="21433" spans="1:2">
      <c r="A21433" t="s">
        <v>8313</v>
      </c>
    </row>
    <row r="21435" spans="1:2">
      <c r="A21435" t="s">
        <v>8314</v>
      </c>
    </row>
    <row r="21437" spans="1:2">
      <c r="A21437" t="s">
        <v>8315</v>
      </c>
    </row>
    <row r="21438" spans="1:2">
      <c r="A21438" t="s">
        <v>4762</v>
      </c>
    </row>
    <row r="21439" spans="1:2">
      <c r="A21439" t="s">
        <v>8316</v>
      </c>
    </row>
    <row r="21440" spans="1:2">
      <c r="A21440" t="s">
        <v>1860</v>
      </c>
      <c r="B21440" t="s">
        <v>8317</v>
      </c>
    </row>
    <row r="21442" spans="1:3">
      <c r="A21442" t="s">
        <v>8318</v>
      </c>
    </row>
    <row r="21444" spans="1:3">
      <c r="A21444" t="s">
        <v>8319</v>
      </c>
    </row>
    <row r="21446" spans="1:3">
      <c r="A21446" t="s">
        <v>8320</v>
      </c>
    </row>
    <row r="21447" spans="1:3">
      <c r="A21447" t="s">
        <v>8321</v>
      </c>
    </row>
    <row r="21448" spans="1:3">
      <c r="A21448" t="s">
        <v>8322</v>
      </c>
    </row>
    <row r="21450" spans="1:3">
      <c r="A21450" t="s">
        <v>8323</v>
      </c>
    </row>
    <row r="21452" spans="1:3">
      <c r="A21452" t="s">
        <v>1480</v>
      </c>
      <c r="B21452" t="s">
        <v>2291</v>
      </c>
      <c r="C21452" t="s">
        <v>8324</v>
      </c>
    </row>
    <row r="21453" spans="1:3">
      <c r="B21453" t="s">
        <v>2295</v>
      </c>
      <c r="C21453" t="s">
        <v>8325</v>
      </c>
    </row>
    <row r="21454" spans="1:3">
      <c r="C21454" t="s">
        <v>8326</v>
      </c>
    </row>
    <row r="21455" spans="1:3">
      <c r="B21455" t="s">
        <v>2724</v>
      </c>
      <c r="C21455" t="s">
        <v>8327</v>
      </c>
    </row>
    <row r="21456" spans="1:3">
      <c r="C21456" t="s">
        <v>8328</v>
      </c>
    </row>
    <row r="21457" spans="1:3">
      <c r="A21457" t="s">
        <v>1555</v>
      </c>
      <c r="B21457" t="s">
        <v>8329</v>
      </c>
    </row>
    <row r="21458" spans="1:3">
      <c r="B21458" t="s">
        <v>8330</v>
      </c>
    </row>
    <row r="21459" spans="1:3">
      <c r="B21459" t="s">
        <v>8331</v>
      </c>
    </row>
    <row r="21460" spans="1:3">
      <c r="B21460" t="s">
        <v>8332</v>
      </c>
    </row>
    <row r="21461" spans="1:3">
      <c r="B21461" t="s">
        <v>8333</v>
      </c>
    </row>
    <row r="21462" spans="1:3">
      <c r="B21462" t="s">
        <v>6554</v>
      </c>
      <c r="C21462" t="s">
        <v>8334</v>
      </c>
    </row>
    <row r="21463" spans="1:3">
      <c r="C21463" t="s">
        <v>8335</v>
      </c>
    </row>
    <row r="21464" spans="1:3">
      <c r="B21464" t="s">
        <v>6558</v>
      </c>
      <c r="C21464" t="s">
        <v>8336</v>
      </c>
    </row>
    <row r="21465" spans="1:3">
      <c r="C21465" t="s">
        <v>8337</v>
      </c>
    </row>
    <row r="21466" spans="1:3">
      <c r="C21466" t="s">
        <v>8338</v>
      </c>
    </row>
    <row r="21467" spans="1:3">
      <c r="B21467" t="s">
        <v>6562</v>
      </c>
      <c r="C21467" t="s">
        <v>8339</v>
      </c>
    </row>
    <row r="21468" spans="1:3">
      <c r="C21468" t="s">
        <v>8340</v>
      </c>
    </row>
    <row r="21469" spans="1:3">
      <c r="A21469" t="s">
        <v>1557</v>
      </c>
      <c r="B21469" t="s">
        <v>8341</v>
      </c>
    </row>
    <row r="21470" spans="1:3">
      <c r="B21470" t="s">
        <v>8342</v>
      </c>
    </row>
    <row r="21471" spans="1:3">
      <c r="B21471" t="s">
        <v>8343</v>
      </c>
    </row>
    <row r="21472" spans="1:3">
      <c r="B21472" t="s">
        <v>8344</v>
      </c>
    </row>
    <row r="21473" spans="1:3">
      <c r="B21473" t="s">
        <v>8345</v>
      </c>
    </row>
    <row r="21474" spans="1:3">
      <c r="A21474" t="s">
        <v>2348</v>
      </c>
      <c r="B21474" t="s">
        <v>8346</v>
      </c>
    </row>
    <row r="21475" spans="1:3">
      <c r="B21475" t="s">
        <v>8347</v>
      </c>
    </row>
    <row r="21476" spans="1:3">
      <c r="C21476">
        <v>325</v>
      </c>
    </row>
    <row r="21479" spans="1:3">
      <c r="A21479" t="s">
        <v>8348</v>
      </c>
    </row>
    <row r="21481" spans="1:3">
      <c r="A21481" t="s">
        <v>2350</v>
      </c>
      <c r="B21481" t="s">
        <v>8349</v>
      </c>
    </row>
    <row r="21483" spans="1:3">
      <c r="A21483" t="s">
        <v>4788</v>
      </c>
      <c r="B21483" t="s">
        <v>8350</v>
      </c>
    </row>
    <row r="21485" spans="1:3">
      <c r="A21485" t="s">
        <v>7135</v>
      </c>
    </row>
    <row r="21487" spans="1:3">
      <c r="A21487" t="s">
        <v>8351</v>
      </c>
    </row>
    <row r="21489" spans="1:2">
      <c r="A21489" t="s">
        <v>8352</v>
      </c>
    </row>
    <row r="21491" spans="1:2">
      <c r="A21491" t="s">
        <v>8353</v>
      </c>
    </row>
    <row r="21493" spans="1:2">
      <c r="A21493" t="s">
        <v>4791</v>
      </c>
      <c r="B21493" t="s">
        <v>8354</v>
      </c>
    </row>
    <row r="21495" spans="1:2">
      <c r="A21495" t="s">
        <v>4793</v>
      </c>
      <c r="B21495" t="s">
        <v>8355</v>
      </c>
    </row>
    <row r="21497" spans="1:2">
      <c r="A21497" t="s">
        <v>1559</v>
      </c>
    </row>
    <row r="21499" spans="1:2">
      <c r="A21499" t="s">
        <v>823</v>
      </c>
      <c r="B21499" t="s">
        <v>8356</v>
      </c>
    </row>
    <row r="21501" spans="1:2">
      <c r="A21501" t="s">
        <v>825</v>
      </c>
      <c r="B21501" t="s">
        <v>8357</v>
      </c>
    </row>
    <row r="21503" spans="1:2">
      <c r="A21503" t="s">
        <v>827</v>
      </c>
      <c r="B21503" t="s">
        <v>8358</v>
      </c>
    </row>
    <row r="21510" spans="1:4">
      <c r="A21510">
        <v>326</v>
      </c>
    </row>
    <row r="21512" spans="1:4">
      <c r="A21512" t="s">
        <v>0</v>
      </c>
      <c r="C21512" t="s">
        <v>1</v>
      </c>
      <c r="D21512" t="s">
        <v>2</v>
      </c>
    </row>
    <row r="21514" spans="1:4">
      <c r="A21514" t="s">
        <v>4</v>
      </c>
      <c r="B21514" t="s">
        <v>5</v>
      </c>
    </row>
    <row r="21515" spans="1:4">
      <c r="A21515" t="s">
        <v>7</v>
      </c>
      <c r="B21515" t="s">
        <v>8</v>
      </c>
    </row>
    <row r="21516" spans="1:4">
      <c r="A21516" t="s">
        <v>12</v>
      </c>
    </row>
    <row r="21518" spans="1:4">
      <c r="A21518">
        <v>-1</v>
      </c>
      <c r="B21518">
        <v>-2</v>
      </c>
      <c r="C21518">
        <v>-3</v>
      </c>
      <c r="D21518">
        <v>-4</v>
      </c>
    </row>
    <row r="21520" spans="1:4">
      <c r="C21520" t="s">
        <v>8359</v>
      </c>
    </row>
    <row r="21521" spans="1:4">
      <c r="C21521" t="s">
        <v>8360</v>
      </c>
    </row>
    <row r="21523" spans="1:4">
      <c r="A21523">
        <v>7101</v>
      </c>
      <c r="C21523" t="s">
        <v>8361</v>
      </c>
    </row>
    <row r="21524" spans="1:4">
      <c r="C21524" t="s">
        <v>8362</v>
      </c>
    </row>
    <row r="21525" spans="1:4">
      <c r="C21525" t="s">
        <v>8363</v>
      </c>
    </row>
    <row r="21526" spans="1:4">
      <c r="C21526" t="s">
        <v>8364</v>
      </c>
    </row>
    <row r="21527" spans="1:4">
      <c r="C21527" t="s">
        <v>8365</v>
      </c>
    </row>
    <row r="21528" spans="1:4">
      <c r="A21528">
        <v>71011</v>
      </c>
      <c r="C21528" t="s">
        <v>8366</v>
      </c>
      <c r="D21528">
        <v>3</v>
      </c>
    </row>
    <row r="21530" spans="1:4">
      <c r="C21530" t="s">
        <v>8367</v>
      </c>
    </row>
    <row r="21532" spans="1:4">
      <c r="A21532">
        <v>71012100</v>
      </c>
      <c r="C21532" t="s">
        <v>8368</v>
      </c>
      <c r="D21532">
        <v>3</v>
      </c>
    </row>
    <row r="21534" spans="1:4">
      <c r="A21534">
        <v>710122</v>
      </c>
      <c r="C21534" t="s">
        <v>8369</v>
      </c>
      <c r="D21534">
        <v>3</v>
      </c>
    </row>
    <row r="21536" spans="1:4">
      <c r="A21536">
        <v>7102</v>
      </c>
      <c r="C21536" t="s">
        <v>8370</v>
      </c>
    </row>
    <row r="21537" spans="1:4">
      <c r="C21537" t="s">
        <v>8371</v>
      </c>
    </row>
    <row r="21539" spans="1:4">
      <c r="A21539">
        <v>71021</v>
      </c>
      <c r="C21539" t="s">
        <v>8372</v>
      </c>
      <c r="D21539">
        <v>3</v>
      </c>
    </row>
    <row r="21541" spans="1:4">
      <c r="C21541" t="s">
        <v>8373</v>
      </c>
    </row>
    <row r="21543" spans="1:4">
      <c r="A21543">
        <v>71022100</v>
      </c>
      <c r="C21543" t="s">
        <v>8374</v>
      </c>
      <c r="D21543" t="s">
        <v>155</v>
      </c>
    </row>
    <row r="21544" spans="1:4">
      <c r="C21544" t="s">
        <v>8375</v>
      </c>
    </row>
    <row r="21545" spans="1:4">
      <c r="A21545">
        <v>710229</v>
      </c>
      <c r="C21545" t="s">
        <v>27</v>
      </c>
      <c r="D21545">
        <v>3</v>
      </c>
    </row>
    <row r="21547" spans="1:4">
      <c r="C21547" t="s">
        <v>8376</v>
      </c>
    </row>
    <row r="21549" spans="1:4">
      <c r="A21549">
        <v>71023100</v>
      </c>
      <c r="C21549" t="s">
        <v>8374</v>
      </c>
      <c r="D21549" t="s">
        <v>155</v>
      </c>
    </row>
    <row r="21550" spans="1:4">
      <c r="C21550" t="s">
        <v>8375</v>
      </c>
    </row>
    <row r="21551" spans="1:4">
      <c r="A21551">
        <v>710239</v>
      </c>
      <c r="C21551" t="s">
        <v>27</v>
      </c>
      <c r="D21551">
        <v>3</v>
      </c>
    </row>
    <row r="21553" spans="1:4">
      <c r="A21553">
        <v>7103</v>
      </c>
      <c r="C21553" t="s">
        <v>8377</v>
      </c>
    </row>
    <row r="21554" spans="1:4">
      <c r="C21554" t="s">
        <v>8378</v>
      </c>
    </row>
    <row r="21555" spans="1:4">
      <c r="C21555" t="s">
        <v>8362</v>
      </c>
    </row>
    <row r="21556" spans="1:4">
      <c r="C21556" t="s">
        <v>8379</v>
      </c>
    </row>
    <row r="21557" spans="1:4">
      <c r="C21557" t="s">
        <v>8380</v>
      </c>
    </row>
    <row r="21558" spans="1:4">
      <c r="C21558" t="s">
        <v>8381</v>
      </c>
    </row>
    <row r="21559" spans="1:4">
      <c r="C21559" t="s">
        <v>8382</v>
      </c>
    </row>
    <row r="21561" spans="1:4">
      <c r="A21561">
        <v>71031</v>
      </c>
      <c r="C21561" t="s">
        <v>8383</v>
      </c>
      <c r="D21561" t="s">
        <v>155</v>
      </c>
    </row>
    <row r="21563" spans="1:4">
      <c r="C21563" t="s">
        <v>8384</v>
      </c>
    </row>
    <row r="21565" spans="1:4">
      <c r="A21565">
        <v>71039100</v>
      </c>
      <c r="C21565" t="s">
        <v>8385</v>
      </c>
      <c r="D21565" t="s">
        <v>155</v>
      </c>
    </row>
    <row r="21567" spans="1:4">
      <c r="A21567">
        <v>710399</v>
      </c>
      <c r="C21567" t="s">
        <v>27</v>
      </c>
      <c r="D21567">
        <v>3</v>
      </c>
    </row>
    <row r="21569" spans="1:4">
      <c r="A21569">
        <v>7104</v>
      </c>
      <c r="C21569" t="s">
        <v>8386</v>
      </c>
    </row>
    <row r="21570" spans="1:4">
      <c r="C21570" t="s">
        <v>8387</v>
      </c>
    </row>
    <row r="21571" spans="1:4">
      <c r="C21571" t="s">
        <v>8362</v>
      </c>
    </row>
    <row r="21572" spans="1:4">
      <c r="C21572" t="s">
        <v>8388</v>
      </c>
    </row>
    <row r="21573" spans="1:4">
      <c r="C21573" t="s">
        <v>8389</v>
      </c>
    </row>
    <row r="21574" spans="1:4">
      <c r="C21574" t="s">
        <v>8390</v>
      </c>
    </row>
    <row r="21575" spans="1:4">
      <c r="C21575" t="s">
        <v>8391</v>
      </c>
    </row>
    <row r="21577" spans="1:4">
      <c r="A21577">
        <v>71041</v>
      </c>
      <c r="C21577" t="s">
        <v>8392</v>
      </c>
      <c r="D21577">
        <v>3</v>
      </c>
    </row>
    <row r="21579" spans="1:4">
      <c r="A21579">
        <v>71042</v>
      </c>
      <c r="C21579" t="s">
        <v>8393</v>
      </c>
      <c r="D21579" t="s">
        <v>155</v>
      </c>
    </row>
    <row r="21580" spans="1:4">
      <c r="C21580" t="s">
        <v>8394</v>
      </c>
    </row>
    <row r="21584" spans="1:4">
      <c r="A21584">
        <v>327</v>
      </c>
    </row>
    <row r="21586" spans="1:5">
      <c r="A21586" t="s">
        <v>0</v>
      </c>
      <c r="D21586" t="s">
        <v>1</v>
      </c>
      <c r="E21586" t="s">
        <v>2</v>
      </c>
    </row>
    <row r="21588" spans="1:5">
      <c r="A21588" t="s">
        <v>4</v>
      </c>
      <c r="B21588" t="s">
        <v>5</v>
      </c>
    </row>
    <row r="21589" spans="1:5">
      <c r="A21589" t="s">
        <v>7</v>
      </c>
      <c r="B21589" t="s">
        <v>8</v>
      </c>
    </row>
    <row r="21590" spans="1:5">
      <c r="A21590" t="s">
        <v>12</v>
      </c>
    </row>
    <row r="21592" spans="1:5">
      <c r="A21592">
        <v>-1</v>
      </c>
      <c r="B21592">
        <v>-2</v>
      </c>
      <c r="D21592">
        <v>-3</v>
      </c>
      <c r="E21592">
        <v>-4</v>
      </c>
    </row>
    <row r="21594" spans="1:5">
      <c r="A21594">
        <v>71049</v>
      </c>
      <c r="C21594" t="s">
        <v>33</v>
      </c>
      <c r="E21594">
        <v>3</v>
      </c>
    </row>
    <row r="21596" spans="1:5">
      <c r="A21596">
        <v>7105</v>
      </c>
      <c r="C21596" t="s">
        <v>8395</v>
      </c>
    </row>
    <row r="21597" spans="1:5">
      <c r="C21597" t="s">
        <v>8396</v>
      </c>
    </row>
    <row r="21599" spans="1:5">
      <c r="A21599">
        <v>71051</v>
      </c>
      <c r="C21599" t="s">
        <v>8397</v>
      </c>
      <c r="E21599">
        <v>3</v>
      </c>
    </row>
    <row r="21601" spans="1:5">
      <c r="A21601">
        <v>71059</v>
      </c>
      <c r="C21601" t="s">
        <v>33</v>
      </c>
      <c r="E21601">
        <v>3</v>
      </c>
    </row>
    <row r="21603" spans="1:5">
      <c r="C21603" t="s">
        <v>8398</v>
      </c>
    </row>
    <row r="21604" spans="1:5">
      <c r="C21604" t="s">
        <v>8399</v>
      </c>
    </row>
    <row r="21606" spans="1:5">
      <c r="A21606">
        <v>7106</v>
      </c>
      <c r="C21606" t="s">
        <v>8400</v>
      </c>
    </row>
    <row r="21607" spans="1:5">
      <c r="C21607" t="s">
        <v>8401</v>
      </c>
    </row>
    <row r="21608" spans="1:5">
      <c r="C21608" t="s">
        <v>8402</v>
      </c>
    </row>
    <row r="21610" spans="1:5">
      <c r="A21610">
        <v>71061</v>
      </c>
      <c r="C21610" t="s">
        <v>8403</v>
      </c>
      <c r="E21610">
        <v>3</v>
      </c>
    </row>
    <row r="21612" spans="1:5">
      <c r="C21612" t="s">
        <v>95</v>
      </c>
    </row>
    <row r="21614" spans="1:5">
      <c r="C21614" t="s">
        <v>8404</v>
      </c>
    </row>
    <row r="21616" spans="1:5">
      <c r="A21616">
        <v>71069110</v>
      </c>
      <c r="C21616" t="s">
        <v>8405</v>
      </c>
      <c r="E21616" t="s">
        <v>8406</v>
      </c>
    </row>
    <row r="21618" spans="1:5">
      <c r="A21618">
        <v>7106919</v>
      </c>
      <c r="C21618" t="s">
        <v>2414</v>
      </c>
      <c r="D21618" t="s">
        <v>79</v>
      </c>
      <c r="E21618">
        <v>3</v>
      </c>
    </row>
    <row r="21620" spans="1:5">
      <c r="C21620" t="s">
        <v>8407</v>
      </c>
    </row>
    <row r="21622" spans="1:5">
      <c r="A21622">
        <v>71069210</v>
      </c>
      <c r="C21622" t="s">
        <v>8405</v>
      </c>
      <c r="E21622" t="s">
        <v>8406</v>
      </c>
    </row>
    <row r="21624" spans="1:5">
      <c r="A21624">
        <v>7106929</v>
      </c>
      <c r="C21624" t="s">
        <v>2414</v>
      </c>
      <c r="D21624" t="s">
        <v>79</v>
      </c>
      <c r="E21624">
        <v>3</v>
      </c>
    </row>
    <row r="21626" spans="1:5">
      <c r="A21626">
        <v>7107</v>
      </c>
      <c r="C21626" t="s">
        <v>8408</v>
      </c>
      <c r="E21626">
        <v>3</v>
      </c>
    </row>
    <row r="21627" spans="1:5">
      <c r="C21627" t="s">
        <v>8409</v>
      </c>
    </row>
    <row r="21629" spans="1:5">
      <c r="A21629">
        <v>7108</v>
      </c>
      <c r="C21629" t="s">
        <v>8410</v>
      </c>
    </row>
    <row r="21630" spans="1:5">
      <c r="C21630" t="s">
        <v>8411</v>
      </c>
    </row>
    <row r="21631" spans="1:5">
      <c r="C21631" t="s">
        <v>8412</v>
      </c>
    </row>
    <row r="21633" spans="1:5">
      <c r="C21633" t="s">
        <v>8413</v>
      </c>
    </row>
    <row r="21635" spans="1:5">
      <c r="A21635">
        <v>71081100</v>
      </c>
      <c r="C21635" t="s">
        <v>8414</v>
      </c>
      <c r="E21635">
        <v>3</v>
      </c>
    </row>
    <row r="21637" spans="1:5">
      <c r="C21637" t="s">
        <v>8415</v>
      </c>
    </row>
    <row r="21639" spans="1:5">
      <c r="A21639">
        <v>71081210</v>
      </c>
      <c r="C21639" t="s">
        <v>8416</v>
      </c>
      <c r="E21639" t="s">
        <v>8417</v>
      </c>
    </row>
    <row r="21641" spans="1:5">
      <c r="A21641">
        <v>7108129</v>
      </c>
      <c r="C21641" t="s">
        <v>56</v>
      </c>
      <c r="E21641">
        <v>3</v>
      </c>
    </row>
    <row r="21643" spans="1:5">
      <c r="C21643" t="s">
        <v>8418</v>
      </c>
    </row>
    <row r="21645" spans="1:5">
      <c r="A21645">
        <v>71081310</v>
      </c>
      <c r="C21645" t="s">
        <v>8416</v>
      </c>
      <c r="E21645" t="s">
        <v>8417</v>
      </c>
    </row>
    <row r="21647" spans="1:5">
      <c r="A21647">
        <v>7108139</v>
      </c>
      <c r="C21647" t="s">
        <v>56</v>
      </c>
      <c r="E21647">
        <v>3</v>
      </c>
    </row>
    <row r="21649" spans="1:5">
      <c r="C21649" t="s">
        <v>8419</v>
      </c>
    </row>
    <row r="21651" spans="1:5">
      <c r="A21651">
        <v>71082010</v>
      </c>
      <c r="C21651" t="s">
        <v>8416</v>
      </c>
      <c r="E21651" t="s">
        <v>8417</v>
      </c>
    </row>
    <row r="21653" spans="1:5">
      <c r="A21653">
        <v>7108209</v>
      </c>
      <c r="C21653" t="s">
        <v>56</v>
      </c>
      <c r="E21653">
        <v>3</v>
      </c>
    </row>
    <row r="21655" spans="1:5">
      <c r="A21655">
        <v>7109</v>
      </c>
      <c r="C21655" t="s">
        <v>8420</v>
      </c>
      <c r="E21655">
        <v>3</v>
      </c>
    </row>
    <row r="21656" spans="1:5">
      <c r="C21656" t="s">
        <v>8421</v>
      </c>
    </row>
    <row r="21660" spans="1:5">
      <c r="A21660">
        <v>328</v>
      </c>
    </row>
    <row r="21662" spans="1:5">
      <c r="A21662" t="s">
        <v>0</v>
      </c>
      <c r="C21662" t="s">
        <v>1</v>
      </c>
      <c r="D21662" t="s">
        <v>2</v>
      </c>
    </row>
    <row r="21664" spans="1:5">
      <c r="A21664" t="s">
        <v>4</v>
      </c>
      <c r="B21664" t="s">
        <v>5</v>
      </c>
    </row>
    <row r="21665" spans="1:4">
      <c r="A21665" t="s">
        <v>7</v>
      </c>
      <c r="B21665" t="s">
        <v>8</v>
      </c>
    </row>
    <row r="21666" spans="1:4">
      <c r="A21666" t="s">
        <v>12</v>
      </c>
    </row>
    <row r="21668" spans="1:4">
      <c r="A21668">
        <v>-1</v>
      </c>
      <c r="B21668">
        <v>-2</v>
      </c>
      <c r="C21668">
        <v>-3</v>
      </c>
      <c r="D21668">
        <v>-4</v>
      </c>
    </row>
    <row r="21670" spans="1:4">
      <c r="A21670">
        <v>711</v>
      </c>
      <c r="C21670" t="s">
        <v>8422</v>
      </c>
    </row>
    <row r="21671" spans="1:4">
      <c r="C21671" t="s">
        <v>8402</v>
      </c>
    </row>
    <row r="21673" spans="1:4">
      <c r="C21673" t="s">
        <v>8423</v>
      </c>
    </row>
    <row r="21675" spans="1:4">
      <c r="A21675">
        <v>71101100</v>
      </c>
      <c r="C21675" t="s">
        <v>8424</v>
      </c>
      <c r="D21675" t="s">
        <v>155</v>
      </c>
    </row>
    <row r="21677" spans="1:4">
      <c r="A21677">
        <v>711019</v>
      </c>
      <c r="C21677" t="s">
        <v>27</v>
      </c>
      <c r="D21677">
        <v>3</v>
      </c>
    </row>
    <row r="21679" spans="1:4">
      <c r="C21679" t="s">
        <v>8425</v>
      </c>
    </row>
    <row r="21681" spans="1:4">
      <c r="A21681">
        <v>71102100</v>
      </c>
      <c r="C21681" t="s">
        <v>8424</v>
      </c>
      <c r="D21681" t="s">
        <v>155</v>
      </c>
    </row>
    <row r="21683" spans="1:4">
      <c r="A21683">
        <v>711029</v>
      </c>
      <c r="C21683" t="s">
        <v>27</v>
      </c>
      <c r="D21683">
        <v>3</v>
      </c>
    </row>
    <row r="21685" spans="1:4">
      <c r="C21685" t="s">
        <v>8426</v>
      </c>
    </row>
    <row r="21687" spans="1:4">
      <c r="A21687">
        <v>71103100</v>
      </c>
      <c r="C21687" t="s">
        <v>8424</v>
      </c>
      <c r="D21687" t="s">
        <v>155</v>
      </c>
    </row>
    <row r="21689" spans="1:4">
      <c r="A21689">
        <v>711039</v>
      </c>
      <c r="C21689" t="s">
        <v>27</v>
      </c>
      <c r="D21689">
        <v>3</v>
      </c>
    </row>
    <row r="21691" spans="1:4">
      <c r="C21691" t="s">
        <v>8427</v>
      </c>
    </row>
    <row r="21693" spans="1:4">
      <c r="A21693">
        <v>71104100</v>
      </c>
      <c r="C21693" t="s">
        <v>8424</v>
      </c>
      <c r="D21693" t="s">
        <v>155</v>
      </c>
    </row>
    <row r="21695" spans="1:4">
      <c r="A21695">
        <v>711049</v>
      </c>
      <c r="C21695" t="s">
        <v>27</v>
      </c>
      <c r="D21695">
        <v>3</v>
      </c>
    </row>
    <row r="21697" spans="1:4">
      <c r="A21697">
        <v>7111</v>
      </c>
      <c r="C21697" t="s">
        <v>8428</v>
      </c>
      <c r="D21697">
        <v>3</v>
      </c>
    </row>
    <row r="21698" spans="1:4">
      <c r="C21698" t="s">
        <v>8429</v>
      </c>
    </row>
    <row r="21699" spans="1:4">
      <c r="C21699" t="s">
        <v>8430</v>
      </c>
    </row>
    <row r="21700" spans="1:4">
      <c r="A21700">
        <v>7112</v>
      </c>
      <c r="C21700" t="s">
        <v>8431</v>
      </c>
    </row>
    <row r="21701" spans="1:4">
      <c r="C21701" t="s">
        <v>8432</v>
      </c>
    </row>
    <row r="21702" spans="1:4">
      <c r="C21702" t="s">
        <v>8433</v>
      </c>
    </row>
    <row r="21703" spans="1:4">
      <c r="C21703" t="s">
        <v>8434</v>
      </c>
    </row>
    <row r="21704" spans="1:4">
      <c r="C21704" t="s">
        <v>8435</v>
      </c>
    </row>
    <row r="21705" spans="1:4">
      <c r="C21705" t="s">
        <v>8436</v>
      </c>
    </row>
    <row r="21706" spans="1:4">
      <c r="A21706">
        <v>71123</v>
      </c>
      <c r="C21706" t="s">
        <v>8437</v>
      </c>
      <c r="D21706" t="s">
        <v>155</v>
      </c>
    </row>
    <row r="21707" spans="1:4">
      <c r="C21707" t="s">
        <v>8438</v>
      </c>
    </row>
    <row r="21709" spans="1:4">
      <c r="C21709" t="s">
        <v>95</v>
      </c>
    </row>
    <row r="21711" spans="1:4">
      <c r="A21711">
        <v>71129100</v>
      </c>
      <c r="C21711" t="s">
        <v>8439</v>
      </c>
      <c r="D21711">
        <v>3</v>
      </c>
    </row>
    <row r="21712" spans="1:4">
      <c r="C21712" t="s">
        <v>8440</v>
      </c>
    </row>
    <row r="21713" spans="1:4">
      <c r="C21713" t="s">
        <v>8441</v>
      </c>
    </row>
    <row r="21715" spans="1:4">
      <c r="A21715">
        <v>711292</v>
      </c>
      <c r="C21715" t="s">
        <v>8442</v>
      </c>
      <c r="D21715">
        <v>3</v>
      </c>
    </row>
    <row r="21716" spans="1:4">
      <c r="C21716" t="s">
        <v>8443</v>
      </c>
    </row>
    <row r="21717" spans="1:4">
      <c r="C21717" t="s">
        <v>8444</v>
      </c>
    </row>
    <row r="21719" spans="1:4">
      <c r="A21719">
        <v>711299</v>
      </c>
      <c r="C21719" t="s">
        <v>27</v>
      </c>
      <c r="D21719">
        <v>3</v>
      </c>
    </row>
    <row r="21721" spans="1:4">
      <c r="C21721" t="s">
        <v>8445</v>
      </c>
    </row>
    <row r="21722" spans="1:4">
      <c r="C21722" t="s">
        <v>8446</v>
      </c>
    </row>
    <row r="21723" spans="1:4">
      <c r="C21723" t="s">
        <v>8447</v>
      </c>
    </row>
    <row r="21725" spans="1:4">
      <c r="A21725">
        <v>7113</v>
      </c>
      <c r="C21725" t="s">
        <v>8448</v>
      </c>
    </row>
    <row r="21726" spans="1:4">
      <c r="C21726" t="s">
        <v>8449</v>
      </c>
    </row>
    <row r="21727" spans="1:4">
      <c r="C21727" t="s">
        <v>8436</v>
      </c>
    </row>
    <row r="21729" spans="1:4">
      <c r="C21729" t="s">
        <v>8450</v>
      </c>
    </row>
    <row r="21730" spans="1:4">
      <c r="C21730" t="s">
        <v>8451</v>
      </c>
    </row>
    <row r="21732" spans="1:4">
      <c r="A21732">
        <v>711311</v>
      </c>
      <c r="C21732" t="s">
        <v>8452</v>
      </c>
      <c r="D21732" t="s">
        <v>155</v>
      </c>
    </row>
    <row r="21733" spans="1:4">
      <c r="C21733" t="s">
        <v>8453</v>
      </c>
    </row>
    <row r="21736" spans="1:4">
      <c r="A21736">
        <v>329</v>
      </c>
    </row>
    <row r="21738" spans="1:4">
      <c r="A21738" t="s">
        <v>0</v>
      </c>
      <c r="C21738" t="s">
        <v>1</v>
      </c>
      <c r="D21738" t="s">
        <v>2</v>
      </c>
    </row>
    <row r="21740" spans="1:4">
      <c r="A21740" t="s">
        <v>4</v>
      </c>
      <c r="B21740" t="s">
        <v>5</v>
      </c>
    </row>
    <row r="21741" spans="1:4">
      <c r="A21741" t="s">
        <v>7</v>
      </c>
      <c r="B21741" t="s">
        <v>8</v>
      </c>
    </row>
    <row r="21742" spans="1:4">
      <c r="A21742" t="s">
        <v>12</v>
      </c>
    </row>
    <row r="21744" spans="1:4">
      <c r="A21744">
        <v>-1</v>
      </c>
      <c r="B21744">
        <v>-2</v>
      </c>
      <c r="C21744">
        <v>-3</v>
      </c>
      <c r="D21744">
        <v>-4</v>
      </c>
    </row>
    <row r="21746" spans="1:4">
      <c r="C21746" t="s">
        <v>8454</v>
      </c>
    </row>
    <row r="21747" spans="1:4">
      <c r="C21747" t="s">
        <v>8455</v>
      </c>
    </row>
    <row r="21749" spans="1:4">
      <c r="A21749">
        <v>7113191</v>
      </c>
      <c r="C21749" t="s">
        <v>8456</v>
      </c>
      <c r="D21749">
        <v>3</v>
      </c>
    </row>
    <row r="21751" spans="1:4">
      <c r="A21751">
        <v>7113192</v>
      </c>
      <c r="C21751" t="s">
        <v>8457</v>
      </c>
      <c r="D21751" t="s">
        <v>155</v>
      </c>
    </row>
    <row r="21753" spans="1:4">
      <c r="A21753">
        <v>7113199</v>
      </c>
      <c r="C21753" t="s">
        <v>56</v>
      </c>
      <c r="D21753">
        <v>3</v>
      </c>
    </row>
    <row r="21755" spans="1:4">
      <c r="A21755">
        <v>71132</v>
      </c>
      <c r="C21755" t="s">
        <v>8458</v>
      </c>
      <c r="D21755" t="s">
        <v>155</v>
      </c>
    </row>
    <row r="21757" spans="1:4">
      <c r="A21757">
        <v>7114</v>
      </c>
      <c r="C21757" t="s">
        <v>8459</v>
      </c>
    </row>
    <row r="21758" spans="1:4">
      <c r="C21758" t="s">
        <v>8460</v>
      </c>
    </row>
    <row r="21759" spans="1:4">
      <c r="C21759" t="s">
        <v>8461</v>
      </c>
    </row>
    <row r="21761" spans="1:4">
      <c r="C21761" t="s">
        <v>8450</v>
      </c>
    </row>
    <row r="21762" spans="1:4">
      <c r="C21762" t="s">
        <v>8451</v>
      </c>
    </row>
    <row r="21764" spans="1:4">
      <c r="A21764">
        <v>711411</v>
      </c>
      <c r="C21764" t="s">
        <v>8452</v>
      </c>
      <c r="D21764" t="s">
        <v>155</v>
      </c>
    </row>
    <row r="21765" spans="1:4">
      <c r="C21765" t="s">
        <v>8453</v>
      </c>
    </row>
    <row r="21767" spans="1:4">
      <c r="A21767">
        <v>711419</v>
      </c>
      <c r="C21767" t="s">
        <v>8454</v>
      </c>
      <c r="D21767" t="s">
        <v>155</v>
      </c>
    </row>
    <row r="21768" spans="1:4">
      <c r="C21768" t="s">
        <v>8462</v>
      </c>
    </row>
    <row r="21770" spans="1:4">
      <c r="A21770">
        <v>71142</v>
      </c>
      <c r="C21770" t="s">
        <v>8458</v>
      </c>
      <c r="D21770" t="s">
        <v>155</v>
      </c>
    </row>
    <row r="21772" spans="1:4">
      <c r="A21772">
        <v>7115</v>
      </c>
      <c r="C21772" t="s">
        <v>8463</v>
      </c>
    </row>
    <row r="21773" spans="1:4">
      <c r="C21773" t="s">
        <v>8464</v>
      </c>
    </row>
    <row r="21775" spans="1:4">
      <c r="A21775">
        <v>71151</v>
      </c>
      <c r="C21775" t="s">
        <v>8465</v>
      </c>
      <c r="D21775" t="s">
        <v>155</v>
      </c>
    </row>
    <row r="21776" spans="1:4">
      <c r="C21776" t="s">
        <v>8466</v>
      </c>
    </row>
    <row r="21778" spans="1:4">
      <c r="A21778">
        <v>71159</v>
      </c>
      <c r="C21778" t="s">
        <v>33</v>
      </c>
      <c r="D21778">
        <v>3</v>
      </c>
    </row>
    <row r="21780" spans="1:4">
      <c r="A21780">
        <v>7116</v>
      </c>
      <c r="C21780" t="s">
        <v>8467</v>
      </c>
    </row>
    <row r="21781" spans="1:4">
      <c r="C21781" t="s">
        <v>8468</v>
      </c>
    </row>
    <row r="21782" spans="1:4">
      <c r="C21782" t="s">
        <v>8469</v>
      </c>
    </row>
    <row r="21784" spans="1:4">
      <c r="A21784">
        <v>71161</v>
      </c>
      <c r="C21784" t="s">
        <v>8470</v>
      </c>
      <c r="D21784" t="s">
        <v>155</v>
      </c>
    </row>
    <row r="21786" spans="1:4">
      <c r="A21786">
        <v>71162</v>
      </c>
      <c r="C21786" t="s">
        <v>8471</v>
      </c>
      <c r="D21786" t="s">
        <v>155</v>
      </c>
    </row>
    <row r="21787" spans="1:4">
      <c r="C21787" t="s">
        <v>8472</v>
      </c>
    </row>
    <row r="21789" spans="1:4">
      <c r="A21789">
        <v>7117</v>
      </c>
      <c r="C21789" t="s">
        <v>8473</v>
      </c>
    </row>
    <row r="21791" spans="1:4">
      <c r="C21791" t="s">
        <v>8474</v>
      </c>
    </row>
    <row r="21792" spans="1:4">
      <c r="C21792" t="s">
        <v>8475</v>
      </c>
    </row>
    <row r="21794" spans="1:4">
      <c r="A21794">
        <v>711711</v>
      </c>
      <c r="C21794" t="s">
        <v>8476</v>
      </c>
      <c r="D21794" t="s">
        <v>265</v>
      </c>
    </row>
    <row r="21796" spans="1:4">
      <c r="A21796">
        <v>711719</v>
      </c>
      <c r="C21796" t="s">
        <v>27</v>
      </c>
      <c r="D21796">
        <v>11</v>
      </c>
    </row>
    <row r="21798" spans="1:4">
      <c r="A21798">
        <v>71179</v>
      </c>
      <c r="C21798" t="s">
        <v>33</v>
      </c>
      <c r="D21798">
        <v>11</v>
      </c>
    </row>
    <row r="21800" spans="1:4">
      <c r="A21800">
        <v>7118</v>
      </c>
      <c r="C21800" t="s">
        <v>8477</v>
      </c>
    </row>
    <row r="21802" spans="1:4">
      <c r="A21802">
        <v>71181</v>
      </c>
      <c r="C21802" t="s">
        <v>8478</v>
      </c>
      <c r="D21802" t="s">
        <v>155</v>
      </c>
    </row>
    <row r="21803" spans="1:4">
      <c r="C21803" t="s">
        <v>8479</v>
      </c>
    </row>
    <row r="21804" spans="1:4">
      <c r="A21804">
        <v>71189</v>
      </c>
      <c r="C21804" t="s">
        <v>33</v>
      </c>
      <c r="D21804">
        <v>3</v>
      </c>
    </row>
    <row r="21815" spans="1:2">
      <c r="A21815">
        <v>330</v>
      </c>
    </row>
    <row r="21817" spans="1:2">
      <c r="A21817" t="s">
        <v>8480</v>
      </c>
    </row>
    <row r="21819" spans="1:2">
      <c r="A21819" t="s">
        <v>8481</v>
      </c>
    </row>
    <row r="21821" spans="1:2">
      <c r="A21821" t="s">
        <v>822</v>
      </c>
    </row>
    <row r="21823" spans="1:2">
      <c r="A21823" t="s">
        <v>823</v>
      </c>
      <c r="B21823" t="s">
        <v>6396</v>
      </c>
    </row>
    <row r="21825" spans="1:2">
      <c r="A21825" t="s">
        <v>8482</v>
      </c>
    </row>
    <row r="21827" spans="1:2">
      <c r="A21827" t="s">
        <v>8483</v>
      </c>
    </row>
    <row r="21828" spans="1:2">
      <c r="A21828" t="s">
        <v>8484</v>
      </c>
    </row>
    <row r="21829" spans="1:2">
      <c r="A21829" t="s">
        <v>8485</v>
      </c>
    </row>
    <row r="21831" spans="1:2">
      <c r="A21831" t="s">
        <v>8486</v>
      </c>
    </row>
    <row r="21833" spans="1:2">
      <c r="A21833" t="s">
        <v>8487</v>
      </c>
    </row>
    <row r="21835" spans="1:2">
      <c r="A21835" t="s">
        <v>8488</v>
      </c>
    </row>
    <row r="21837" spans="1:2">
      <c r="A21837" t="s">
        <v>8489</v>
      </c>
    </row>
    <row r="21838" spans="1:2">
      <c r="A21838" t="s">
        <v>8490</v>
      </c>
    </row>
    <row r="21840" spans="1:2">
      <c r="A21840" t="s">
        <v>1860</v>
      </c>
      <c r="B21840" t="s">
        <v>8491</v>
      </c>
    </row>
    <row r="21842" spans="1:2">
      <c r="A21842" t="s">
        <v>8492</v>
      </c>
    </row>
    <row r="21844" spans="1:2">
      <c r="A21844" t="s">
        <v>5688</v>
      </c>
    </row>
    <row r="21846" spans="1:2">
      <c r="A21846" t="s">
        <v>8493</v>
      </c>
    </row>
    <row r="21848" spans="1:2">
      <c r="A21848" t="s">
        <v>5690</v>
      </c>
    </row>
    <row r="21850" spans="1:2">
      <c r="A21850" t="s">
        <v>825</v>
      </c>
      <c r="B21850" t="s">
        <v>8494</v>
      </c>
    </row>
    <row r="21852" spans="1:2">
      <c r="A21852" t="s">
        <v>8495</v>
      </c>
    </row>
    <row r="21854" spans="1:2">
      <c r="A21854" t="s">
        <v>8496</v>
      </c>
    </row>
    <row r="21856" spans="1:2">
      <c r="A21856" t="s">
        <v>8497</v>
      </c>
    </row>
    <row r="21858" spans="1:2">
      <c r="A21858" t="s">
        <v>8498</v>
      </c>
    </row>
    <row r="21860" spans="1:2">
      <c r="A21860" t="s">
        <v>8499</v>
      </c>
    </row>
    <row r="21862" spans="1:2">
      <c r="A21862" t="s">
        <v>827</v>
      </c>
      <c r="B21862" t="s">
        <v>8500</v>
      </c>
    </row>
    <row r="21867" spans="1:2">
      <c r="A21867">
        <v>331</v>
      </c>
    </row>
    <row r="21870" spans="1:2">
      <c r="A21870" t="s">
        <v>1480</v>
      </c>
      <c r="B21870" t="s">
        <v>8501</v>
      </c>
    </row>
    <row r="21872" spans="1:2">
      <c r="A21872" t="s">
        <v>1555</v>
      </c>
      <c r="B21872" t="s">
        <v>8502</v>
      </c>
    </row>
    <row r="21873" spans="1:2">
      <c r="A21873" t="s">
        <v>8503</v>
      </c>
    </row>
    <row r="21875" spans="1:2">
      <c r="A21875" t="s">
        <v>8504</v>
      </c>
    </row>
    <row r="21877" spans="1:2">
      <c r="A21877" t="s">
        <v>8505</v>
      </c>
    </row>
    <row r="21879" spans="1:2">
      <c r="A21879" t="s">
        <v>8506</v>
      </c>
    </row>
    <row r="21881" spans="1:2">
      <c r="A21881" t="s">
        <v>1557</v>
      </c>
      <c r="B21881" t="s">
        <v>8507</v>
      </c>
    </row>
    <row r="21883" spans="1:2">
      <c r="A21883" t="s">
        <v>2348</v>
      </c>
      <c r="B21883" t="s">
        <v>8508</v>
      </c>
    </row>
    <row r="21885" spans="1:2">
      <c r="A21885" t="s">
        <v>8509</v>
      </c>
    </row>
    <row r="21887" spans="1:2">
      <c r="A21887" t="s">
        <v>8510</v>
      </c>
    </row>
    <row r="21889" spans="1:2">
      <c r="A21889" t="s">
        <v>8511</v>
      </c>
    </row>
    <row r="21891" spans="1:2">
      <c r="A21891" t="s">
        <v>8512</v>
      </c>
    </row>
    <row r="21893" spans="1:2">
      <c r="A21893" t="s">
        <v>8513</v>
      </c>
    </row>
    <row r="21895" spans="1:2">
      <c r="A21895" t="s">
        <v>2350</v>
      </c>
      <c r="B21895" t="s">
        <v>8514</v>
      </c>
    </row>
    <row r="21896" spans="1:2">
      <c r="A21896" t="s">
        <v>8515</v>
      </c>
    </row>
    <row r="21898" spans="1:2">
      <c r="A21898" t="s">
        <v>8516</v>
      </c>
    </row>
    <row r="21900" spans="1:2">
      <c r="A21900" t="s">
        <v>8517</v>
      </c>
    </row>
    <row r="21902" spans="1:2">
      <c r="A21902" t="s">
        <v>8518</v>
      </c>
    </row>
    <row r="21915" spans="1:1">
      <c r="A21915">
        <v>332</v>
      </c>
    </row>
    <row r="21917" spans="1:1">
      <c r="A21917" t="s">
        <v>8519</v>
      </c>
    </row>
    <row r="21919" spans="1:1">
      <c r="A21919" t="s">
        <v>8520</v>
      </c>
    </row>
    <row r="21921" spans="1:2">
      <c r="A21921" t="s">
        <v>822</v>
      </c>
    </row>
    <row r="21923" spans="1:2">
      <c r="A21923" t="s">
        <v>823</v>
      </c>
      <c r="B21923" t="s">
        <v>8521</v>
      </c>
    </row>
    <row r="21925" spans="1:2">
      <c r="A21925" t="s">
        <v>8522</v>
      </c>
    </row>
    <row r="21927" spans="1:2">
      <c r="A21927" t="s">
        <v>8523</v>
      </c>
    </row>
    <row r="21929" spans="1:2">
      <c r="A21929" t="s">
        <v>8524</v>
      </c>
    </row>
    <row r="21930" spans="1:2">
      <c r="A21930" t="s">
        <v>8525</v>
      </c>
    </row>
    <row r="21931" spans="1:2">
      <c r="A21931" t="s">
        <v>8526</v>
      </c>
    </row>
    <row r="21932" spans="1:2">
      <c r="A21932" t="s">
        <v>8527</v>
      </c>
    </row>
    <row r="21933" spans="1:2">
      <c r="A21933" t="s">
        <v>8528</v>
      </c>
    </row>
    <row r="21935" spans="1:2">
      <c r="A21935" t="s">
        <v>8529</v>
      </c>
    </row>
    <row r="21937" spans="1:1">
      <c r="A21937" t="s">
        <v>8530</v>
      </c>
    </row>
    <row r="21939" spans="1:1">
      <c r="A21939" t="s">
        <v>8531</v>
      </c>
    </row>
    <row r="21941" spans="1:1">
      <c r="A21941" t="s">
        <v>8532</v>
      </c>
    </row>
    <row r="21942" spans="1:1">
      <c r="A21942" t="s">
        <v>8533</v>
      </c>
    </row>
    <row r="21943" spans="1:1">
      <c r="A21943" t="s">
        <v>8534</v>
      </c>
    </row>
    <row r="21944" spans="1:1">
      <c r="A21944" t="s">
        <v>8535</v>
      </c>
    </row>
    <row r="21945" spans="1:1">
      <c r="A21945" t="s">
        <v>8536</v>
      </c>
    </row>
    <row r="21947" spans="1:1">
      <c r="A21947" t="s">
        <v>8537</v>
      </c>
    </row>
    <row r="21949" spans="1:1">
      <c r="A21949" t="s">
        <v>8538</v>
      </c>
    </row>
    <row r="21951" spans="1:1">
      <c r="A21951" t="s">
        <v>8539</v>
      </c>
    </row>
    <row r="21953" spans="1:1">
      <c r="A21953" t="s">
        <v>8540</v>
      </c>
    </row>
    <row r="21955" spans="1:1">
      <c r="A21955" t="s">
        <v>8541</v>
      </c>
    </row>
    <row r="21957" spans="1:1">
      <c r="A21957" t="s">
        <v>8542</v>
      </c>
    </row>
    <row r="21959" spans="1:1">
      <c r="A21959" t="s">
        <v>8543</v>
      </c>
    </row>
    <row r="21961" spans="1:1">
      <c r="A21961" t="s">
        <v>8544</v>
      </c>
    </row>
    <row r="21962" spans="1:1">
      <c r="A21962" t="s">
        <v>8545</v>
      </c>
    </row>
    <row r="21963" spans="1:1">
      <c r="A21963" t="s">
        <v>8546</v>
      </c>
    </row>
    <row r="21964" spans="1:1">
      <c r="A21964" t="s">
        <v>8547</v>
      </c>
    </row>
    <row r="21966" spans="1:1">
      <c r="A21966">
        <v>333</v>
      </c>
    </row>
    <row r="21968" spans="1:1">
      <c r="A21968" t="s">
        <v>8548</v>
      </c>
    </row>
    <row r="21969" spans="1:1">
      <c r="A21969" t="s">
        <v>8549</v>
      </c>
    </row>
    <row r="21970" spans="1:1">
      <c r="A21970" t="s">
        <v>8550</v>
      </c>
    </row>
    <row r="21971" spans="1:1">
      <c r="A21971" t="s">
        <v>8551</v>
      </c>
    </row>
    <row r="21972" spans="1:1">
      <c r="A21972" t="s">
        <v>8552</v>
      </c>
    </row>
    <row r="21973" spans="1:1">
      <c r="A21973" t="s">
        <v>8553</v>
      </c>
    </row>
    <row r="21974" spans="1:1">
      <c r="A21974" t="s">
        <v>8554</v>
      </c>
    </row>
    <row r="21975" spans="1:1">
      <c r="A21975" t="s">
        <v>8555</v>
      </c>
    </row>
    <row r="21976" spans="1:1">
      <c r="A21976" t="s">
        <v>8556</v>
      </c>
    </row>
    <row r="21977" spans="1:1">
      <c r="A21977" t="s">
        <v>8557</v>
      </c>
    </row>
    <row r="21978" spans="1:1">
      <c r="A21978" t="s">
        <v>8558</v>
      </c>
    </row>
    <row r="21980" spans="1:1">
      <c r="A21980" t="s">
        <v>8559</v>
      </c>
    </row>
    <row r="21982" spans="1:1">
      <c r="A21982" t="s">
        <v>8560</v>
      </c>
    </row>
    <row r="21984" spans="1:1">
      <c r="A21984" t="s">
        <v>8561</v>
      </c>
    </row>
    <row r="21986" spans="1:1">
      <c r="A21986" t="s">
        <v>8562</v>
      </c>
    </row>
    <row r="21988" spans="1:1">
      <c r="A21988" t="s">
        <v>8563</v>
      </c>
    </row>
    <row r="21991" spans="1:1">
      <c r="A21991" t="s">
        <v>1860</v>
      </c>
    </row>
    <row r="21993" spans="1:1">
      <c r="A21993" t="s">
        <v>8564</v>
      </c>
    </row>
    <row r="21995" spans="1:1">
      <c r="A21995" t="s">
        <v>8565</v>
      </c>
    </row>
    <row r="21997" spans="1:1">
      <c r="A21997" t="s">
        <v>8566</v>
      </c>
    </row>
    <row r="21998" spans="1:1">
      <c r="A21998" t="s">
        <v>8567</v>
      </c>
    </row>
    <row r="21999" spans="1:1">
      <c r="A21999" t="s">
        <v>8568</v>
      </c>
    </row>
    <row r="22001" spans="1:1">
      <c r="A22001" t="s">
        <v>8569</v>
      </c>
    </row>
    <row r="22002" spans="1:1">
      <c r="A22002" t="s">
        <v>8570</v>
      </c>
    </row>
    <row r="22004" spans="1:1">
      <c r="A22004" t="s">
        <v>8571</v>
      </c>
    </row>
    <row r="22006" spans="1:1">
      <c r="A22006" t="s">
        <v>8572</v>
      </c>
    </row>
    <row r="22008" spans="1:1">
      <c r="A22008" t="s">
        <v>8573</v>
      </c>
    </row>
    <row r="22010" spans="1:1">
      <c r="A22010" t="s">
        <v>8574</v>
      </c>
    </row>
    <row r="22012" spans="1:1">
      <c r="A22012" t="s">
        <v>8575</v>
      </c>
    </row>
    <row r="22014" spans="1:1">
      <c r="A22014" t="s">
        <v>8576</v>
      </c>
    </row>
    <row r="22016" spans="1:1">
      <c r="A22016" t="s">
        <v>8577</v>
      </c>
    </row>
    <row r="22018" spans="1:1">
      <c r="A22018">
        <v>334</v>
      </c>
    </row>
    <row r="22021" spans="1:1">
      <c r="A22021" t="s">
        <v>8578</v>
      </c>
    </row>
    <row r="22023" spans="1:1">
      <c r="A22023" t="s">
        <v>8579</v>
      </c>
    </row>
    <row r="22025" spans="1:1">
      <c r="A22025" t="s">
        <v>8580</v>
      </c>
    </row>
    <row r="22027" spans="1:1">
      <c r="A22027" t="s">
        <v>8581</v>
      </c>
    </row>
    <row r="22029" spans="1:1">
      <c r="A22029" t="s">
        <v>8582</v>
      </c>
    </row>
    <row r="22030" spans="1:1">
      <c r="A22030" t="s">
        <v>8583</v>
      </c>
    </row>
    <row r="22032" spans="1:1">
      <c r="A22032" t="s">
        <v>8584</v>
      </c>
    </row>
    <row r="22033" spans="1:2">
      <c r="A22033" t="s">
        <v>8585</v>
      </c>
    </row>
    <row r="22034" spans="1:2">
      <c r="A22034" t="s">
        <v>8586</v>
      </c>
    </row>
    <row r="22036" spans="1:2">
      <c r="A22036" t="s">
        <v>8587</v>
      </c>
    </row>
    <row r="22038" spans="1:2">
      <c r="A22038" t="s">
        <v>8588</v>
      </c>
    </row>
    <row r="22040" spans="1:2">
      <c r="A22040" t="s">
        <v>8589</v>
      </c>
    </row>
    <row r="22042" spans="1:2">
      <c r="A22042" t="s">
        <v>8590</v>
      </c>
    </row>
    <row r="22044" spans="1:2">
      <c r="A22044" t="s">
        <v>8591</v>
      </c>
    </row>
    <row r="22046" spans="1:2">
      <c r="A22046" t="s">
        <v>8592</v>
      </c>
    </row>
    <row r="22048" spans="1:2">
      <c r="A22048" t="s">
        <v>825</v>
      </c>
      <c r="B22048" t="s">
        <v>8593</v>
      </c>
    </row>
    <row r="22050" spans="1:2">
      <c r="A22050" t="s">
        <v>827</v>
      </c>
      <c r="B22050" t="s">
        <v>8594</v>
      </c>
    </row>
    <row r="22052" spans="1:2">
      <c r="A22052" t="s">
        <v>1559</v>
      </c>
    </row>
    <row r="22054" spans="1:2">
      <c r="A22054" t="s">
        <v>823</v>
      </c>
      <c r="B22054" t="s">
        <v>8595</v>
      </c>
    </row>
    <row r="22055" spans="1:2">
      <c r="A22055" t="s">
        <v>8596</v>
      </c>
    </row>
    <row r="22057" spans="1:2">
      <c r="A22057" t="s">
        <v>8597</v>
      </c>
    </row>
    <row r="22059" spans="1:2">
      <c r="A22059" t="s">
        <v>8598</v>
      </c>
    </row>
    <row r="22061" spans="1:2">
      <c r="A22061">
        <v>335</v>
      </c>
    </row>
    <row r="22063" spans="1:2">
      <c r="A22063" t="s">
        <v>8599</v>
      </c>
    </row>
    <row r="22064" spans="1:2">
      <c r="A22064" t="s">
        <v>8600</v>
      </c>
    </row>
    <row r="22066" spans="1:1">
      <c r="A22066" t="s">
        <v>8601</v>
      </c>
    </row>
    <row r="22068" spans="1:1">
      <c r="A22068" t="s">
        <v>8602</v>
      </c>
    </row>
    <row r="22070" spans="1:1">
      <c r="A22070" t="s">
        <v>8603</v>
      </c>
    </row>
    <row r="22072" spans="1:1">
      <c r="A22072" t="s">
        <v>8604</v>
      </c>
    </row>
    <row r="22073" spans="1:1">
      <c r="A22073" t="s">
        <v>8605</v>
      </c>
    </row>
    <row r="22074" spans="1:1">
      <c r="A22074" t="s">
        <v>8606</v>
      </c>
    </row>
    <row r="22075" spans="1:1">
      <c r="A22075" t="s">
        <v>8607</v>
      </c>
    </row>
    <row r="22077" spans="1:1">
      <c r="A22077" t="s">
        <v>8608</v>
      </c>
    </row>
    <row r="22078" spans="1:1">
      <c r="A22078" t="s">
        <v>8609</v>
      </c>
    </row>
    <row r="22080" spans="1:1">
      <c r="A22080" t="s">
        <v>8610</v>
      </c>
    </row>
    <row r="22081" spans="1:2">
      <c r="A22081" t="s">
        <v>8611</v>
      </c>
    </row>
    <row r="22083" spans="1:2">
      <c r="A22083" t="s">
        <v>8612</v>
      </c>
    </row>
    <row r="22085" spans="1:2">
      <c r="A22085" t="s">
        <v>8613</v>
      </c>
    </row>
    <row r="22087" spans="1:2">
      <c r="A22087" t="s">
        <v>8614</v>
      </c>
    </row>
    <row r="22088" spans="1:2">
      <c r="A22088" t="s">
        <v>8615</v>
      </c>
    </row>
    <row r="22090" spans="1:2">
      <c r="A22090" t="s">
        <v>8616</v>
      </c>
    </row>
    <row r="22092" spans="1:2">
      <c r="A22092" t="s">
        <v>825</v>
      </c>
      <c r="B22092" t="s">
        <v>8617</v>
      </c>
    </row>
    <row r="22094" spans="1:2">
      <c r="A22094" t="s">
        <v>8618</v>
      </c>
    </row>
    <row r="22096" spans="1:2">
      <c r="A22096" t="s">
        <v>8619</v>
      </c>
    </row>
    <row r="22098" spans="1:4">
      <c r="A22098" t="s">
        <v>0</v>
      </c>
      <c r="C22098" t="s">
        <v>1</v>
      </c>
      <c r="D22098" t="s">
        <v>2</v>
      </c>
    </row>
    <row r="22100" spans="1:4">
      <c r="A22100" t="s">
        <v>4</v>
      </c>
      <c r="B22100" t="s">
        <v>5</v>
      </c>
    </row>
    <row r="22101" spans="1:4">
      <c r="A22101" t="s">
        <v>7</v>
      </c>
      <c r="B22101" t="s">
        <v>8</v>
      </c>
    </row>
    <row r="22102" spans="1:4">
      <c r="A22102" t="s">
        <v>12</v>
      </c>
    </row>
    <row r="22103" spans="1:4">
      <c r="A22103">
        <v>-1</v>
      </c>
      <c r="B22103">
        <v>-2</v>
      </c>
      <c r="C22103">
        <v>-3</v>
      </c>
      <c r="D22103">
        <v>-4</v>
      </c>
    </row>
    <row r="22104" spans="1:4">
      <c r="C22104" t="s">
        <v>8620</v>
      </c>
    </row>
    <row r="22105" spans="1:4">
      <c r="C22105" t="s">
        <v>8621</v>
      </c>
    </row>
    <row r="22107" spans="1:4">
      <c r="A22107">
        <v>7201</v>
      </c>
      <c r="C22107" t="s">
        <v>8622</v>
      </c>
    </row>
    <row r="22108" spans="1:4">
      <c r="C22108" t="s">
        <v>8623</v>
      </c>
    </row>
    <row r="22113" spans="1:4">
      <c r="A22113">
        <v>336</v>
      </c>
    </row>
    <row r="22115" spans="1:4">
      <c r="A22115" t="s">
        <v>0</v>
      </c>
      <c r="C22115" t="s">
        <v>1</v>
      </c>
      <c r="D22115" t="s">
        <v>2</v>
      </c>
    </row>
    <row r="22117" spans="1:4">
      <c r="A22117" t="s">
        <v>4</v>
      </c>
      <c r="B22117" t="s">
        <v>5</v>
      </c>
    </row>
    <row r="22118" spans="1:4">
      <c r="A22118" t="s">
        <v>7</v>
      </c>
      <c r="B22118" t="s">
        <v>8</v>
      </c>
    </row>
    <row r="22119" spans="1:4">
      <c r="A22119" t="s">
        <v>12</v>
      </c>
    </row>
    <row r="22120" spans="1:4">
      <c r="A22120">
        <v>-1</v>
      </c>
      <c r="B22120">
        <v>-2</v>
      </c>
      <c r="C22120">
        <v>-3</v>
      </c>
      <c r="D22120">
        <v>-4</v>
      </c>
    </row>
    <row r="22121" spans="1:4">
      <c r="A22121">
        <v>72011</v>
      </c>
      <c r="C22121" t="s">
        <v>8624</v>
      </c>
      <c r="D22121" t="s">
        <v>155</v>
      </c>
    </row>
    <row r="22122" spans="1:4">
      <c r="C22122" t="s">
        <v>8625</v>
      </c>
    </row>
    <row r="22124" spans="1:4">
      <c r="A22124">
        <v>72012</v>
      </c>
      <c r="C22124" t="s">
        <v>8626</v>
      </c>
      <c r="D22124">
        <v>3</v>
      </c>
    </row>
    <row r="22125" spans="1:4">
      <c r="C22125" t="s">
        <v>8627</v>
      </c>
    </row>
    <row r="22127" spans="1:4">
      <c r="A22127">
        <v>72015</v>
      </c>
      <c r="C22127" t="s">
        <v>8628</v>
      </c>
      <c r="D22127" t="s">
        <v>155</v>
      </c>
    </row>
    <row r="22129" spans="1:4">
      <c r="A22129">
        <v>7202</v>
      </c>
      <c r="C22129" t="s">
        <v>8629</v>
      </c>
    </row>
    <row r="22131" spans="1:4">
      <c r="C22131" t="s">
        <v>8630</v>
      </c>
    </row>
    <row r="22133" spans="1:4">
      <c r="A22133">
        <v>72021100</v>
      </c>
      <c r="C22133" t="s">
        <v>8631</v>
      </c>
      <c r="D22133" t="s">
        <v>155</v>
      </c>
    </row>
    <row r="22135" spans="1:4">
      <c r="A22135">
        <v>720219</v>
      </c>
      <c r="C22135" t="s">
        <v>27</v>
      </c>
      <c r="D22135">
        <v>3</v>
      </c>
    </row>
    <row r="22137" spans="1:4">
      <c r="C22137" t="s">
        <v>8632</v>
      </c>
    </row>
    <row r="22139" spans="1:4">
      <c r="A22139">
        <v>72022100</v>
      </c>
      <c r="C22139" t="s">
        <v>8633</v>
      </c>
      <c r="D22139" t="s">
        <v>155</v>
      </c>
    </row>
    <row r="22141" spans="1:4">
      <c r="A22141">
        <v>720229</v>
      </c>
      <c r="C22141" t="s">
        <v>27</v>
      </c>
      <c r="D22141">
        <v>3</v>
      </c>
    </row>
    <row r="22143" spans="1:4">
      <c r="A22143">
        <v>72023</v>
      </c>
      <c r="C22143" t="s">
        <v>8634</v>
      </c>
      <c r="D22143">
        <v>3</v>
      </c>
    </row>
    <row r="22145" spans="1:4">
      <c r="C22145" t="s">
        <v>8635</v>
      </c>
    </row>
    <row r="22147" spans="1:4">
      <c r="A22147">
        <v>72024100</v>
      </c>
      <c r="C22147" t="s">
        <v>8636</v>
      </c>
      <c r="D22147" t="s">
        <v>155</v>
      </c>
    </row>
    <row r="22149" spans="1:4">
      <c r="A22149">
        <v>720249</v>
      </c>
      <c r="C22149" t="s">
        <v>27</v>
      </c>
      <c r="D22149">
        <v>3</v>
      </c>
    </row>
    <row r="22151" spans="1:4">
      <c r="A22151">
        <v>72025</v>
      </c>
      <c r="C22151" t="s">
        <v>8637</v>
      </c>
      <c r="D22151">
        <v>3</v>
      </c>
    </row>
    <row r="22153" spans="1:4">
      <c r="A22153">
        <v>72026</v>
      </c>
      <c r="C22153" t="s">
        <v>8638</v>
      </c>
      <c r="D22153">
        <v>3</v>
      </c>
    </row>
    <row r="22155" spans="1:4">
      <c r="A22155">
        <v>72027</v>
      </c>
      <c r="C22155" t="s">
        <v>8639</v>
      </c>
      <c r="D22155">
        <v>3</v>
      </c>
    </row>
    <row r="22157" spans="1:4">
      <c r="A22157">
        <v>72028</v>
      </c>
      <c r="C22157" t="s">
        <v>8640</v>
      </c>
      <c r="D22157" t="s">
        <v>155</v>
      </c>
    </row>
    <row r="22159" spans="1:4">
      <c r="C22159" t="s">
        <v>95</v>
      </c>
    </row>
    <row r="22161" spans="1:4">
      <c r="A22161">
        <v>72029100</v>
      </c>
      <c r="C22161" t="s">
        <v>8641</v>
      </c>
      <c r="D22161" t="s">
        <v>155</v>
      </c>
    </row>
    <row r="22163" spans="1:4">
      <c r="A22163">
        <v>720292</v>
      </c>
      <c r="C22163" t="s">
        <v>8642</v>
      </c>
      <c r="D22163">
        <v>3</v>
      </c>
    </row>
    <row r="22165" spans="1:4">
      <c r="A22165">
        <v>720293</v>
      </c>
      <c r="C22165" t="s">
        <v>8643</v>
      </c>
      <c r="D22165">
        <v>3</v>
      </c>
    </row>
    <row r="22167" spans="1:4">
      <c r="A22167">
        <v>720299</v>
      </c>
      <c r="C22167" t="s">
        <v>27</v>
      </c>
      <c r="D22167">
        <v>3</v>
      </c>
    </row>
    <row r="22169" spans="1:4">
      <c r="A22169">
        <v>7203</v>
      </c>
      <c r="C22169" t="s">
        <v>8644</v>
      </c>
    </row>
    <row r="22170" spans="1:4">
      <c r="C22170" t="s">
        <v>8645</v>
      </c>
    </row>
    <row r="22171" spans="1:4">
      <c r="C22171" t="s">
        <v>8646</v>
      </c>
    </row>
    <row r="22172" spans="1:4">
      <c r="C22172" t="s">
        <v>8647</v>
      </c>
    </row>
    <row r="22173" spans="1:4">
      <c r="C22173" t="s">
        <v>8648</v>
      </c>
    </row>
    <row r="22174" spans="1:4">
      <c r="C22174" t="s">
        <v>4908</v>
      </c>
    </row>
    <row r="22175" spans="1:4">
      <c r="A22175">
        <v>72031</v>
      </c>
      <c r="C22175" t="s">
        <v>8649</v>
      </c>
      <c r="D22175">
        <v>3</v>
      </c>
    </row>
    <row r="22176" spans="1:4">
      <c r="C22176" t="s">
        <v>8650</v>
      </c>
    </row>
    <row r="22178" spans="1:4">
      <c r="A22178">
        <v>72039</v>
      </c>
      <c r="C22178" t="s">
        <v>33</v>
      </c>
      <c r="D22178">
        <v>3</v>
      </c>
    </row>
    <row r="22180" spans="1:4">
      <c r="A22180">
        <v>7204</v>
      </c>
      <c r="C22180" t="s">
        <v>8651</v>
      </c>
    </row>
    <row r="22181" spans="1:4">
      <c r="C22181" t="s">
        <v>8652</v>
      </c>
    </row>
    <row r="22183" spans="1:4">
      <c r="C22183" t="s">
        <v>8653</v>
      </c>
    </row>
    <row r="22185" spans="1:4">
      <c r="A22185">
        <v>72041010</v>
      </c>
      <c r="C22185" t="s">
        <v>8654</v>
      </c>
      <c r="D22185">
        <v>3</v>
      </c>
    </row>
    <row r="22187" spans="1:4">
      <c r="A22187">
        <v>7204102</v>
      </c>
      <c r="C22187" t="s">
        <v>8655</v>
      </c>
      <c r="D22187" t="s">
        <v>5220</v>
      </c>
    </row>
    <row r="22189" spans="1:4">
      <c r="A22189">
        <v>7204109</v>
      </c>
      <c r="C22189" t="s">
        <v>56</v>
      </c>
      <c r="D22189">
        <v>3</v>
      </c>
    </row>
    <row r="22191" spans="1:4">
      <c r="C22191" t="s">
        <v>8656</v>
      </c>
    </row>
    <row r="22193" spans="1:5">
      <c r="A22193">
        <v>72042100</v>
      </c>
      <c r="C22193" t="s">
        <v>8657</v>
      </c>
      <c r="D22193">
        <v>3</v>
      </c>
    </row>
    <row r="22195" spans="1:5">
      <c r="A22195">
        <v>720429</v>
      </c>
      <c r="C22195" t="s">
        <v>27</v>
      </c>
      <c r="D22195">
        <v>3</v>
      </c>
    </row>
    <row r="22199" spans="1:5">
      <c r="A22199">
        <v>337</v>
      </c>
    </row>
    <row r="22201" spans="1:5">
      <c r="A22201" t="s">
        <v>0</v>
      </c>
      <c r="D22201" t="s">
        <v>1</v>
      </c>
      <c r="E22201" t="s">
        <v>2</v>
      </c>
    </row>
    <row r="22203" spans="1:5">
      <c r="A22203" t="s">
        <v>4</v>
      </c>
      <c r="B22203" t="s">
        <v>5</v>
      </c>
    </row>
    <row r="22204" spans="1:5">
      <c r="A22204" t="s">
        <v>7</v>
      </c>
      <c r="B22204" t="s">
        <v>8</v>
      </c>
    </row>
    <row r="22205" spans="1:5">
      <c r="A22205" t="s">
        <v>12</v>
      </c>
    </row>
    <row r="22206" spans="1:5">
      <c r="A22206">
        <v>-1</v>
      </c>
      <c r="B22206">
        <v>-2</v>
      </c>
      <c r="D22206">
        <v>-3</v>
      </c>
      <c r="E22206">
        <v>-4</v>
      </c>
    </row>
    <row r="22207" spans="1:5">
      <c r="A22207">
        <v>72043</v>
      </c>
      <c r="C22207" t="s">
        <v>8658</v>
      </c>
      <c r="E22207" t="s">
        <v>155</v>
      </c>
    </row>
    <row r="22209" spans="1:5">
      <c r="C22209" t="s">
        <v>8659</v>
      </c>
    </row>
    <row r="22211" spans="1:5">
      <c r="A22211">
        <v>72044100</v>
      </c>
      <c r="C22211" t="s">
        <v>8660</v>
      </c>
      <c r="E22211" t="s">
        <v>155</v>
      </c>
    </row>
    <row r="22212" spans="1:5">
      <c r="C22212" t="s">
        <v>8661</v>
      </c>
    </row>
    <row r="22213" spans="1:5">
      <c r="C22213" t="s">
        <v>8662</v>
      </c>
    </row>
    <row r="22215" spans="1:5">
      <c r="C22215" t="s">
        <v>676</v>
      </c>
    </row>
    <row r="22217" spans="1:5">
      <c r="A22217">
        <v>72044910</v>
      </c>
      <c r="C22217" t="s">
        <v>8654</v>
      </c>
      <c r="E22217">
        <v>3</v>
      </c>
    </row>
    <row r="22219" spans="1:5">
      <c r="A22219">
        <v>7204492</v>
      </c>
      <c r="C22219" t="s">
        <v>8655</v>
      </c>
      <c r="E22219" t="s">
        <v>5220</v>
      </c>
    </row>
    <row r="22221" spans="1:5">
      <c r="A22221">
        <v>7204493</v>
      </c>
      <c r="C22221" t="s">
        <v>8663</v>
      </c>
      <c r="E22221" t="s">
        <v>155</v>
      </c>
    </row>
    <row r="22222" spans="1:5">
      <c r="C22222" t="s">
        <v>8664</v>
      </c>
    </row>
    <row r="22224" spans="1:5">
      <c r="A22224">
        <v>7204494</v>
      </c>
      <c r="C22224" t="s">
        <v>8665</v>
      </c>
      <c r="E22224" t="s">
        <v>155</v>
      </c>
    </row>
    <row r="22226" spans="1:5">
      <c r="A22226">
        <v>7204499</v>
      </c>
      <c r="C22226" t="s">
        <v>56</v>
      </c>
      <c r="E22226">
        <v>3</v>
      </c>
    </row>
    <row r="22228" spans="1:5">
      <c r="A22228">
        <v>72045</v>
      </c>
      <c r="C22228" t="s">
        <v>8666</v>
      </c>
      <c r="E22228">
        <v>3</v>
      </c>
    </row>
    <row r="22230" spans="1:5">
      <c r="A22230">
        <v>7205</v>
      </c>
      <c r="C22230" t="s">
        <v>8667</v>
      </c>
    </row>
    <row r="22231" spans="1:5">
      <c r="C22231" t="s">
        <v>8668</v>
      </c>
    </row>
    <row r="22233" spans="1:5">
      <c r="A22233">
        <v>72051</v>
      </c>
      <c r="C22233" t="s">
        <v>8669</v>
      </c>
      <c r="E22233">
        <v>3</v>
      </c>
    </row>
    <row r="22235" spans="1:5">
      <c r="C22235" t="s">
        <v>8670</v>
      </c>
    </row>
    <row r="22237" spans="1:5">
      <c r="A22237">
        <v>72052100</v>
      </c>
      <c r="C22237" t="s">
        <v>8671</v>
      </c>
      <c r="E22237">
        <v>3</v>
      </c>
    </row>
    <row r="22239" spans="1:5">
      <c r="A22239">
        <v>720529</v>
      </c>
      <c r="C22239" t="s">
        <v>27</v>
      </c>
      <c r="E22239">
        <v>3</v>
      </c>
    </row>
    <row r="22241" spans="1:5">
      <c r="C22241" t="s">
        <v>8672</v>
      </c>
    </row>
    <row r="22243" spans="1:5">
      <c r="A22243">
        <v>7206</v>
      </c>
      <c r="C22243" t="s">
        <v>8673</v>
      </c>
    </row>
    <row r="22244" spans="1:5">
      <c r="C22244" t="s">
        <v>8674</v>
      </c>
    </row>
    <row r="22245" spans="1:5">
      <c r="C22245" t="s">
        <v>8675</v>
      </c>
    </row>
    <row r="22246" spans="1:5">
      <c r="A22246">
        <v>72061</v>
      </c>
      <c r="C22246" t="s">
        <v>8676</v>
      </c>
      <c r="E22246">
        <v>3</v>
      </c>
    </row>
    <row r="22248" spans="1:5">
      <c r="A22248">
        <v>72069</v>
      </c>
      <c r="C22248" t="s">
        <v>33</v>
      </c>
      <c r="E22248">
        <v>3</v>
      </c>
    </row>
    <row r="22250" spans="1:5">
      <c r="A22250">
        <v>7207</v>
      </c>
      <c r="C22250" t="s">
        <v>8677</v>
      </c>
    </row>
    <row r="22251" spans="1:5">
      <c r="C22251" t="s">
        <v>8678</v>
      </c>
    </row>
    <row r="22253" spans="1:5">
      <c r="C22253" t="s">
        <v>8679</v>
      </c>
    </row>
    <row r="22254" spans="1:5">
      <c r="C22254" t="s">
        <v>8680</v>
      </c>
    </row>
    <row r="22255" spans="1:5">
      <c r="C22255" t="s">
        <v>8681</v>
      </c>
    </row>
    <row r="22256" spans="1:5">
      <c r="C22256" t="s">
        <v>8682</v>
      </c>
    </row>
    <row r="22257" spans="1:5">
      <c r="C22257" t="s">
        <v>8683</v>
      </c>
    </row>
    <row r="22258" spans="1:5">
      <c r="A22258">
        <v>7207111</v>
      </c>
      <c r="C22258" t="s">
        <v>2414</v>
      </c>
      <c r="D22258" t="s">
        <v>8684</v>
      </c>
      <c r="E22258">
        <v>11</v>
      </c>
    </row>
    <row r="22260" spans="1:5">
      <c r="A22260">
        <v>7207119</v>
      </c>
      <c r="C22260" t="s">
        <v>56</v>
      </c>
      <c r="E22260">
        <v>11</v>
      </c>
    </row>
    <row r="22262" spans="1:5">
      <c r="C22262" t="s">
        <v>8685</v>
      </c>
    </row>
    <row r="22263" spans="1:5">
      <c r="C22263" t="s">
        <v>8686</v>
      </c>
    </row>
    <row r="22265" spans="1:5">
      <c r="A22265">
        <v>7207121</v>
      </c>
      <c r="C22265" t="s">
        <v>2414</v>
      </c>
      <c r="D22265" t="s">
        <v>8684</v>
      </c>
      <c r="E22265">
        <v>11</v>
      </c>
    </row>
    <row r="22267" spans="1:5">
      <c r="A22267">
        <v>7207129</v>
      </c>
      <c r="C22267" t="s">
        <v>56</v>
      </c>
      <c r="E22267">
        <v>11</v>
      </c>
    </row>
    <row r="22269" spans="1:5">
      <c r="C22269" t="s">
        <v>676</v>
      </c>
    </row>
    <row r="22271" spans="1:5">
      <c r="A22271">
        <v>72071910</v>
      </c>
      <c r="C22271" t="s">
        <v>8687</v>
      </c>
      <c r="E22271" t="s">
        <v>265</v>
      </c>
    </row>
    <row r="22273" spans="1:5">
      <c r="A22273">
        <v>7207192</v>
      </c>
      <c r="C22273" t="s">
        <v>2414</v>
      </c>
      <c r="D22273" t="s">
        <v>8684</v>
      </c>
      <c r="E22273">
        <v>11</v>
      </c>
    </row>
    <row r="22275" spans="1:5">
      <c r="A22275">
        <v>7207199</v>
      </c>
      <c r="C22275" t="s">
        <v>56</v>
      </c>
      <c r="E22275">
        <v>11</v>
      </c>
    </row>
    <row r="22277" spans="1:5">
      <c r="C22277" t="s">
        <v>8688</v>
      </c>
    </row>
    <row r="22281" spans="1:5">
      <c r="A22281" t="s">
        <v>8689</v>
      </c>
    </row>
    <row r="22283" spans="1:5">
      <c r="A22283" t="s">
        <v>0</v>
      </c>
      <c r="D22283" t="s">
        <v>1</v>
      </c>
      <c r="E22283" t="s">
        <v>2</v>
      </c>
    </row>
    <row r="22285" spans="1:5">
      <c r="A22285" t="s">
        <v>4</v>
      </c>
      <c r="B22285" t="s">
        <v>5</v>
      </c>
    </row>
    <row r="22286" spans="1:5">
      <c r="A22286" t="s">
        <v>7</v>
      </c>
      <c r="B22286" t="s">
        <v>8</v>
      </c>
    </row>
    <row r="22287" spans="1:5">
      <c r="A22287" t="s">
        <v>12</v>
      </c>
    </row>
    <row r="22288" spans="1:5">
      <c r="A22288">
        <v>-1</v>
      </c>
      <c r="B22288">
        <v>-2</v>
      </c>
      <c r="D22288">
        <v>-3</v>
      </c>
      <c r="E22288">
        <v>-4</v>
      </c>
    </row>
    <row r="22289" spans="1:5">
      <c r="A22289">
        <v>7207201</v>
      </c>
      <c r="C22289" t="s">
        <v>8690</v>
      </c>
      <c r="E22289" t="s">
        <v>265</v>
      </c>
    </row>
    <row r="22290" spans="1:5">
      <c r="C22290" t="s">
        <v>8691</v>
      </c>
    </row>
    <row r="22292" spans="1:5">
      <c r="A22292">
        <v>7207202</v>
      </c>
      <c r="C22292" t="s">
        <v>2414</v>
      </c>
      <c r="D22292" t="s">
        <v>8684</v>
      </c>
      <c r="E22292">
        <v>11</v>
      </c>
    </row>
    <row r="22294" spans="1:5">
      <c r="A22294">
        <v>7207209</v>
      </c>
      <c r="C22294" t="s">
        <v>56</v>
      </c>
      <c r="E22294">
        <v>11</v>
      </c>
    </row>
    <row r="22296" spans="1:5">
      <c r="A22296">
        <v>7208</v>
      </c>
      <c r="C22296" t="s">
        <v>8692</v>
      </c>
    </row>
    <row r="22297" spans="1:5">
      <c r="C22297" t="s">
        <v>8693</v>
      </c>
    </row>
    <row r="22298" spans="1:5">
      <c r="C22298" t="s">
        <v>8694</v>
      </c>
    </row>
    <row r="22300" spans="1:5">
      <c r="C22300" t="s">
        <v>8695</v>
      </c>
    </row>
    <row r="22301" spans="1:5">
      <c r="C22301" t="s">
        <v>8696</v>
      </c>
    </row>
    <row r="22303" spans="1:5">
      <c r="A22303">
        <v>7208101</v>
      </c>
      <c r="C22303" t="s">
        <v>2414</v>
      </c>
      <c r="D22303" t="s">
        <v>8697</v>
      </c>
      <c r="E22303">
        <v>20</v>
      </c>
    </row>
    <row r="22305" spans="1:5">
      <c r="A22305">
        <v>7208109</v>
      </c>
      <c r="C22305" t="s">
        <v>56</v>
      </c>
      <c r="E22305">
        <v>11</v>
      </c>
    </row>
    <row r="22307" spans="1:5">
      <c r="C22307" t="s">
        <v>8698</v>
      </c>
    </row>
    <row r="22308" spans="1:5">
      <c r="C22308" t="s">
        <v>8699</v>
      </c>
    </row>
    <row r="22310" spans="1:5">
      <c r="C22310" t="s">
        <v>8700</v>
      </c>
    </row>
    <row r="22312" spans="1:5">
      <c r="A22312">
        <v>72082510</v>
      </c>
      <c r="C22312" t="s">
        <v>2414</v>
      </c>
      <c r="D22312" t="s">
        <v>8697</v>
      </c>
      <c r="E22312">
        <v>20</v>
      </c>
    </row>
    <row r="22314" spans="1:5">
      <c r="A22314">
        <v>7208259</v>
      </c>
      <c r="C22314" t="s">
        <v>56</v>
      </c>
      <c r="E22314">
        <v>11</v>
      </c>
    </row>
    <row r="22316" spans="1:5">
      <c r="C22316" t="s">
        <v>8701</v>
      </c>
    </row>
    <row r="22317" spans="1:5">
      <c r="C22317" t="s">
        <v>8702</v>
      </c>
    </row>
    <row r="22319" spans="1:5">
      <c r="A22319">
        <v>7208261</v>
      </c>
      <c r="C22319" t="s">
        <v>2414</v>
      </c>
      <c r="D22319" t="s">
        <v>8697</v>
      </c>
      <c r="E22319">
        <v>20</v>
      </c>
    </row>
    <row r="22321" spans="1:5">
      <c r="A22321">
        <v>7208269</v>
      </c>
      <c r="C22321" t="s">
        <v>56</v>
      </c>
      <c r="E22321">
        <v>11</v>
      </c>
    </row>
    <row r="22323" spans="1:5">
      <c r="C22323" t="s">
        <v>8703</v>
      </c>
    </row>
    <row r="22325" spans="1:5">
      <c r="A22325">
        <v>72082710</v>
      </c>
      <c r="C22325" t="s">
        <v>2414</v>
      </c>
      <c r="D22325" t="s">
        <v>8697</v>
      </c>
      <c r="E22325">
        <v>20</v>
      </c>
    </row>
    <row r="22327" spans="1:5">
      <c r="A22327">
        <v>7208279</v>
      </c>
      <c r="C22327" t="s">
        <v>56</v>
      </c>
      <c r="E22327">
        <v>11</v>
      </c>
    </row>
    <row r="22329" spans="1:5">
      <c r="C22329" t="s">
        <v>8698</v>
      </c>
    </row>
    <row r="22330" spans="1:5">
      <c r="C22330" t="s">
        <v>8704</v>
      </c>
    </row>
    <row r="22331" spans="1:5">
      <c r="C22331" t="s">
        <v>8705</v>
      </c>
    </row>
    <row r="22333" spans="1:5">
      <c r="A22333">
        <v>72083610</v>
      </c>
      <c r="C22333" t="s">
        <v>2414</v>
      </c>
      <c r="D22333" t="s">
        <v>8697</v>
      </c>
      <c r="E22333">
        <v>20</v>
      </c>
    </row>
    <row r="22335" spans="1:5">
      <c r="A22335">
        <v>7208369</v>
      </c>
      <c r="C22335" t="s">
        <v>56</v>
      </c>
      <c r="E22335">
        <v>11</v>
      </c>
    </row>
    <row r="22337" spans="1:5">
      <c r="C22337" t="s">
        <v>8706</v>
      </c>
    </row>
    <row r="22338" spans="1:5">
      <c r="C22338" t="s">
        <v>8707</v>
      </c>
    </row>
    <row r="22340" spans="1:5">
      <c r="A22340">
        <v>7208371</v>
      </c>
      <c r="C22340" t="s">
        <v>2414</v>
      </c>
      <c r="D22340" t="s">
        <v>8697</v>
      </c>
      <c r="E22340">
        <v>20</v>
      </c>
    </row>
    <row r="22342" spans="1:5">
      <c r="A22342">
        <v>7208379</v>
      </c>
      <c r="C22342" t="s">
        <v>56</v>
      </c>
      <c r="E22342">
        <v>11</v>
      </c>
    </row>
    <row r="22344" spans="1:5">
      <c r="C22344" t="s">
        <v>8708</v>
      </c>
    </row>
    <row r="22345" spans="1:5">
      <c r="C22345" t="s">
        <v>8702</v>
      </c>
    </row>
    <row r="22347" spans="1:5">
      <c r="A22347">
        <v>7208381</v>
      </c>
      <c r="C22347" t="s">
        <v>2414</v>
      </c>
      <c r="D22347" t="s">
        <v>8697</v>
      </c>
      <c r="E22347">
        <v>20</v>
      </c>
    </row>
    <row r="22349" spans="1:5">
      <c r="A22349">
        <v>7208389</v>
      </c>
      <c r="C22349" t="s">
        <v>56</v>
      </c>
      <c r="E22349">
        <v>11</v>
      </c>
    </row>
    <row r="22351" spans="1:5">
      <c r="C22351" t="s">
        <v>8703</v>
      </c>
    </row>
    <row r="22353" spans="1:5">
      <c r="A22353">
        <v>72083910</v>
      </c>
      <c r="C22353" t="s">
        <v>2414</v>
      </c>
      <c r="D22353" t="s">
        <v>8697</v>
      </c>
      <c r="E22353">
        <v>20</v>
      </c>
    </row>
    <row r="22355" spans="1:5">
      <c r="A22355">
        <v>7208399</v>
      </c>
      <c r="C22355" t="s">
        <v>56</v>
      </c>
      <c r="E22355">
        <v>11</v>
      </c>
    </row>
    <row r="22357" spans="1:5">
      <c r="C22357" t="s">
        <v>8709</v>
      </c>
    </row>
    <row r="22358" spans="1:5">
      <c r="C22358" t="s">
        <v>8710</v>
      </c>
    </row>
    <row r="22360" spans="1:5">
      <c r="A22360">
        <v>7208401</v>
      </c>
      <c r="C22360" t="s">
        <v>8711</v>
      </c>
      <c r="E22360">
        <v>20</v>
      </c>
    </row>
    <row r="22362" spans="1:5">
      <c r="A22362">
        <v>7208409</v>
      </c>
      <c r="C22362" t="s">
        <v>56</v>
      </c>
      <c r="E22362">
        <v>11</v>
      </c>
    </row>
    <row r="22365" spans="1:5">
      <c r="A22365">
        <v>339</v>
      </c>
    </row>
    <row r="22367" spans="1:5">
      <c r="A22367" t="s">
        <v>0</v>
      </c>
      <c r="D22367" t="s">
        <v>1</v>
      </c>
      <c r="E22367" t="s">
        <v>2</v>
      </c>
    </row>
    <row r="22369" spans="1:5">
      <c r="A22369" t="s">
        <v>4</v>
      </c>
      <c r="B22369" t="s">
        <v>5</v>
      </c>
    </row>
    <row r="22370" spans="1:5">
      <c r="A22370" t="s">
        <v>7</v>
      </c>
      <c r="B22370" t="s">
        <v>8</v>
      </c>
    </row>
    <row r="22371" spans="1:5">
      <c r="A22371" t="s">
        <v>12</v>
      </c>
    </row>
    <row r="22372" spans="1:5">
      <c r="A22372">
        <v>-1</v>
      </c>
      <c r="B22372">
        <v>-2</v>
      </c>
      <c r="D22372">
        <v>-3</v>
      </c>
      <c r="E22372">
        <v>-4</v>
      </c>
    </row>
    <row r="22373" spans="1:5">
      <c r="C22373" t="s">
        <v>8712</v>
      </c>
    </row>
    <row r="22374" spans="1:5">
      <c r="C22374" t="s">
        <v>8704</v>
      </c>
    </row>
    <row r="22375" spans="1:5">
      <c r="C22375" t="s">
        <v>8705</v>
      </c>
    </row>
    <row r="22377" spans="1:5">
      <c r="A22377">
        <v>72085110</v>
      </c>
      <c r="C22377" t="s">
        <v>8711</v>
      </c>
      <c r="E22377">
        <v>20</v>
      </c>
    </row>
    <row r="22379" spans="1:5">
      <c r="A22379">
        <v>7208519</v>
      </c>
      <c r="C22379" t="s">
        <v>56</v>
      </c>
      <c r="E22379">
        <v>11</v>
      </c>
    </row>
    <row r="22381" spans="1:5">
      <c r="C22381" t="s">
        <v>8706</v>
      </c>
    </row>
    <row r="22382" spans="1:5">
      <c r="C22382" t="s">
        <v>8707</v>
      </c>
    </row>
    <row r="22383" spans="1:5">
      <c r="A22383">
        <v>7208521</v>
      </c>
      <c r="C22383" t="s">
        <v>8711</v>
      </c>
      <c r="E22383">
        <v>20</v>
      </c>
    </row>
    <row r="22385" spans="1:5">
      <c r="A22385">
        <v>7208529</v>
      </c>
      <c r="C22385" t="s">
        <v>56</v>
      </c>
      <c r="E22385">
        <v>11</v>
      </c>
    </row>
    <row r="22387" spans="1:5">
      <c r="C22387" t="s">
        <v>8701</v>
      </c>
    </row>
    <row r="22388" spans="1:5">
      <c r="C22388" t="s">
        <v>8702</v>
      </c>
    </row>
    <row r="22390" spans="1:5">
      <c r="A22390">
        <v>7208531</v>
      </c>
      <c r="C22390" t="s">
        <v>8711</v>
      </c>
      <c r="E22390">
        <v>20</v>
      </c>
    </row>
    <row r="22392" spans="1:5">
      <c r="A22392">
        <v>7208539</v>
      </c>
      <c r="C22392" t="s">
        <v>56</v>
      </c>
      <c r="E22392">
        <v>11</v>
      </c>
    </row>
    <row r="22394" spans="1:5">
      <c r="C22394" t="s">
        <v>8703</v>
      </c>
    </row>
    <row r="22396" spans="1:5">
      <c r="A22396">
        <v>72085410</v>
      </c>
      <c r="C22396" t="s">
        <v>8711</v>
      </c>
      <c r="E22396">
        <v>20</v>
      </c>
    </row>
    <row r="22398" spans="1:5">
      <c r="A22398">
        <v>7208549</v>
      </c>
      <c r="C22398" t="s">
        <v>56</v>
      </c>
      <c r="E22398">
        <v>11</v>
      </c>
    </row>
    <row r="22400" spans="1:5">
      <c r="C22400" t="s">
        <v>95</v>
      </c>
    </row>
    <row r="22402" spans="1:5">
      <c r="A22402">
        <v>72089010</v>
      </c>
      <c r="C22402" t="s">
        <v>8711</v>
      </c>
      <c r="E22402">
        <v>20</v>
      </c>
    </row>
    <row r="22404" spans="1:5">
      <c r="A22404">
        <v>7208909</v>
      </c>
      <c r="C22404" t="s">
        <v>56</v>
      </c>
      <c r="E22404">
        <v>11</v>
      </c>
    </row>
    <row r="22406" spans="1:5">
      <c r="A22406">
        <v>7209</v>
      </c>
      <c r="C22406" t="s">
        <v>8692</v>
      </c>
    </row>
    <row r="22407" spans="1:5">
      <c r="C22407" t="s">
        <v>8713</v>
      </c>
    </row>
    <row r="22408" spans="1:5">
      <c r="C22408" t="s">
        <v>8714</v>
      </c>
    </row>
    <row r="22409" spans="1:5">
      <c r="C22409" t="s">
        <v>8715</v>
      </c>
    </row>
    <row r="22410" spans="1:5">
      <c r="C22410" t="s">
        <v>8716</v>
      </c>
    </row>
    <row r="22411" spans="1:5">
      <c r="C22411" t="s">
        <v>8717</v>
      </c>
    </row>
    <row r="22413" spans="1:5">
      <c r="C22413" t="s">
        <v>8718</v>
      </c>
    </row>
    <row r="22415" spans="1:5">
      <c r="A22415">
        <v>72091510</v>
      </c>
      <c r="C22415" t="s">
        <v>2414</v>
      </c>
      <c r="D22415" t="s">
        <v>8697</v>
      </c>
      <c r="E22415">
        <v>20</v>
      </c>
    </row>
    <row r="22417" spans="1:5">
      <c r="A22417">
        <v>7209159</v>
      </c>
      <c r="C22417" t="s">
        <v>56</v>
      </c>
      <c r="E22417">
        <v>11</v>
      </c>
    </row>
    <row r="22419" spans="1:5">
      <c r="C22419" t="s">
        <v>8719</v>
      </c>
    </row>
    <row r="22420" spans="1:5">
      <c r="C22420" t="s">
        <v>8720</v>
      </c>
    </row>
    <row r="22421" spans="1:5">
      <c r="A22421">
        <v>7209161</v>
      </c>
      <c r="C22421" t="s">
        <v>2414</v>
      </c>
      <c r="D22421" t="s">
        <v>8697</v>
      </c>
      <c r="E22421">
        <v>20</v>
      </c>
    </row>
    <row r="22423" spans="1:5">
      <c r="A22423">
        <v>7209169</v>
      </c>
      <c r="C22423" t="s">
        <v>56</v>
      </c>
      <c r="E22423">
        <v>11</v>
      </c>
    </row>
    <row r="22425" spans="1:5">
      <c r="C22425" t="s">
        <v>8721</v>
      </c>
    </row>
    <row r="22426" spans="1:5">
      <c r="C22426" t="s">
        <v>8722</v>
      </c>
    </row>
    <row r="22427" spans="1:5">
      <c r="A22427">
        <v>7209171</v>
      </c>
      <c r="C22427" t="s">
        <v>2414</v>
      </c>
      <c r="D22427" t="s">
        <v>8697</v>
      </c>
      <c r="E22427">
        <v>20</v>
      </c>
    </row>
    <row r="22429" spans="1:5">
      <c r="A22429">
        <v>7209179</v>
      </c>
      <c r="C22429" t="s">
        <v>56</v>
      </c>
      <c r="E22429">
        <v>11</v>
      </c>
    </row>
    <row r="22431" spans="1:5">
      <c r="C22431" t="s">
        <v>8723</v>
      </c>
    </row>
    <row r="22433" spans="1:5">
      <c r="A22433">
        <v>72091810</v>
      </c>
      <c r="C22433" t="s">
        <v>2414</v>
      </c>
      <c r="D22433" t="s">
        <v>8697</v>
      </c>
      <c r="E22433">
        <v>20</v>
      </c>
    </row>
    <row r="22435" spans="1:5">
      <c r="A22435">
        <v>7209189</v>
      </c>
      <c r="C22435" t="s">
        <v>56</v>
      </c>
      <c r="E22435">
        <v>11</v>
      </c>
    </row>
    <row r="22437" spans="1:5">
      <c r="C22437" t="s">
        <v>8724</v>
      </c>
    </row>
    <row r="22438" spans="1:5">
      <c r="C22438" t="s">
        <v>8717</v>
      </c>
    </row>
    <row r="22439" spans="1:5">
      <c r="C22439" t="s">
        <v>8725</v>
      </c>
    </row>
    <row r="22441" spans="1:5">
      <c r="A22441">
        <v>72092510</v>
      </c>
      <c r="C22441" t="s">
        <v>8711</v>
      </c>
      <c r="E22441">
        <v>20</v>
      </c>
    </row>
    <row r="22443" spans="1:5">
      <c r="A22443">
        <v>7209259</v>
      </c>
      <c r="C22443" t="s">
        <v>56</v>
      </c>
      <c r="E22443">
        <v>11</v>
      </c>
    </row>
    <row r="22447" spans="1:5">
      <c r="A22447">
        <v>340</v>
      </c>
    </row>
    <row r="22449" spans="1:5">
      <c r="A22449" t="s">
        <v>0</v>
      </c>
      <c r="D22449" t="s">
        <v>1</v>
      </c>
      <c r="E22449" t="s">
        <v>2</v>
      </c>
    </row>
    <row r="22451" spans="1:5">
      <c r="A22451" t="s">
        <v>4</v>
      </c>
      <c r="B22451" t="s">
        <v>5</v>
      </c>
    </row>
    <row r="22452" spans="1:5">
      <c r="A22452" t="s">
        <v>7</v>
      </c>
      <c r="B22452" t="s">
        <v>8</v>
      </c>
    </row>
    <row r="22453" spans="1:5">
      <c r="A22453" t="s">
        <v>12</v>
      </c>
    </row>
    <row r="22454" spans="1:5">
      <c r="A22454">
        <v>-1</v>
      </c>
      <c r="B22454">
        <v>-2</v>
      </c>
      <c r="D22454">
        <v>-3</v>
      </c>
      <c r="E22454">
        <v>-4</v>
      </c>
    </row>
    <row r="22455" spans="1:5">
      <c r="C22455" t="s">
        <v>8726</v>
      </c>
    </row>
    <row r="22456" spans="1:5">
      <c r="C22456" t="s">
        <v>8727</v>
      </c>
    </row>
    <row r="22458" spans="1:5">
      <c r="A22458">
        <v>7209261</v>
      </c>
      <c r="C22458" t="s">
        <v>8711</v>
      </c>
      <c r="E22458">
        <v>20</v>
      </c>
    </row>
    <row r="22460" spans="1:5">
      <c r="A22460">
        <v>7209269</v>
      </c>
      <c r="C22460" t="s">
        <v>56</v>
      </c>
      <c r="E22460">
        <v>11</v>
      </c>
    </row>
    <row r="22462" spans="1:5">
      <c r="C22462" t="s">
        <v>8721</v>
      </c>
    </row>
    <row r="22463" spans="1:5">
      <c r="C22463" t="s">
        <v>8722</v>
      </c>
    </row>
    <row r="22465" spans="1:5">
      <c r="A22465">
        <v>7209271</v>
      </c>
      <c r="C22465" t="s">
        <v>8711</v>
      </c>
      <c r="E22465">
        <v>20</v>
      </c>
    </row>
    <row r="22467" spans="1:5">
      <c r="A22467">
        <v>7209279</v>
      </c>
      <c r="C22467" t="s">
        <v>56</v>
      </c>
      <c r="E22467">
        <v>11</v>
      </c>
    </row>
    <row r="22469" spans="1:5">
      <c r="C22469" t="s">
        <v>8723</v>
      </c>
    </row>
    <row r="22471" spans="1:5">
      <c r="A22471">
        <v>72092810</v>
      </c>
      <c r="C22471" t="s">
        <v>8711</v>
      </c>
      <c r="E22471">
        <v>20</v>
      </c>
    </row>
    <row r="22473" spans="1:5">
      <c r="A22473">
        <v>7209289</v>
      </c>
      <c r="C22473" t="s">
        <v>56</v>
      </c>
      <c r="E22473">
        <v>11</v>
      </c>
    </row>
    <row r="22475" spans="1:5">
      <c r="C22475" t="s">
        <v>95</v>
      </c>
    </row>
    <row r="22477" spans="1:5">
      <c r="A22477">
        <v>72099010</v>
      </c>
      <c r="C22477" t="s">
        <v>8711</v>
      </c>
      <c r="E22477">
        <v>20</v>
      </c>
    </row>
    <row r="22479" spans="1:5">
      <c r="A22479">
        <v>7209909</v>
      </c>
      <c r="C22479" t="s">
        <v>56</v>
      </c>
      <c r="E22479">
        <v>11</v>
      </c>
    </row>
    <row r="22481" spans="1:5">
      <c r="A22481">
        <v>721</v>
      </c>
      <c r="C22481" t="s">
        <v>8692</v>
      </c>
    </row>
    <row r="22482" spans="1:5">
      <c r="C22482" t="s">
        <v>8728</v>
      </c>
    </row>
    <row r="22483" spans="1:5">
      <c r="C22483" t="s">
        <v>8729</v>
      </c>
    </row>
    <row r="22484" spans="1:5">
      <c r="C22484" t="s">
        <v>8730</v>
      </c>
    </row>
    <row r="22486" spans="1:5">
      <c r="C22486" t="s">
        <v>8731</v>
      </c>
    </row>
    <row r="22488" spans="1:5">
      <c r="A22488">
        <v>72101110</v>
      </c>
      <c r="C22488" t="s">
        <v>8711</v>
      </c>
      <c r="E22488">
        <v>20</v>
      </c>
    </row>
    <row r="22490" spans="1:5">
      <c r="A22490">
        <v>7210119</v>
      </c>
      <c r="C22490" t="s">
        <v>56</v>
      </c>
      <c r="E22490">
        <v>11</v>
      </c>
    </row>
    <row r="22492" spans="1:5">
      <c r="C22492" t="s">
        <v>8723</v>
      </c>
    </row>
    <row r="22494" spans="1:5">
      <c r="A22494">
        <v>72101210</v>
      </c>
      <c r="C22494" t="s">
        <v>8711</v>
      </c>
      <c r="E22494">
        <v>20</v>
      </c>
    </row>
    <row r="22496" spans="1:5">
      <c r="A22496">
        <v>7210129</v>
      </c>
      <c r="C22496" t="s">
        <v>56</v>
      </c>
      <c r="E22496">
        <v>11</v>
      </c>
    </row>
    <row r="22498" spans="1:5">
      <c r="C22498" t="s">
        <v>8732</v>
      </c>
    </row>
    <row r="22499" spans="1:5">
      <c r="C22499" t="s">
        <v>8733</v>
      </c>
    </row>
    <row r="22500" spans="1:5">
      <c r="A22500">
        <v>7210201</v>
      </c>
      <c r="C22500" t="s">
        <v>2414</v>
      </c>
      <c r="D22500" t="s">
        <v>8697</v>
      </c>
      <c r="E22500">
        <v>20</v>
      </c>
    </row>
    <row r="22502" spans="1:5">
      <c r="A22502">
        <v>7210209</v>
      </c>
      <c r="C22502" t="s">
        <v>56</v>
      </c>
      <c r="E22502">
        <v>11</v>
      </c>
    </row>
    <row r="22504" spans="1:5">
      <c r="C22504" t="s">
        <v>8734</v>
      </c>
    </row>
    <row r="22506" spans="1:5">
      <c r="A22506">
        <v>72103010</v>
      </c>
      <c r="C22506" t="s">
        <v>2414</v>
      </c>
      <c r="D22506" t="s">
        <v>8697</v>
      </c>
      <c r="E22506">
        <v>20</v>
      </c>
    </row>
    <row r="22508" spans="1:5">
      <c r="A22508">
        <v>7210309</v>
      </c>
      <c r="C22508" t="s">
        <v>56</v>
      </c>
      <c r="E22508">
        <v>11</v>
      </c>
    </row>
    <row r="22510" spans="1:5">
      <c r="C22510" t="s">
        <v>8735</v>
      </c>
    </row>
    <row r="22512" spans="1:5">
      <c r="C22512" t="s">
        <v>8736</v>
      </c>
    </row>
    <row r="22514" spans="1:5">
      <c r="A22514">
        <v>72104110</v>
      </c>
      <c r="C22514" t="s">
        <v>2414</v>
      </c>
      <c r="D22514" t="s">
        <v>8697</v>
      </c>
      <c r="E22514">
        <v>20</v>
      </c>
    </row>
    <row r="22516" spans="1:5">
      <c r="A22516">
        <v>7210419</v>
      </c>
      <c r="C22516" t="s">
        <v>56</v>
      </c>
      <c r="E22516">
        <v>11</v>
      </c>
    </row>
    <row r="22518" spans="1:5">
      <c r="C22518" t="s">
        <v>676</v>
      </c>
    </row>
    <row r="22520" spans="1:5">
      <c r="A22520">
        <v>72104910</v>
      </c>
      <c r="C22520" t="s">
        <v>2414</v>
      </c>
      <c r="D22520" t="s">
        <v>8697</v>
      </c>
      <c r="E22520">
        <v>20</v>
      </c>
    </row>
    <row r="22522" spans="1:5">
      <c r="A22522">
        <v>7210499</v>
      </c>
      <c r="C22522" t="s">
        <v>56</v>
      </c>
      <c r="E22522">
        <v>11</v>
      </c>
    </row>
    <row r="22524" spans="1:5">
      <c r="C22524" t="s">
        <v>8737</v>
      </c>
    </row>
    <row r="22525" spans="1:5">
      <c r="C22525" t="s">
        <v>8738</v>
      </c>
    </row>
    <row r="22527" spans="1:5">
      <c r="A22527">
        <v>7210501</v>
      </c>
      <c r="C22527" t="s">
        <v>8711</v>
      </c>
      <c r="E22527">
        <v>20</v>
      </c>
    </row>
    <row r="22529" spans="1:5">
      <c r="A22529">
        <v>7210509</v>
      </c>
      <c r="C22529" t="s">
        <v>56</v>
      </c>
      <c r="E22529">
        <v>11</v>
      </c>
    </row>
    <row r="22531" spans="1:5">
      <c r="C22531" t="s">
        <v>8739</v>
      </c>
    </row>
    <row r="22535" spans="1:5">
      <c r="A22535" t="s">
        <v>8740</v>
      </c>
    </row>
    <row r="22537" spans="1:5">
      <c r="A22537" t="s">
        <v>0</v>
      </c>
      <c r="D22537" t="s">
        <v>1</v>
      </c>
      <c r="E22537" t="s">
        <v>2</v>
      </c>
    </row>
    <row r="22539" spans="1:5">
      <c r="A22539" t="s">
        <v>4</v>
      </c>
      <c r="B22539" t="s">
        <v>5</v>
      </c>
    </row>
    <row r="22540" spans="1:5">
      <c r="A22540" t="s">
        <v>7</v>
      </c>
      <c r="B22540" t="s">
        <v>8</v>
      </c>
    </row>
    <row r="22541" spans="1:5">
      <c r="A22541" t="s">
        <v>12</v>
      </c>
    </row>
    <row r="22542" spans="1:5">
      <c r="A22542">
        <v>-1</v>
      </c>
      <c r="B22542">
        <v>-2</v>
      </c>
      <c r="D22542">
        <v>-3</v>
      </c>
      <c r="E22542">
        <v>-4</v>
      </c>
    </row>
    <row r="22543" spans="1:5">
      <c r="C22543" t="s">
        <v>8741</v>
      </c>
    </row>
    <row r="22545" spans="1:5">
      <c r="A22545">
        <v>72106110</v>
      </c>
      <c r="C22545" t="s">
        <v>2414</v>
      </c>
      <c r="D22545" t="s">
        <v>8697</v>
      </c>
      <c r="E22545">
        <v>20</v>
      </c>
    </row>
    <row r="22547" spans="1:5">
      <c r="A22547">
        <v>7210619</v>
      </c>
      <c r="C22547" t="s">
        <v>56</v>
      </c>
      <c r="E22547">
        <v>11</v>
      </c>
    </row>
    <row r="22549" spans="1:5">
      <c r="C22549" t="s">
        <v>676</v>
      </c>
    </row>
    <row r="22550" spans="1:5">
      <c r="A22550">
        <v>72106910</v>
      </c>
      <c r="C22550" t="s">
        <v>2414</v>
      </c>
      <c r="D22550" t="s">
        <v>8697</v>
      </c>
      <c r="E22550">
        <v>20</v>
      </c>
    </row>
    <row r="22552" spans="1:5">
      <c r="A22552">
        <v>7210699</v>
      </c>
      <c r="C22552" t="s">
        <v>56</v>
      </c>
      <c r="E22552">
        <v>11</v>
      </c>
    </row>
    <row r="22554" spans="1:5">
      <c r="C22554" t="s">
        <v>8742</v>
      </c>
    </row>
    <row r="22556" spans="1:5">
      <c r="A22556">
        <v>72107010</v>
      </c>
      <c r="C22556" t="s">
        <v>8743</v>
      </c>
      <c r="E22556" t="s">
        <v>155</v>
      </c>
    </row>
    <row r="22557" spans="1:5">
      <c r="C22557" t="s">
        <v>8744</v>
      </c>
    </row>
    <row r="22558" spans="1:5">
      <c r="C22558" t="s">
        <v>8745</v>
      </c>
    </row>
    <row r="22559" spans="1:5">
      <c r="A22559">
        <v>7210702</v>
      </c>
      <c r="C22559" t="s">
        <v>2414</v>
      </c>
      <c r="D22559" t="s">
        <v>8697</v>
      </c>
      <c r="E22559">
        <v>20</v>
      </c>
    </row>
    <row r="22561" spans="1:5">
      <c r="A22561">
        <v>7210709</v>
      </c>
      <c r="C22561" t="s">
        <v>56</v>
      </c>
      <c r="E22561">
        <v>11</v>
      </c>
    </row>
    <row r="22562" spans="1:5">
      <c r="C22562" t="s">
        <v>95</v>
      </c>
    </row>
    <row r="22564" spans="1:5">
      <c r="A22564">
        <v>72109010</v>
      </c>
      <c r="C22564" t="s">
        <v>2414</v>
      </c>
      <c r="D22564" t="s">
        <v>8697</v>
      </c>
      <c r="E22564">
        <v>20</v>
      </c>
    </row>
    <row r="22566" spans="1:5">
      <c r="A22566">
        <v>7210909</v>
      </c>
      <c r="C22566" t="s">
        <v>56</v>
      </c>
      <c r="E22566">
        <v>11</v>
      </c>
    </row>
    <row r="22568" spans="1:5">
      <c r="A22568">
        <v>7211</v>
      </c>
      <c r="C22568" t="s">
        <v>8692</v>
      </c>
    </row>
    <row r="22569" spans="1:5">
      <c r="C22569" t="s">
        <v>8746</v>
      </c>
    </row>
    <row r="22570" spans="1:5">
      <c r="C22570" t="s">
        <v>8747</v>
      </c>
    </row>
    <row r="22571" spans="1:5">
      <c r="C22571" t="s">
        <v>8748</v>
      </c>
    </row>
    <row r="22573" spans="1:5">
      <c r="C22573" t="s">
        <v>8749</v>
      </c>
    </row>
    <row r="22574" spans="1:5">
      <c r="C22574" t="s">
        <v>8750</v>
      </c>
    </row>
    <row r="22575" spans="1:5">
      <c r="C22575" t="s">
        <v>8751</v>
      </c>
    </row>
    <row r="22576" spans="1:5">
      <c r="C22576" t="s">
        <v>8752</v>
      </c>
    </row>
    <row r="22577" spans="1:5">
      <c r="A22577">
        <v>7211131</v>
      </c>
      <c r="C22577" t="s">
        <v>8711</v>
      </c>
      <c r="E22577">
        <v>20</v>
      </c>
    </row>
    <row r="22579" spans="1:5">
      <c r="A22579">
        <v>7211139</v>
      </c>
      <c r="C22579" t="s">
        <v>56</v>
      </c>
      <c r="E22579">
        <v>11</v>
      </c>
    </row>
    <row r="22581" spans="1:5">
      <c r="C22581" t="s">
        <v>8753</v>
      </c>
    </row>
    <row r="22582" spans="1:5">
      <c r="A22582">
        <v>72111410</v>
      </c>
      <c r="C22582" t="s">
        <v>2414</v>
      </c>
      <c r="D22582" t="s">
        <v>8697</v>
      </c>
      <c r="E22582">
        <v>20</v>
      </c>
    </row>
    <row r="22584" spans="1:5">
      <c r="A22584">
        <v>7211149</v>
      </c>
      <c r="C22584" t="s">
        <v>56</v>
      </c>
      <c r="E22584">
        <v>11</v>
      </c>
    </row>
    <row r="22586" spans="1:5">
      <c r="C22586" t="s">
        <v>676</v>
      </c>
    </row>
    <row r="22587" spans="1:5">
      <c r="A22587">
        <v>72111910</v>
      </c>
      <c r="C22587" t="s">
        <v>8754</v>
      </c>
      <c r="E22587">
        <v>3</v>
      </c>
    </row>
    <row r="22588" spans="1:5">
      <c r="C22588" t="s">
        <v>8755</v>
      </c>
    </row>
    <row r="22589" spans="1:5">
      <c r="A22589">
        <v>7211192</v>
      </c>
      <c r="C22589" t="s">
        <v>2414</v>
      </c>
      <c r="D22589" t="s">
        <v>8697</v>
      </c>
      <c r="E22589">
        <v>20</v>
      </c>
    </row>
    <row r="22591" spans="1:5">
      <c r="A22591">
        <v>7211199</v>
      </c>
      <c r="C22591" t="s">
        <v>56</v>
      </c>
      <c r="E22591">
        <v>11</v>
      </c>
    </row>
    <row r="22593" spans="1:5">
      <c r="C22593" t="s">
        <v>8756</v>
      </c>
    </row>
    <row r="22594" spans="1:5">
      <c r="C22594" t="s">
        <v>8757</v>
      </c>
    </row>
    <row r="22596" spans="1:5">
      <c r="C22596" t="s">
        <v>8758</v>
      </c>
    </row>
    <row r="22597" spans="1:5">
      <c r="C22597" t="s">
        <v>8680</v>
      </c>
    </row>
    <row r="22598" spans="1:5">
      <c r="A22598">
        <v>7211231</v>
      </c>
      <c r="C22598" t="s">
        <v>2414</v>
      </c>
      <c r="D22598" t="s">
        <v>8697</v>
      </c>
      <c r="E22598">
        <v>20</v>
      </c>
    </row>
    <row r="22600" spans="1:5">
      <c r="A22600">
        <v>7211239</v>
      </c>
      <c r="C22600" t="s">
        <v>56</v>
      </c>
      <c r="E22600">
        <v>11</v>
      </c>
    </row>
    <row r="22602" spans="1:5">
      <c r="C22602" t="s">
        <v>676</v>
      </c>
    </row>
    <row r="22604" spans="1:5">
      <c r="A22604">
        <v>72112910</v>
      </c>
      <c r="C22604" t="s">
        <v>2414</v>
      </c>
      <c r="D22604" t="s">
        <v>8697</v>
      </c>
      <c r="E22604">
        <v>20</v>
      </c>
    </row>
    <row r="22606" spans="1:5">
      <c r="A22606">
        <v>7211299</v>
      </c>
      <c r="C22606" t="s">
        <v>56</v>
      </c>
      <c r="E22606">
        <v>11</v>
      </c>
    </row>
    <row r="22608" spans="1:5">
      <c r="C22608" t="s">
        <v>95</v>
      </c>
    </row>
    <row r="22610" spans="1:5">
      <c r="A22610">
        <v>72119010</v>
      </c>
      <c r="C22610" t="s">
        <v>2414</v>
      </c>
      <c r="D22610" t="s">
        <v>8697</v>
      </c>
      <c r="E22610">
        <v>20</v>
      </c>
    </row>
    <row r="22612" spans="1:5">
      <c r="A22612">
        <v>7211909</v>
      </c>
      <c r="C22612" t="s">
        <v>56</v>
      </c>
      <c r="E22612">
        <v>11</v>
      </c>
    </row>
    <row r="22614" spans="1:5">
      <c r="A22614">
        <v>342</v>
      </c>
    </row>
    <row r="22616" spans="1:5">
      <c r="A22616" t="s">
        <v>0</v>
      </c>
      <c r="D22616" t="s">
        <v>1</v>
      </c>
      <c r="E22616" t="s">
        <v>2</v>
      </c>
    </row>
    <row r="22618" spans="1:5">
      <c r="A22618" t="s">
        <v>4</v>
      </c>
      <c r="B22618" t="s">
        <v>5</v>
      </c>
    </row>
    <row r="22619" spans="1:5">
      <c r="A22619" t="s">
        <v>7</v>
      </c>
      <c r="B22619" t="s">
        <v>8</v>
      </c>
    </row>
    <row r="22620" spans="1:5">
      <c r="A22620" t="s">
        <v>12</v>
      </c>
    </row>
    <row r="22621" spans="1:5">
      <c r="A22621">
        <v>-1</v>
      </c>
      <c r="B22621">
        <v>-2</v>
      </c>
      <c r="D22621">
        <v>-3</v>
      </c>
      <c r="E22621">
        <v>-4</v>
      </c>
    </row>
    <row r="22622" spans="1:5">
      <c r="A22622">
        <v>7212</v>
      </c>
      <c r="C22622" t="s">
        <v>8692</v>
      </c>
    </row>
    <row r="22623" spans="1:5">
      <c r="C22623" t="s">
        <v>8759</v>
      </c>
    </row>
    <row r="22624" spans="1:5">
      <c r="C22624" t="s">
        <v>8729</v>
      </c>
    </row>
    <row r="22625" spans="1:5">
      <c r="A22625">
        <v>72121</v>
      </c>
      <c r="C22625" t="s">
        <v>8760</v>
      </c>
      <c r="E22625" t="s">
        <v>98</v>
      </c>
    </row>
    <row r="22627" spans="1:5">
      <c r="C22627" t="s">
        <v>8734</v>
      </c>
    </row>
    <row r="22629" spans="1:5">
      <c r="A22629">
        <v>72122010</v>
      </c>
      <c r="C22629" t="s">
        <v>2414</v>
      </c>
      <c r="D22629" t="s">
        <v>8697</v>
      </c>
      <c r="E22629">
        <v>20</v>
      </c>
    </row>
    <row r="22631" spans="1:5">
      <c r="A22631">
        <v>7212209</v>
      </c>
      <c r="C22631" t="s">
        <v>56</v>
      </c>
      <c r="E22631">
        <v>11</v>
      </c>
    </row>
    <row r="22633" spans="1:5">
      <c r="C22633" t="s">
        <v>8735</v>
      </c>
    </row>
    <row r="22635" spans="1:5">
      <c r="A22635">
        <v>72123010</v>
      </c>
      <c r="C22635" t="s">
        <v>2414</v>
      </c>
      <c r="D22635" t="s">
        <v>8697</v>
      </c>
      <c r="E22635">
        <v>20</v>
      </c>
    </row>
    <row r="22637" spans="1:5">
      <c r="A22637">
        <v>7212309</v>
      </c>
      <c r="C22637" t="s">
        <v>56</v>
      </c>
      <c r="E22637">
        <v>11</v>
      </c>
    </row>
    <row r="22639" spans="1:5">
      <c r="C22639" t="s">
        <v>8742</v>
      </c>
    </row>
    <row r="22641" spans="1:5">
      <c r="A22641">
        <v>72124010</v>
      </c>
      <c r="C22641" t="s">
        <v>2414</v>
      </c>
      <c r="D22641" t="s">
        <v>8697</v>
      </c>
      <c r="E22641">
        <v>20</v>
      </c>
    </row>
    <row r="22643" spans="1:5">
      <c r="A22643">
        <v>7212409</v>
      </c>
      <c r="C22643" t="s">
        <v>56</v>
      </c>
      <c r="E22643">
        <v>11</v>
      </c>
    </row>
    <row r="22645" spans="1:5">
      <c r="C22645" t="s">
        <v>8761</v>
      </c>
    </row>
    <row r="22647" spans="1:5">
      <c r="A22647">
        <v>72125010</v>
      </c>
      <c r="C22647" t="s">
        <v>2414</v>
      </c>
      <c r="D22647" t="s">
        <v>8697</v>
      </c>
      <c r="E22647">
        <v>20</v>
      </c>
    </row>
    <row r="22649" spans="1:5">
      <c r="A22649">
        <v>7212509</v>
      </c>
      <c r="C22649" t="s">
        <v>56</v>
      </c>
      <c r="E22649">
        <v>11</v>
      </c>
    </row>
    <row r="22651" spans="1:5">
      <c r="C22651" t="s">
        <v>8762</v>
      </c>
    </row>
    <row r="22653" spans="1:5">
      <c r="A22653">
        <v>72126010</v>
      </c>
      <c r="C22653" t="s">
        <v>2414</v>
      </c>
      <c r="D22653" t="s">
        <v>8697</v>
      </c>
      <c r="E22653">
        <v>20</v>
      </c>
    </row>
    <row r="22655" spans="1:5">
      <c r="A22655">
        <v>7212609</v>
      </c>
      <c r="C22655" t="s">
        <v>56</v>
      </c>
      <c r="E22655">
        <v>11</v>
      </c>
    </row>
    <row r="22657" spans="1:5">
      <c r="A22657">
        <v>7213</v>
      </c>
      <c r="C22657" t="s">
        <v>8763</v>
      </c>
    </row>
    <row r="22658" spans="1:5">
      <c r="C22658" t="s">
        <v>8764</v>
      </c>
    </row>
    <row r="22659" spans="1:5">
      <c r="C22659" t="s">
        <v>8765</v>
      </c>
    </row>
    <row r="22660" spans="1:5">
      <c r="C22660" t="s">
        <v>8766</v>
      </c>
    </row>
    <row r="22661" spans="1:5">
      <c r="C22661" t="s">
        <v>8767</v>
      </c>
    </row>
    <row r="22662" spans="1:5">
      <c r="A22662">
        <v>7213101</v>
      </c>
      <c r="C22662" t="s">
        <v>2414</v>
      </c>
      <c r="D22662" t="s">
        <v>8697</v>
      </c>
      <c r="E22662">
        <v>20</v>
      </c>
    </row>
    <row r="22664" spans="1:5">
      <c r="A22664">
        <v>7213109</v>
      </c>
      <c r="C22664" t="s">
        <v>56</v>
      </c>
      <c r="E22664">
        <v>11</v>
      </c>
    </row>
    <row r="22666" spans="1:5">
      <c r="C22666" t="s">
        <v>8768</v>
      </c>
    </row>
    <row r="22668" spans="1:5">
      <c r="A22668">
        <v>72132010</v>
      </c>
      <c r="C22668" t="s">
        <v>2414</v>
      </c>
      <c r="D22668" t="s">
        <v>8697</v>
      </c>
      <c r="E22668">
        <v>20</v>
      </c>
    </row>
    <row r="22670" spans="1:5">
      <c r="A22670">
        <v>7213209</v>
      </c>
      <c r="C22670" t="s">
        <v>56</v>
      </c>
      <c r="E22670">
        <v>11</v>
      </c>
    </row>
    <row r="22672" spans="1:5">
      <c r="C22672" t="s">
        <v>95</v>
      </c>
    </row>
    <row r="22674" spans="1:5">
      <c r="C22674" t="s">
        <v>8769</v>
      </c>
    </row>
    <row r="22675" spans="1:5">
      <c r="C22675" t="s">
        <v>8770</v>
      </c>
    </row>
    <row r="22676" spans="1:5">
      <c r="A22676">
        <v>7213911</v>
      </c>
      <c r="C22676" t="s">
        <v>2414</v>
      </c>
      <c r="D22676" t="s">
        <v>8697</v>
      </c>
      <c r="E22676">
        <v>20</v>
      </c>
    </row>
    <row r="22678" spans="1:5">
      <c r="A22678">
        <v>7213919</v>
      </c>
      <c r="C22678" t="s">
        <v>56</v>
      </c>
      <c r="E22678">
        <v>11</v>
      </c>
    </row>
    <row r="22680" spans="1:5">
      <c r="C22680" t="s">
        <v>676</v>
      </c>
    </row>
    <row r="22682" spans="1:5">
      <c r="A22682">
        <v>72139910</v>
      </c>
      <c r="C22682" t="s">
        <v>2414</v>
      </c>
      <c r="D22682" t="s">
        <v>8697</v>
      </c>
      <c r="E22682">
        <v>20</v>
      </c>
    </row>
    <row r="22684" spans="1:5">
      <c r="A22684">
        <v>7213999</v>
      </c>
      <c r="C22684" t="s">
        <v>56</v>
      </c>
      <c r="E22684">
        <v>11</v>
      </c>
    </row>
    <row r="22686" spans="1:5">
      <c r="A22686">
        <v>7214</v>
      </c>
      <c r="C22686" t="s">
        <v>8771</v>
      </c>
    </row>
    <row r="22687" spans="1:5">
      <c r="C22687" t="s">
        <v>8772</v>
      </c>
    </row>
    <row r="22688" spans="1:5">
      <c r="C22688" t="s">
        <v>8773</v>
      </c>
    </row>
    <row r="22689" spans="1:5">
      <c r="C22689" t="s">
        <v>8774</v>
      </c>
    </row>
    <row r="22690" spans="1:5">
      <c r="C22690" t="s">
        <v>8775</v>
      </c>
    </row>
    <row r="22692" spans="1:5">
      <c r="A22692">
        <v>72141010</v>
      </c>
      <c r="C22692" t="s">
        <v>2414</v>
      </c>
      <c r="D22692" t="s">
        <v>8697</v>
      </c>
      <c r="E22692">
        <v>20</v>
      </c>
    </row>
    <row r="22694" spans="1:5">
      <c r="A22694">
        <v>7214109</v>
      </c>
      <c r="C22694" t="s">
        <v>56</v>
      </c>
      <c r="E22694">
        <v>11</v>
      </c>
    </row>
    <row r="22698" spans="1:5">
      <c r="A22698">
        <v>343</v>
      </c>
    </row>
    <row r="22700" spans="1:5">
      <c r="A22700" t="s">
        <v>0</v>
      </c>
      <c r="D22700" t="s">
        <v>1</v>
      </c>
      <c r="E22700" t="s">
        <v>2</v>
      </c>
    </row>
    <row r="22702" spans="1:5">
      <c r="A22702" t="s">
        <v>4</v>
      </c>
      <c r="B22702" t="s">
        <v>5</v>
      </c>
    </row>
    <row r="22703" spans="1:5">
      <c r="A22703" t="s">
        <v>7</v>
      </c>
      <c r="B22703" t="s">
        <v>8</v>
      </c>
    </row>
    <row r="22704" spans="1:5">
      <c r="A22704" t="s">
        <v>12</v>
      </c>
    </row>
    <row r="22705" spans="1:5">
      <c r="A22705">
        <v>-1</v>
      </c>
      <c r="B22705">
        <v>-2</v>
      </c>
      <c r="D22705">
        <v>-3</v>
      </c>
      <c r="E22705">
        <v>-4</v>
      </c>
    </row>
    <row r="22706" spans="1:5">
      <c r="C22706" t="s">
        <v>8765</v>
      </c>
    </row>
    <row r="22707" spans="1:5">
      <c r="C22707" t="s">
        <v>8776</v>
      </c>
    </row>
    <row r="22708" spans="1:5">
      <c r="C22708" t="s">
        <v>8777</v>
      </c>
    </row>
    <row r="22710" spans="1:5">
      <c r="A22710">
        <v>7214201</v>
      </c>
      <c r="C22710" t="s">
        <v>2414</v>
      </c>
      <c r="D22710" t="s">
        <v>8697</v>
      </c>
      <c r="E22710">
        <v>20</v>
      </c>
    </row>
    <row r="22712" spans="1:5">
      <c r="A22712">
        <v>7214209</v>
      </c>
      <c r="C22712" t="s">
        <v>56</v>
      </c>
      <c r="E22712">
        <v>11</v>
      </c>
    </row>
    <row r="22714" spans="1:5">
      <c r="C22714" t="s">
        <v>8768</v>
      </c>
    </row>
    <row r="22716" spans="1:5">
      <c r="A22716">
        <v>72143010</v>
      </c>
      <c r="C22716" t="s">
        <v>2414</v>
      </c>
      <c r="D22716" t="s">
        <v>8697</v>
      </c>
      <c r="E22716">
        <v>20</v>
      </c>
    </row>
    <row r="22718" spans="1:5">
      <c r="A22718">
        <v>7214309</v>
      </c>
      <c r="C22718" t="s">
        <v>56</v>
      </c>
      <c r="E22718">
        <v>11</v>
      </c>
    </row>
    <row r="22720" spans="1:5">
      <c r="C22720" t="s">
        <v>95</v>
      </c>
    </row>
    <row r="22722" spans="1:5">
      <c r="C22722" t="s">
        <v>8778</v>
      </c>
    </row>
    <row r="22723" spans="1:5">
      <c r="C22723" t="s">
        <v>8779</v>
      </c>
    </row>
    <row r="22724" spans="1:5">
      <c r="A22724">
        <v>7214911</v>
      </c>
      <c r="C22724" t="s">
        <v>2414</v>
      </c>
      <c r="D22724" t="s">
        <v>8697</v>
      </c>
      <c r="E22724">
        <v>20</v>
      </c>
    </row>
    <row r="22726" spans="1:5">
      <c r="A22726">
        <v>7214919</v>
      </c>
      <c r="C22726" t="s">
        <v>56</v>
      </c>
      <c r="E22726">
        <v>11</v>
      </c>
    </row>
    <row r="22728" spans="1:5">
      <c r="C22728" t="s">
        <v>676</v>
      </c>
    </row>
    <row r="22730" spans="1:5">
      <c r="A22730">
        <v>72149910</v>
      </c>
      <c r="C22730" t="s">
        <v>2414</v>
      </c>
      <c r="D22730" t="s">
        <v>8697</v>
      </c>
      <c r="E22730">
        <v>20</v>
      </c>
    </row>
    <row r="22732" spans="1:5">
      <c r="A22732">
        <v>7214999</v>
      </c>
      <c r="C22732" t="s">
        <v>56</v>
      </c>
      <c r="E22732">
        <v>11</v>
      </c>
    </row>
    <row r="22734" spans="1:5">
      <c r="A22734">
        <v>7215</v>
      </c>
      <c r="C22734" t="s">
        <v>8771</v>
      </c>
    </row>
    <row r="22735" spans="1:5">
      <c r="C22735" t="s">
        <v>8678</v>
      </c>
    </row>
    <row r="22736" spans="1:5">
      <c r="C22736" t="s">
        <v>8780</v>
      </c>
    </row>
    <row r="22737" spans="1:5">
      <c r="C22737" t="s">
        <v>8781</v>
      </c>
    </row>
    <row r="22739" spans="1:5">
      <c r="A22739">
        <v>7215101</v>
      </c>
      <c r="C22739" t="s">
        <v>2414</v>
      </c>
      <c r="D22739" t="s">
        <v>8697</v>
      </c>
      <c r="E22739">
        <v>20</v>
      </c>
    </row>
    <row r="22741" spans="1:5">
      <c r="A22741">
        <v>7215109</v>
      </c>
      <c r="C22741" t="s">
        <v>56</v>
      </c>
      <c r="E22741">
        <v>11</v>
      </c>
    </row>
    <row r="22743" spans="1:5">
      <c r="C22743" t="s">
        <v>8782</v>
      </c>
    </row>
    <row r="22744" spans="1:5">
      <c r="C22744" t="s">
        <v>8783</v>
      </c>
    </row>
    <row r="22746" spans="1:5">
      <c r="A22746">
        <v>7215501</v>
      </c>
      <c r="C22746" t="s">
        <v>2414</v>
      </c>
      <c r="D22746" t="s">
        <v>8697</v>
      </c>
      <c r="E22746">
        <v>20</v>
      </c>
    </row>
    <row r="22748" spans="1:5">
      <c r="A22748">
        <v>7215509</v>
      </c>
      <c r="C22748" t="s">
        <v>56</v>
      </c>
      <c r="E22748">
        <v>11</v>
      </c>
    </row>
    <row r="22750" spans="1:5">
      <c r="C22750" t="s">
        <v>95</v>
      </c>
    </row>
    <row r="22752" spans="1:5">
      <c r="A22752">
        <v>72159010</v>
      </c>
      <c r="C22752" t="s">
        <v>2414</v>
      </c>
      <c r="D22752" t="s">
        <v>8697</v>
      </c>
      <c r="E22752">
        <v>20</v>
      </c>
    </row>
    <row r="22754" spans="1:5">
      <c r="A22754">
        <v>7215909</v>
      </c>
      <c r="C22754" t="s">
        <v>56</v>
      </c>
      <c r="E22754">
        <v>11</v>
      </c>
    </row>
    <row r="22756" spans="1:5">
      <c r="A22756">
        <v>7216</v>
      </c>
      <c r="C22756" t="s">
        <v>8784</v>
      </c>
    </row>
    <row r="22757" spans="1:5">
      <c r="C22757" t="s">
        <v>8785</v>
      </c>
    </row>
    <row r="22759" spans="1:5">
      <c r="A22759">
        <v>72161</v>
      </c>
      <c r="C22759" t="s">
        <v>8786</v>
      </c>
      <c r="E22759" t="s">
        <v>98</v>
      </c>
    </row>
    <row r="22760" spans="1:5">
      <c r="C22760" t="s">
        <v>8787</v>
      </c>
    </row>
    <row r="22761" spans="1:5">
      <c r="C22761" t="s">
        <v>8788</v>
      </c>
    </row>
    <row r="22763" spans="1:5">
      <c r="C22763" t="s">
        <v>8789</v>
      </c>
    </row>
    <row r="22764" spans="1:5">
      <c r="C22764" t="s">
        <v>8787</v>
      </c>
    </row>
    <row r="22765" spans="1:5">
      <c r="C22765" t="s">
        <v>8790</v>
      </c>
    </row>
    <row r="22767" spans="1:5">
      <c r="A22767">
        <v>721621</v>
      </c>
      <c r="C22767" t="s">
        <v>8791</v>
      </c>
      <c r="E22767">
        <v>20</v>
      </c>
    </row>
    <row r="22769" spans="1:5">
      <c r="A22769">
        <v>721622</v>
      </c>
      <c r="C22769" t="s">
        <v>8792</v>
      </c>
      <c r="E22769" t="s">
        <v>98</v>
      </c>
    </row>
    <row r="22771" spans="1:5">
      <c r="C22771" t="s">
        <v>8786</v>
      </c>
    </row>
    <row r="22772" spans="1:5">
      <c r="C22772" t="s">
        <v>8793</v>
      </c>
    </row>
    <row r="22773" spans="1:5">
      <c r="C22773" t="s">
        <v>8794</v>
      </c>
    </row>
    <row r="22775" spans="1:5">
      <c r="C22775" t="s">
        <v>8795</v>
      </c>
    </row>
    <row r="22779" spans="1:5">
      <c r="A22779" t="s">
        <v>8796</v>
      </c>
    </row>
    <row r="22781" spans="1:5">
      <c r="A22781" t="s">
        <v>0</v>
      </c>
      <c r="C22781" t="s">
        <v>1</v>
      </c>
      <c r="D22781" t="s">
        <v>2</v>
      </c>
    </row>
    <row r="22783" spans="1:5">
      <c r="A22783" t="s">
        <v>4</v>
      </c>
      <c r="B22783" t="s">
        <v>5</v>
      </c>
    </row>
    <row r="22784" spans="1:5">
      <c r="A22784" t="s">
        <v>7</v>
      </c>
      <c r="B22784" t="s">
        <v>8</v>
      </c>
    </row>
    <row r="22785" spans="1:4">
      <c r="A22785" t="s">
        <v>12</v>
      </c>
    </row>
    <row r="22786" spans="1:4">
      <c r="A22786">
        <v>-1</v>
      </c>
      <c r="B22786">
        <v>-2</v>
      </c>
      <c r="C22786">
        <v>-3</v>
      </c>
      <c r="D22786">
        <v>-4</v>
      </c>
    </row>
    <row r="22787" spans="1:4">
      <c r="A22787">
        <v>7216311</v>
      </c>
      <c r="C22787" t="s">
        <v>8797</v>
      </c>
      <c r="D22787" t="s">
        <v>265</v>
      </c>
    </row>
    <row r="22789" spans="1:4">
      <c r="A22789">
        <v>7216319</v>
      </c>
      <c r="C22789" t="s">
        <v>56</v>
      </c>
      <c r="D22789">
        <v>20</v>
      </c>
    </row>
    <row r="22791" spans="1:4">
      <c r="C22791" t="s">
        <v>8798</v>
      </c>
    </row>
    <row r="22793" spans="1:4">
      <c r="A22793">
        <v>72163210</v>
      </c>
      <c r="C22793" t="s">
        <v>8799</v>
      </c>
      <c r="D22793" t="s">
        <v>265</v>
      </c>
    </row>
    <row r="22795" spans="1:4">
      <c r="A22795">
        <v>7216329</v>
      </c>
      <c r="C22795" t="s">
        <v>56</v>
      </c>
      <c r="D22795">
        <v>20</v>
      </c>
    </row>
    <row r="22797" spans="1:4">
      <c r="C22797" t="s">
        <v>8800</v>
      </c>
    </row>
    <row r="22799" spans="1:4">
      <c r="A22799">
        <v>72163310</v>
      </c>
      <c r="C22799" t="s">
        <v>8801</v>
      </c>
      <c r="D22799" t="s">
        <v>265</v>
      </c>
    </row>
    <row r="22801" spans="1:4">
      <c r="A22801">
        <v>7216339</v>
      </c>
      <c r="C22801" t="s">
        <v>56</v>
      </c>
      <c r="D22801">
        <v>20</v>
      </c>
    </row>
    <row r="22803" spans="1:4">
      <c r="C22803" t="s">
        <v>8789</v>
      </c>
    </row>
    <row r="22804" spans="1:4">
      <c r="C22804" t="s">
        <v>8802</v>
      </c>
    </row>
    <row r="22805" spans="1:4">
      <c r="C22805" t="s">
        <v>8794</v>
      </c>
    </row>
    <row r="22807" spans="1:4">
      <c r="A22807">
        <v>7216401</v>
      </c>
      <c r="C22807" t="s">
        <v>8797</v>
      </c>
      <c r="D22807" t="s">
        <v>265</v>
      </c>
    </row>
    <row r="22809" spans="1:4">
      <c r="A22809">
        <v>7216409</v>
      </c>
      <c r="C22809" t="s">
        <v>56</v>
      </c>
      <c r="D22809">
        <v>20</v>
      </c>
    </row>
    <row r="22811" spans="1:4">
      <c r="A22811">
        <v>72165</v>
      </c>
      <c r="C22811" t="s">
        <v>8803</v>
      </c>
      <c r="D22811" t="s">
        <v>98</v>
      </c>
    </row>
    <row r="22812" spans="1:4">
      <c r="C22812" t="s">
        <v>8804</v>
      </c>
    </row>
    <row r="22814" spans="1:4">
      <c r="C22814" t="s">
        <v>8805</v>
      </c>
    </row>
    <row r="22815" spans="1:4">
      <c r="C22815" t="s">
        <v>8806</v>
      </c>
    </row>
    <row r="22817" spans="1:4">
      <c r="A22817">
        <v>721661</v>
      </c>
      <c r="C22817" t="s">
        <v>8807</v>
      </c>
      <c r="D22817">
        <v>20</v>
      </c>
    </row>
    <row r="22819" spans="1:4">
      <c r="A22819">
        <v>721669</v>
      </c>
      <c r="C22819" t="s">
        <v>27</v>
      </c>
      <c r="D22819">
        <v>20</v>
      </c>
    </row>
    <row r="22821" spans="1:4">
      <c r="C22821" t="s">
        <v>95</v>
      </c>
    </row>
    <row r="22823" spans="1:4">
      <c r="A22823">
        <v>72169100</v>
      </c>
      <c r="C22823" t="s">
        <v>8808</v>
      </c>
      <c r="D22823" t="s">
        <v>98</v>
      </c>
    </row>
    <row r="22824" spans="1:4">
      <c r="C22824" t="s">
        <v>1545</v>
      </c>
    </row>
    <row r="22826" spans="1:4">
      <c r="A22826">
        <v>721699</v>
      </c>
      <c r="C22826" t="s">
        <v>27</v>
      </c>
      <c r="D22826">
        <v>20</v>
      </c>
    </row>
    <row r="22828" spans="1:4">
      <c r="A22828">
        <v>7217</v>
      </c>
      <c r="C22828" t="s">
        <v>8809</v>
      </c>
    </row>
    <row r="22830" spans="1:4">
      <c r="A22830">
        <v>72171</v>
      </c>
      <c r="C22830" t="s">
        <v>8810</v>
      </c>
      <c r="D22830" t="s">
        <v>98</v>
      </c>
    </row>
    <row r="22832" spans="1:4">
      <c r="A22832">
        <v>72172</v>
      </c>
      <c r="C22832" t="s">
        <v>8811</v>
      </c>
      <c r="D22832" t="s">
        <v>98</v>
      </c>
    </row>
    <row r="22834" spans="1:4">
      <c r="C22834" t="s">
        <v>8812</v>
      </c>
    </row>
    <row r="22836" spans="1:4">
      <c r="A22836">
        <v>72173010</v>
      </c>
      <c r="C22836" t="s">
        <v>8813</v>
      </c>
      <c r="D22836">
        <v>11</v>
      </c>
    </row>
    <row r="22837" spans="1:4">
      <c r="C22837" t="s">
        <v>8814</v>
      </c>
    </row>
    <row r="22839" spans="1:4">
      <c r="A22839">
        <v>7217302</v>
      </c>
      <c r="C22839" t="s">
        <v>8815</v>
      </c>
      <c r="D22839" t="s">
        <v>265</v>
      </c>
    </row>
    <row r="22841" spans="1:4">
      <c r="A22841">
        <v>7217309</v>
      </c>
      <c r="C22841" t="s">
        <v>56</v>
      </c>
      <c r="D22841">
        <v>20</v>
      </c>
    </row>
    <row r="22843" spans="1:4">
      <c r="A22843">
        <v>72179</v>
      </c>
      <c r="C22843" t="s">
        <v>33</v>
      </c>
      <c r="D22843">
        <v>20</v>
      </c>
    </row>
    <row r="22845" spans="1:4">
      <c r="C22845" t="s">
        <v>8816</v>
      </c>
    </row>
    <row r="22847" spans="1:4">
      <c r="A22847">
        <v>7218</v>
      </c>
      <c r="C22847" t="s">
        <v>8817</v>
      </c>
    </row>
    <row r="22848" spans="1:4">
      <c r="C22848" t="s">
        <v>8818</v>
      </c>
    </row>
    <row r="22849" spans="1:4">
      <c r="C22849" t="s">
        <v>8678</v>
      </c>
    </row>
    <row r="22850" spans="1:4">
      <c r="A22850">
        <v>72181</v>
      </c>
      <c r="C22850" t="s">
        <v>8819</v>
      </c>
      <c r="D22850" t="s">
        <v>155</v>
      </c>
    </row>
    <row r="22852" spans="1:4">
      <c r="C22852" t="s">
        <v>95</v>
      </c>
    </row>
    <row r="22854" spans="1:4">
      <c r="A22854">
        <v>72189100</v>
      </c>
      <c r="C22854" t="s">
        <v>8778</v>
      </c>
      <c r="D22854" t="s">
        <v>155</v>
      </c>
    </row>
    <row r="22855" spans="1:4">
      <c r="C22855" t="s">
        <v>8820</v>
      </c>
    </row>
    <row r="22856" spans="1:4">
      <c r="A22856">
        <v>721899</v>
      </c>
      <c r="C22856" t="s">
        <v>27</v>
      </c>
      <c r="D22856">
        <v>3</v>
      </c>
    </row>
    <row r="22858" spans="1:4">
      <c r="A22858">
        <v>7219</v>
      </c>
      <c r="C22858" t="s">
        <v>8821</v>
      </c>
    </row>
    <row r="22859" spans="1:4">
      <c r="C22859" t="s">
        <v>8822</v>
      </c>
    </row>
    <row r="22863" spans="1:4">
      <c r="A22863">
        <v>345</v>
      </c>
    </row>
    <row r="22865" spans="1:4">
      <c r="A22865" t="s">
        <v>0</v>
      </c>
      <c r="C22865" t="s">
        <v>1</v>
      </c>
      <c r="D22865" t="s">
        <v>2</v>
      </c>
    </row>
    <row r="22867" spans="1:4">
      <c r="A22867" t="s">
        <v>4</v>
      </c>
      <c r="B22867" t="s">
        <v>5</v>
      </c>
    </row>
    <row r="22868" spans="1:4">
      <c r="A22868" t="s">
        <v>7</v>
      </c>
      <c r="B22868" t="s">
        <v>8</v>
      </c>
    </row>
    <row r="22869" spans="1:4">
      <c r="A22869" t="s">
        <v>12</v>
      </c>
    </row>
    <row r="22870" spans="1:4">
      <c r="A22870">
        <v>-1</v>
      </c>
      <c r="B22870">
        <v>-2</v>
      </c>
      <c r="C22870">
        <v>-3</v>
      </c>
      <c r="D22870">
        <v>-4</v>
      </c>
    </row>
    <row r="22871" spans="1:4">
      <c r="C22871" t="s">
        <v>8823</v>
      </c>
    </row>
    <row r="22873" spans="1:4">
      <c r="A22873">
        <v>72191100</v>
      </c>
      <c r="C22873" t="s">
        <v>8824</v>
      </c>
      <c r="D22873" t="s">
        <v>155</v>
      </c>
    </row>
    <row r="22875" spans="1:4">
      <c r="A22875">
        <v>721912</v>
      </c>
      <c r="C22875" t="s">
        <v>8706</v>
      </c>
      <c r="D22875" t="s">
        <v>155</v>
      </c>
    </row>
    <row r="22876" spans="1:4">
      <c r="C22876" t="s">
        <v>8825</v>
      </c>
    </row>
    <row r="22878" spans="1:4">
      <c r="A22878">
        <v>721913</v>
      </c>
      <c r="C22878" t="s">
        <v>8701</v>
      </c>
      <c r="D22878" t="s">
        <v>155</v>
      </c>
    </row>
    <row r="22879" spans="1:4">
      <c r="C22879" t="s">
        <v>8826</v>
      </c>
    </row>
    <row r="22881" spans="1:4">
      <c r="A22881">
        <v>721914</v>
      </c>
      <c r="C22881" t="s">
        <v>8827</v>
      </c>
      <c r="D22881" t="s">
        <v>155</v>
      </c>
    </row>
    <row r="22883" spans="1:4">
      <c r="C22883" t="s">
        <v>8828</v>
      </c>
    </row>
    <row r="22885" spans="1:4">
      <c r="A22885">
        <v>72192100</v>
      </c>
      <c r="C22885" t="s">
        <v>8824</v>
      </c>
      <c r="D22885" t="s">
        <v>155</v>
      </c>
    </row>
    <row r="22887" spans="1:4">
      <c r="A22887">
        <v>721922</v>
      </c>
      <c r="C22887" t="s">
        <v>8706</v>
      </c>
      <c r="D22887" t="s">
        <v>155</v>
      </c>
    </row>
    <row r="22888" spans="1:4">
      <c r="C22888" t="s">
        <v>8825</v>
      </c>
    </row>
    <row r="22890" spans="1:4">
      <c r="C22890" t="s">
        <v>8701</v>
      </c>
    </row>
    <row r="22891" spans="1:4">
      <c r="C22891" t="s">
        <v>8702</v>
      </c>
    </row>
    <row r="22893" spans="1:4">
      <c r="A22893">
        <v>7219231</v>
      </c>
      <c r="C22893" t="s">
        <v>8829</v>
      </c>
      <c r="D22893" t="s">
        <v>155</v>
      </c>
    </row>
    <row r="22894" spans="1:4">
      <c r="C22894" t="s">
        <v>8830</v>
      </c>
    </row>
    <row r="22895" spans="1:4">
      <c r="C22895" t="s">
        <v>8831</v>
      </c>
    </row>
    <row r="22897" spans="1:4">
      <c r="A22897">
        <v>7219239</v>
      </c>
      <c r="C22897" t="s">
        <v>56</v>
      </c>
      <c r="D22897">
        <v>3</v>
      </c>
    </row>
    <row r="22899" spans="1:4">
      <c r="C22899" t="s">
        <v>8703</v>
      </c>
    </row>
    <row r="22901" spans="1:4">
      <c r="A22901">
        <v>72192410</v>
      </c>
      <c r="C22901" t="s">
        <v>8832</v>
      </c>
      <c r="D22901" t="s">
        <v>155</v>
      </c>
    </row>
    <row r="22902" spans="1:4">
      <c r="C22902" t="s">
        <v>8833</v>
      </c>
    </row>
    <row r="22904" spans="1:4">
      <c r="A22904">
        <v>7219249</v>
      </c>
      <c r="C22904" t="s">
        <v>56</v>
      </c>
      <c r="D22904">
        <v>3</v>
      </c>
    </row>
    <row r="22906" spans="1:4">
      <c r="C22906" t="s">
        <v>8756</v>
      </c>
    </row>
    <row r="22907" spans="1:4">
      <c r="C22907" t="s">
        <v>8757</v>
      </c>
    </row>
    <row r="22909" spans="1:4">
      <c r="A22909">
        <v>721931</v>
      </c>
      <c r="C22909" t="s">
        <v>8834</v>
      </c>
      <c r="D22909" t="s">
        <v>155</v>
      </c>
    </row>
    <row r="22911" spans="1:4">
      <c r="C22911" t="s">
        <v>8701</v>
      </c>
    </row>
    <row r="22912" spans="1:4">
      <c r="C22912" t="s">
        <v>8702</v>
      </c>
    </row>
    <row r="22914" spans="1:4">
      <c r="A22914">
        <v>7219321</v>
      </c>
      <c r="C22914" t="s">
        <v>8829</v>
      </c>
      <c r="D22914" t="s">
        <v>155</v>
      </c>
    </row>
    <row r="22915" spans="1:4">
      <c r="C22915" t="s">
        <v>8830</v>
      </c>
    </row>
    <row r="22916" spans="1:4">
      <c r="C22916" t="s">
        <v>8831</v>
      </c>
    </row>
    <row r="22918" spans="1:4">
      <c r="A22918">
        <v>7219329</v>
      </c>
      <c r="C22918" t="s">
        <v>56</v>
      </c>
      <c r="D22918">
        <v>3</v>
      </c>
    </row>
    <row r="22920" spans="1:4">
      <c r="C22920" t="s">
        <v>8726</v>
      </c>
    </row>
    <row r="22921" spans="1:4">
      <c r="C22921" t="s">
        <v>8727</v>
      </c>
    </row>
    <row r="22923" spans="1:4">
      <c r="A22923">
        <v>7219331</v>
      </c>
      <c r="C22923" t="s">
        <v>8832</v>
      </c>
      <c r="D22923" t="s">
        <v>155</v>
      </c>
    </row>
    <row r="22924" spans="1:4">
      <c r="C22924" t="s">
        <v>8833</v>
      </c>
    </row>
    <row r="22926" spans="1:4">
      <c r="A22926">
        <v>7219339</v>
      </c>
      <c r="C22926" t="s">
        <v>56</v>
      </c>
      <c r="D22926">
        <v>3</v>
      </c>
    </row>
    <row r="22928" spans="1:4">
      <c r="C22928" t="s">
        <v>8721</v>
      </c>
    </row>
    <row r="22929" spans="1:4">
      <c r="C22929" t="s">
        <v>8722</v>
      </c>
    </row>
    <row r="22931" spans="1:4">
      <c r="A22931">
        <v>7219341</v>
      </c>
      <c r="C22931" t="s">
        <v>8832</v>
      </c>
      <c r="D22931" t="s">
        <v>155</v>
      </c>
    </row>
    <row r="22932" spans="1:4">
      <c r="C22932" t="s">
        <v>8833</v>
      </c>
    </row>
    <row r="22934" spans="1:4">
      <c r="A22934">
        <v>7219349</v>
      </c>
      <c r="C22934" t="s">
        <v>56</v>
      </c>
      <c r="D22934">
        <v>3</v>
      </c>
    </row>
    <row r="22936" spans="1:4">
      <c r="C22936" t="s">
        <v>8723</v>
      </c>
    </row>
    <row r="22942" spans="1:4">
      <c r="A22942" t="s">
        <v>8835</v>
      </c>
    </row>
    <row r="22944" spans="1:4">
      <c r="A22944" t="s">
        <v>0</v>
      </c>
      <c r="C22944" t="s">
        <v>1</v>
      </c>
      <c r="D22944" t="s">
        <v>2</v>
      </c>
    </row>
    <row r="22946" spans="1:4">
      <c r="A22946" t="s">
        <v>4</v>
      </c>
      <c r="B22946" t="s">
        <v>5</v>
      </c>
    </row>
    <row r="22947" spans="1:4">
      <c r="A22947" t="s">
        <v>7</v>
      </c>
      <c r="B22947" t="s">
        <v>8</v>
      </c>
    </row>
    <row r="22948" spans="1:4">
      <c r="A22948" t="s">
        <v>12</v>
      </c>
    </row>
    <row r="22949" spans="1:4">
      <c r="A22949">
        <v>-1</v>
      </c>
      <c r="B22949">
        <v>-2</v>
      </c>
      <c r="C22949">
        <v>-3</v>
      </c>
      <c r="D22949">
        <v>-4</v>
      </c>
    </row>
    <row r="22950" spans="1:4">
      <c r="A22950">
        <v>7219351</v>
      </c>
      <c r="C22950" t="s">
        <v>8829</v>
      </c>
      <c r="D22950" t="s">
        <v>155</v>
      </c>
    </row>
    <row r="22951" spans="1:4">
      <c r="C22951" t="s">
        <v>8830</v>
      </c>
    </row>
    <row r="22952" spans="1:4">
      <c r="C22952" t="s">
        <v>8831</v>
      </c>
    </row>
    <row r="22954" spans="1:4">
      <c r="A22954">
        <v>7219359</v>
      </c>
      <c r="C22954" t="s">
        <v>56</v>
      </c>
      <c r="D22954">
        <v>3</v>
      </c>
    </row>
    <row r="22956" spans="1:4">
      <c r="C22956" t="s">
        <v>95</v>
      </c>
    </row>
    <row r="22958" spans="1:4">
      <c r="A22958">
        <v>72199010</v>
      </c>
      <c r="C22958" t="s">
        <v>8836</v>
      </c>
      <c r="D22958" t="s">
        <v>155</v>
      </c>
    </row>
    <row r="22960" spans="1:4">
      <c r="A22960">
        <v>7219909</v>
      </c>
      <c r="C22960" t="s">
        <v>56</v>
      </c>
      <c r="D22960">
        <v>3</v>
      </c>
    </row>
    <row r="22962" spans="1:4">
      <c r="A22962">
        <v>722</v>
      </c>
      <c r="C22962" t="s">
        <v>8821</v>
      </c>
    </row>
    <row r="22963" spans="1:4">
      <c r="C22963" t="s">
        <v>8837</v>
      </c>
    </row>
    <row r="22965" spans="1:4">
      <c r="C22965" t="s">
        <v>8748</v>
      </c>
    </row>
    <row r="22967" spans="1:4">
      <c r="A22967">
        <v>72201100</v>
      </c>
      <c r="C22967" t="s">
        <v>8834</v>
      </c>
      <c r="D22967" t="s">
        <v>155</v>
      </c>
    </row>
    <row r="22969" spans="1:4">
      <c r="C22969" t="s">
        <v>8838</v>
      </c>
    </row>
    <row r="22971" spans="1:4">
      <c r="A22971">
        <v>72201210</v>
      </c>
      <c r="C22971" t="s">
        <v>8839</v>
      </c>
      <c r="D22971" t="s">
        <v>155</v>
      </c>
    </row>
    <row r="22972" spans="1:4">
      <c r="C22972" t="s">
        <v>8840</v>
      </c>
    </row>
    <row r="22974" spans="1:4">
      <c r="A22974">
        <v>7220129</v>
      </c>
      <c r="C22974" t="s">
        <v>56</v>
      </c>
      <c r="D22974">
        <v>3</v>
      </c>
    </row>
    <row r="22976" spans="1:4">
      <c r="C22976" t="s">
        <v>8756</v>
      </c>
    </row>
    <row r="22977" spans="1:4">
      <c r="C22977" t="s">
        <v>8757</v>
      </c>
    </row>
    <row r="22979" spans="1:4">
      <c r="A22979">
        <v>7220201</v>
      </c>
      <c r="C22979" t="s">
        <v>8839</v>
      </c>
      <c r="D22979" t="s">
        <v>155</v>
      </c>
    </row>
    <row r="22980" spans="1:4">
      <c r="C22980" t="s">
        <v>8840</v>
      </c>
    </row>
    <row r="22982" spans="1:4">
      <c r="A22982">
        <v>7220209</v>
      </c>
      <c r="C22982" t="s">
        <v>56</v>
      </c>
      <c r="D22982">
        <v>3</v>
      </c>
    </row>
    <row r="22984" spans="1:4">
      <c r="C22984" t="s">
        <v>95</v>
      </c>
    </row>
    <row r="22986" spans="1:4">
      <c r="A22986">
        <v>72209010</v>
      </c>
      <c r="C22986" t="s">
        <v>8839</v>
      </c>
      <c r="D22986" t="s">
        <v>155</v>
      </c>
    </row>
    <row r="22987" spans="1:4">
      <c r="C22987" t="s">
        <v>8840</v>
      </c>
    </row>
    <row r="22989" spans="1:4">
      <c r="A22989">
        <v>7220909</v>
      </c>
      <c r="C22989" t="s">
        <v>56</v>
      </c>
      <c r="D22989">
        <v>3</v>
      </c>
    </row>
    <row r="22991" spans="1:4">
      <c r="A22991">
        <v>7221</v>
      </c>
      <c r="C22991" t="s">
        <v>8763</v>
      </c>
    </row>
    <row r="22992" spans="1:4">
      <c r="C22992" t="s">
        <v>8841</v>
      </c>
    </row>
    <row r="22994" spans="1:4">
      <c r="A22994">
        <v>7221001</v>
      </c>
      <c r="C22994" t="s">
        <v>8842</v>
      </c>
      <c r="D22994" t="s">
        <v>155</v>
      </c>
    </row>
    <row r="22995" spans="1:4">
      <c r="C22995" t="s">
        <v>8843</v>
      </c>
    </row>
    <row r="22996" spans="1:4">
      <c r="C22996" t="s">
        <v>8831</v>
      </c>
    </row>
    <row r="22998" spans="1:4">
      <c r="A22998">
        <v>7221009</v>
      </c>
      <c r="C22998" t="s">
        <v>56</v>
      </c>
      <c r="D22998">
        <v>3</v>
      </c>
    </row>
    <row r="23000" spans="1:4">
      <c r="A23000">
        <v>7222</v>
      </c>
      <c r="C23000" t="s">
        <v>8844</v>
      </c>
    </row>
    <row r="23001" spans="1:4">
      <c r="C23001" t="s">
        <v>8845</v>
      </c>
    </row>
    <row r="23002" spans="1:4">
      <c r="C23002" t="s">
        <v>8678</v>
      </c>
    </row>
    <row r="23003" spans="1:4">
      <c r="C23003" t="s">
        <v>8846</v>
      </c>
    </row>
    <row r="23004" spans="1:4">
      <c r="C23004" t="s">
        <v>8847</v>
      </c>
    </row>
    <row r="23006" spans="1:4">
      <c r="A23006">
        <v>722211</v>
      </c>
      <c r="C23006" t="s">
        <v>8848</v>
      </c>
      <c r="D23006">
        <v>3</v>
      </c>
    </row>
    <row r="23008" spans="1:4">
      <c r="A23008">
        <v>722219</v>
      </c>
      <c r="C23008" t="s">
        <v>27</v>
      </c>
      <c r="D23008">
        <v>3</v>
      </c>
    </row>
    <row r="23010" spans="1:4">
      <c r="A23010">
        <v>72222</v>
      </c>
      <c r="C23010" t="s">
        <v>8849</v>
      </c>
      <c r="D23010" t="s">
        <v>155</v>
      </c>
    </row>
    <row r="23011" spans="1:4">
      <c r="C23011" t="s">
        <v>8850</v>
      </c>
    </row>
    <row r="23013" spans="1:4">
      <c r="A23013">
        <v>72223</v>
      </c>
      <c r="C23013" t="s">
        <v>8851</v>
      </c>
      <c r="D23013" t="s">
        <v>155</v>
      </c>
    </row>
    <row r="23015" spans="1:4">
      <c r="A23015">
        <v>72224</v>
      </c>
      <c r="C23015" t="s">
        <v>8852</v>
      </c>
      <c r="D23015" t="s">
        <v>155</v>
      </c>
    </row>
    <row r="23017" spans="1:4">
      <c r="A23017">
        <v>7223</v>
      </c>
      <c r="C23017" t="s">
        <v>8853</v>
      </c>
      <c r="D23017">
        <v>11</v>
      </c>
    </row>
    <row r="23022" spans="1:4">
      <c r="A23022">
        <v>347</v>
      </c>
    </row>
    <row r="23024" spans="1:4">
      <c r="A23024" t="s">
        <v>0</v>
      </c>
      <c r="C23024" t="s">
        <v>1</v>
      </c>
      <c r="D23024" t="s">
        <v>2</v>
      </c>
    </row>
    <row r="23026" spans="1:4">
      <c r="A23026" t="s">
        <v>4</v>
      </c>
      <c r="B23026" t="s">
        <v>5</v>
      </c>
    </row>
    <row r="23027" spans="1:4">
      <c r="A23027" t="s">
        <v>7</v>
      </c>
      <c r="B23027" t="s">
        <v>8</v>
      </c>
    </row>
    <row r="23028" spans="1:4">
      <c r="A23028" t="s">
        <v>12</v>
      </c>
    </row>
    <row r="23029" spans="1:4">
      <c r="A23029">
        <v>-1</v>
      </c>
      <c r="B23029">
        <v>-2</v>
      </c>
      <c r="C23029">
        <v>-3</v>
      </c>
      <c r="D23029">
        <v>-4</v>
      </c>
    </row>
    <row r="23030" spans="1:4">
      <c r="C23030" t="s">
        <v>8854</v>
      </c>
    </row>
    <row r="23031" spans="1:4">
      <c r="C23031" t="s">
        <v>8855</v>
      </c>
    </row>
    <row r="23032" spans="1:4">
      <c r="C23032" t="s">
        <v>8856</v>
      </c>
    </row>
    <row r="23034" spans="1:4">
      <c r="A23034">
        <v>7224</v>
      </c>
      <c r="C23034" t="s">
        <v>8857</v>
      </c>
    </row>
    <row r="23035" spans="1:4">
      <c r="C23035" t="s">
        <v>8858</v>
      </c>
    </row>
    <row r="23036" spans="1:4">
      <c r="C23036" t="s">
        <v>8678</v>
      </c>
    </row>
    <row r="23038" spans="1:4">
      <c r="A23038">
        <v>72241</v>
      </c>
      <c r="C23038" t="s">
        <v>8819</v>
      </c>
      <c r="D23038" t="s">
        <v>265</v>
      </c>
    </row>
    <row r="23040" spans="1:4">
      <c r="A23040">
        <v>72249</v>
      </c>
      <c r="C23040" t="s">
        <v>33</v>
      </c>
      <c r="D23040">
        <v>11</v>
      </c>
    </row>
    <row r="23042" spans="1:4">
      <c r="A23042">
        <v>7225</v>
      </c>
      <c r="C23042" t="s">
        <v>8859</v>
      </c>
    </row>
    <row r="23043" spans="1:4">
      <c r="C23043" t="s">
        <v>8822</v>
      </c>
    </row>
    <row r="23045" spans="1:4">
      <c r="C23045" t="s">
        <v>8860</v>
      </c>
    </row>
    <row r="23047" spans="1:4">
      <c r="A23047">
        <v>72251100</v>
      </c>
      <c r="C23047" t="s">
        <v>8861</v>
      </c>
      <c r="D23047">
        <v>11</v>
      </c>
    </row>
    <row r="23049" spans="1:4">
      <c r="A23049">
        <v>722519</v>
      </c>
      <c r="C23049" t="s">
        <v>27</v>
      </c>
      <c r="D23049">
        <v>11</v>
      </c>
    </row>
    <row r="23051" spans="1:4">
      <c r="A23051">
        <v>72253</v>
      </c>
      <c r="C23051" t="s">
        <v>8862</v>
      </c>
      <c r="D23051" t="s">
        <v>265</v>
      </c>
    </row>
    <row r="23052" spans="1:4">
      <c r="C23052" t="s">
        <v>8863</v>
      </c>
    </row>
    <row r="23053" spans="1:4">
      <c r="A23053">
        <v>72254</v>
      </c>
      <c r="C23053" t="s">
        <v>8864</v>
      </c>
      <c r="D23053" t="s">
        <v>265</v>
      </c>
    </row>
    <row r="23054" spans="1:4">
      <c r="C23054" t="s">
        <v>8863</v>
      </c>
    </row>
    <row r="23056" spans="1:4">
      <c r="A23056">
        <v>72255</v>
      </c>
      <c r="C23056" t="s">
        <v>8865</v>
      </c>
      <c r="D23056" t="s">
        <v>265</v>
      </c>
    </row>
    <row r="23057" spans="1:4">
      <c r="C23057" t="s">
        <v>8866</v>
      </c>
    </row>
    <row r="23059" spans="1:4">
      <c r="C23059" t="s">
        <v>95</v>
      </c>
    </row>
    <row r="23061" spans="1:4">
      <c r="A23061">
        <v>72259100</v>
      </c>
      <c r="C23061" t="s">
        <v>8867</v>
      </c>
      <c r="D23061" t="s">
        <v>265</v>
      </c>
    </row>
    <row r="23063" spans="1:4">
      <c r="A23063">
        <v>722592</v>
      </c>
      <c r="C23063" t="s">
        <v>8868</v>
      </c>
      <c r="D23063" t="s">
        <v>265</v>
      </c>
    </row>
    <row r="23065" spans="1:4">
      <c r="A23065">
        <v>722599</v>
      </c>
      <c r="C23065" t="s">
        <v>27</v>
      </c>
      <c r="D23065">
        <v>11</v>
      </c>
    </row>
    <row r="23067" spans="1:4">
      <c r="A23067">
        <v>7226</v>
      </c>
      <c r="C23067" t="s">
        <v>8859</v>
      </c>
    </row>
    <row r="23068" spans="1:4">
      <c r="C23068" t="s">
        <v>8837</v>
      </c>
    </row>
    <row r="23070" spans="1:4">
      <c r="C23070" t="s">
        <v>8860</v>
      </c>
    </row>
    <row r="23072" spans="1:4">
      <c r="A23072">
        <v>72261100</v>
      </c>
      <c r="C23072" t="s">
        <v>8861</v>
      </c>
      <c r="D23072">
        <v>11</v>
      </c>
    </row>
    <row r="23074" spans="1:4">
      <c r="A23074">
        <v>722619</v>
      </c>
      <c r="C23074" t="s">
        <v>27</v>
      </c>
      <c r="D23074">
        <v>11</v>
      </c>
    </row>
    <row r="23076" spans="1:4">
      <c r="A23076">
        <v>72262</v>
      </c>
      <c r="C23076" t="s">
        <v>8869</v>
      </c>
      <c r="D23076">
        <v>11</v>
      </c>
    </row>
    <row r="23078" spans="1:4">
      <c r="C23078" t="s">
        <v>95</v>
      </c>
    </row>
    <row r="23080" spans="1:4">
      <c r="A23080">
        <v>72269100</v>
      </c>
      <c r="C23080" t="s">
        <v>8870</v>
      </c>
      <c r="D23080" t="s">
        <v>265</v>
      </c>
    </row>
    <row r="23082" spans="1:4">
      <c r="A23082">
        <v>722692</v>
      </c>
      <c r="C23082" t="s">
        <v>8871</v>
      </c>
      <c r="D23082" t="s">
        <v>265</v>
      </c>
    </row>
    <row r="23083" spans="1:4">
      <c r="C23083" t="s">
        <v>8872</v>
      </c>
    </row>
    <row r="23085" spans="1:4">
      <c r="A23085">
        <v>722699</v>
      </c>
      <c r="C23085" t="s">
        <v>27</v>
      </c>
      <c r="D23085">
        <v>11</v>
      </c>
    </row>
    <row r="23087" spans="1:4">
      <c r="A23087">
        <v>7227</v>
      </c>
      <c r="C23087" t="s">
        <v>8763</v>
      </c>
    </row>
    <row r="23088" spans="1:4">
      <c r="C23088" t="s">
        <v>8873</v>
      </c>
    </row>
    <row r="23090" spans="1:5">
      <c r="A23090">
        <v>72271</v>
      </c>
      <c r="C23090" t="s">
        <v>8869</v>
      </c>
      <c r="D23090">
        <v>11</v>
      </c>
    </row>
    <row r="23092" spans="1:5">
      <c r="A23092">
        <v>72272</v>
      </c>
      <c r="C23092" t="s">
        <v>8874</v>
      </c>
      <c r="D23092">
        <v>11</v>
      </c>
    </row>
    <row r="23094" spans="1:5">
      <c r="A23094">
        <v>72279</v>
      </c>
      <c r="C23094" t="s">
        <v>33</v>
      </c>
      <c r="D23094">
        <v>11</v>
      </c>
    </row>
    <row r="23102" spans="1:5">
      <c r="A23102">
        <v>348</v>
      </c>
    </row>
    <row r="23104" spans="1:5">
      <c r="A23104" t="s">
        <v>0</v>
      </c>
      <c r="D23104" t="s">
        <v>1</v>
      </c>
      <c r="E23104" t="s">
        <v>2</v>
      </c>
    </row>
    <row r="23106" spans="1:5">
      <c r="A23106" t="s">
        <v>4</v>
      </c>
      <c r="B23106" t="s">
        <v>5</v>
      </c>
    </row>
    <row r="23107" spans="1:5">
      <c r="A23107" t="s">
        <v>7</v>
      </c>
      <c r="B23107" t="s">
        <v>8</v>
      </c>
    </row>
    <row r="23108" spans="1:5">
      <c r="A23108" t="s">
        <v>12</v>
      </c>
    </row>
    <row r="23109" spans="1:5">
      <c r="A23109">
        <v>-1</v>
      </c>
      <c r="B23109">
        <v>-2</v>
      </c>
      <c r="D23109">
        <v>-3</v>
      </c>
      <c r="E23109">
        <v>-4</v>
      </c>
    </row>
    <row r="23110" spans="1:5">
      <c r="A23110">
        <v>7228</v>
      </c>
      <c r="C23110" t="s">
        <v>8875</v>
      </c>
    </row>
    <row r="23111" spans="1:5">
      <c r="C23111" t="s">
        <v>8876</v>
      </c>
    </row>
    <row r="23112" spans="1:5">
      <c r="C23112" t="s">
        <v>8877</v>
      </c>
    </row>
    <row r="23113" spans="1:5">
      <c r="C23113" t="s">
        <v>8878</v>
      </c>
    </row>
    <row r="23115" spans="1:5">
      <c r="A23115">
        <v>72281</v>
      </c>
      <c r="C23115" t="s">
        <v>8879</v>
      </c>
      <c r="E23115" t="s">
        <v>265</v>
      </c>
    </row>
    <row r="23117" spans="1:5">
      <c r="C23117" t="s">
        <v>8880</v>
      </c>
    </row>
    <row r="23119" spans="1:5">
      <c r="A23119">
        <v>72282010</v>
      </c>
      <c r="C23119" t="s">
        <v>8881</v>
      </c>
      <c r="E23119" t="s">
        <v>98</v>
      </c>
    </row>
    <row r="23121" spans="1:5">
      <c r="A23121">
        <v>7228209</v>
      </c>
      <c r="C23121" t="s">
        <v>56</v>
      </c>
      <c r="E23121">
        <v>11</v>
      </c>
    </row>
    <row r="23123" spans="1:5">
      <c r="C23123" t="s">
        <v>8882</v>
      </c>
    </row>
    <row r="23124" spans="1:5">
      <c r="C23124" t="s">
        <v>8883</v>
      </c>
    </row>
    <row r="23126" spans="1:5">
      <c r="A23126">
        <v>7228301</v>
      </c>
      <c r="C23126" t="s">
        <v>8884</v>
      </c>
      <c r="E23126" t="s">
        <v>98</v>
      </c>
    </row>
    <row r="23127" spans="1:5">
      <c r="C23127" t="s">
        <v>8885</v>
      </c>
    </row>
    <row r="23129" spans="1:5">
      <c r="A23129">
        <v>7228309</v>
      </c>
      <c r="C23129" t="s">
        <v>56</v>
      </c>
      <c r="E23129">
        <v>11</v>
      </c>
    </row>
    <row r="23131" spans="1:5">
      <c r="A23131">
        <v>72284</v>
      </c>
      <c r="C23131" t="s">
        <v>8886</v>
      </c>
      <c r="E23131" t="s">
        <v>265</v>
      </c>
    </row>
    <row r="23133" spans="1:5">
      <c r="A23133">
        <v>72285</v>
      </c>
      <c r="C23133" t="s">
        <v>8882</v>
      </c>
      <c r="E23133" t="s">
        <v>265</v>
      </c>
    </row>
    <row r="23134" spans="1:5">
      <c r="C23134" t="s">
        <v>8887</v>
      </c>
    </row>
    <row r="23136" spans="1:5">
      <c r="A23136">
        <v>72286</v>
      </c>
      <c r="C23136" t="s">
        <v>8851</v>
      </c>
      <c r="E23136" t="s">
        <v>265</v>
      </c>
    </row>
    <row r="23138" spans="1:5">
      <c r="A23138">
        <v>72287</v>
      </c>
      <c r="C23138" t="s">
        <v>8852</v>
      </c>
      <c r="E23138" t="s">
        <v>265</v>
      </c>
    </row>
    <row r="23140" spans="1:5">
      <c r="A23140">
        <v>72288</v>
      </c>
      <c r="C23140" t="s">
        <v>8888</v>
      </c>
      <c r="E23140" t="s">
        <v>265</v>
      </c>
    </row>
    <row r="23142" spans="1:5">
      <c r="A23142">
        <v>7229</v>
      </c>
      <c r="C23142" t="s">
        <v>8889</v>
      </c>
    </row>
    <row r="23144" spans="1:5">
      <c r="A23144">
        <v>72292</v>
      </c>
      <c r="C23144" t="s">
        <v>8890</v>
      </c>
      <c r="D23144" t="s">
        <v>8891</v>
      </c>
      <c r="E23144">
        <v>20</v>
      </c>
    </row>
    <row r="23146" spans="1:5">
      <c r="A23146">
        <v>72299</v>
      </c>
      <c r="C23146" t="s">
        <v>33</v>
      </c>
      <c r="E23146">
        <v>20</v>
      </c>
    </row>
    <row r="23150" spans="1:5">
      <c r="A23150" t="s">
        <v>8892</v>
      </c>
    </row>
    <row r="23152" spans="1:5">
      <c r="A23152" t="s">
        <v>8893</v>
      </c>
    </row>
    <row r="23154" spans="1:5">
      <c r="A23154" t="s">
        <v>822</v>
      </c>
    </row>
    <row r="23156" spans="1:5">
      <c r="A23156" t="s">
        <v>823</v>
      </c>
      <c r="B23156" t="s">
        <v>8894</v>
      </c>
    </row>
    <row r="23158" spans="1:5">
      <c r="A23158" t="s">
        <v>825</v>
      </c>
      <c r="B23158" t="s">
        <v>8895</v>
      </c>
    </row>
    <row r="23164" spans="1:5">
      <c r="A23164">
        <v>349</v>
      </c>
    </row>
    <row r="23166" spans="1:5">
      <c r="A23166" t="s">
        <v>0</v>
      </c>
      <c r="D23166" t="s">
        <v>1</v>
      </c>
      <c r="E23166" t="s">
        <v>2</v>
      </c>
    </row>
    <row r="23168" spans="1:5">
      <c r="A23168" t="s">
        <v>4</v>
      </c>
      <c r="B23168" t="s">
        <v>5</v>
      </c>
    </row>
    <row r="23169" spans="1:5">
      <c r="A23169" t="s">
        <v>7</v>
      </c>
      <c r="B23169" t="s">
        <v>8</v>
      </c>
    </row>
    <row r="23170" spans="1:5">
      <c r="A23170" t="s">
        <v>12</v>
      </c>
    </row>
    <row r="23171" spans="1:5">
      <c r="A23171">
        <v>-1</v>
      </c>
      <c r="B23171">
        <v>-2</v>
      </c>
      <c r="D23171">
        <v>-3</v>
      </c>
      <c r="E23171">
        <v>-4</v>
      </c>
    </row>
    <row r="23173" spans="1:5">
      <c r="A23173">
        <v>7301</v>
      </c>
      <c r="C23173" t="s">
        <v>8896</v>
      </c>
    </row>
    <row r="23174" spans="1:5">
      <c r="C23174" t="s">
        <v>8897</v>
      </c>
    </row>
    <row r="23175" spans="1:5">
      <c r="C23175" t="s">
        <v>8898</v>
      </c>
    </row>
    <row r="23176" spans="1:5">
      <c r="C23176" t="s">
        <v>8899</v>
      </c>
    </row>
    <row r="23178" spans="1:5">
      <c r="A23178">
        <v>73011</v>
      </c>
      <c r="C23178" t="s">
        <v>8900</v>
      </c>
      <c r="E23178" t="s">
        <v>265</v>
      </c>
    </row>
    <row r="23180" spans="1:5">
      <c r="A23180">
        <v>73012</v>
      </c>
      <c r="C23180" t="s">
        <v>8852</v>
      </c>
      <c r="E23180" t="s">
        <v>98</v>
      </c>
    </row>
    <row r="23182" spans="1:5">
      <c r="A23182">
        <v>7302</v>
      </c>
      <c r="C23182" t="s">
        <v>8901</v>
      </c>
    </row>
    <row r="23183" spans="1:5">
      <c r="C23183" t="s">
        <v>8902</v>
      </c>
    </row>
    <row r="23184" spans="1:5">
      <c r="C23184" t="s">
        <v>8903</v>
      </c>
    </row>
    <row r="23185" spans="1:5">
      <c r="C23185" t="s">
        <v>8904</v>
      </c>
    </row>
    <row r="23186" spans="1:5">
      <c r="C23186" t="s">
        <v>8905</v>
      </c>
    </row>
    <row r="23187" spans="1:5">
      <c r="C23187" t="s">
        <v>8906</v>
      </c>
    </row>
    <row r="23188" spans="1:5">
      <c r="C23188" t="s">
        <v>8907</v>
      </c>
    </row>
    <row r="23189" spans="1:5">
      <c r="C23189" t="s">
        <v>8908</v>
      </c>
    </row>
    <row r="23191" spans="1:5">
      <c r="A23191">
        <v>73021</v>
      </c>
      <c r="C23191" t="s">
        <v>8909</v>
      </c>
      <c r="E23191">
        <v>16</v>
      </c>
    </row>
    <row r="23193" spans="1:5">
      <c r="A23193">
        <v>73023</v>
      </c>
      <c r="C23193" t="s">
        <v>8910</v>
      </c>
      <c r="E23193" t="s">
        <v>98</v>
      </c>
    </row>
    <row r="23194" spans="1:5">
      <c r="C23194" t="s">
        <v>8911</v>
      </c>
    </row>
    <row r="23196" spans="1:5">
      <c r="A23196">
        <v>73024</v>
      </c>
      <c r="C23196" t="s">
        <v>8912</v>
      </c>
      <c r="E23196" t="s">
        <v>98</v>
      </c>
    </row>
    <row r="23198" spans="1:5">
      <c r="A23198">
        <v>73029</v>
      </c>
      <c r="C23198" t="s">
        <v>33</v>
      </c>
      <c r="E23198">
        <v>20</v>
      </c>
    </row>
    <row r="23200" spans="1:5">
      <c r="A23200">
        <v>7303</v>
      </c>
      <c r="C23200" t="s">
        <v>8913</v>
      </c>
      <c r="E23200">
        <v>20</v>
      </c>
    </row>
    <row r="23202" spans="1:5">
      <c r="A23202">
        <v>7304</v>
      </c>
      <c r="C23202" t="s">
        <v>8914</v>
      </c>
    </row>
    <row r="23203" spans="1:5">
      <c r="C23203" t="s">
        <v>8915</v>
      </c>
    </row>
    <row r="23205" spans="1:5">
      <c r="C23205" t="s">
        <v>8916</v>
      </c>
    </row>
    <row r="23207" spans="1:5">
      <c r="A23207">
        <v>73041100</v>
      </c>
      <c r="C23207" t="s">
        <v>60</v>
      </c>
      <c r="D23207" t="s">
        <v>8917</v>
      </c>
      <c r="E23207">
        <v>16</v>
      </c>
    </row>
    <row r="23209" spans="1:5">
      <c r="A23209">
        <v>730419</v>
      </c>
      <c r="C23209" t="s">
        <v>60</v>
      </c>
      <c r="D23209" t="s">
        <v>79</v>
      </c>
      <c r="E23209">
        <v>16</v>
      </c>
    </row>
    <row r="23211" spans="1:5">
      <c r="C23211" t="s">
        <v>8918</v>
      </c>
    </row>
    <row r="23212" spans="1:5">
      <c r="C23212" t="s">
        <v>8919</v>
      </c>
    </row>
    <row r="23214" spans="1:5">
      <c r="A23214">
        <v>730422</v>
      </c>
      <c r="C23214" t="s">
        <v>8920</v>
      </c>
      <c r="E23214">
        <v>16</v>
      </c>
    </row>
    <row r="23216" spans="1:5">
      <c r="A23216">
        <v>730423</v>
      </c>
      <c r="C23216" t="s">
        <v>60</v>
      </c>
      <c r="D23216" t="s">
        <v>8921</v>
      </c>
      <c r="E23216">
        <v>16</v>
      </c>
    </row>
    <row r="23218" spans="1:5">
      <c r="A23218">
        <v>730424</v>
      </c>
      <c r="C23218" t="s">
        <v>8922</v>
      </c>
      <c r="E23218">
        <v>16</v>
      </c>
    </row>
    <row r="23220" spans="1:5">
      <c r="A23220">
        <v>730429</v>
      </c>
      <c r="C23220" t="s">
        <v>60</v>
      </c>
      <c r="D23220" t="s">
        <v>79</v>
      </c>
      <c r="E23220">
        <v>20</v>
      </c>
    </row>
    <row r="23222" spans="1:5">
      <c r="C23222" t="s">
        <v>8923</v>
      </c>
    </row>
    <row r="23223" spans="1:5">
      <c r="C23223" t="s">
        <v>8924</v>
      </c>
    </row>
    <row r="23225" spans="1:5">
      <c r="A23225">
        <v>730431</v>
      </c>
      <c r="C23225" t="s">
        <v>8925</v>
      </c>
      <c r="E23225" t="s">
        <v>764</v>
      </c>
    </row>
    <row r="23227" spans="1:5">
      <c r="A23227">
        <v>730439</v>
      </c>
      <c r="C23227" t="s">
        <v>27</v>
      </c>
      <c r="E23227">
        <v>16</v>
      </c>
    </row>
    <row r="23229" spans="1:5">
      <c r="C23229" t="s">
        <v>8926</v>
      </c>
    </row>
    <row r="23230" spans="1:5">
      <c r="C23230" t="s">
        <v>8927</v>
      </c>
    </row>
    <row r="23231" spans="1:5">
      <c r="A23231">
        <v>730441</v>
      </c>
      <c r="C23231" t="s">
        <v>8925</v>
      </c>
      <c r="E23231" t="s">
        <v>155</v>
      </c>
    </row>
    <row r="23233" spans="1:5">
      <c r="A23233">
        <v>730449</v>
      </c>
      <c r="C23233" t="s">
        <v>27</v>
      </c>
      <c r="E23233">
        <v>3</v>
      </c>
    </row>
    <row r="23235" spans="1:5">
      <c r="C23235" t="s">
        <v>8928</v>
      </c>
    </row>
    <row r="23236" spans="1:5">
      <c r="C23236" t="s">
        <v>8927</v>
      </c>
    </row>
    <row r="23238" spans="1:5">
      <c r="A23238">
        <v>730451</v>
      </c>
      <c r="C23238" t="s">
        <v>8925</v>
      </c>
      <c r="E23238" t="s">
        <v>764</v>
      </c>
    </row>
    <row r="23242" spans="1:5">
      <c r="A23242">
        <v>350</v>
      </c>
    </row>
    <row r="23244" spans="1:5">
      <c r="A23244" t="s">
        <v>0</v>
      </c>
      <c r="D23244" t="s">
        <v>1</v>
      </c>
      <c r="E23244" t="s">
        <v>2</v>
      </c>
    </row>
    <row r="23246" spans="1:5">
      <c r="A23246" t="s">
        <v>4</v>
      </c>
      <c r="B23246" t="s">
        <v>5</v>
      </c>
    </row>
    <row r="23247" spans="1:5">
      <c r="A23247" t="s">
        <v>7</v>
      </c>
      <c r="B23247" t="s">
        <v>8</v>
      </c>
    </row>
    <row r="23248" spans="1:5">
      <c r="A23248" t="s">
        <v>12</v>
      </c>
    </row>
    <row r="23249" spans="1:5">
      <c r="A23249">
        <v>-1</v>
      </c>
      <c r="B23249">
        <v>-2</v>
      </c>
      <c r="D23249">
        <v>-3</v>
      </c>
      <c r="E23249">
        <v>-4</v>
      </c>
    </row>
    <row r="23251" spans="1:5">
      <c r="A23251">
        <v>730459</v>
      </c>
      <c r="C23251" t="s">
        <v>27</v>
      </c>
      <c r="E23251">
        <v>16</v>
      </c>
    </row>
    <row r="23253" spans="1:5">
      <c r="A23253">
        <v>73049</v>
      </c>
      <c r="C23253" t="s">
        <v>33</v>
      </c>
      <c r="E23253">
        <v>20</v>
      </c>
    </row>
    <row r="23255" spans="1:5">
      <c r="A23255">
        <v>7305</v>
      </c>
      <c r="C23255" t="s">
        <v>8929</v>
      </c>
    </row>
    <row r="23256" spans="1:5">
      <c r="C23256" t="s">
        <v>8930</v>
      </c>
    </row>
    <row r="23257" spans="1:5">
      <c r="C23257" t="s">
        <v>8931</v>
      </c>
    </row>
    <row r="23258" spans="1:5">
      <c r="C23258" t="s">
        <v>8932</v>
      </c>
    </row>
    <row r="23260" spans="1:5">
      <c r="C23260" t="s">
        <v>8916</v>
      </c>
    </row>
    <row r="23262" spans="1:5">
      <c r="A23262">
        <v>73051100</v>
      </c>
      <c r="C23262" t="s">
        <v>8933</v>
      </c>
      <c r="E23262">
        <v>11</v>
      </c>
    </row>
    <row r="23264" spans="1:5">
      <c r="A23264">
        <v>730512</v>
      </c>
      <c r="C23264" t="s">
        <v>8934</v>
      </c>
      <c r="E23264">
        <v>11</v>
      </c>
    </row>
    <row r="23266" spans="1:5">
      <c r="A23266">
        <v>730519</v>
      </c>
      <c r="C23266" t="s">
        <v>27</v>
      </c>
      <c r="E23266">
        <v>11</v>
      </c>
    </row>
    <row r="23268" spans="1:5">
      <c r="A23268">
        <v>73052</v>
      </c>
      <c r="C23268" t="s">
        <v>8935</v>
      </c>
      <c r="E23268" t="s">
        <v>265</v>
      </c>
    </row>
    <row r="23270" spans="1:5">
      <c r="C23270" t="s">
        <v>8936</v>
      </c>
    </row>
    <row r="23272" spans="1:5">
      <c r="A23272">
        <v>73053100</v>
      </c>
      <c r="C23272" t="s">
        <v>8937</v>
      </c>
      <c r="E23272">
        <v>11</v>
      </c>
    </row>
    <row r="23274" spans="1:5">
      <c r="A23274">
        <v>730539</v>
      </c>
      <c r="C23274" t="s">
        <v>27</v>
      </c>
      <c r="E23274">
        <v>11</v>
      </c>
    </row>
    <row r="23276" spans="1:5">
      <c r="A23276">
        <v>73059</v>
      </c>
      <c r="C23276" t="s">
        <v>33</v>
      </c>
      <c r="E23276">
        <v>11</v>
      </c>
    </row>
    <row r="23278" spans="1:5">
      <c r="A23278">
        <v>7306</v>
      </c>
      <c r="C23278" t="s">
        <v>8938</v>
      </c>
    </row>
    <row r="23279" spans="1:5">
      <c r="C23279" t="s">
        <v>8939</v>
      </c>
    </row>
    <row r="23280" spans="1:5">
      <c r="C23280" t="s">
        <v>8940</v>
      </c>
    </row>
    <row r="23281" spans="1:5">
      <c r="C23281" t="s">
        <v>8916</v>
      </c>
    </row>
    <row r="23283" spans="1:5">
      <c r="A23283">
        <v>73061100</v>
      </c>
      <c r="C23283" t="s">
        <v>8941</v>
      </c>
      <c r="E23283">
        <v>16</v>
      </c>
    </row>
    <row r="23285" spans="1:5">
      <c r="A23285">
        <v>730619</v>
      </c>
      <c r="C23285" t="s">
        <v>8942</v>
      </c>
      <c r="E23285">
        <v>16</v>
      </c>
    </row>
    <row r="23287" spans="1:5">
      <c r="C23287" t="s">
        <v>360</v>
      </c>
      <c r="D23287" t="s">
        <v>8943</v>
      </c>
    </row>
    <row r="23288" spans="1:5">
      <c r="C23288" t="s">
        <v>8944</v>
      </c>
    </row>
    <row r="23290" spans="1:5">
      <c r="A23290">
        <v>730621</v>
      </c>
      <c r="C23290" t="s">
        <v>8941</v>
      </c>
      <c r="E23290">
        <v>16</v>
      </c>
    </row>
    <row r="23292" spans="1:5">
      <c r="A23292">
        <v>730629</v>
      </c>
      <c r="C23292" t="s">
        <v>8942</v>
      </c>
      <c r="E23292">
        <v>16</v>
      </c>
    </row>
    <row r="23294" spans="1:5">
      <c r="C23294" t="s">
        <v>360</v>
      </c>
      <c r="D23294" t="s">
        <v>8945</v>
      </c>
    </row>
    <row r="23295" spans="1:5">
      <c r="C23295" t="s">
        <v>8946</v>
      </c>
    </row>
    <row r="23297" spans="1:5">
      <c r="A23297">
        <v>7306301</v>
      </c>
      <c r="C23297" t="s">
        <v>8947</v>
      </c>
      <c r="E23297" t="s">
        <v>155</v>
      </c>
    </row>
    <row r="23298" spans="1:5">
      <c r="C23298" t="s">
        <v>8948</v>
      </c>
    </row>
    <row r="23300" spans="1:5">
      <c r="A23300">
        <v>7306309</v>
      </c>
      <c r="C23300" t="s">
        <v>56</v>
      </c>
      <c r="E23300">
        <v>16</v>
      </c>
    </row>
    <row r="23302" spans="1:5">
      <c r="A23302">
        <v>73064</v>
      </c>
      <c r="C23302" t="s">
        <v>360</v>
      </c>
      <c r="D23302" t="s">
        <v>8949</v>
      </c>
      <c r="E23302">
        <v>16</v>
      </c>
    </row>
    <row r="23303" spans="1:5">
      <c r="C23303" t="s">
        <v>8950</v>
      </c>
    </row>
    <row r="23305" spans="1:5">
      <c r="A23305">
        <v>73065</v>
      </c>
      <c r="C23305" t="s">
        <v>360</v>
      </c>
      <c r="D23305" t="s">
        <v>8949</v>
      </c>
      <c r="E23305">
        <v>16</v>
      </c>
    </row>
    <row r="23306" spans="1:5">
      <c r="C23306" t="s">
        <v>8951</v>
      </c>
    </row>
    <row r="23308" spans="1:5">
      <c r="C23308" t="s">
        <v>360</v>
      </c>
      <c r="D23308" t="s">
        <v>8952</v>
      </c>
    </row>
    <row r="23310" spans="1:5">
      <c r="A23310">
        <v>730661</v>
      </c>
      <c r="C23310" t="s">
        <v>8953</v>
      </c>
      <c r="E23310" t="s">
        <v>764</v>
      </c>
    </row>
    <row r="23312" spans="1:5">
      <c r="A23312">
        <v>730669</v>
      </c>
      <c r="C23312" t="s">
        <v>8954</v>
      </c>
      <c r="E23312">
        <v>16</v>
      </c>
    </row>
    <row r="23314" spans="1:5">
      <c r="A23314">
        <v>73069</v>
      </c>
      <c r="C23314" t="s">
        <v>8955</v>
      </c>
      <c r="E23314">
        <v>16</v>
      </c>
    </row>
    <row r="23316" spans="1:5">
      <c r="A23316">
        <v>7307</v>
      </c>
      <c r="C23316" t="s">
        <v>8956</v>
      </c>
    </row>
    <row r="23317" spans="1:5">
      <c r="C23317" t="s">
        <v>8957</v>
      </c>
    </row>
    <row r="23318" spans="1:5">
      <c r="C23318" t="s">
        <v>8958</v>
      </c>
    </row>
    <row r="23320" spans="1:5">
      <c r="C23320" t="s">
        <v>8959</v>
      </c>
    </row>
    <row r="23325" spans="1:5">
      <c r="A23325" t="s">
        <v>8960</v>
      </c>
    </row>
    <row r="23327" spans="1:5">
      <c r="A23327" t="s">
        <v>0</v>
      </c>
      <c r="D23327" t="s">
        <v>1</v>
      </c>
      <c r="E23327" t="s">
        <v>2</v>
      </c>
    </row>
    <row r="23329" spans="1:5">
      <c r="A23329" t="s">
        <v>4</v>
      </c>
      <c r="B23329" t="s">
        <v>5</v>
      </c>
    </row>
    <row r="23330" spans="1:5">
      <c r="A23330" t="s">
        <v>7</v>
      </c>
      <c r="B23330" t="s">
        <v>8</v>
      </c>
    </row>
    <row r="23331" spans="1:5">
      <c r="A23331" t="s">
        <v>12</v>
      </c>
    </row>
    <row r="23332" spans="1:5">
      <c r="A23332">
        <v>-1</v>
      </c>
      <c r="B23332">
        <v>-2</v>
      </c>
      <c r="D23332">
        <v>-3</v>
      </c>
      <c r="E23332">
        <v>-4</v>
      </c>
    </row>
    <row r="23334" spans="1:5">
      <c r="A23334">
        <v>7307111</v>
      </c>
      <c r="C23334" t="s">
        <v>8961</v>
      </c>
      <c r="E23334">
        <v>3</v>
      </c>
    </row>
    <row r="23335" spans="1:5">
      <c r="C23335" t="s">
        <v>8962</v>
      </c>
    </row>
    <row r="23337" spans="1:5">
      <c r="A23337">
        <v>7307119</v>
      </c>
      <c r="C23337" t="s">
        <v>56</v>
      </c>
      <c r="E23337">
        <v>20</v>
      </c>
    </row>
    <row r="23339" spans="1:5">
      <c r="C23339" t="s">
        <v>676</v>
      </c>
    </row>
    <row r="23341" spans="1:5">
      <c r="A23341">
        <v>73071910</v>
      </c>
      <c r="C23341" t="s">
        <v>8961</v>
      </c>
      <c r="E23341">
        <v>3</v>
      </c>
    </row>
    <row r="23342" spans="1:5">
      <c r="C23342" t="s">
        <v>8962</v>
      </c>
    </row>
    <row r="23344" spans="1:5">
      <c r="A23344">
        <v>7307192</v>
      </c>
      <c r="C23344" t="s">
        <v>8963</v>
      </c>
      <c r="E23344">
        <v>11</v>
      </c>
    </row>
    <row r="23346" spans="1:5">
      <c r="A23346">
        <v>7307199</v>
      </c>
      <c r="C23346" t="s">
        <v>56</v>
      </c>
      <c r="E23346">
        <v>20</v>
      </c>
    </row>
    <row r="23348" spans="1:5">
      <c r="C23348" t="s">
        <v>8964</v>
      </c>
    </row>
    <row r="23350" spans="1:5">
      <c r="A23350">
        <v>73072100</v>
      </c>
      <c r="C23350" t="s">
        <v>8965</v>
      </c>
      <c r="E23350">
        <v>3</v>
      </c>
    </row>
    <row r="23352" spans="1:5">
      <c r="A23352">
        <v>730722</v>
      </c>
      <c r="C23352" t="s">
        <v>8966</v>
      </c>
      <c r="E23352" t="s">
        <v>155</v>
      </c>
    </row>
    <row r="23354" spans="1:5">
      <c r="A23354">
        <v>730723</v>
      </c>
      <c r="C23354" t="s">
        <v>8967</v>
      </c>
      <c r="E23354">
        <v>3</v>
      </c>
    </row>
    <row r="23356" spans="1:5">
      <c r="A23356">
        <v>730729</v>
      </c>
      <c r="C23356" t="s">
        <v>27</v>
      </c>
      <c r="E23356">
        <v>3</v>
      </c>
    </row>
    <row r="23358" spans="1:5">
      <c r="C23358" t="s">
        <v>95</v>
      </c>
    </row>
    <row r="23360" spans="1:5">
      <c r="C23360" t="s">
        <v>8968</v>
      </c>
    </row>
    <row r="23362" spans="1:5">
      <c r="A23362">
        <v>73079110</v>
      </c>
      <c r="C23362" t="s">
        <v>2414</v>
      </c>
      <c r="D23362" t="s">
        <v>8969</v>
      </c>
      <c r="E23362">
        <v>35</v>
      </c>
    </row>
    <row r="23363" spans="1:5">
      <c r="C23363" t="s">
        <v>8970</v>
      </c>
    </row>
    <row r="23364" spans="1:5">
      <c r="C23364" t="s">
        <v>5264</v>
      </c>
    </row>
    <row r="23366" spans="1:5">
      <c r="A23366">
        <v>7307912</v>
      </c>
      <c r="C23366" t="s">
        <v>5219</v>
      </c>
      <c r="E23366" t="s">
        <v>5220</v>
      </c>
    </row>
    <row r="23368" spans="1:5">
      <c r="A23368">
        <v>7307919</v>
      </c>
      <c r="C23368" t="s">
        <v>2414</v>
      </c>
      <c r="D23368" t="s">
        <v>79</v>
      </c>
      <c r="E23368">
        <v>20</v>
      </c>
    </row>
    <row r="23370" spans="1:5">
      <c r="A23370">
        <v>730792</v>
      </c>
      <c r="C23370" t="s">
        <v>8966</v>
      </c>
      <c r="E23370" t="s">
        <v>98</v>
      </c>
    </row>
    <row r="23372" spans="1:5">
      <c r="A23372">
        <v>730793</v>
      </c>
      <c r="C23372" t="s">
        <v>8967</v>
      </c>
      <c r="E23372">
        <v>11</v>
      </c>
    </row>
    <row r="23374" spans="1:5">
      <c r="A23374">
        <v>730799</v>
      </c>
      <c r="C23374" t="s">
        <v>27</v>
      </c>
      <c r="E23374">
        <v>20</v>
      </c>
    </row>
    <row r="23376" spans="1:5">
      <c r="A23376">
        <v>7308</v>
      </c>
      <c r="C23376" t="s">
        <v>8971</v>
      </c>
    </row>
    <row r="23377" spans="1:5">
      <c r="C23377" t="s">
        <v>8972</v>
      </c>
    </row>
    <row r="23378" spans="1:5">
      <c r="C23378" t="s">
        <v>8973</v>
      </c>
    </row>
    <row r="23379" spans="1:5">
      <c r="C23379" t="s">
        <v>8974</v>
      </c>
    </row>
    <row r="23380" spans="1:5">
      <c r="C23380" t="s">
        <v>8975</v>
      </c>
    </row>
    <row r="23381" spans="1:5">
      <c r="C23381" t="s">
        <v>8976</v>
      </c>
    </row>
    <row r="23382" spans="1:5">
      <c r="C23382" t="s">
        <v>8977</v>
      </c>
    </row>
    <row r="23383" spans="1:5">
      <c r="C23383" t="s">
        <v>8978</v>
      </c>
    </row>
    <row r="23384" spans="1:5">
      <c r="C23384" t="s">
        <v>8979</v>
      </c>
    </row>
    <row r="23385" spans="1:5">
      <c r="C23385" t="s">
        <v>8980</v>
      </c>
    </row>
    <row r="23386" spans="1:5">
      <c r="A23386">
        <v>73081</v>
      </c>
      <c r="C23386" t="s">
        <v>8981</v>
      </c>
      <c r="E23386" t="s">
        <v>98</v>
      </c>
    </row>
    <row r="23388" spans="1:5">
      <c r="A23388">
        <v>73082</v>
      </c>
      <c r="C23388" t="s">
        <v>8982</v>
      </c>
      <c r="E23388" t="s">
        <v>98</v>
      </c>
    </row>
    <row r="23390" spans="1:5">
      <c r="A23390">
        <v>73083</v>
      </c>
      <c r="C23390" t="s">
        <v>5029</v>
      </c>
      <c r="E23390" t="s">
        <v>98</v>
      </c>
    </row>
    <row r="23391" spans="1:5">
      <c r="C23391" t="s">
        <v>5030</v>
      </c>
    </row>
    <row r="23393" spans="1:5">
      <c r="A23393">
        <v>73084</v>
      </c>
      <c r="C23393" t="s">
        <v>8983</v>
      </c>
      <c r="E23393">
        <v>20</v>
      </c>
    </row>
    <row r="23394" spans="1:5">
      <c r="C23394" t="s">
        <v>8984</v>
      </c>
    </row>
    <row r="23396" spans="1:5">
      <c r="C23396" t="s">
        <v>95</v>
      </c>
    </row>
    <row r="23398" spans="1:5">
      <c r="A23398">
        <v>73089010</v>
      </c>
      <c r="C23398" t="s">
        <v>8985</v>
      </c>
      <c r="E23398" t="s">
        <v>98</v>
      </c>
    </row>
    <row r="23399" spans="1:5">
      <c r="C23399" t="s">
        <v>8986</v>
      </c>
    </row>
    <row r="23401" spans="1:5">
      <c r="A23401">
        <v>7308902</v>
      </c>
      <c r="C23401" t="s">
        <v>8987</v>
      </c>
      <c r="E23401">
        <v>20</v>
      </c>
    </row>
    <row r="23403" spans="1:5">
      <c r="A23403">
        <v>7308909</v>
      </c>
      <c r="C23403" t="s">
        <v>56</v>
      </c>
      <c r="E23403">
        <v>20</v>
      </c>
    </row>
    <row r="23406" spans="1:5">
      <c r="A23406">
        <v>352</v>
      </c>
    </row>
    <row r="23408" spans="1:5">
      <c r="A23408" t="s">
        <v>0</v>
      </c>
      <c r="C23408" t="s">
        <v>1</v>
      </c>
      <c r="D23408" t="s">
        <v>2</v>
      </c>
    </row>
    <row r="23410" spans="1:4">
      <c r="A23410" t="s">
        <v>4</v>
      </c>
      <c r="B23410" t="s">
        <v>5</v>
      </c>
    </row>
    <row r="23411" spans="1:4">
      <c r="A23411" t="s">
        <v>7</v>
      </c>
      <c r="B23411" t="s">
        <v>8</v>
      </c>
    </row>
    <row r="23412" spans="1:4">
      <c r="A23412" t="s">
        <v>12</v>
      </c>
    </row>
    <row r="23413" spans="1:4">
      <c r="A23413">
        <v>-1</v>
      </c>
      <c r="B23413">
        <v>-2</v>
      </c>
      <c r="C23413">
        <v>-3</v>
      </c>
      <c r="D23413">
        <v>-4</v>
      </c>
    </row>
    <row r="23415" spans="1:4">
      <c r="A23415">
        <v>7309</v>
      </c>
      <c r="C23415" t="s">
        <v>8988</v>
      </c>
      <c r="D23415">
        <v>20</v>
      </c>
    </row>
    <row r="23416" spans="1:4">
      <c r="C23416" t="s">
        <v>8989</v>
      </c>
    </row>
    <row r="23417" spans="1:4">
      <c r="C23417" t="s">
        <v>8990</v>
      </c>
    </row>
    <row r="23418" spans="1:4">
      <c r="C23418" t="s">
        <v>8991</v>
      </c>
    </row>
    <row r="23419" spans="1:4">
      <c r="C23419" t="s">
        <v>8992</v>
      </c>
    </row>
    <row r="23420" spans="1:4">
      <c r="C23420" t="s">
        <v>8993</v>
      </c>
    </row>
    <row r="23422" spans="1:4">
      <c r="A23422">
        <v>731</v>
      </c>
      <c r="C23422" t="s">
        <v>8994</v>
      </c>
    </row>
    <row r="23423" spans="1:4">
      <c r="C23423" t="s">
        <v>8995</v>
      </c>
    </row>
    <row r="23424" spans="1:4">
      <c r="C23424" t="s">
        <v>8996</v>
      </c>
    </row>
    <row r="23425" spans="1:4">
      <c r="C23425" t="s">
        <v>8997</v>
      </c>
    </row>
    <row r="23426" spans="1:4">
      <c r="C23426" t="s">
        <v>8998</v>
      </c>
    </row>
    <row r="23427" spans="1:4">
      <c r="C23427" t="s">
        <v>8999</v>
      </c>
    </row>
    <row r="23429" spans="1:4">
      <c r="A23429">
        <v>73101</v>
      </c>
      <c r="C23429" t="s">
        <v>9000</v>
      </c>
      <c r="D23429" t="s">
        <v>98</v>
      </c>
    </row>
    <row r="23431" spans="1:4">
      <c r="C23431" t="s">
        <v>9001</v>
      </c>
    </row>
    <row r="23433" spans="1:4">
      <c r="A23433">
        <v>73102100</v>
      </c>
      <c r="C23433" t="s">
        <v>9002</v>
      </c>
      <c r="D23433" t="s">
        <v>98</v>
      </c>
    </row>
    <row r="23434" spans="1:4">
      <c r="C23434" t="s">
        <v>9003</v>
      </c>
    </row>
    <row r="23436" spans="1:4">
      <c r="A23436">
        <v>731029</v>
      </c>
      <c r="C23436" t="s">
        <v>27</v>
      </c>
      <c r="D23436">
        <v>20</v>
      </c>
    </row>
    <row r="23438" spans="1:4">
      <c r="A23438">
        <v>7311</v>
      </c>
      <c r="C23438" t="s">
        <v>9004</v>
      </c>
    </row>
    <row r="23439" spans="1:4">
      <c r="C23439" t="s">
        <v>9005</v>
      </c>
    </row>
    <row r="23441" spans="1:4">
      <c r="A23441">
        <v>7311001</v>
      </c>
      <c r="C23441" t="s">
        <v>9006</v>
      </c>
      <c r="D23441">
        <v>3</v>
      </c>
    </row>
    <row r="23443" spans="1:4">
      <c r="A23443">
        <v>7311002</v>
      </c>
      <c r="C23443" t="s">
        <v>9007</v>
      </c>
      <c r="D23443">
        <v>3</v>
      </c>
    </row>
    <row r="23445" spans="1:4">
      <c r="A23445">
        <v>7311003</v>
      </c>
      <c r="C23445" t="s">
        <v>9008</v>
      </c>
      <c r="D23445">
        <v>3</v>
      </c>
    </row>
    <row r="23447" spans="1:4">
      <c r="A23447">
        <v>7311004</v>
      </c>
      <c r="C23447" t="s">
        <v>9009</v>
      </c>
      <c r="D23447">
        <v>11</v>
      </c>
    </row>
    <row r="23449" spans="1:4">
      <c r="A23449">
        <v>7311009</v>
      </c>
      <c r="C23449" t="s">
        <v>56</v>
      </c>
      <c r="D23449">
        <v>20</v>
      </c>
    </row>
    <row r="23451" spans="1:4">
      <c r="A23451">
        <v>7312</v>
      </c>
      <c r="C23451" t="s">
        <v>9010</v>
      </c>
    </row>
    <row r="23452" spans="1:4">
      <c r="C23452" t="s">
        <v>9011</v>
      </c>
    </row>
    <row r="23453" spans="1:4">
      <c r="C23453" t="s">
        <v>9012</v>
      </c>
    </row>
    <row r="23455" spans="1:4">
      <c r="C23455" t="s">
        <v>9013</v>
      </c>
    </row>
    <row r="23457" spans="1:4">
      <c r="A23457">
        <v>73121010</v>
      </c>
      <c r="C23457" t="s">
        <v>9014</v>
      </c>
      <c r="D23457">
        <v>20</v>
      </c>
    </row>
    <row r="23459" spans="1:4">
      <c r="A23459">
        <v>7312102</v>
      </c>
      <c r="C23459" t="s">
        <v>9015</v>
      </c>
      <c r="D23459">
        <v>20</v>
      </c>
    </row>
    <row r="23461" spans="1:4">
      <c r="A23461">
        <v>7312109</v>
      </c>
      <c r="C23461" t="s">
        <v>56</v>
      </c>
      <c r="D23461">
        <v>20</v>
      </c>
    </row>
    <row r="23463" spans="1:4">
      <c r="C23463" t="s">
        <v>95</v>
      </c>
    </row>
    <row r="23465" spans="1:4">
      <c r="A23465">
        <v>73129010</v>
      </c>
      <c r="C23465" t="s">
        <v>9016</v>
      </c>
      <c r="D23465" t="s">
        <v>155</v>
      </c>
    </row>
    <row r="23466" spans="1:4">
      <c r="C23466" t="s">
        <v>9017</v>
      </c>
    </row>
    <row r="23467" spans="1:4">
      <c r="C23467" t="s">
        <v>9018</v>
      </c>
    </row>
    <row r="23469" spans="1:4">
      <c r="A23469">
        <v>7312909</v>
      </c>
      <c r="C23469" t="s">
        <v>56</v>
      </c>
      <c r="D23469">
        <v>20</v>
      </c>
    </row>
    <row r="23471" spans="1:4">
      <c r="A23471">
        <v>7313</v>
      </c>
      <c r="C23471" t="s">
        <v>9019</v>
      </c>
      <c r="D23471">
        <v>20</v>
      </c>
    </row>
    <row r="23472" spans="1:4">
      <c r="C23472" t="s">
        <v>9020</v>
      </c>
    </row>
    <row r="23473" spans="1:5">
      <c r="C23473" t="s">
        <v>9021</v>
      </c>
    </row>
    <row r="23474" spans="1:5">
      <c r="C23474" t="s">
        <v>9022</v>
      </c>
    </row>
    <row r="23475" spans="1:5">
      <c r="A23475">
        <v>7314</v>
      </c>
      <c r="C23475" t="s">
        <v>9023</v>
      </c>
    </row>
    <row r="23476" spans="1:5">
      <c r="C23476" t="s">
        <v>9024</v>
      </c>
    </row>
    <row r="23477" spans="1:5">
      <c r="C23477" t="s">
        <v>9025</v>
      </c>
    </row>
    <row r="23479" spans="1:5">
      <c r="A23479">
        <v>353</v>
      </c>
    </row>
    <row r="23481" spans="1:5">
      <c r="A23481" t="s">
        <v>0</v>
      </c>
      <c r="D23481" t="s">
        <v>1</v>
      </c>
      <c r="E23481" t="s">
        <v>2</v>
      </c>
    </row>
    <row r="23483" spans="1:5">
      <c r="A23483" t="s">
        <v>4</v>
      </c>
      <c r="B23483" t="s">
        <v>5</v>
      </c>
    </row>
    <row r="23484" spans="1:5">
      <c r="A23484" t="s">
        <v>7</v>
      </c>
      <c r="B23484" t="s">
        <v>8</v>
      </c>
    </row>
    <row r="23485" spans="1:5">
      <c r="A23485" t="s">
        <v>12</v>
      </c>
    </row>
    <row r="23486" spans="1:5">
      <c r="A23486">
        <v>-1</v>
      </c>
      <c r="B23486">
        <v>-2</v>
      </c>
      <c r="D23486">
        <v>-3</v>
      </c>
      <c r="E23486">
        <v>-4</v>
      </c>
    </row>
    <row r="23488" spans="1:5">
      <c r="C23488" t="s">
        <v>9026</v>
      </c>
    </row>
    <row r="23490" spans="1:5">
      <c r="A23490">
        <v>73141200</v>
      </c>
      <c r="C23490" t="s">
        <v>9027</v>
      </c>
      <c r="E23490">
        <v>3</v>
      </c>
    </row>
    <row r="23491" spans="1:5">
      <c r="C23491" t="s">
        <v>9028</v>
      </c>
    </row>
    <row r="23492" spans="1:5">
      <c r="A23492">
        <v>731414</v>
      </c>
      <c r="C23492" t="s">
        <v>9029</v>
      </c>
      <c r="E23492">
        <v>3</v>
      </c>
    </row>
    <row r="23494" spans="1:5">
      <c r="C23494" t="s">
        <v>676</v>
      </c>
    </row>
    <row r="23496" spans="1:5">
      <c r="A23496">
        <v>73141910</v>
      </c>
      <c r="C23496" t="s">
        <v>9030</v>
      </c>
      <c r="E23496">
        <v>3</v>
      </c>
    </row>
    <row r="23497" spans="1:5">
      <c r="C23497" t="s">
        <v>9031</v>
      </c>
    </row>
    <row r="23499" spans="1:5">
      <c r="A23499">
        <v>7314192</v>
      </c>
      <c r="C23499" t="s">
        <v>9032</v>
      </c>
      <c r="E23499">
        <v>3</v>
      </c>
    </row>
    <row r="23501" spans="1:5">
      <c r="A23501">
        <v>7314199</v>
      </c>
      <c r="C23501" t="s">
        <v>56</v>
      </c>
      <c r="E23501">
        <v>20</v>
      </c>
    </row>
    <row r="23503" spans="1:5">
      <c r="A23503">
        <v>73142</v>
      </c>
      <c r="C23503" t="s">
        <v>9033</v>
      </c>
      <c r="E23503" t="s">
        <v>98</v>
      </c>
    </row>
    <row r="23504" spans="1:5">
      <c r="C23504" t="s">
        <v>9034</v>
      </c>
    </row>
    <row r="23505" spans="1:5">
      <c r="C23505" t="s">
        <v>9035</v>
      </c>
    </row>
    <row r="23506" spans="1:5">
      <c r="C23506" t="s">
        <v>9036</v>
      </c>
    </row>
    <row r="23507" spans="1:5">
      <c r="C23507" t="s">
        <v>9037</v>
      </c>
    </row>
    <row r="23508" spans="1:5">
      <c r="C23508" t="s">
        <v>9038</v>
      </c>
    </row>
    <row r="23510" spans="1:5">
      <c r="A23510">
        <v>731431</v>
      </c>
      <c r="C23510" t="s">
        <v>9039</v>
      </c>
      <c r="E23510" t="s">
        <v>98</v>
      </c>
    </row>
    <row r="23512" spans="1:5">
      <c r="A23512">
        <v>731439</v>
      </c>
      <c r="C23512" t="s">
        <v>27</v>
      </c>
      <c r="E23512">
        <v>20</v>
      </c>
    </row>
    <row r="23514" spans="1:5">
      <c r="C23514" t="s">
        <v>9040</v>
      </c>
    </row>
    <row r="23516" spans="1:5">
      <c r="A23516">
        <v>73144100</v>
      </c>
      <c r="C23516" t="s">
        <v>9039</v>
      </c>
      <c r="E23516" t="s">
        <v>98</v>
      </c>
    </row>
    <row r="23518" spans="1:5">
      <c r="A23518">
        <v>731442</v>
      </c>
      <c r="C23518" t="s">
        <v>9041</v>
      </c>
      <c r="E23518">
        <v>20</v>
      </c>
    </row>
    <row r="23520" spans="1:5">
      <c r="A23520">
        <v>731449</v>
      </c>
      <c r="C23520" t="s">
        <v>27</v>
      </c>
      <c r="E23520">
        <v>20</v>
      </c>
    </row>
    <row r="23522" spans="1:5">
      <c r="A23522">
        <v>73145</v>
      </c>
      <c r="C23522" t="s">
        <v>9042</v>
      </c>
      <c r="E23522">
        <v>20</v>
      </c>
    </row>
    <row r="23524" spans="1:5">
      <c r="A23524">
        <v>7315</v>
      </c>
      <c r="C23524" t="s">
        <v>9043</v>
      </c>
    </row>
    <row r="23526" spans="1:5">
      <c r="C23526" t="s">
        <v>9044</v>
      </c>
    </row>
    <row r="23528" spans="1:5">
      <c r="C23528" t="s">
        <v>9045</v>
      </c>
    </row>
    <row r="23530" spans="1:5">
      <c r="A23530">
        <v>73151110</v>
      </c>
      <c r="C23530" t="s">
        <v>5303</v>
      </c>
      <c r="E23530" t="s">
        <v>5220</v>
      </c>
    </row>
    <row r="23532" spans="1:5">
      <c r="A23532">
        <v>7315112</v>
      </c>
      <c r="C23532" t="s">
        <v>9046</v>
      </c>
      <c r="E23532" t="s">
        <v>5220</v>
      </c>
    </row>
    <row r="23534" spans="1:5">
      <c r="A23534">
        <v>7315119</v>
      </c>
      <c r="C23534" t="s">
        <v>56</v>
      </c>
      <c r="E23534">
        <v>20</v>
      </c>
    </row>
    <row r="23536" spans="1:5">
      <c r="A23536">
        <v>731512</v>
      </c>
      <c r="C23536" t="s">
        <v>9047</v>
      </c>
      <c r="E23536">
        <v>20</v>
      </c>
    </row>
    <row r="23538" spans="1:5">
      <c r="C23538" t="s">
        <v>9048</v>
      </c>
    </row>
    <row r="23540" spans="1:5">
      <c r="A23540">
        <v>73151910</v>
      </c>
      <c r="C23540" t="s">
        <v>2414</v>
      </c>
      <c r="D23540" t="s">
        <v>9049</v>
      </c>
      <c r="E23540">
        <v>35</v>
      </c>
    </row>
    <row r="23541" spans="1:5">
      <c r="C23541">
        <v>87.11</v>
      </c>
    </row>
    <row r="23542" spans="1:5">
      <c r="A23542">
        <v>7315192</v>
      </c>
      <c r="C23542" t="s">
        <v>5219</v>
      </c>
      <c r="E23542" t="s">
        <v>5220</v>
      </c>
    </row>
    <row r="23544" spans="1:5">
      <c r="A23544">
        <v>7315199</v>
      </c>
      <c r="C23544" t="s">
        <v>2414</v>
      </c>
      <c r="D23544" t="s">
        <v>79</v>
      </c>
      <c r="E23544">
        <v>20</v>
      </c>
    </row>
    <row r="23546" spans="1:5">
      <c r="A23546">
        <v>73152</v>
      </c>
      <c r="C23546" t="s">
        <v>9050</v>
      </c>
      <c r="E23546">
        <v>20</v>
      </c>
    </row>
    <row r="23548" spans="1:5">
      <c r="C23548" t="s">
        <v>9051</v>
      </c>
    </row>
    <row r="23550" spans="1:5">
      <c r="A23550">
        <v>73158100</v>
      </c>
      <c r="C23550" t="s">
        <v>9052</v>
      </c>
      <c r="E23550">
        <v>20</v>
      </c>
    </row>
    <row r="23552" spans="1:5">
      <c r="A23552">
        <v>731582</v>
      </c>
      <c r="C23552" t="s">
        <v>9053</v>
      </c>
      <c r="E23552">
        <v>20</v>
      </c>
    </row>
    <row r="23554" spans="1:5">
      <c r="A23554">
        <v>731589</v>
      </c>
      <c r="C23554" t="s">
        <v>27</v>
      </c>
      <c r="E23554">
        <v>20</v>
      </c>
    </row>
    <row r="23556" spans="1:5">
      <c r="A23556">
        <v>73159</v>
      </c>
      <c r="C23556" t="s">
        <v>9054</v>
      </c>
      <c r="E23556">
        <v>20</v>
      </c>
    </row>
    <row r="23558" spans="1:5">
      <c r="A23558">
        <v>7316</v>
      </c>
      <c r="C23558" t="s">
        <v>9055</v>
      </c>
      <c r="E23558">
        <v>20</v>
      </c>
    </row>
    <row r="23559" spans="1:5">
      <c r="C23559" t="s">
        <v>9056</v>
      </c>
    </row>
    <row r="23564" spans="1:5">
      <c r="A23564">
        <v>354</v>
      </c>
    </row>
    <row r="23566" spans="1:5">
      <c r="A23566" t="s">
        <v>0</v>
      </c>
      <c r="D23566" t="s">
        <v>1</v>
      </c>
      <c r="E23566" t="s">
        <v>2</v>
      </c>
    </row>
    <row r="23568" spans="1:5">
      <c r="A23568" t="s">
        <v>4</v>
      </c>
      <c r="B23568" t="s">
        <v>5</v>
      </c>
    </row>
    <row r="23569" spans="1:5">
      <c r="A23569" t="s">
        <v>7</v>
      </c>
      <c r="B23569" t="s">
        <v>8</v>
      </c>
    </row>
    <row r="23570" spans="1:5">
      <c r="A23570" t="s">
        <v>12</v>
      </c>
    </row>
    <row r="23571" spans="1:5">
      <c r="A23571">
        <v>-1</v>
      </c>
      <c r="B23571">
        <v>-2</v>
      </c>
      <c r="D23571">
        <v>-3</v>
      </c>
      <c r="E23571">
        <v>-4</v>
      </c>
    </row>
    <row r="23573" spans="1:5">
      <c r="A23573">
        <v>7317</v>
      </c>
      <c r="C23573" t="s">
        <v>9057</v>
      </c>
    </row>
    <row r="23574" spans="1:5">
      <c r="C23574" t="s">
        <v>9058</v>
      </c>
    </row>
    <row r="23575" spans="1:5">
      <c r="C23575" t="s">
        <v>9059</v>
      </c>
    </row>
    <row r="23576" spans="1:5">
      <c r="C23576" t="s">
        <v>9060</v>
      </c>
    </row>
    <row r="23577" spans="1:5">
      <c r="C23577" t="s">
        <v>9061</v>
      </c>
    </row>
    <row r="23579" spans="1:5">
      <c r="A23579">
        <v>7317001</v>
      </c>
      <c r="C23579" t="s">
        <v>9062</v>
      </c>
      <c r="E23579">
        <v>20</v>
      </c>
    </row>
    <row r="23581" spans="1:5">
      <c r="A23581">
        <v>7317002</v>
      </c>
      <c r="C23581" t="s">
        <v>9063</v>
      </c>
      <c r="E23581">
        <v>20</v>
      </c>
    </row>
    <row r="23583" spans="1:5">
      <c r="A23583">
        <v>7317003</v>
      </c>
      <c r="C23583" t="s">
        <v>9064</v>
      </c>
      <c r="E23583">
        <v>20</v>
      </c>
    </row>
    <row r="23585" spans="1:5">
      <c r="A23585">
        <v>7317009</v>
      </c>
      <c r="C23585" t="s">
        <v>56</v>
      </c>
      <c r="E23585">
        <v>20</v>
      </c>
    </row>
    <row r="23587" spans="1:5">
      <c r="A23587">
        <v>7318</v>
      </c>
      <c r="C23587" t="s">
        <v>9065</v>
      </c>
    </row>
    <row r="23588" spans="1:5">
      <c r="C23588" t="s">
        <v>9066</v>
      </c>
    </row>
    <row r="23589" spans="1:5">
      <c r="C23589" t="s">
        <v>9067</v>
      </c>
    </row>
    <row r="23590" spans="1:5">
      <c r="C23590" t="s">
        <v>9068</v>
      </c>
    </row>
    <row r="23592" spans="1:5">
      <c r="C23592" t="s">
        <v>9069</v>
      </c>
    </row>
    <row r="23594" spans="1:5">
      <c r="A23594">
        <v>73181100</v>
      </c>
      <c r="C23594" t="s">
        <v>9070</v>
      </c>
      <c r="E23594">
        <v>20</v>
      </c>
    </row>
    <row r="23596" spans="1:5">
      <c r="A23596">
        <v>731812</v>
      </c>
      <c r="C23596" t="s">
        <v>9071</v>
      </c>
      <c r="E23596">
        <v>20</v>
      </c>
    </row>
    <row r="23598" spans="1:5">
      <c r="A23598">
        <v>731813</v>
      </c>
      <c r="C23598" t="s">
        <v>9072</v>
      </c>
      <c r="E23598" t="s">
        <v>98</v>
      </c>
    </row>
    <row r="23600" spans="1:5">
      <c r="A23600">
        <v>731814</v>
      </c>
      <c r="C23600" t="s">
        <v>9073</v>
      </c>
      <c r="E23600">
        <v>20</v>
      </c>
    </row>
    <row r="23602" spans="1:5">
      <c r="C23602" t="s">
        <v>9074</v>
      </c>
    </row>
    <row r="23603" spans="1:5">
      <c r="C23603" t="s">
        <v>9075</v>
      </c>
    </row>
    <row r="23605" spans="1:5">
      <c r="A23605">
        <v>7318151</v>
      </c>
      <c r="C23605" t="s">
        <v>9076</v>
      </c>
      <c r="E23605" t="s">
        <v>155</v>
      </c>
    </row>
    <row r="23606" spans="1:5">
      <c r="C23606" t="s">
        <v>9077</v>
      </c>
    </row>
    <row r="23608" spans="1:5">
      <c r="A23608">
        <v>7318152</v>
      </c>
      <c r="C23608" t="s">
        <v>2414</v>
      </c>
      <c r="D23608" t="s">
        <v>9078</v>
      </c>
      <c r="E23608">
        <v>35</v>
      </c>
    </row>
    <row r="23609" spans="1:5">
      <c r="C23609" t="s">
        <v>9079</v>
      </c>
    </row>
    <row r="23611" spans="1:5">
      <c r="A23611">
        <v>7318159</v>
      </c>
      <c r="C23611" t="s">
        <v>56</v>
      </c>
      <c r="E23611">
        <v>20</v>
      </c>
    </row>
    <row r="23613" spans="1:5">
      <c r="C23613" t="s">
        <v>9080</v>
      </c>
    </row>
    <row r="23615" spans="1:5">
      <c r="A23615">
        <v>73181610</v>
      </c>
      <c r="C23615" t="s">
        <v>9076</v>
      </c>
      <c r="E23615" t="s">
        <v>155</v>
      </c>
    </row>
    <row r="23616" spans="1:5">
      <c r="C23616" t="s">
        <v>9077</v>
      </c>
    </row>
    <row r="23618" spans="1:5">
      <c r="A23618">
        <v>7318162</v>
      </c>
      <c r="C23618" t="s">
        <v>9081</v>
      </c>
      <c r="E23618" t="s">
        <v>5220</v>
      </c>
    </row>
    <row r="23620" spans="1:5">
      <c r="A23620">
        <v>7318169</v>
      </c>
      <c r="C23620" t="s">
        <v>56</v>
      </c>
      <c r="E23620">
        <v>20</v>
      </c>
    </row>
    <row r="23622" spans="1:5">
      <c r="A23622">
        <v>731819</v>
      </c>
      <c r="C23622" t="s">
        <v>27</v>
      </c>
      <c r="E23622">
        <v>20</v>
      </c>
    </row>
    <row r="23624" spans="1:5">
      <c r="C23624" t="s">
        <v>9082</v>
      </c>
    </row>
    <row r="23626" spans="1:5">
      <c r="C23626" t="s">
        <v>9083</v>
      </c>
    </row>
    <row r="23628" spans="1:5">
      <c r="A23628">
        <v>73182110</v>
      </c>
      <c r="C23628" t="s">
        <v>9076</v>
      </c>
      <c r="E23628" t="s">
        <v>155</v>
      </c>
    </row>
    <row r="23629" spans="1:5">
      <c r="C23629" t="s">
        <v>9077</v>
      </c>
    </row>
    <row r="23631" spans="1:5">
      <c r="A23631">
        <v>7318219</v>
      </c>
      <c r="C23631" t="s">
        <v>56</v>
      </c>
      <c r="E23631">
        <v>20</v>
      </c>
    </row>
    <row r="23633" spans="1:5">
      <c r="C23633" t="s">
        <v>9084</v>
      </c>
    </row>
    <row r="23635" spans="1:5">
      <c r="A23635">
        <v>73182210</v>
      </c>
      <c r="C23635" t="s">
        <v>9085</v>
      </c>
      <c r="E23635" t="s">
        <v>5220</v>
      </c>
    </row>
    <row r="23637" spans="1:5">
      <c r="A23637">
        <v>7318222</v>
      </c>
      <c r="C23637" t="s">
        <v>9086</v>
      </c>
      <c r="E23637">
        <v>35</v>
      </c>
    </row>
    <row r="23638" spans="1:5">
      <c r="C23638" t="s">
        <v>5421</v>
      </c>
    </row>
    <row r="23640" spans="1:5">
      <c r="A23640">
        <v>7318229</v>
      </c>
      <c r="C23640" t="s">
        <v>56</v>
      </c>
      <c r="E23640">
        <v>20</v>
      </c>
    </row>
    <row r="23642" spans="1:5">
      <c r="A23642">
        <v>731823</v>
      </c>
      <c r="C23642" t="s">
        <v>9087</v>
      </c>
      <c r="E23642">
        <v>20</v>
      </c>
    </row>
    <row r="23646" spans="1:5">
      <c r="A23646">
        <v>355</v>
      </c>
    </row>
    <row r="23648" spans="1:5">
      <c r="A23648" t="s">
        <v>0</v>
      </c>
      <c r="D23648" t="s">
        <v>1</v>
      </c>
      <c r="E23648" t="s">
        <v>2</v>
      </c>
    </row>
    <row r="23650" spans="1:5">
      <c r="A23650" t="s">
        <v>4</v>
      </c>
      <c r="B23650" t="s">
        <v>5</v>
      </c>
    </row>
    <row r="23651" spans="1:5">
      <c r="A23651" t="s">
        <v>7</v>
      </c>
      <c r="B23651" t="s">
        <v>8</v>
      </c>
    </row>
    <row r="23652" spans="1:5">
      <c r="A23652" t="s">
        <v>12</v>
      </c>
    </row>
    <row r="23653" spans="1:5">
      <c r="A23653">
        <v>-1</v>
      </c>
      <c r="B23653">
        <v>-2</v>
      </c>
      <c r="D23653">
        <v>-3</v>
      </c>
      <c r="E23653">
        <v>-4</v>
      </c>
    </row>
    <row r="23655" spans="1:5">
      <c r="A23655">
        <v>731824</v>
      </c>
      <c r="C23655" t="s">
        <v>9088</v>
      </c>
      <c r="E23655" t="s">
        <v>98</v>
      </c>
    </row>
    <row r="23657" spans="1:5">
      <c r="A23657">
        <v>731829</v>
      </c>
      <c r="C23657" t="s">
        <v>27</v>
      </c>
      <c r="E23657">
        <v>20</v>
      </c>
    </row>
    <row r="23659" spans="1:5">
      <c r="A23659">
        <v>7319</v>
      </c>
      <c r="C23659" t="s">
        <v>9089</v>
      </c>
    </row>
    <row r="23660" spans="1:5">
      <c r="C23660" t="s">
        <v>9090</v>
      </c>
    </row>
    <row r="23661" spans="1:5">
      <c r="C23661" t="s">
        <v>9091</v>
      </c>
    </row>
    <row r="23662" spans="1:5">
      <c r="C23662" t="s">
        <v>9092</v>
      </c>
    </row>
    <row r="23663" spans="1:5">
      <c r="C23663" t="s">
        <v>9093</v>
      </c>
    </row>
    <row r="23665" spans="1:5">
      <c r="A23665">
        <v>73194</v>
      </c>
      <c r="C23665" t="s">
        <v>9094</v>
      </c>
      <c r="E23665" t="s">
        <v>98</v>
      </c>
    </row>
    <row r="23667" spans="1:5">
      <c r="C23667" t="s">
        <v>95</v>
      </c>
    </row>
    <row r="23669" spans="1:5">
      <c r="A23669">
        <v>73199010</v>
      </c>
      <c r="C23669" t="s">
        <v>9095</v>
      </c>
      <c r="E23669" t="s">
        <v>265</v>
      </c>
    </row>
    <row r="23671" spans="1:5">
      <c r="A23671">
        <v>7319909</v>
      </c>
      <c r="C23671" t="s">
        <v>56</v>
      </c>
      <c r="E23671">
        <v>20</v>
      </c>
    </row>
    <row r="23673" spans="1:5">
      <c r="A23673">
        <v>732</v>
      </c>
      <c r="C23673" t="s">
        <v>9096</v>
      </c>
    </row>
    <row r="23674" spans="1:5">
      <c r="C23674" t="s">
        <v>8678</v>
      </c>
    </row>
    <row r="23675" spans="1:5">
      <c r="C23675" t="s">
        <v>9097</v>
      </c>
    </row>
    <row r="23677" spans="1:5">
      <c r="A23677">
        <v>73201010</v>
      </c>
      <c r="C23677" t="s">
        <v>9098</v>
      </c>
      <c r="E23677" t="s">
        <v>5220</v>
      </c>
    </row>
    <row r="23678" spans="1:5">
      <c r="C23678" t="s">
        <v>9099</v>
      </c>
    </row>
    <row r="23679" spans="1:5">
      <c r="C23679" t="s">
        <v>9100</v>
      </c>
    </row>
    <row r="23680" spans="1:5">
      <c r="C23680" t="s">
        <v>9101</v>
      </c>
    </row>
    <row r="23681" spans="1:5">
      <c r="A23681">
        <v>7320102</v>
      </c>
      <c r="C23681" t="s">
        <v>9102</v>
      </c>
      <c r="E23681" t="s">
        <v>5220</v>
      </c>
    </row>
    <row r="23682" spans="1:5">
      <c r="C23682" t="s">
        <v>9103</v>
      </c>
    </row>
    <row r="23683" spans="1:5">
      <c r="C23683" t="s">
        <v>9104</v>
      </c>
    </row>
    <row r="23685" spans="1:5">
      <c r="A23685">
        <v>7320103</v>
      </c>
      <c r="C23685" t="s">
        <v>9105</v>
      </c>
      <c r="E23685">
        <v>35</v>
      </c>
    </row>
    <row r="23686" spans="1:5">
      <c r="C23686" t="s">
        <v>9106</v>
      </c>
    </row>
    <row r="23687" spans="1:5">
      <c r="C23687" t="s">
        <v>9107</v>
      </c>
    </row>
    <row r="23688" spans="1:5">
      <c r="C23688">
        <v>-1</v>
      </c>
      <c r="D23688" t="s">
        <v>9108</v>
      </c>
    </row>
    <row r="23689" spans="1:5">
      <c r="C23689">
        <v>-2</v>
      </c>
      <c r="D23689" t="s">
        <v>9109</v>
      </c>
    </row>
    <row r="23690" spans="1:5">
      <c r="C23690">
        <v>-3</v>
      </c>
      <c r="D23690" t="s">
        <v>9110</v>
      </c>
    </row>
    <row r="23691" spans="1:5">
      <c r="C23691">
        <v>-4</v>
      </c>
      <c r="D23691" t="s">
        <v>9111</v>
      </c>
    </row>
    <row r="23692" spans="1:5">
      <c r="C23692" t="s">
        <v>9112</v>
      </c>
    </row>
    <row r="23693" spans="1:5">
      <c r="C23693">
        <v>-1</v>
      </c>
      <c r="D23693" t="s">
        <v>9113</v>
      </c>
    </row>
    <row r="23694" spans="1:5">
      <c r="C23694">
        <v>-2</v>
      </c>
      <c r="D23694" t="s">
        <v>9114</v>
      </c>
    </row>
    <row r="23695" spans="1:5">
      <c r="C23695">
        <v>-3</v>
      </c>
      <c r="D23695" t="s">
        <v>9115</v>
      </c>
    </row>
    <row r="23696" spans="1:5">
      <c r="C23696" t="s">
        <v>9116</v>
      </c>
    </row>
    <row r="23697" spans="1:5">
      <c r="C23697">
        <v>-1</v>
      </c>
      <c r="D23697" t="s">
        <v>9117</v>
      </c>
    </row>
    <row r="23698" spans="1:5">
      <c r="C23698">
        <v>-2</v>
      </c>
      <c r="D23698" t="s">
        <v>9118</v>
      </c>
    </row>
    <row r="23699" spans="1:5">
      <c r="C23699">
        <v>-3</v>
      </c>
      <c r="D23699" t="s">
        <v>9119</v>
      </c>
    </row>
    <row r="23700" spans="1:5">
      <c r="C23700">
        <v>-4</v>
      </c>
      <c r="D23700" t="s">
        <v>9120</v>
      </c>
    </row>
    <row r="23701" spans="1:5">
      <c r="C23701">
        <v>-5</v>
      </c>
      <c r="D23701" t="s">
        <v>9121</v>
      </c>
    </row>
    <row r="23702" spans="1:5">
      <c r="C23702" t="s">
        <v>9122</v>
      </c>
    </row>
    <row r="23703" spans="1:5">
      <c r="C23703">
        <v>-1</v>
      </c>
      <c r="D23703" t="s">
        <v>9123</v>
      </c>
    </row>
    <row r="23704" spans="1:5">
      <c r="C23704">
        <v>-2</v>
      </c>
      <c r="D23704" t="s">
        <v>9124</v>
      </c>
    </row>
    <row r="23705" spans="1:5">
      <c r="C23705">
        <v>-3</v>
      </c>
      <c r="D23705" t="s">
        <v>9125</v>
      </c>
    </row>
    <row r="23707" spans="1:5">
      <c r="A23707">
        <v>7320109</v>
      </c>
      <c r="C23707" t="s">
        <v>56</v>
      </c>
      <c r="E23707">
        <v>35</v>
      </c>
    </row>
    <row r="23709" spans="1:5">
      <c r="A23709">
        <v>73202</v>
      </c>
      <c r="C23709" t="s">
        <v>9126</v>
      </c>
      <c r="E23709">
        <v>20</v>
      </c>
    </row>
    <row r="23711" spans="1:5">
      <c r="C23711" t="s">
        <v>95</v>
      </c>
    </row>
    <row r="23715" spans="1:5">
      <c r="A23715" t="s">
        <v>9127</v>
      </c>
    </row>
    <row r="23717" spans="1:5">
      <c r="A23717" t="s">
        <v>0</v>
      </c>
      <c r="D23717" t="s">
        <v>1</v>
      </c>
      <c r="E23717" t="s">
        <v>2</v>
      </c>
    </row>
    <row r="23719" spans="1:5">
      <c r="A23719" t="s">
        <v>4</v>
      </c>
      <c r="B23719" t="s">
        <v>5</v>
      </c>
    </row>
    <row r="23720" spans="1:5">
      <c r="A23720" t="s">
        <v>7</v>
      </c>
      <c r="B23720" t="s">
        <v>8</v>
      </c>
    </row>
    <row r="23721" spans="1:5">
      <c r="A23721" t="s">
        <v>12</v>
      </c>
    </row>
    <row r="23722" spans="1:5">
      <c r="A23722">
        <v>-1</v>
      </c>
      <c r="B23722">
        <v>-2</v>
      </c>
      <c r="D23722">
        <v>-3</v>
      </c>
      <c r="E23722">
        <v>-4</v>
      </c>
    </row>
    <row r="23724" spans="1:5">
      <c r="A23724">
        <v>7320901</v>
      </c>
      <c r="C23724" t="s">
        <v>9128</v>
      </c>
      <c r="E23724" t="s">
        <v>98</v>
      </c>
    </row>
    <row r="23725" spans="1:5">
      <c r="C23725" t="s">
        <v>9129</v>
      </c>
    </row>
    <row r="23727" spans="1:5">
      <c r="A23727">
        <v>7320902</v>
      </c>
      <c r="C23727" t="s">
        <v>2414</v>
      </c>
      <c r="D23727" t="s">
        <v>9130</v>
      </c>
      <c r="E23727">
        <v>35</v>
      </c>
    </row>
    <row r="23728" spans="1:5">
      <c r="C23728" t="s">
        <v>5387</v>
      </c>
    </row>
    <row r="23729" spans="1:5">
      <c r="C23729" t="s">
        <v>5388</v>
      </c>
    </row>
    <row r="23731" spans="1:5">
      <c r="A23731">
        <v>7320909</v>
      </c>
      <c r="C23731" t="s">
        <v>56</v>
      </c>
      <c r="E23731">
        <v>20</v>
      </c>
    </row>
    <row r="23733" spans="1:5">
      <c r="A23733">
        <v>7321</v>
      </c>
      <c r="C23733" t="s">
        <v>9131</v>
      </c>
    </row>
    <row r="23734" spans="1:5">
      <c r="C23734" t="s">
        <v>9132</v>
      </c>
    </row>
    <row r="23735" spans="1:5">
      <c r="C23735" t="s">
        <v>9133</v>
      </c>
    </row>
    <row r="23736" spans="1:5">
      <c r="C23736" t="s">
        <v>9134</v>
      </c>
    </row>
    <row r="23737" spans="1:5">
      <c r="C23737" t="s">
        <v>9135</v>
      </c>
    </row>
    <row r="23738" spans="1:5">
      <c r="C23738" t="s">
        <v>9136</v>
      </c>
    </row>
    <row r="23739" spans="1:5">
      <c r="C23739" t="s">
        <v>9137</v>
      </c>
    </row>
    <row r="23741" spans="1:5">
      <c r="C23741" t="s">
        <v>9138</v>
      </c>
    </row>
    <row r="23743" spans="1:5">
      <c r="A23743">
        <v>73211110</v>
      </c>
      <c r="C23743" t="s">
        <v>9139</v>
      </c>
      <c r="E23743">
        <v>20</v>
      </c>
    </row>
    <row r="23745" spans="1:5">
      <c r="A23745">
        <v>7321119</v>
      </c>
      <c r="C23745" t="s">
        <v>56</v>
      </c>
      <c r="E23745">
        <v>20</v>
      </c>
    </row>
    <row r="23747" spans="1:5">
      <c r="A23747">
        <v>732112</v>
      </c>
      <c r="C23747" t="s">
        <v>9140</v>
      </c>
      <c r="E23747">
        <v>20</v>
      </c>
    </row>
    <row r="23749" spans="1:5">
      <c r="A23749">
        <v>732119</v>
      </c>
      <c r="C23749" t="s">
        <v>9141</v>
      </c>
      <c r="E23749">
        <v>20</v>
      </c>
    </row>
    <row r="23751" spans="1:5">
      <c r="C23751" t="s">
        <v>9142</v>
      </c>
    </row>
    <row r="23753" spans="1:5">
      <c r="A23753">
        <v>73218100</v>
      </c>
      <c r="C23753" t="s">
        <v>9143</v>
      </c>
      <c r="E23753" t="s">
        <v>98</v>
      </c>
    </row>
    <row r="23755" spans="1:5">
      <c r="A23755">
        <v>732182</v>
      </c>
      <c r="C23755" t="s">
        <v>9140</v>
      </c>
      <c r="E23755">
        <v>20</v>
      </c>
    </row>
    <row r="23757" spans="1:5">
      <c r="A23757">
        <v>732189</v>
      </c>
      <c r="C23757" t="s">
        <v>9144</v>
      </c>
      <c r="E23757">
        <v>20</v>
      </c>
    </row>
    <row r="23759" spans="1:5">
      <c r="A23759">
        <v>73219</v>
      </c>
      <c r="C23759" t="s">
        <v>7487</v>
      </c>
      <c r="E23759">
        <v>20</v>
      </c>
    </row>
    <row r="23761" spans="1:5">
      <c r="A23761">
        <v>7322</v>
      </c>
      <c r="C23761" t="s">
        <v>9145</v>
      </c>
    </row>
    <row r="23762" spans="1:5">
      <c r="C23762" t="s">
        <v>9146</v>
      </c>
    </row>
    <row r="23763" spans="1:5">
      <c r="C23763" t="s">
        <v>9147</v>
      </c>
    </row>
    <row r="23764" spans="1:5">
      <c r="C23764" t="s">
        <v>9148</v>
      </c>
    </row>
    <row r="23765" spans="1:5">
      <c r="C23765" t="s">
        <v>9149</v>
      </c>
    </row>
    <row r="23766" spans="1:5">
      <c r="C23766" t="s">
        <v>9150</v>
      </c>
    </row>
    <row r="23767" spans="1:5">
      <c r="C23767" t="s">
        <v>9151</v>
      </c>
    </row>
    <row r="23769" spans="1:5">
      <c r="C23769" t="s">
        <v>9152</v>
      </c>
    </row>
    <row r="23771" spans="1:5">
      <c r="A23771">
        <v>73221100</v>
      </c>
      <c r="C23771" t="s">
        <v>9153</v>
      </c>
      <c r="E23771">
        <v>20</v>
      </c>
    </row>
    <row r="23773" spans="1:5">
      <c r="A23773">
        <v>732219</v>
      </c>
      <c r="C23773" t="s">
        <v>27</v>
      </c>
      <c r="E23773">
        <v>20</v>
      </c>
    </row>
    <row r="23775" spans="1:5">
      <c r="C23775" t="s">
        <v>33</v>
      </c>
    </row>
    <row r="23777" spans="1:5">
      <c r="A23777">
        <v>7322901</v>
      </c>
      <c r="C23777" t="s">
        <v>9154</v>
      </c>
      <c r="E23777" t="s">
        <v>98</v>
      </c>
    </row>
    <row r="23779" spans="1:5">
      <c r="A23779">
        <v>7322909</v>
      </c>
      <c r="C23779" t="s">
        <v>56</v>
      </c>
      <c r="E23779">
        <v>20</v>
      </c>
    </row>
    <row r="23781" spans="1:5">
      <c r="A23781">
        <v>7323</v>
      </c>
      <c r="C23781" t="s">
        <v>9155</v>
      </c>
    </row>
    <row r="23782" spans="1:5">
      <c r="C23782" t="s">
        <v>9156</v>
      </c>
    </row>
    <row r="23783" spans="1:5">
      <c r="C23783" t="s">
        <v>9157</v>
      </c>
    </row>
    <row r="23784" spans="1:5">
      <c r="C23784" t="s">
        <v>9158</v>
      </c>
    </row>
    <row r="23785" spans="1:5">
      <c r="C23785" t="s">
        <v>8678</v>
      </c>
    </row>
    <row r="23786" spans="1:5">
      <c r="A23786">
        <v>73231</v>
      </c>
      <c r="C23786" t="s">
        <v>9159</v>
      </c>
      <c r="E23786" t="s">
        <v>98</v>
      </c>
    </row>
    <row r="23787" spans="1:5">
      <c r="C23787" t="s">
        <v>9160</v>
      </c>
    </row>
    <row r="23789" spans="1:5">
      <c r="C23789" t="s">
        <v>95</v>
      </c>
    </row>
    <row r="23792" spans="1:5">
      <c r="A23792" t="s">
        <v>9161</v>
      </c>
    </row>
    <row r="23794" spans="1:4">
      <c r="A23794" t="s">
        <v>0</v>
      </c>
      <c r="C23794" t="s">
        <v>1</v>
      </c>
      <c r="D23794" t="s">
        <v>2</v>
      </c>
    </row>
    <row r="23796" spans="1:4">
      <c r="A23796" t="s">
        <v>4</v>
      </c>
      <c r="B23796" t="s">
        <v>5</v>
      </c>
    </row>
    <row r="23797" spans="1:4">
      <c r="A23797" t="s">
        <v>7</v>
      </c>
      <c r="B23797" t="s">
        <v>8</v>
      </c>
    </row>
    <row r="23798" spans="1:4">
      <c r="A23798" t="s">
        <v>12</v>
      </c>
    </row>
    <row r="23799" spans="1:4">
      <c r="A23799">
        <v>-1</v>
      </c>
      <c r="B23799">
        <v>-2</v>
      </c>
      <c r="C23799">
        <v>-3</v>
      </c>
      <c r="D23799">
        <v>-4</v>
      </c>
    </row>
    <row r="23801" spans="1:4">
      <c r="A23801">
        <v>732391</v>
      </c>
      <c r="C23801" t="s">
        <v>9162</v>
      </c>
      <c r="D23801" t="s">
        <v>98</v>
      </c>
    </row>
    <row r="23803" spans="1:4">
      <c r="A23803">
        <v>732392</v>
      </c>
      <c r="C23803" t="s">
        <v>9163</v>
      </c>
      <c r="D23803">
        <v>20</v>
      </c>
    </row>
    <row r="23805" spans="1:4">
      <c r="A23805">
        <v>732393</v>
      </c>
      <c r="C23805" t="s">
        <v>8657</v>
      </c>
      <c r="D23805">
        <v>20</v>
      </c>
    </row>
    <row r="23807" spans="1:4">
      <c r="A23807">
        <v>732394</v>
      </c>
      <c r="C23807" t="s">
        <v>9164</v>
      </c>
      <c r="D23807" t="s">
        <v>98</v>
      </c>
    </row>
    <row r="23808" spans="1:4">
      <c r="C23808" t="s">
        <v>9165</v>
      </c>
    </row>
    <row r="23809" spans="1:4">
      <c r="A23809">
        <v>732399</v>
      </c>
      <c r="C23809" t="s">
        <v>27</v>
      </c>
      <c r="D23809">
        <v>20</v>
      </c>
    </row>
    <row r="23811" spans="1:4">
      <c r="A23811">
        <v>7324</v>
      </c>
      <c r="C23811" t="s">
        <v>9166</v>
      </c>
    </row>
    <row r="23812" spans="1:4">
      <c r="C23812" t="s">
        <v>8678</v>
      </c>
    </row>
    <row r="23813" spans="1:4">
      <c r="C23813" t="s">
        <v>9167</v>
      </c>
    </row>
    <row r="23815" spans="1:4">
      <c r="A23815">
        <v>73241010</v>
      </c>
      <c r="C23815" t="s">
        <v>9168</v>
      </c>
      <c r="D23815">
        <v>20</v>
      </c>
    </row>
    <row r="23817" spans="1:4">
      <c r="A23817">
        <v>7324102</v>
      </c>
      <c r="C23817" t="s">
        <v>9169</v>
      </c>
      <c r="D23817">
        <v>20</v>
      </c>
    </row>
    <row r="23819" spans="1:4">
      <c r="C23819" t="s">
        <v>9170</v>
      </c>
    </row>
    <row r="23821" spans="1:4">
      <c r="A23821">
        <v>73242100</v>
      </c>
      <c r="C23821" t="s">
        <v>9171</v>
      </c>
      <c r="D23821" t="s">
        <v>98</v>
      </c>
    </row>
    <row r="23823" spans="1:4">
      <c r="A23823">
        <v>732429</v>
      </c>
      <c r="C23823" t="s">
        <v>27</v>
      </c>
      <c r="D23823">
        <v>20</v>
      </c>
    </row>
    <row r="23825" spans="1:4">
      <c r="A23825">
        <v>73249</v>
      </c>
      <c r="C23825" t="s">
        <v>9172</v>
      </c>
      <c r="D23825">
        <v>20</v>
      </c>
    </row>
    <row r="23827" spans="1:4">
      <c r="A23827">
        <v>7325</v>
      </c>
      <c r="C23827" t="s">
        <v>9173</v>
      </c>
    </row>
    <row r="23829" spans="1:4">
      <c r="A23829">
        <v>73251</v>
      </c>
      <c r="C23829" t="s">
        <v>9174</v>
      </c>
      <c r="D23829">
        <v>20</v>
      </c>
    </row>
    <row r="23831" spans="1:4">
      <c r="C23831" t="s">
        <v>95</v>
      </c>
    </row>
    <row r="23833" spans="1:4">
      <c r="A23833">
        <v>73259100</v>
      </c>
      <c r="C23833" t="s">
        <v>9175</v>
      </c>
      <c r="D23833" t="s">
        <v>98</v>
      </c>
    </row>
    <row r="23835" spans="1:4">
      <c r="A23835">
        <v>732599</v>
      </c>
      <c r="C23835" t="s">
        <v>27</v>
      </c>
      <c r="D23835">
        <v>20</v>
      </c>
    </row>
    <row r="23837" spans="1:4">
      <c r="A23837">
        <v>7326</v>
      </c>
      <c r="C23837" t="s">
        <v>9176</v>
      </c>
    </row>
    <row r="23839" spans="1:4">
      <c r="C23839" t="s">
        <v>9177</v>
      </c>
    </row>
    <row r="23841" spans="1:4">
      <c r="A23841">
        <v>73261100</v>
      </c>
      <c r="C23841" t="s">
        <v>9175</v>
      </c>
      <c r="D23841" t="s">
        <v>98</v>
      </c>
    </row>
    <row r="23843" spans="1:4">
      <c r="C23843" t="s">
        <v>676</v>
      </c>
    </row>
    <row r="23845" spans="1:4">
      <c r="A23845">
        <v>73261910</v>
      </c>
      <c r="C23845" t="s">
        <v>9178</v>
      </c>
      <c r="D23845">
        <v>11</v>
      </c>
    </row>
    <row r="23847" spans="1:4">
      <c r="A23847">
        <v>7326192</v>
      </c>
      <c r="C23847" t="s">
        <v>9179</v>
      </c>
      <c r="D23847">
        <v>3</v>
      </c>
    </row>
    <row r="23849" spans="1:4">
      <c r="A23849">
        <v>7326193</v>
      </c>
      <c r="C23849" t="s">
        <v>9180</v>
      </c>
      <c r="D23849" t="s">
        <v>155</v>
      </c>
    </row>
    <row r="23851" spans="1:4">
      <c r="A23851">
        <v>7326199</v>
      </c>
      <c r="C23851" t="s">
        <v>56</v>
      </c>
      <c r="D23851">
        <v>20</v>
      </c>
    </row>
    <row r="23853" spans="1:4">
      <c r="A23853">
        <v>73262</v>
      </c>
      <c r="C23853" t="s">
        <v>9181</v>
      </c>
      <c r="D23853" t="s">
        <v>98</v>
      </c>
    </row>
    <row r="23855" spans="1:4">
      <c r="C23855" t="s">
        <v>95</v>
      </c>
    </row>
    <row r="23857" spans="1:4">
      <c r="A23857">
        <v>73269010</v>
      </c>
      <c r="C23857" t="s">
        <v>9182</v>
      </c>
      <c r="D23857">
        <v>20</v>
      </c>
    </row>
    <row r="23859" spans="1:4">
      <c r="A23859">
        <v>7326902</v>
      </c>
      <c r="C23859" t="s">
        <v>9183</v>
      </c>
      <c r="D23859" t="s">
        <v>5220</v>
      </c>
    </row>
    <row r="23860" spans="1:4">
      <c r="C23860" t="s">
        <v>9184</v>
      </c>
    </row>
    <row r="23862" spans="1:4">
      <c r="A23862">
        <v>7326903</v>
      </c>
      <c r="C23862" t="s">
        <v>5051</v>
      </c>
      <c r="D23862">
        <v>3</v>
      </c>
    </row>
    <row r="23864" spans="1:4">
      <c r="A23864">
        <v>7326904</v>
      </c>
      <c r="C23864" t="s">
        <v>9185</v>
      </c>
      <c r="D23864" t="s">
        <v>155</v>
      </c>
    </row>
    <row r="23866" spans="1:4">
      <c r="A23866">
        <v>7326905</v>
      </c>
      <c r="C23866" t="s">
        <v>9186</v>
      </c>
      <c r="D23866" t="s">
        <v>98</v>
      </c>
    </row>
    <row r="23867" spans="1:4">
      <c r="C23867" t="s">
        <v>9187</v>
      </c>
    </row>
    <row r="23869" spans="1:4">
      <c r="A23869">
        <v>7326906</v>
      </c>
      <c r="C23869" t="s">
        <v>9188</v>
      </c>
      <c r="D23869">
        <v>20</v>
      </c>
    </row>
    <row r="23870" spans="1:4">
      <c r="C23870" t="s">
        <v>9189</v>
      </c>
    </row>
    <row r="23872" spans="1:4">
      <c r="A23872">
        <v>7326907</v>
      </c>
      <c r="C23872" t="s">
        <v>9190</v>
      </c>
      <c r="D23872" t="s">
        <v>98</v>
      </c>
    </row>
    <row r="23873" spans="1:4">
      <c r="C23873" t="s">
        <v>9191</v>
      </c>
    </row>
    <row r="23874" spans="1:4">
      <c r="C23874" t="s">
        <v>9192</v>
      </c>
    </row>
    <row r="23876" spans="1:4">
      <c r="A23876">
        <v>7326909</v>
      </c>
      <c r="C23876" t="s">
        <v>56</v>
      </c>
      <c r="D23876">
        <v>20</v>
      </c>
    </row>
    <row r="23879" spans="1:4">
      <c r="A23879">
        <v>358</v>
      </c>
    </row>
    <row r="23884" spans="1:4">
      <c r="A23884" t="s">
        <v>9193</v>
      </c>
    </row>
    <row r="23886" spans="1:4">
      <c r="A23886" t="s">
        <v>9194</v>
      </c>
    </row>
    <row r="23887" spans="1:4">
      <c r="A23887" t="s">
        <v>1764</v>
      </c>
    </row>
    <row r="23889" spans="1:3">
      <c r="A23889" t="s">
        <v>823</v>
      </c>
      <c r="B23889" t="s">
        <v>9195</v>
      </c>
    </row>
    <row r="23890" spans="1:3">
      <c r="A23890" t="s">
        <v>9196</v>
      </c>
    </row>
    <row r="23892" spans="1:3">
      <c r="A23892" t="s">
        <v>9197</v>
      </c>
    </row>
    <row r="23894" spans="1:3">
      <c r="A23894" t="s">
        <v>9198</v>
      </c>
    </row>
    <row r="23896" spans="1:3">
      <c r="A23896" t="s">
        <v>9199</v>
      </c>
    </row>
    <row r="23897" spans="1:3">
      <c r="A23897" t="s">
        <v>9200</v>
      </c>
      <c r="C23897" t="s">
        <v>9201</v>
      </c>
    </row>
    <row r="23899" spans="1:3">
      <c r="A23899" t="s">
        <v>9202</v>
      </c>
      <c r="B23899" t="s">
        <v>9203</v>
      </c>
      <c r="C23899">
        <v>0.25</v>
      </c>
    </row>
    <row r="23900" spans="1:3">
      <c r="A23900" t="s">
        <v>9204</v>
      </c>
      <c r="B23900" t="s">
        <v>9205</v>
      </c>
      <c r="C23900">
        <v>0.5</v>
      </c>
    </row>
    <row r="23901" spans="1:3">
      <c r="A23901" t="s">
        <v>9206</v>
      </c>
      <c r="B23901" t="s">
        <v>9207</v>
      </c>
      <c r="C23901">
        <v>1.3</v>
      </c>
    </row>
    <row r="23902" spans="1:3">
      <c r="A23902" t="s">
        <v>9208</v>
      </c>
      <c r="B23902" t="s">
        <v>9209</v>
      </c>
      <c r="C23902">
        <v>1.4</v>
      </c>
    </row>
    <row r="23903" spans="1:3">
      <c r="A23903" t="s">
        <v>9210</v>
      </c>
      <c r="B23903" t="s">
        <v>9211</v>
      </c>
      <c r="C23903">
        <v>0.8</v>
      </c>
    </row>
    <row r="23904" spans="1:3">
      <c r="A23904" t="s">
        <v>9212</v>
      </c>
      <c r="B23904" t="s">
        <v>9213</v>
      </c>
      <c r="C23904">
        <v>1.5</v>
      </c>
    </row>
    <row r="23905" spans="1:3">
      <c r="A23905" t="s">
        <v>9214</v>
      </c>
      <c r="B23905" t="s">
        <v>9215</v>
      </c>
      <c r="C23905">
        <v>0.7</v>
      </c>
    </row>
    <row r="23906" spans="1:3">
      <c r="A23906" t="s">
        <v>9216</v>
      </c>
      <c r="B23906" t="s">
        <v>9217</v>
      </c>
      <c r="C23906">
        <v>0.8</v>
      </c>
    </row>
    <row r="23907" spans="1:3">
      <c r="A23907" t="s">
        <v>9218</v>
      </c>
      <c r="B23907" t="s">
        <v>9219</v>
      </c>
      <c r="C23907">
        <v>0.8</v>
      </c>
    </row>
    <row r="23908" spans="1:3">
      <c r="A23908" t="s">
        <v>9220</v>
      </c>
      <c r="B23908" t="s">
        <v>9221</v>
      </c>
      <c r="C23908">
        <v>1</v>
      </c>
    </row>
    <row r="23909" spans="1:3">
      <c r="A23909" t="s">
        <v>9222</v>
      </c>
      <c r="B23909" t="s">
        <v>9223</v>
      </c>
      <c r="C23909">
        <v>0.3</v>
      </c>
    </row>
    <row r="23910" spans="1:3">
      <c r="A23910" t="s">
        <v>9224</v>
      </c>
      <c r="C23910">
        <v>0.3</v>
      </c>
    </row>
    <row r="23913" spans="1:3">
      <c r="A23913" t="s">
        <v>9225</v>
      </c>
    </row>
    <row r="23915" spans="1:3">
      <c r="A23915" t="s">
        <v>9226</v>
      </c>
    </row>
    <row r="23917" spans="1:3">
      <c r="A23917" t="s">
        <v>9227</v>
      </c>
    </row>
    <row r="23919" spans="1:3">
      <c r="A23919" t="s">
        <v>9228</v>
      </c>
    </row>
    <row r="23921" spans="1:1">
      <c r="A23921" t="s">
        <v>9229</v>
      </c>
    </row>
    <row r="23923" spans="1:1">
      <c r="A23923" t="s">
        <v>9230</v>
      </c>
    </row>
    <row r="23925" spans="1:1">
      <c r="A23925" t="s">
        <v>9231</v>
      </c>
    </row>
    <row r="23930" spans="1:1">
      <c r="A23930">
        <v>359</v>
      </c>
    </row>
    <row r="23932" spans="1:1">
      <c r="A23932" t="s">
        <v>9232</v>
      </c>
    </row>
    <row r="23934" spans="1:1">
      <c r="A23934" t="s">
        <v>9233</v>
      </c>
    </row>
    <row r="23936" spans="1:1">
      <c r="A23936" t="s">
        <v>9234</v>
      </c>
    </row>
    <row r="23938" spans="1:1">
      <c r="A23938" t="s">
        <v>9235</v>
      </c>
    </row>
    <row r="23940" spans="1:1">
      <c r="A23940" t="s">
        <v>9236</v>
      </c>
    </row>
    <row r="23942" spans="1:1">
      <c r="A23942" t="s">
        <v>8589</v>
      </c>
    </row>
    <row r="23944" spans="1:1">
      <c r="A23944" t="s">
        <v>9237</v>
      </c>
    </row>
    <row r="23946" spans="1:1">
      <c r="A23946" t="s">
        <v>9238</v>
      </c>
    </row>
    <row r="23948" spans="1:1">
      <c r="A23948" t="s">
        <v>9239</v>
      </c>
    </row>
    <row r="23950" spans="1:1">
      <c r="A23950" t="s">
        <v>9240</v>
      </c>
    </row>
    <row r="23952" spans="1:1">
      <c r="A23952" t="s">
        <v>9241</v>
      </c>
    </row>
    <row r="23954" spans="1:2">
      <c r="A23954">
        <v>360</v>
      </c>
    </row>
    <row r="23957" spans="1:2">
      <c r="A23957" t="s">
        <v>9242</v>
      </c>
    </row>
    <row r="23959" spans="1:2">
      <c r="A23959" t="s">
        <v>9243</v>
      </c>
    </row>
    <row r="23961" spans="1:2">
      <c r="A23961" t="s">
        <v>9244</v>
      </c>
    </row>
    <row r="23964" spans="1:2">
      <c r="A23964" t="s">
        <v>1702</v>
      </c>
    </row>
    <row r="23966" spans="1:2">
      <c r="A23966" t="s">
        <v>823</v>
      </c>
      <c r="B23966" t="s">
        <v>8595</v>
      </c>
    </row>
    <row r="23967" spans="1:2">
      <c r="A23967" t="s">
        <v>9245</v>
      </c>
    </row>
    <row r="23969" spans="1:1">
      <c r="A23969" t="s">
        <v>9246</v>
      </c>
    </row>
    <row r="23971" spans="1:1">
      <c r="A23971" t="s">
        <v>9247</v>
      </c>
    </row>
    <row r="23973" spans="1:1">
      <c r="A23973" t="s">
        <v>9248</v>
      </c>
    </row>
    <row r="23975" spans="1:1">
      <c r="A23975" t="s">
        <v>9249</v>
      </c>
    </row>
    <row r="23977" spans="1:1">
      <c r="A23977" t="s">
        <v>9250</v>
      </c>
    </row>
    <row r="23978" spans="1:1">
      <c r="A23978" t="s">
        <v>9251</v>
      </c>
    </row>
    <row r="23980" spans="1:1">
      <c r="A23980" t="s">
        <v>9252</v>
      </c>
    </row>
    <row r="23982" spans="1:1">
      <c r="A23982" t="s">
        <v>9253</v>
      </c>
    </row>
    <row r="23983" spans="1:1">
      <c r="A23983" t="s">
        <v>9254</v>
      </c>
    </row>
    <row r="23985" spans="1:4">
      <c r="A23985" t="s">
        <v>9255</v>
      </c>
    </row>
    <row r="23987" spans="1:4">
      <c r="A23987" t="s">
        <v>9256</v>
      </c>
    </row>
    <row r="23989" spans="1:4">
      <c r="A23989" t="s">
        <v>9257</v>
      </c>
    </row>
    <row r="23997" spans="1:4">
      <c r="A23997">
        <v>361</v>
      </c>
    </row>
    <row r="23999" spans="1:4">
      <c r="A23999" t="s">
        <v>0</v>
      </c>
      <c r="C23999" t="s">
        <v>1</v>
      </c>
      <c r="D23999" t="s">
        <v>2</v>
      </c>
    </row>
    <row r="24001" spans="1:4">
      <c r="A24001" t="s">
        <v>4</v>
      </c>
      <c r="B24001" t="s">
        <v>5</v>
      </c>
    </row>
    <row r="24002" spans="1:4">
      <c r="A24002" t="s">
        <v>7</v>
      </c>
      <c r="B24002" t="s">
        <v>8</v>
      </c>
    </row>
    <row r="24003" spans="1:4">
      <c r="A24003" t="s">
        <v>12</v>
      </c>
    </row>
    <row r="24005" spans="1:4">
      <c r="A24005">
        <v>-1</v>
      </c>
      <c r="B24005">
        <v>-2</v>
      </c>
      <c r="C24005">
        <v>-3</v>
      </c>
      <c r="D24005">
        <v>-4</v>
      </c>
    </row>
    <row r="24007" spans="1:4">
      <c r="A24007">
        <v>7401</v>
      </c>
      <c r="C24007" t="s">
        <v>9258</v>
      </c>
      <c r="D24007">
        <v>3</v>
      </c>
    </row>
    <row r="24008" spans="1:4">
      <c r="C24008" t="s">
        <v>9259</v>
      </c>
    </row>
    <row r="24010" spans="1:4">
      <c r="A24010">
        <v>7402</v>
      </c>
      <c r="C24010" t="s">
        <v>9260</v>
      </c>
      <c r="D24010">
        <v>3</v>
      </c>
    </row>
    <row r="24011" spans="1:4">
      <c r="C24011" t="s">
        <v>9261</v>
      </c>
    </row>
    <row r="24013" spans="1:4">
      <c r="A24013">
        <v>7403</v>
      </c>
      <c r="C24013" t="s">
        <v>9262</v>
      </c>
    </row>
    <row r="24014" spans="1:4">
      <c r="C24014" t="s">
        <v>9263</v>
      </c>
    </row>
    <row r="24015" spans="1:4">
      <c r="C24015" t="s">
        <v>9264</v>
      </c>
    </row>
    <row r="24017" spans="1:4">
      <c r="A24017">
        <v>74031100</v>
      </c>
      <c r="C24017" t="s">
        <v>9265</v>
      </c>
      <c r="D24017" t="s">
        <v>155</v>
      </c>
    </row>
    <row r="24019" spans="1:4">
      <c r="A24019">
        <v>740312</v>
      </c>
      <c r="C24019" t="s">
        <v>9266</v>
      </c>
      <c r="D24019">
        <v>3</v>
      </c>
    </row>
    <row r="24021" spans="1:4">
      <c r="A24021">
        <v>740313</v>
      </c>
      <c r="C24021" t="s">
        <v>9267</v>
      </c>
      <c r="D24021">
        <v>3</v>
      </c>
    </row>
    <row r="24023" spans="1:4">
      <c r="A24023">
        <v>740319</v>
      </c>
      <c r="C24023" t="s">
        <v>27</v>
      </c>
      <c r="D24023">
        <v>3</v>
      </c>
    </row>
    <row r="24025" spans="1:4">
      <c r="C24025" t="s">
        <v>9268</v>
      </c>
    </row>
    <row r="24027" spans="1:4">
      <c r="A24027">
        <v>74032100</v>
      </c>
      <c r="C24027" t="s">
        <v>9269</v>
      </c>
      <c r="D24027" t="s">
        <v>155</v>
      </c>
    </row>
    <row r="24029" spans="1:4">
      <c r="A24029">
        <v>740322</v>
      </c>
      <c r="C24029" t="s">
        <v>9270</v>
      </c>
      <c r="D24029" t="s">
        <v>155</v>
      </c>
    </row>
    <row r="24031" spans="1:4">
      <c r="A24031">
        <v>740329</v>
      </c>
      <c r="C24031" t="s">
        <v>9271</v>
      </c>
      <c r="D24031" t="s">
        <v>155</v>
      </c>
    </row>
    <row r="24032" spans="1:4">
      <c r="C24032" t="s">
        <v>9272</v>
      </c>
    </row>
    <row r="24034" spans="1:4">
      <c r="A24034">
        <v>7404</v>
      </c>
      <c r="C24034" t="s">
        <v>9273</v>
      </c>
    </row>
    <row r="24036" spans="1:4">
      <c r="A24036">
        <v>7404001</v>
      </c>
      <c r="C24036" t="s">
        <v>9274</v>
      </c>
      <c r="D24036">
        <v>3</v>
      </c>
    </row>
    <row r="24038" spans="1:4">
      <c r="A24038">
        <v>7404009</v>
      </c>
      <c r="C24038" t="s">
        <v>56</v>
      </c>
      <c r="D24038">
        <v>3</v>
      </c>
    </row>
    <row r="24040" spans="1:4">
      <c r="A24040">
        <v>7405</v>
      </c>
      <c r="C24040" t="s">
        <v>9275</v>
      </c>
      <c r="D24040">
        <v>3</v>
      </c>
    </row>
    <row r="24042" spans="1:4">
      <c r="A24042">
        <v>7406</v>
      </c>
      <c r="C24042" t="s">
        <v>9276</v>
      </c>
    </row>
    <row r="24044" spans="1:4">
      <c r="A24044">
        <v>74061</v>
      </c>
      <c r="C24044" t="s">
        <v>9277</v>
      </c>
      <c r="D24044">
        <v>3</v>
      </c>
    </row>
    <row r="24046" spans="1:4">
      <c r="A24046">
        <v>74062</v>
      </c>
      <c r="C24046" t="s">
        <v>9278</v>
      </c>
      <c r="D24046" t="s">
        <v>155</v>
      </c>
    </row>
    <row r="24048" spans="1:4">
      <c r="A24048">
        <v>7407</v>
      </c>
      <c r="C24048" t="s">
        <v>9279</v>
      </c>
    </row>
    <row r="24050" spans="1:4">
      <c r="C24050" t="s">
        <v>9280</v>
      </c>
    </row>
    <row r="24052" spans="1:4">
      <c r="A24052">
        <v>74071010</v>
      </c>
      <c r="C24052" t="s">
        <v>9281</v>
      </c>
      <c r="D24052">
        <v>3</v>
      </c>
    </row>
    <row r="24054" spans="1:4">
      <c r="A24054">
        <v>7407102</v>
      </c>
      <c r="C24054" t="s">
        <v>9282</v>
      </c>
      <c r="D24054">
        <v>3</v>
      </c>
    </row>
    <row r="24056" spans="1:4">
      <c r="A24056">
        <v>7407103</v>
      </c>
      <c r="C24056" t="s">
        <v>9283</v>
      </c>
      <c r="D24056">
        <v>3</v>
      </c>
    </row>
    <row r="24058" spans="1:4">
      <c r="A24058">
        <v>7407104</v>
      </c>
      <c r="C24058" t="s">
        <v>9284</v>
      </c>
      <c r="D24058" t="s">
        <v>155</v>
      </c>
    </row>
    <row r="24060" spans="1:4">
      <c r="A24060">
        <v>7407109</v>
      </c>
      <c r="C24060" t="s">
        <v>56</v>
      </c>
      <c r="D24060">
        <v>11</v>
      </c>
    </row>
    <row r="24062" spans="1:4">
      <c r="C24062" t="s">
        <v>9285</v>
      </c>
    </row>
    <row r="24064" spans="1:4">
      <c r="A24064">
        <v>74072100</v>
      </c>
      <c r="C24064" t="s">
        <v>9286</v>
      </c>
      <c r="D24064" t="s">
        <v>155</v>
      </c>
    </row>
    <row r="24066" spans="1:4">
      <c r="A24066">
        <v>740729</v>
      </c>
      <c r="C24066" t="s">
        <v>27</v>
      </c>
      <c r="D24066">
        <v>3</v>
      </c>
    </row>
    <row r="24068" spans="1:4">
      <c r="A24068">
        <v>7408</v>
      </c>
      <c r="C24068" t="s">
        <v>9287</v>
      </c>
    </row>
    <row r="24070" spans="1:4">
      <c r="C24070" t="s">
        <v>9280</v>
      </c>
    </row>
    <row r="24072" spans="1:4">
      <c r="A24072">
        <v>74081100</v>
      </c>
      <c r="C24072" t="s">
        <v>9288</v>
      </c>
      <c r="D24072">
        <v>11</v>
      </c>
    </row>
    <row r="24073" spans="1:4">
      <c r="C24073" t="s">
        <v>9289</v>
      </c>
    </row>
    <row r="24075" spans="1:4">
      <c r="A24075">
        <v>740819</v>
      </c>
      <c r="C24075" t="s">
        <v>27</v>
      </c>
      <c r="D24075">
        <v>11</v>
      </c>
    </row>
    <row r="24077" spans="1:4">
      <c r="C24077" t="s">
        <v>9285</v>
      </c>
    </row>
    <row r="24079" spans="1:4">
      <c r="A24079">
        <v>74082100</v>
      </c>
      <c r="C24079" t="s">
        <v>9286</v>
      </c>
      <c r="D24079" t="s">
        <v>764</v>
      </c>
    </row>
    <row r="24081" spans="1:4">
      <c r="A24081">
        <v>740822</v>
      </c>
      <c r="C24081" t="s">
        <v>9290</v>
      </c>
      <c r="D24081" t="s">
        <v>155</v>
      </c>
    </row>
    <row r="24082" spans="1:4">
      <c r="C24082" t="s">
        <v>9291</v>
      </c>
    </row>
    <row r="24085" spans="1:4">
      <c r="A24085">
        <v>362</v>
      </c>
    </row>
    <row r="24087" spans="1:4">
      <c r="A24087" t="s">
        <v>0</v>
      </c>
      <c r="C24087" t="s">
        <v>1</v>
      </c>
      <c r="D24087" t="s">
        <v>2</v>
      </c>
    </row>
    <row r="24089" spans="1:4">
      <c r="A24089" t="s">
        <v>4</v>
      </c>
      <c r="B24089" t="s">
        <v>5</v>
      </c>
    </row>
    <row r="24090" spans="1:4">
      <c r="A24090" t="s">
        <v>7</v>
      </c>
      <c r="B24090" t="s">
        <v>8</v>
      </c>
    </row>
    <row r="24091" spans="1:4">
      <c r="A24091" t="s">
        <v>12</v>
      </c>
    </row>
    <row r="24093" spans="1:4">
      <c r="A24093">
        <v>-1</v>
      </c>
      <c r="B24093">
        <v>-2</v>
      </c>
      <c r="C24093">
        <v>-3</v>
      </c>
      <c r="D24093">
        <v>-4</v>
      </c>
    </row>
    <row r="24095" spans="1:4">
      <c r="A24095">
        <v>740829</v>
      </c>
      <c r="C24095" t="s">
        <v>27</v>
      </c>
      <c r="D24095">
        <v>11</v>
      </c>
    </row>
    <row r="24097" spans="1:4">
      <c r="A24097">
        <v>7409</v>
      </c>
      <c r="C24097" t="s">
        <v>9292</v>
      </c>
    </row>
    <row r="24098" spans="1:4">
      <c r="C24098" t="s">
        <v>9293</v>
      </c>
    </row>
    <row r="24100" spans="1:4">
      <c r="C24100" t="s">
        <v>9280</v>
      </c>
    </row>
    <row r="24102" spans="1:4">
      <c r="A24102">
        <v>74091100</v>
      </c>
      <c r="C24102" t="s">
        <v>9294</v>
      </c>
      <c r="D24102">
        <v>11</v>
      </c>
    </row>
    <row r="24104" spans="1:4">
      <c r="A24104">
        <v>740919</v>
      </c>
      <c r="C24104" t="s">
        <v>27</v>
      </c>
      <c r="D24104">
        <v>20</v>
      </c>
    </row>
    <row r="24106" spans="1:4">
      <c r="C24106" t="s">
        <v>9295</v>
      </c>
    </row>
    <row r="24108" spans="1:4">
      <c r="A24108">
        <v>74092100</v>
      </c>
      <c r="C24108" t="s">
        <v>9294</v>
      </c>
      <c r="D24108">
        <v>3</v>
      </c>
    </row>
    <row r="24110" spans="1:4">
      <c r="A24110">
        <v>740929</v>
      </c>
      <c r="C24110" t="s">
        <v>27</v>
      </c>
      <c r="D24110">
        <v>16</v>
      </c>
    </row>
    <row r="24112" spans="1:4">
      <c r="C24112" t="s">
        <v>9296</v>
      </c>
    </row>
    <row r="24114" spans="1:4">
      <c r="A24114">
        <v>74093100</v>
      </c>
      <c r="C24114" t="s">
        <v>9294</v>
      </c>
      <c r="D24114">
        <v>11</v>
      </c>
    </row>
    <row r="24116" spans="1:4">
      <c r="A24116">
        <v>740939</v>
      </c>
      <c r="C24116" t="s">
        <v>27</v>
      </c>
      <c r="D24116">
        <v>11</v>
      </c>
    </row>
    <row r="24118" spans="1:4">
      <c r="A24118">
        <v>74094</v>
      </c>
      <c r="C24118" t="s">
        <v>9297</v>
      </c>
      <c r="D24118" t="s">
        <v>265</v>
      </c>
    </row>
    <row r="24119" spans="1:4">
      <c r="C24119" t="s">
        <v>9298</v>
      </c>
    </row>
    <row r="24121" spans="1:4">
      <c r="A24121">
        <v>74099</v>
      </c>
      <c r="C24121" t="s">
        <v>9299</v>
      </c>
      <c r="D24121">
        <v>11</v>
      </c>
    </row>
    <row r="24123" spans="1:4">
      <c r="A24123">
        <v>741</v>
      </c>
      <c r="C24123" t="s">
        <v>9300</v>
      </c>
    </row>
    <row r="24124" spans="1:4">
      <c r="C24124" t="s">
        <v>9301</v>
      </c>
    </row>
    <row r="24125" spans="1:4">
      <c r="C24125" t="s">
        <v>9302</v>
      </c>
    </row>
    <row r="24126" spans="1:4">
      <c r="C24126" t="s">
        <v>9303</v>
      </c>
    </row>
    <row r="24128" spans="1:4">
      <c r="C24128" t="s">
        <v>9304</v>
      </c>
    </row>
    <row r="24130" spans="1:4">
      <c r="A24130">
        <v>74101100</v>
      </c>
      <c r="C24130" t="s">
        <v>9305</v>
      </c>
      <c r="D24130">
        <v>3</v>
      </c>
    </row>
    <row r="24132" spans="1:4">
      <c r="A24132">
        <v>741012</v>
      </c>
      <c r="C24132" t="s">
        <v>9306</v>
      </c>
      <c r="D24132">
        <v>3</v>
      </c>
    </row>
    <row r="24134" spans="1:4">
      <c r="C24134" t="s">
        <v>9307</v>
      </c>
    </row>
    <row r="24136" spans="1:4">
      <c r="A24136">
        <v>74102100</v>
      </c>
      <c r="C24136" t="s">
        <v>9305</v>
      </c>
      <c r="D24136">
        <v>3</v>
      </c>
    </row>
    <row r="24138" spans="1:4">
      <c r="A24138">
        <v>741022</v>
      </c>
      <c r="C24138" t="s">
        <v>9306</v>
      </c>
      <c r="D24138">
        <v>3</v>
      </c>
    </row>
    <row r="24140" spans="1:4">
      <c r="A24140">
        <v>7411</v>
      </c>
      <c r="C24140" t="s">
        <v>9308</v>
      </c>
    </row>
    <row r="24142" spans="1:4">
      <c r="C24142" t="s">
        <v>9280</v>
      </c>
    </row>
    <row r="24144" spans="1:4">
      <c r="A24144">
        <v>74111010</v>
      </c>
      <c r="C24144" t="s">
        <v>9309</v>
      </c>
      <c r="D24144" t="s">
        <v>155</v>
      </c>
    </row>
    <row r="24146" spans="1:4">
      <c r="A24146">
        <v>7411102</v>
      </c>
      <c r="C24146" t="s">
        <v>9310</v>
      </c>
      <c r="D24146">
        <v>3</v>
      </c>
    </row>
    <row r="24148" spans="1:4">
      <c r="A24148">
        <v>7411109</v>
      </c>
      <c r="C24148" t="s">
        <v>56</v>
      </c>
      <c r="D24148">
        <v>16</v>
      </c>
    </row>
    <row r="24150" spans="1:4">
      <c r="C24150" t="s">
        <v>9285</v>
      </c>
    </row>
    <row r="24152" spans="1:4">
      <c r="A24152">
        <v>74112100</v>
      </c>
      <c r="C24152" t="s">
        <v>9311</v>
      </c>
      <c r="D24152" t="s">
        <v>155</v>
      </c>
    </row>
    <row r="24154" spans="1:4">
      <c r="A24154">
        <v>741122</v>
      </c>
      <c r="C24154" t="s">
        <v>9290</v>
      </c>
      <c r="D24154" t="s">
        <v>155</v>
      </c>
    </row>
    <row r="24155" spans="1:4">
      <c r="C24155" t="s">
        <v>9291</v>
      </c>
    </row>
    <row r="24157" spans="1:4">
      <c r="A24157">
        <v>741129</v>
      </c>
      <c r="C24157" t="s">
        <v>27</v>
      </c>
      <c r="D24157">
        <v>3</v>
      </c>
    </row>
    <row r="24159" spans="1:4">
      <c r="A24159">
        <v>7412</v>
      </c>
      <c r="C24159" t="s">
        <v>9312</v>
      </c>
    </row>
    <row r="24160" spans="1:4">
      <c r="C24160" t="s">
        <v>9313</v>
      </c>
    </row>
    <row r="24162" spans="1:4">
      <c r="A24162">
        <v>74121</v>
      </c>
      <c r="C24162" t="s">
        <v>9314</v>
      </c>
      <c r="D24162">
        <v>16</v>
      </c>
    </row>
    <row r="24164" spans="1:4">
      <c r="A24164">
        <v>74122</v>
      </c>
      <c r="C24164" t="s">
        <v>9315</v>
      </c>
      <c r="D24164">
        <v>16</v>
      </c>
    </row>
    <row r="24166" spans="1:4">
      <c r="A24166">
        <v>7413</v>
      </c>
      <c r="C24166" t="s">
        <v>9316</v>
      </c>
      <c r="D24166">
        <v>20</v>
      </c>
    </row>
    <row r="24167" spans="1:4">
      <c r="C24167" t="s">
        <v>9317</v>
      </c>
    </row>
    <row r="24171" spans="1:4">
      <c r="A24171">
        <v>363</v>
      </c>
    </row>
    <row r="24173" spans="1:4">
      <c r="A24173" t="s">
        <v>0</v>
      </c>
      <c r="C24173" t="s">
        <v>1</v>
      </c>
      <c r="D24173" t="s">
        <v>2</v>
      </c>
    </row>
    <row r="24175" spans="1:4">
      <c r="A24175" t="s">
        <v>4</v>
      </c>
      <c r="B24175" t="s">
        <v>5</v>
      </c>
    </row>
    <row r="24176" spans="1:4">
      <c r="A24176" t="s">
        <v>7</v>
      </c>
      <c r="B24176" t="s">
        <v>8</v>
      </c>
    </row>
    <row r="24177" spans="1:4">
      <c r="A24177" t="s">
        <v>12</v>
      </c>
    </row>
    <row r="24179" spans="1:4">
      <c r="A24179">
        <v>-1</v>
      </c>
      <c r="B24179">
        <v>-2</v>
      </c>
      <c r="C24179">
        <v>-3</v>
      </c>
      <c r="D24179">
        <v>-4</v>
      </c>
    </row>
    <row r="24181" spans="1:4">
      <c r="A24181" t="s">
        <v>9318</v>
      </c>
    </row>
    <row r="24183" spans="1:4">
      <c r="A24183">
        <v>7415</v>
      </c>
      <c r="C24183" t="s">
        <v>9319</v>
      </c>
    </row>
    <row r="24184" spans="1:4">
      <c r="C24184" t="s">
        <v>9320</v>
      </c>
    </row>
    <row r="24185" spans="1:4">
      <c r="C24185" t="s">
        <v>9321</v>
      </c>
    </row>
    <row r="24186" spans="1:4">
      <c r="C24186" t="s">
        <v>9322</v>
      </c>
    </row>
    <row r="24187" spans="1:4">
      <c r="C24187" t="s">
        <v>9323</v>
      </c>
    </row>
    <row r="24188" spans="1:4">
      <c r="C24188" t="s">
        <v>9067</v>
      </c>
    </row>
    <row r="24189" spans="1:4">
      <c r="C24189" t="s">
        <v>9324</v>
      </c>
    </row>
    <row r="24191" spans="1:4">
      <c r="A24191">
        <v>74151</v>
      </c>
      <c r="C24191" t="s">
        <v>9325</v>
      </c>
      <c r="D24191" t="s">
        <v>98</v>
      </c>
    </row>
    <row r="24192" spans="1:4">
      <c r="C24192" t="s">
        <v>9326</v>
      </c>
    </row>
    <row r="24194" spans="1:4">
      <c r="C24194" t="s">
        <v>9327</v>
      </c>
    </row>
    <row r="24196" spans="1:4">
      <c r="A24196">
        <v>74152100</v>
      </c>
      <c r="C24196" t="s">
        <v>9328</v>
      </c>
      <c r="D24196">
        <v>20</v>
      </c>
    </row>
    <row r="24198" spans="1:4">
      <c r="A24198">
        <v>741529</v>
      </c>
      <c r="C24198" t="s">
        <v>27</v>
      </c>
      <c r="D24198">
        <v>20</v>
      </c>
    </row>
    <row r="24200" spans="1:4">
      <c r="C24200" t="s">
        <v>9329</v>
      </c>
    </row>
    <row r="24202" spans="1:4">
      <c r="A24202">
        <v>74153300</v>
      </c>
      <c r="C24202" t="s">
        <v>9330</v>
      </c>
      <c r="D24202" t="s">
        <v>98</v>
      </c>
    </row>
    <row r="24204" spans="1:4">
      <c r="A24204">
        <v>741539</v>
      </c>
      <c r="C24204" t="s">
        <v>27</v>
      </c>
      <c r="D24204">
        <v>20</v>
      </c>
    </row>
    <row r="24206" spans="1:4">
      <c r="A24206" t="s">
        <v>9331</v>
      </c>
    </row>
    <row r="24208" spans="1:4">
      <c r="A24208" t="s">
        <v>9332</v>
      </c>
    </row>
    <row r="24210" spans="1:4">
      <c r="A24210">
        <v>7418</v>
      </c>
      <c r="C24210" t="s">
        <v>9155</v>
      </c>
    </row>
    <row r="24211" spans="1:4">
      <c r="C24211" t="s">
        <v>9333</v>
      </c>
    </row>
    <row r="24212" spans="1:4">
      <c r="C24212" t="s">
        <v>9334</v>
      </c>
    </row>
    <row r="24213" spans="1:4">
      <c r="C24213" t="s">
        <v>9335</v>
      </c>
    </row>
    <row r="24214" spans="1:4">
      <c r="C24214" t="s">
        <v>9336</v>
      </c>
    </row>
    <row r="24216" spans="1:4">
      <c r="A24216">
        <v>74181</v>
      </c>
      <c r="C24216" t="s">
        <v>9337</v>
      </c>
      <c r="D24216" t="s">
        <v>98</v>
      </c>
    </row>
    <row r="24217" spans="1:4">
      <c r="C24217" t="s">
        <v>9338</v>
      </c>
    </row>
    <row r="24218" spans="1:4">
      <c r="C24218" t="s">
        <v>9160</v>
      </c>
    </row>
    <row r="24220" spans="1:4">
      <c r="A24220">
        <v>74182</v>
      </c>
      <c r="C24220" t="s">
        <v>9339</v>
      </c>
      <c r="D24220" t="s">
        <v>98</v>
      </c>
    </row>
    <row r="24222" spans="1:4">
      <c r="A24222">
        <v>7419</v>
      </c>
      <c r="C24222" t="s">
        <v>9340</v>
      </c>
    </row>
    <row r="24224" spans="1:4">
      <c r="A24224">
        <v>74191</v>
      </c>
      <c r="C24224" t="s">
        <v>9341</v>
      </c>
      <c r="D24224" t="s">
        <v>98</v>
      </c>
    </row>
    <row r="24226" spans="1:4">
      <c r="C24226" t="s">
        <v>95</v>
      </c>
    </row>
    <row r="24228" spans="1:4">
      <c r="A24228">
        <v>74199100</v>
      </c>
      <c r="C24228" t="s">
        <v>9342</v>
      </c>
      <c r="D24228" t="s">
        <v>155</v>
      </c>
    </row>
    <row r="24229" spans="1:4">
      <c r="C24229" t="s">
        <v>9343</v>
      </c>
    </row>
    <row r="24231" spans="1:4">
      <c r="C24231" t="s">
        <v>676</v>
      </c>
    </row>
    <row r="24233" spans="1:4">
      <c r="A24233">
        <v>74199910</v>
      </c>
      <c r="C24233" t="s">
        <v>9344</v>
      </c>
      <c r="D24233">
        <v>16</v>
      </c>
    </row>
    <row r="24235" spans="1:4">
      <c r="A24235">
        <v>7419999</v>
      </c>
      <c r="C24235" t="s">
        <v>56</v>
      </c>
      <c r="D24235">
        <v>20</v>
      </c>
    </row>
    <row r="24249" spans="1:1">
      <c r="A24249">
        <v>364</v>
      </c>
    </row>
    <row r="24251" spans="1:1">
      <c r="A24251" t="s">
        <v>9345</v>
      </c>
    </row>
    <row r="24253" spans="1:1">
      <c r="A24253" t="s">
        <v>9346</v>
      </c>
    </row>
    <row r="24256" spans="1:1">
      <c r="A24256" t="s">
        <v>1764</v>
      </c>
    </row>
    <row r="24258" spans="1:2">
      <c r="A24258" t="s">
        <v>823</v>
      </c>
      <c r="B24258" t="s">
        <v>9195</v>
      </c>
    </row>
    <row r="24259" spans="1:2">
      <c r="A24259" t="s">
        <v>9232</v>
      </c>
    </row>
    <row r="24261" spans="1:2">
      <c r="A24261" t="s">
        <v>9233</v>
      </c>
    </row>
    <row r="24263" spans="1:2">
      <c r="A24263" t="s">
        <v>9235</v>
      </c>
    </row>
    <row r="24265" spans="1:2">
      <c r="A24265" t="s">
        <v>9236</v>
      </c>
    </row>
    <row r="24266" spans="1:2">
      <c r="A24266" t="s">
        <v>8589</v>
      </c>
    </row>
    <row r="24268" spans="1:2">
      <c r="A24268" t="s">
        <v>9237</v>
      </c>
    </row>
    <row r="24270" spans="1:2">
      <c r="A24270" t="s">
        <v>9238</v>
      </c>
    </row>
    <row r="24272" spans="1:2">
      <c r="A24272" t="s">
        <v>9347</v>
      </c>
    </row>
    <row r="24274" spans="1:1">
      <c r="A24274" t="s">
        <v>9348</v>
      </c>
    </row>
    <row r="24279" spans="1:1">
      <c r="A24279">
        <v>365</v>
      </c>
    </row>
    <row r="24282" spans="1:1">
      <c r="A24282" t="s">
        <v>9349</v>
      </c>
    </row>
    <row r="24284" spans="1:1">
      <c r="A24284" t="s">
        <v>5196</v>
      </c>
    </row>
    <row r="24286" spans="1:1">
      <c r="A24286" t="s">
        <v>9350</v>
      </c>
    </row>
    <row r="24287" spans="1:1">
      <c r="A24287" t="s">
        <v>9243</v>
      </c>
    </row>
    <row r="24289" spans="1:3">
      <c r="A24289" t="s">
        <v>9351</v>
      </c>
    </row>
    <row r="24291" spans="1:3">
      <c r="A24291" t="s">
        <v>1559</v>
      </c>
    </row>
    <row r="24293" spans="1:3">
      <c r="A24293" t="s">
        <v>823</v>
      </c>
      <c r="B24293" t="s">
        <v>8595</v>
      </c>
    </row>
    <row r="24294" spans="1:3">
      <c r="A24294" t="s">
        <v>9352</v>
      </c>
    </row>
    <row r="24296" spans="1:3">
      <c r="A24296" t="s">
        <v>9353</v>
      </c>
    </row>
    <row r="24298" spans="1:3">
      <c r="A24298" t="s">
        <v>9354</v>
      </c>
    </row>
    <row r="24300" spans="1:3">
      <c r="A24300" t="s">
        <v>9355</v>
      </c>
    </row>
    <row r="24302" spans="1:3">
      <c r="A24302" t="s">
        <v>9356</v>
      </c>
    </row>
    <row r="24304" spans="1:3">
      <c r="A24304" t="s">
        <v>9200</v>
      </c>
      <c r="C24304" t="s">
        <v>9357</v>
      </c>
    </row>
    <row r="24305" spans="1:3">
      <c r="C24305" t="s">
        <v>9358</v>
      </c>
    </row>
    <row r="24307" spans="1:3">
      <c r="A24307" t="s">
        <v>9359</v>
      </c>
      <c r="B24307" t="s">
        <v>9360</v>
      </c>
      <c r="C24307">
        <v>0.5</v>
      </c>
    </row>
    <row r="24308" spans="1:3">
      <c r="A24308" t="s">
        <v>9361</v>
      </c>
      <c r="B24308" t="s">
        <v>9362</v>
      </c>
      <c r="C24308">
        <v>0.4</v>
      </c>
    </row>
    <row r="24309" spans="1:3">
      <c r="A24309" t="s">
        <v>9363</v>
      </c>
      <c r="C24309">
        <v>0.3</v>
      </c>
    </row>
    <row r="24312" spans="1:3">
      <c r="A24312" t="s">
        <v>9364</v>
      </c>
    </row>
    <row r="24314" spans="1:3">
      <c r="A24314" t="s">
        <v>9365</v>
      </c>
    </row>
    <row r="24316" spans="1:3">
      <c r="A24316" t="s">
        <v>9366</v>
      </c>
    </row>
    <row r="24318" spans="1:3">
      <c r="A24318" t="s">
        <v>9367</v>
      </c>
    </row>
    <row r="24320" spans="1:3">
      <c r="A24320" t="s">
        <v>9368</v>
      </c>
    </row>
    <row r="24322" spans="1:4">
      <c r="A24322" t="s">
        <v>9369</v>
      </c>
    </row>
    <row r="24326" spans="1:4">
      <c r="A24326">
        <v>366</v>
      </c>
    </row>
    <row r="24329" spans="1:4">
      <c r="A24329" t="s">
        <v>9370</v>
      </c>
    </row>
    <row r="24332" spans="1:4">
      <c r="A24332" t="s">
        <v>0</v>
      </c>
      <c r="C24332" t="s">
        <v>1</v>
      </c>
      <c r="D24332" t="s">
        <v>2</v>
      </c>
    </row>
    <row r="24334" spans="1:4">
      <c r="A24334" t="s">
        <v>4</v>
      </c>
      <c r="B24334" t="s">
        <v>5</v>
      </c>
    </row>
    <row r="24335" spans="1:4">
      <c r="A24335" t="s">
        <v>7</v>
      </c>
      <c r="B24335" t="s">
        <v>8</v>
      </c>
    </row>
    <row r="24336" spans="1:4">
      <c r="A24336" t="s">
        <v>12</v>
      </c>
    </row>
    <row r="24337" spans="1:4">
      <c r="A24337">
        <v>-1</v>
      </c>
      <c r="B24337">
        <v>-2</v>
      </c>
      <c r="C24337">
        <v>-3</v>
      </c>
      <c r="D24337">
        <v>-4</v>
      </c>
    </row>
    <row r="24339" spans="1:4">
      <c r="A24339">
        <v>7501</v>
      </c>
      <c r="C24339" t="s">
        <v>9371</v>
      </c>
    </row>
    <row r="24340" spans="1:4">
      <c r="C24340" t="s">
        <v>9372</v>
      </c>
    </row>
    <row r="24342" spans="1:4">
      <c r="A24342">
        <v>75011</v>
      </c>
      <c r="C24342" t="s">
        <v>9373</v>
      </c>
      <c r="D24342">
        <v>3</v>
      </c>
    </row>
    <row r="24344" spans="1:4">
      <c r="A24344">
        <v>75012</v>
      </c>
      <c r="C24344" t="s">
        <v>9374</v>
      </c>
      <c r="D24344" t="s">
        <v>155</v>
      </c>
    </row>
    <row r="24345" spans="1:4">
      <c r="C24345" t="s">
        <v>9375</v>
      </c>
    </row>
    <row r="24347" spans="1:4">
      <c r="A24347">
        <v>7502</v>
      </c>
      <c r="C24347" t="s">
        <v>9376</v>
      </c>
    </row>
    <row r="24349" spans="1:4">
      <c r="A24349">
        <v>75021</v>
      </c>
      <c r="C24349" t="s">
        <v>9377</v>
      </c>
      <c r="D24349" t="s">
        <v>155</v>
      </c>
    </row>
    <row r="24351" spans="1:4">
      <c r="A24351">
        <v>75022</v>
      </c>
      <c r="C24351" t="s">
        <v>9378</v>
      </c>
      <c r="D24351">
        <v>3</v>
      </c>
    </row>
    <row r="24353" spans="1:4">
      <c r="A24353">
        <v>7503</v>
      </c>
      <c r="C24353" t="s">
        <v>9379</v>
      </c>
      <c r="D24353">
        <v>3</v>
      </c>
    </row>
    <row r="24355" spans="1:4">
      <c r="A24355">
        <v>7504</v>
      </c>
      <c r="C24355" t="s">
        <v>9380</v>
      </c>
      <c r="D24355">
        <v>3</v>
      </c>
    </row>
    <row r="24357" spans="1:4">
      <c r="A24357">
        <v>7505</v>
      </c>
      <c r="C24357" t="s">
        <v>9381</v>
      </c>
    </row>
    <row r="24359" spans="1:4">
      <c r="C24359" t="s">
        <v>9382</v>
      </c>
    </row>
    <row r="24361" spans="1:4">
      <c r="A24361">
        <v>75051100</v>
      </c>
      <c r="C24361" t="s">
        <v>9383</v>
      </c>
      <c r="D24361" t="s">
        <v>155</v>
      </c>
    </row>
    <row r="24363" spans="1:4">
      <c r="A24363">
        <v>750512</v>
      </c>
      <c r="C24363" t="s">
        <v>9384</v>
      </c>
      <c r="D24363">
        <v>3</v>
      </c>
    </row>
    <row r="24365" spans="1:4">
      <c r="C24365" t="s">
        <v>9385</v>
      </c>
    </row>
    <row r="24367" spans="1:4">
      <c r="A24367">
        <v>75052100</v>
      </c>
      <c r="C24367" t="s">
        <v>9383</v>
      </c>
      <c r="D24367" t="s">
        <v>155</v>
      </c>
    </row>
    <row r="24369" spans="1:4">
      <c r="A24369">
        <v>750522</v>
      </c>
      <c r="C24369" t="s">
        <v>9384</v>
      </c>
      <c r="D24369">
        <v>3</v>
      </c>
    </row>
    <row r="24371" spans="1:4">
      <c r="A24371">
        <v>7506</v>
      </c>
      <c r="C24371" t="s">
        <v>9386</v>
      </c>
    </row>
    <row r="24373" spans="1:4">
      <c r="A24373">
        <v>75061</v>
      </c>
      <c r="C24373" t="s">
        <v>9387</v>
      </c>
      <c r="D24373" t="s">
        <v>155</v>
      </c>
    </row>
    <row r="24375" spans="1:4">
      <c r="A24375">
        <v>75062</v>
      </c>
      <c r="C24375" t="s">
        <v>9388</v>
      </c>
      <c r="D24375">
        <v>3</v>
      </c>
    </row>
    <row r="24377" spans="1:4">
      <c r="A24377">
        <v>7507</v>
      </c>
      <c r="C24377" t="s">
        <v>9389</v>
      </c>
    </row>
    <row r="24378" spans="1:4">
      <c r="C24378" t="s">
        <v>9390</v>
      </c>
    </row>
    <row r="24380" spans="1:4">
      <c r="C24380" t="s">
        <v>9391</v>
      </c>
    </row>
    <row r="24382" spans="1:4">
      <c r="A24382">
        <v>75071100</v>
      </c>
      <c r="C24382" t="s">
        <v>9383</v>
      </c>
      <c r="D24382" t="s">
        <v>764</v>
      </c>
    </row>
    <row r="24384" spans="1:4">
      <c r="A24384">
        <v>750712</v>
      </c>
      <c r="C24384" t="s">
        <v>9384</v>
      </c>
      <c r="D24384">
        <v>16</v>
      </c>
    </row>
    <row r="24386" spans="1:4">
      <c r="A24386">
        <v>75072</v>
      </c>
      <c r="C24386" t="s">
        <v>9392</v>
      </c>
      <c r="D24386" t="s">
        <v>764</v>
      </c>
    </row>
    <row r="24388" spans="1:4">
      <c r="A24388">
        <v>7508</v>
      </c>
      <c r="C24388" t="s">
        <v>9393</v>
      </c>
    </row>
    <row r="24390" spans="1:4">
      <c r="A24390">
        <v>75081</v>
      </c>
      <c r="C24390" t="s">
        <v>9394</v>
      </c>
      <c r="D24390" t="s">
        <v>764</v>
      </c>
    </row>
    <row r="24392" spans="1:4">
      <c r="C24392" t="s">
        <v>95</v>
      </c>
    </row>
    <row r="24394" spans="1:4">
      <c r="A24394">
        <v>75089010</v>
      </c>
      <c r="C24394" t="s">
        <v>9395</v>
      </c>
      <c r="D24394">
        <v>11</v>
      </c>
    </row>
    <row r="24396" spans="1:4">
      <c r="A24396">
        <v>7508909</v>
      </c>
      <c r="C24396" t="s">
        <v>56</v>
      </c>
      <c r="D24396">
        <v>16</v>
      </c>
    </row>
    <row r="24410" spans="1:1">
      <c r="A24410">
        <v>367</v>
      </c>
    </row>
    <row r="24412" spans="1:1">
      <c r="A24412" t="s">
        <v>9396</v>
      </c>
    </row>
    <row r="24414" spans="1:1">
      <c r="A24414" t="s">
        <v>9397</v>
      </c>
    </row>
    <row r="24416" spans="1:1">
      <c r="A24416" t="s">
        <v>1764</v>
      </c>
    </row>
    <row r="24418" spans="1:2">
      <c r="A24418" t="s">
        <v>823</v>
      </c>
      <c r="B24418" t="s">
        <v>8595</v>
      </c>
    </row>
    <row r="24419" spans="1:2">
      <c r="A24419" t="s">
        <v>9232</v>
      </c>
    </row>
    <row r="24421" spans="1:2">
      <c r="A24421" t="s">
        <v>9398</v>
      </c>
    </row>
    <row r="24423" spans="1:2">
      <c r="A24423" t="s">
        <v>9235</v>
      </c>
    </row>
    <row r="24425" spans="1:2">
      <c r="A24425" t="s">
        <v>9236</v>
      </c>
    </row>
    <row r="24426" spans="1:2">
      <c r="A24426" t="s">
        <v>8589</v>
      </c>
    </row>
    <row r="24428" spans="1:2">
      <c r="A24428" t="s">
        <v>9237</v>
      </c>
    </row>
    <row r="24430" spans="1:2">
      <c r="A24430" t="s">
        <v>9238</v>
      </c>
    </row>
    <row r="24432" spans="1:2">
      <c r="A24432" t="s">
        <v>9399</v>
      </c>
    </row>
    <row r="24434" spans="1:2">
      <c r="A24434" t="s">
        <v>9240</v>
      </c>
    </row>
    <row r="24436" spans="1:2">
      <c r="A24436" t="s">
        <v>9241</v>
      </c>
    </row>
    <row r="24438" spans="1:2">
      <c r="A24438">
        <v>368</v>
      </c>
    </row>
    <row r="24441" spans="1:2">
      <c r="A24441" t="s">
        <v>9400</v>
      </c>
    </row>
    <row r="24442" spans="1:2">
      <c r="A24442" t="s">
        <v>9243</v>
      </c>
    </row>
    <row r="24444" spans="1:2">
      <c r="A24444" t="s">
        <v>9401</v>
      </c>
    </row>
    <row r="24446" spans="1:2">
      <c r="A24446" t="s">
        <v>1559</v>
      </c>
    </row>
    <row r="24448" spans="1:2">
      <c r="A24448" t="s">
        <v>823</v>
      </c>
      <c r="B24448" t="s">
        <v>8595</v>
      </c>
    </row>
    <row r="24450" spans="1:2">
      <c r="A24450" t="s">
        <v>9402</v>
      </c>
    </row>
    <row r="24452" spans="1:2">
      <c r="A24452" t="s">
        <v>9403</v>
      </c>
    </row>
    <row r="24454" spans="1:2">
      <c r="A24454" t="s">
        <v>9356</v>
      </c>
    </row>
    <row r="24456" spans="1:2">
      <c r="B24456" t="s">
        <v>9404</v>
      </c>
    </row>
    <row r="24457" spans="1:2">
      <c r="A24457" t="s">
        <v>9200</v>
      </c>
      <c r="B24457" t="s">
        <v>9358</v>
      </c>
    </row>
    <row r="24459" spans="1:2">
      <c r="A24459" t="s">
        <v>9405</v>
      </c>
      <c r="B24459">
        <v>1</v>
      </c>
    </row>
    <row r="24460" spans="1:2">
      <c r="A24460" t="s">
        <v>9406</v>
      </c>
      <c r="B24460" t="s">
        <v>9407</v>
      </c>
    </row>
    <row r="24462" spans="1:2">
      <c r="A24462" t="s">
        <v>9408</v>
      </c>
    </row>
    <row r="24464" spans="1:2">
      <c r="A24464" t="s">
        <v>9409</v>
      </c>
    </row>
    <row r="24467" spans="1:2">
      <c r="A24467" t="s">
        <v>9410</v>
      </c>
    </row>
    <row r="24469" spans="1:2">
      <c r="A24469" t="s">
        <v>9411</v>
      </c>
    </row>
    <row r="24471" spans="1:2">
      <c r="A24471" t="s">
        <v>9412</v>
      </c>
    </row>
    <row r="24473" spans="1:2">
      <c r="A24473" t="s">
        <v>9413</v>
      </c>
    </row>
    <row r="24475" spans="1:2">
      <c r="A24475" t="s">
        <v>9414</v>
      </c>
    </row>
    <row r="24477" spans="1:2">
      <c r="A24477" t="s">
        <v>825</v>
      </c>
      <c r="B24477" t="s">
        <v>9415</v>
      </c>
    </row>
    <row r="24480" spans="1:2">
      <c r="A24480">
        <v>369</v>
      </c>
    </row>
    <row r="24485" spans="1:5">
      <c r="A24485" t="s">
        <v>0</v>
      </c>
      <c r="D24485" t="s">
        <v>1</v>
      </c>
      <c r="E24485" t="s">
        <v>2</v>
      </c>
    </row>
    <row r="24487" spans="1:5">
      <c r="A24487" t="s">
        <v>4</v>
      </c>
      <c r="B24487" t="s">
        <v>5</v>
      </c>
    </row>
    <row r="24488" spans="1:5">
      <c r="A24488" t="s">
        <v>7</v>
      </c>
      <c r="B24488" t="s">
        <v>8</v>
      </c>
    </row>
    <row r="24489" spans="1:5">
      <c r="A24489" t="s">
        <v>12</v>
      </c>
    </row>
    <row r="24490" spans="1:5">
      <c r="A24490">
        <v>-1</v>
      </c>
      <c r="B24490">
        <v>-2</v>
      </c>
      <c r="D24490">
        <v>-3</v>
      </c>
      <c r="E24490">
        <v>-4</v>
      </c>
    </row>
    <row r="24492" spans="1:5">
      <c r="A24492">
        <v>7601</v>
      </c>
      <c r="C24492" t="s">
        <v>9416</v>
      </c>
    </row>
    <row r="24494" spans="1:5">
      <c r="A24494">
        <v>76011</v>
      </c>
      <c r="C24494" t="s">
        <v>9417</v>
      </c>
      <c r="E24494" t="s">
        <v>155</v>
      </c>
    </row>
    <row r="24496" spans="1:5">
      <c r="A24496">
        <v>76012</v>
      </c>
      <c r="C24496" t="s">
        <v>9418</v>
      </c>
      <c r="E24496">
        <v>3</v>
      </c>
    </row>
    <row r="24498" spans="1:5">
      <c r="A24498">
        <v>7602</v>
      </c>
      <c r="C24498" t="s">
        <v>9419</v>
      </c>
    </row>
    <row r="24499" spans="1:5">
      <c r="A24499">
        <v>7602001</v>
      </c>
      <c r="C24499" t="s">
        <v>2414</v>
      </c>
      <c r="D24499" t="s">
        <v>9420</v>
      </c>
      <c r="E24499">
        <v>30</v>
      </c>
    </row>
    <row r="24501" spans="1:5">
      <c r="A24501">
        <v>7602009</v>
      </c>
      <c r="C24501" t="s">
        <v>56</v>
      </c>
      <c r="E24501">
        <v>3</v>
      </c>
    </row>
    <row r="24503" spans="1:5">
      <c r="A24503">
        <v>7603</v>
      </c>
      <c r="C24503" t="s">
        <v>9421</v>
      </c>
    </row>
    <row r="24504" spans="1:5">
      <c r="A24504">
        <v>76031</v>
      </c>
      <c r="C24504" t="s">
        <v>9277</v>
      </c>
      <c r="E24504">
        <v>3</v>
      </c>
    </row>
    <row r="24506" spans="1:5">
      <c r="A24506">
        <v>76032</v>
      </c>
      <c r="C24506" t="s">
        <v>9422</v>
      </c>
      <c r="E24506" t="s">
        <v>155</v>
      </c>
    </row>
    <row r="24508" spans="1:5">
      <c r="A24508">
        <v>7604</v>
      </c>
      <c r="C24508" t="s">
        <v>9423</v>
      </c>
    </row>
    <row r="24509" spans="1:5">
      <c r="C24509" t="s">
        <v>9424</v>
      </c>
    </row>
    <row r="24511" spans="1:5">
      <c r="A24511">
        <v>76041010</v>
      </c>
      <c r="C24511" t="s">
        <v>9425</v>
      </c>
      <c r="E24511" t="s">
        <v>265</v>
      </c>
    </row>
    <row r="24513" spans="1:5">
      <c r="A24513">
        <v>7604109</v>
      </c>
      <c r="C24513" t="s">
        <v>9426</v>
      </c>
      <c r="E24513">
        <v>20</v>
      </c>
    </row>
    <row r="24515" spans="1:5">
      <c r="C24515" t="s">
        <v>9427</v>
      </c>
    </row>
    <row r="24517" spans="1:5">
      <c r="A24517">
        <v>76042100</v>
      </c>
      <c r="C24517" t="s">
        <v>9428</v>
      </c>
      <c r="E24517">
        <v>20</v>
      </c>
    </row>
    <row r="24519" spans="1:5">
      <c r="C24519" t="s">
        <v>676</v>
      </c>
    </row>
    <row r="24520" spans="1:5">
      <c r="A24520">
        <v>76042910</v>
      </c>
      <c r="C24520" t="s">
        <v>9425</v>
      </c>
      <c r="E24520" t="s">
        <v>265</v>
      </c>
    </row>
    <row r="24522" spans="1:5">
      <c r="A24522">
        <v>7604292</v>
      </c>
      <c r="C24522" t="s">
        <v>9429</v>
      </c>
      <c r="E24522">
        <v>3</v>
      </c>
    </row>
    <row r="24524" spans="1:5">
      <c r="A24524">
        <v>7604299</v>
      </c>
      <c r="C24524" t="s">
        <v>9426</v>
      </c>
      <c r="E24524">
        <v>20</v>
      </c>
    </row>
    <row r="24525" spans="1:5">
      <c r="A24525">
        <v>7605</v>
      </c>
      <c r="C24525" t="s">
        <v>9430</v>
      </c>
    </row>
    <row r="24526" spans="1:5">
      <c r="C24526" t="s">
        <v>9424</v>
      </c>
    </row>
    <row r="24528" spans="1:5">
      <c r="A24528">
        <v>76051100</v>
      </c>
      <c r="C24528" t="s">
        <v>9431</v>
      </c>
      <c r="E24528">
        <v>11</v>
      </c>
    </row>
    <row r="24529" spans="1:5">
      <c r="C24529" t="s">
        <v>9432</v>
      </c>
    </row>
    <row r="24531" spans="1:5">
      <c r="A24531">
        <v>760519</v>
      </c>
      <c r="C24531" t="s">
        <v>27</v>
      </c>
      <c r="E24531">
        <v>20</v>
      </c>
    </row>
    <row r="24532" spans="1:5">
      <c r="C24532" t="s">
        <v>9427</v>
      </c>
    </row>
    <row r="24533" spans="1:5">
      <c r="A24533">
        <v>76052100</v>
      </c>
      <c r="C24533" t="s">
        <v>9431</v>
      </c>
      <c r="E24533">
        <v>11</v>
      </c>
    </row>
    <row r="24534" spans="1:5">
      <c r="C24534" t="s">
        <v>9432</v>
      </c>
    </row>
    <row r="24535" spans="1:5">
      <c r="A24535">
        <v>760529</v>
      </c>
      <c r="C24535" t="s">
        <v>27</v>
      </c>
      <c r="E24535">
        <v>16</v>
      </c>
    </row>
    <row r="24536" spans="1:5">
      <c r="A24536">
        <v>7606</v>
      </c>
      <c r="C24536" t="s">
        <v>9433</v>
      </c>
    </row>
    <row r="24537" spans="1:5">
      <c r="C24537" t="s">
        <v>9434</v>
      </c>
    </row>
    <row r="24538" spans="1:5">
      <c r="C24538" t="s">
        <v>9435</v>
      </c>
    </row>
    <row r="24540" spans="1:5">
      <c r="A24540">
        <v>76061100</v>
      </c>
      <c r="C24540" t="s">
        <v>9436</v>
      </c>
      <c r="E24540" t="s">
        <v>265</v>
      </c>
    </row>
    <row r="24542" spans="1:5">
      <c r="A24542">
        <v>760612</v>
      </c>
      <c r="C24542" t="s">
        <v>9437</v>
      </c>
      <c r="E24542">
        <v>11</v>
      </c>
    </row>
    <row r="24544" spans="1:5">
      <c r="C24544" t="s">
        <v>95</v>
      </c>
    </row>
    <row r="24546" spans="1:5">
      <c r="C24546" t="s">
        <v>9438</v>
      </c>
    </row>
    <row r="24548" spans="1:5">
      <c r="A24548">
        <v>76069110</v>
      </c>
      <c r="C24548" t="s">
        <v>9439</v>
      </c>
      <c r="E24548" t="s">
        <v>155</v>
      </c>
    </row>
    <row r="24549" spans="1:5">
      <c r="C24549" t="s">
        <v>9440</v>
      </c>
    </row>
    <row r="24550" spans="1:5">
      <c r="A24550">
        <v>7606919</v>
      </c>
      <c r="C24550" t="s">
        <v>56</v>
      </c>
      <c r="E24550">
        <v>11</v>
      </c>
    </row>
    <row r="24552" spans="1:5">
      <c r="C24552" t="s">
        <v>9441</v>
      </c>
    </row>
    <row r="24553" spans="1:5">
      <c r="A24553">
        <v>76069210</v>
      </c>
      <c r="C24553" t="s">
        <v>9442</v>
      </c>
      <c r="E24553" t="s">
        <v>155</v>
      </c>
    </row>
    <row r="24554" spans="1:5">
      <c r="C24554" t="s">
        <v>9440</v>
      </c>
    </row>
    <row r="24555" spans="1:5">
      <c r="A24555">
        <v>7606929</v>
      </c>
      <c r="C24555" t="s">
        <v>56</v>
      </c>
      <c r="E24555">
        <v>16</v>
      </c>
    </row>
    <row r="24557" spans="1:5">
      <c r="A24557">
        <v>370</v>
      </c>
    </row>
    <row r="24559" spans="1:5">
      <c r="A24559" t="s">
        <v>0</v>
      </c>
      <c r="C24559" t="s">
        <v>1</v>
      </c>
      <c r="D24559" t="s">
        <v>2</v>
      </c>
    </row>
    <row r="24561" spans="1:4">
      <c r="A24561" t="s">
        <v>4</v>
      </c>
      <c r="B24561" t="s">
        <v>5</v>
      </c>
    </row>
    <row r="24562" spans="1:4">
      <c r="A24562" t="s">
        <v>7</v>
      </c>
      <c r="B24562" t="s">
        <v>8</v>
      </c>
    </row>
    <row r="24563" spans="1:4">
      <c r="A24563" t="s">
        <v>12</v>
      </c>
    </row>
    <row r="24564" spans="1:4">
      <c r="A24564">
        <v>-1</v>
      </c>
      <c r="B24564">
        <v>-2</v>
      </c>
      <c r="C24564">
        <v>-3</v>
      </c>
      <c r="D24564">
        <v>-4</v>
      </c>
    </row>
    <row r="24566" spans="1:4">
      <c r="A24566">
        <v>7607</v>
      </c>
      <c r="C24566" t="s">
        <v>9443</v>
      </c>
    </row>
    <row r="24567" spans="1:4">
      <c r="C24567" t="s">
        <v>9444</v>
      </c>
    </row>
    <row r="24568" spans="1:4">
      <c r="C24568" t="s">
        <v>9445</v>
      </c>
    </row>
    <row r="24569" spans="1:4">
      <c r="C24569" t="s">
        <v>9446</v>
      </c>
    </row>
    <row r="24570" spans="1:4">
      <c r="C24570" t="s">
        <v>9447</v>
      </c>
    </row>
    <row r="24571" spans="1:4">
      <c r="C24571" t="s">
        <v>9304</v>
      </c>
    </row>
    <row r="24573" spans="1:4">
      <c r="A24573">
        <v>76071100</v>
      </c>
      <c r="C24573" t="s">
        <v>9448</v>
      </c>
      <c r="D24573" t="s">
        <v>98</v>
      </c>
    </row>
    <row r="24575" spans="1:4">
      <c r="C24575" t="s">
        <v>676</v>
      </c>
    </row>
    <row r="24577" spans="1:4">
      <c r="A24577">
        <v>76071910</v>
      </c>
      <c r="C24577" t="s">
        <v>9449</v>
      </c>
      <c r="D24577">
        <v>3</v>
      </c>
    </row>
    <row r="24579" spans="1:4">
      <c r="A24579">
        <v>7607192</v>
      </c>
      <c r="C24579" t="s">
        <v>9450</v>
      </c>
      <c r="D24579">
        <v>16</v>
      </c>
    </row>
    <row r="24581" spans="1:4">
      <c r="A24581">
        <v>7607199</v>
      </c>
      <c r="C24581" t="s">
        <v>2232</v>
      </c>
      <c r="D24581" t="s">
        <v>98</v>
      </c>
    </row>
    <row r="24583" spans="1:4">
      <c r="A24583">
        <v>76072</v>
      </c>
      <c r="C24583" t="s">
        <v>9451</v>
      </c>
      <c r="D24583">
        <v>20</v>
      </c>
    </row>
    <row r="24585" spans="1:4">
      <c r="A24585">
        <v>7608</v>
      </c>
      <c r="C24585" t="s">
        <v>9452</v>
      </c>
    </row>
    <row r="24587" spans="1:4">
      <c r="A24587">
        <v>76081</v>
      </c>
      <c r="C24587" t="s">
        <v>9453</v>
      </c>
      <c r="D24587" t="s">
        <v>265</v>
      </c>
    </row>
    <row r="24589" spans="1:4">
      <c r="A24589">
        <v>76082</v>
      </c>
      <c r="C24589" t="s">
        <v>9454</v>
      </c>
      <c r="D24589">
        <v>11</v>
      </c>
    </row>
    <row r="24591" spans="1:4">
      <c r="A24591">
        <v>7609</v>
      </c>
      <c r="C24591" t="s">
        <v>9455</v>
      </c>
      <c r="D24591">
        <v>20</v>
      </c>
    </row>
    <row r="24592" spans="1:4">
      <c r="C24592" t="s">
        <v>9456</v>
      </c>
    </row>
    <row r="24594" spans="1:4">
      <c r="A24594">
        <v>761</v>
      </c>
      <c r="C24594" t="s">
        <v>9457</v>
      </c>
    </row>
    <row r="24595" spans="1:4">
      <c r="C24595" t="s">
        <v>9458</v>
      </c>
    </row>
    <row r="24596" spans="1:4">
      <c r="C24596" t="s">
        <v>9459</v>
      </c>
    </row>
    <row r="24597" spans="1:4">
      <c r="C24597" t="s">
        <v>9460</v>
      </c>
    </row>
    <row r="24598" spans="1:4">
      <c r="C24598" t="s">
        <v>9461</v>
      </c>
    </row>
    <row r="24599" spans="1:4">
      <c r="C24599" t="s">
        <v>9462</v>
      </c>
    </row>
    <row r="24600" spans="1:4">
      <c r="C24600" t="s">
        <v>9463</v>
      </c>
    </row>
    <row r="24601" spans="1:4">
      <c r="C24601" t="s">
        <v>9464</v>
      </c>
    </row>
    <row r="24602" spans="1:4">
      <c r="C24602" t="s">
        <v>9465</v>
      </c>
    </row>
    <row r="24603" spans="1:4">
      <c r="A24603">
        <v>76101</v>
      </c>
      <c r="C24603" t="s">
        <v>5029</v>
      </c>
      <c r="D24603" t="s">
        <v>98</v>
      </c>
    </row>
    <row r="24604" spans="1:4">
      <c r="C24604" t="s">
        <v>5030</v>
      </c>
    </row>
    <row r="24606" spans="1:4">
      <c r="A24606">
        <v>76109</v>
      </c>
      <c r="C24606" t="s">
        <v>33</v>
      </c>
      <c r="D24606">
        <v>20</v>
      </c>
    </row>
    <row r="24608" spans="1:4">
      <c r="A24608">
        <v>7611</v>
      </c>
      <c r="C24608" t="s">
        <v>9466</v>
      </c>
      <c r="D24608">
        <v>20</v>
      </c>
    </row>
    <row r="24609" spans="1:4">
      <c r="C24609" t="s">
        <v>8995</v>
      </c>
    </row>
    <row r="24610" spans="1:4">
      <c r="C24610" t="s">
        <v>9467</v>
      </c>
    </row>
    <row r="24611" spans="1:4">
      <c r="C24611" t="s">
        <v>8991</v>
      </c>
    </row>
    <row r="24612" spans="1:4">
      <c r="C24612" t="s">
        <v>8992</v>
      </c>
    </row>
    <row r="24613" spans="1:4">
      <c r="C24613" t="s">
        <v>8993</v>
      </c>
    </row>
    <row r="24614" spans="1:4">
      <c r="A24614">
        <v>7612</v>
      </c>
      <c r="C24614" t="s">
        <v>9468</v>
      </c>
    </row>
    <row r="24615" spans="1:4">
      <c r="C24615" t="s">
        <v>9469</v>
      </c>
    </row>
    <row r="24616" spans="1:4">
      <c r="C24616" t="s">
        <v>9470</v>
      </c>
    </row>
    <row r="24617" spans="1:4">
      <c r="C24617" t="s">
        <v>9471</v>
      </c>
    </row>
    <row r="24618" spans="1:4">
      <c r="C24618" t="s">
        <v>9472</v>
      </c>
    </row>
    <row r="24619" spans="1:4">
      <c r="C24619" t="s">
        <v>9473</v>
      </c>
    </row>
    <row r="24620" spans="1:4">
      <c r="C24620" t="s">
        <v>9474</v>
      </c>
    </row>
    <row r="24621" spans="1:4">
      <c r="C24621" t="s">
        <v>9475</v>
      </c>
    </row>
    <row r="24623" spans="1:4">
      <c r="A24623">
        <v>76121</v>
      </c>
      <c r="C24623" t="s">
        <v>9476</v>
      </c>
      <c r="D24623">
        <v>20</v>
      </c>
    </row>
    <row r="24625" spans="1:5">
      <c r="C24625" t="s">
        <v>95</v>
      </c>
    </row>
    <row r="24627" spans="1:5">
      <c r="A24627">
        <v>76129010</v>
      </c>
      <c r="C24627" t="s">
        <v>9477</v>
      </c>
      <c r="D24627" t="s">
        <v>98</v>
      </c>
    </row>
    <row r="24630" spans="1:5">
      <c r="A24630">
        <v>371</v>
      </c>
    </row>
    <row r="24632" spans="1:5">
      <c r="A24632" t="s">
        <v>0</v>
      </c>
      <c r="D24632" t="s">
        <v>1</v>
      </c>
      <c r="E24632" t="s">
        <v>2</v>
      </c>
    </row>
    <row r="24634" spans="1:5">
      <c r="A24634" t="s">
        <v>4</v>
      </c>
      <c r="B24634" t="s">
        <v>5</v>
      </c>
    </row>
    <row r="24635" spans="1:5">
      <c r="A24635" t="s">
        <v>7</v>
      </c>
      <c r="B24635" t="s">
        <v>8</v>
      </c>
    </row>
    <row r="24636" spans="1:5">
      <c r="A24636" t="s">
        <v>12</v>
      </c>
    </row>
    <row r="24637" spans="1:5">
      <c r="A24637">
        <v>-1</v>
      </c>
      <c r="B24637">
        <v>-2</v>
      </c>
      <c r="D24637">
        <v>-3</v>
      </c>
      <c r="E24637">
        <v>-4</v>
      </c>
    </row>
    <row r="24639" spans="1:5">
      <c r="A24639">
        <v>7612902</v>
      </c>
      <c r="C24639" t="s">
        <v>9478</v>
      </c>
      <c r="E24639">
        <v>20</v>
      </c>
    </row>
    <row r="24641" spans="1:5">
      <c r="A24641">
        <v>7612903</v>
      </c>
      <c r="C24641" t="s">
        <v>2414</v>
      </c>
      <c r="D24641" t="s">
        <v>9479</v>
      </c>
      <c r="E24641">
        <v>20</v>
      </c>
    </row>
    <row r="24642" spans="1:5">
      <c r="C24642" t="s">
        <v>9480</v>
      </c>
    </row>
    <row r="24644" spans="1:5">
      <c r="A24644">
        <v>7612909</v>
      </c>
      <c r="C24644" t="s">
        <v>56</v>
      </c>
      <c r="E24644">
        <v>20</v>
      </c>
    </row>
    <row r="24646" spans="1:5">
      <c r="A24646">
        <v>7613</v>
      </c>
      <c r="C24646" t="s">
        <v>9481</v>
      </c>
    </row>
    <row r="24647" spans="1:5">
      <c r="C24647" t="s">
        <v>9482</v>
      </c>
    </row>
    <row r="24648" spans="1:5">
      <c r="A24648">
        <v>7613001</v>
      </c>
      <c r="C24648" t="s">
        <v>9483</v>
      </c>
      <c r="E24648" t="s">
        <v>265</v>
      </c>
    </row>
    <row r="24650" spans="1:5">
      <c r="A24650">
        <v>7613009</v>
      </c>
      <c r="C24650" t="s">
        <v>56</v>
      </c>
      <c r="E24650">
        <v>20</v>
      </c>
    </row>
    <row r="24652" spans="1:5">
      <c r="A24652">
        <v>7614</v>
      </c>
      <c r="C24652" t="s">
        <v>9316</v>
      </c>
    </row>
    <row r="24653" spans="1:5">
      <c r="C24653" t="s">
        <v>9484</v>
      </c>
    </row>
    <row r="24655" spans="1:5">
      <c r="A24655">
        <v>76141</v>
      </c>
      <c r="C24655" t="s">
        <v>9485</v>
      </c>
      <c r="E24655">
        <v>20</v>
      </c>
    </row>
    <row r="24657" spans="1:5">
      <c r="A24657">
        <v>76149</v>
      </c>
      <c r="C24657" t="s">
        <v>33</v>
      </c>
      <c r="E24657">
        <v>20</v>
      </c>
    </row>
    <row r="24659" spans="1:5">
      <c r="A24659">
        <v>7615</v>
      </c>
      <c r="C24659" t="s">
        <v>9155</v>
      </c>
    </row>
    <row r="24660" spans="1:5">
      <c r="C24660" t="s">
        <v>9486</v>
      </c>
    </row>
    <row r="24661" spans="1:5">
      <c r="C24661" t="s">
        <v>9334</v>
      </c>
    </row>
    <row r="24662" spans="1:5">
      <c r="C24662" t="s">
        <v>9487</v>
      </c>
    </row>
    <row r="24663" spans="1:5">
      <c r="C24663" t="s">
        <v>9488</v>
      </c>
    </row>
    <row r="24664" spans="1:5">
      <c r="A24664">
        <v>76151</v>
      </c>
      <c r="C24664" t="s">
        <v>9337</v>
      </c>
      <c r="E24664" t="s">
        <v>98</v>
      </c>
    </row>
    <row r="24665" spans="1:5">
      <c r="C24665" t="s">
        <v>9338</v>
      </c>
    </row>
    <row r="24666" spans="1:5">
      <c r="C24666" t="s">
        <v>9160</v>
      </c>
    </row>
    <row r="24668" spans="1:5">
      <c r="A24668">
        <v>76152</v>
      </c>
      <c r="C24668" t="s">
        <v>9339</v>
      </c>
      <c r="E24668" t="s">
        <v>98</v>
      </c>
    </row>
    <row r="24670" spans="1:5">
      <c r="A24670">
        <v>7616</v>
      </c>
      <c r="C24670" t="s">
        <v>9489</v>
      </c>
    </row>
    <row r="24672" spans="1:5">
      <c r="A24672">
        <v>76161</v>
      </c>
      <c r="C24672" t="s">
        <v>9490</v>
      </c>
      <c r="E24672" t="s">
        <v>98</v>
      </c>
    </row>
    <row r="24673" spans="1:5">
      <c r="C24673" t="s">
        <v>9491</v>
      </c>
    </row>
    <row r="24674" spans="1:5">
      <c r="C24674" t="s">
        <v>9492</v>
      </c>
    </row>
    <row r="24675" spans="1:5">
      <c r="C24675" t="s">
        <v>7948</v>
      </c>
    </row>
    <row r="24676" spans="1:5">
      <c r="C24676" t="s">
        <v>95</v>
      </c>
    </row>
    <row r="24678" spans="1:5">
      <c r="A24678">
        <v>76169100</v>
      </c>
      <c r="C24678" t="s">
        <v>9493</v>
      </c>
      <c r="E24678" t="s">
        <v>98</v>
      </c>
    </row>
    <row r="24679" spans="1:5">
      <c r="C24679" t="s">
        <v>9494</v>
      </c>
    </row>
    <row r="24680" spans="1:5">
      <c r="C24680" t="s">
        <v>676</v>
      </c>
    </row>
    <row r="24682" spans="1:5">
      <c r="A24682">
        <v>76169910</v>
      </c>
      <c r="C24682" t="s">
        <v>9495</v>
      </c>
      <c r="E24682" t="s">
        <v>265</v>
      </c>
    </row>
    <row r="24684" spans="1:5">
      <c r="A24684">
        <v>7616992</v>
      </c>
      <c r="C24684" t="s">
        <v>9496</v>
      </c>
      <c r="E24684">
        <v>20</v>
      </c>
    </row>
    <row r="24686" spans="1:5">
      <c r="A24686">
        <v>7616993</v>
      </c>
      <c r="C24686" t="s">
        <v>9497</v>
      </c>
      <c r="E24686">
        <v>11</v>
      </c>
    </row>
    <row r="24688" spans="1:5">
      <c r="A24688">
        <v>7616999</v>
      </c>
      <c r="C24688" t="s">
        <v>56</v>
      </c>
      <c r="E24688">
        <v>20</v>
      </c>
    </row>
    <row r="24692" spans="1:1">
      <c r="A24692" t="s">
        <v>9498</v>
      </c>
    </row>
    <row r="24694" spans="1:1">
      <c r="A24694" t="s">
        <v>9499</v>
      </c>
    </row>
    <row r="24698" spans="1:1">
      <c r="A24698" t="s">
        <v>9500</v>
      </c>
    </row>
    <row r="24704" spans="1:1">
      <c r="A24704">
        <v>372</v>
      </c>
    </row>
    <row r="24706" spans="1:2">
      <c r="A24706" t="s">
        <v>9501</v>
      </c>
    </row>
    <row r="24708" spans="1:2">
      <c r="A24708" t="s">
        <v>9502</v>
      </c>
    </row>
    <row r="24710" spans="1:2">
      <c r="A24710" t="s">
        <v>1764</v>
      </c>
    </row>
    <row r="24712" spans="1:2">
      <c r="A24712" t="s">
        <v>823</v>
      </c>
      <c r="B24712" t="s">
        <v>8595</v>
      </c>
    </row>
    <row r="24713" spans="1:2">
      <c r="A24713" t="s">
        <v>9232</v>
      </c>
    </row>
    <row r="24715" spans="1:2">
      <c r="A24715" t="s">
        <v>9233</v>
      </c>
    </row>
    <row r="24717" spans="1:2">
      <c r="A24717" t="s">
        <v>9235</v>
      </c>
    </row>
    <row r="24719" spans="1:2">
      <c r="A24719" t="s">
        <v>9236</v>
      </c>
    </row>
    <row r="24721" spans="1:1">
      <c r="A24721" t="s">
        <v>8589</v>
      </c>
    </row>
    <row r="24723" spans="1:1">
      <c r="A24723" t="s">
        <v>9237</v>
      </c>
    </row>
    <row r="24725" spans="1:1">
      <c r="A24725" t="s">
        <v>9238</v>
      </c>
    </row>
    <row r="24727" spans="1:1">
      <c r="A24727" t="s">
        <v>9503</v>
      </c>
    </row>
    <row r="24730" spans="1:1">
      <c r="A24730">
        <v>373</v>
      </c>
    </row>
    <row r="24733" spans="1:1">
      <c r="A24733" t="s">
        <v>9240</v>
      </c>
    </row>
    <row r="24735" spans="1:1">
      <c r="A24735" t="s">
        <v>9504</v>
      </c>
    </row>
    <row r="24737" spans="1:2">
      <c r="A24737" t="s">
        <v>9505</v>
      </c>
    </row>
    <row r="24739" spans="1:2">
      <c r="A24739" t="s">
        <v>9506</v>
      </c>
    </row>
    <row r="24741" spans="1:2">
      <c r="A24741" t="s">
        <v>9243</v>
      </c>
    </row>
    <row r="24743" spans="1:2">
      <c r="A24743" t="s">
        <v>9401</v>
      </c>
    </row>
    <row r="24745" spans="1:2">
      <c r="A24745" t="s">
        <v>1702</v>
      </c>
    </row>
    <row r="24747" spans="1:2">
      <c r="A24747" t="s">
        <v>823</v>
      </c>
      <c r="B24747" t="s">
        <v>9507</v>
      </c>
    </row>
    <row r="24749" spans="1:2">
      <c r="A24749" t="s">
        <v>9508</v>
      </c>
    </row>
    <row r="24751" spans="1:2">
      <c r="A24751" t="s">
        <v>9356</v>
      </c>
    </row>
    <row r="24753" spans="1:3">
      <c r="A24753" t="s">
        <v>9200</v>
      </c>
      <c r="C24753" t="s">
        <v>9509</v>
      </c>
    </row>
    <row r="24754" spans="1:3">
      <c r="C24754" t="s">
        <v>9358</v>
      </c>
    </row>
    <row r="24756" spans="1:3">
      <c r="A24756" t="s">
        <v>9202</v>
      </c>
      <c r="B24756" t="s">
        <v>9203</v>
      </c>
      <c r="C24756">
        <v>0.02</v>
      </c>
    </row>
    <row r="24757" spans="1:3">
      <c r="A24757" t="s">
        <v>9204</v>
      </c>
      <c r="B24757" t="s">
        <v>9205</v>
      </c>
      <c r="C24757">
        <v>5.0000000000000001E-3</v>
      </c>
    </row>
    <row r="24758" spans="1:3">
      <c r="A24758" t="s">
        <v>9510</v>
      </c>
      <c r="B24758" t="s">
        <v>9511</v>
      </c>
      <c r="C24758">
        <v>0.05</v>
      </c>
    </row>
    <row r="24759" spans="1:3">
      <c r="A24759" t="s">
        <v>9512</v>
      </c>
      <c r="B24759" t="s">
        <v>9513</v>
      </c>
      <c r="C24759">
        <v>2E-3</v>
      </c>
    </row>
    <row r="24760" spans="1:3">
      <c r="A24760" t="s">
        <v>9206</v>
      </c>
      <c r="B24760" t="s">
        <v>9207</v>
      </c>
      <c r="C24760">
        <v>2E-3</v>
      </c>
    </row>
    <row r="24761" spans="1:3">
      <c r="A24761" t="s">
        <v>9514</v>
      </c>
      <c r="B24761" t="s">
        <v>9515</v>
      </c>
      <c r="C24761">
        <v>0.08</v>
      </c>
    </row>
    <row r="24762" spans="1:3">
      <c r="A24762" t="s">
        <v>9359</v>
      </c>
      <c r="B24762" t="s">
        <v>9360</v>
      </c>
      <c r="C24762">
        <v>2E-3</v>
      </c>
    </row>
    <row r="24763" spans="1:3">
      <c r="A24763" t="s">
        <v>9214</v>
      </c>
      <c r="B24763" t="s">
        <v>9215</v>
      </c>
      <c r="C24763">
        <v>2E-3</v>
      </c>
    </row>
    <row r="24764" spans="1:3">
      <c r="A24764" t="s">
        <v>9516</v>
      </c>
      <c r="B24764" t="s">
        <v>9517</v>
      </c>
      <c r="C24764">
        <v>5.0000000000000001E-3</v>
      </c>
    </row>
    <row r="24765" spans="1:3">
      <c r="A24765" t="s">
        <v>9216</v>
      </c>
      <c r="B24765" t="s">
        <v>9217</v>
      </c>
      <c r="C24765">
        <v>5.0000000000000001E-3</v>
      </c>
    </row>
    <row r="24766" spans="1:3">
      <c r="A24766" t="s">
        <v>9220</v>
      </c>
      <c r="B24766" t="s">
        <v>9221</v>
      </c>
      <c r="C24766">
        <v>2E-3</v>
      </c>
    </row>
    <row r="24767" spans="1:3">
      <c r="A24767" t="s">
        <v>9518</v>
      </c>
      <c r="C24767">
        <v>1E-3</v>
      </c>
    </row>
    <row r="24776" spans="1:4">
      <c r="A24776">
        <v>374</v>
      </c>
    </row>
    <row r="24778" spans="1:4">
      <c r="A24778" t="s">
        <v>0</v>
      </c>
      <c r="C24778" t="s">
        <v>1</v>
      </c>
      <c r="D24778" t="s">
        <v>2</v>
      </c>
    </row>
    <row r="24780" spans="1:4">
      <c r="A24780" t="s">
        <v>4</v>
      </c>
      <c r="B24780" t="s">
        <v>5</v>
      </c>
    </row>
    <row r="24781" spans="1:4">
      <c r="A24781" t="s">
        <v>7</v>
      </c>
      <c r="B24781" t="s">
        <v>8</v>
      </c>
    </row>
    <row r="24782" spans="1:4">
      <c r="A24782" t="s">
        <v>12</v>
      </c>
    </row>
    <row r="24783" spans="1:4">
      <c r="A24783">
        <v>-1</v>
      </c>
      <c r="B24783">
        <v>-2</v>
      </c>
      <c r="C24783">
        <v>-3</v>
      </c>
      <c r="D24783">
        <v>-4</v>
      </c>
    </row>
    <row r="24785" spans="1:4">
      <c r="A24785">
        <v>7801</v>
      </c>
      <c r="C24785" t="s">
        <v>9519</v>
      </c>
    </row>
    <row r="24787" spans="1:4">
      <c r="A24787">
        <v>78011</v>
      </c>
      <c r="C24787" t="s">
        <v>9520</v>
      </c>
      <c r="D24787">
        <v>3</v>
      </c>
    </row>
    <row r="24789" spans="1:4">
      <c r="C24789" t="s">
        <v>95</v>
      </c>
    </row>
    <row r="24791" spans="1:4">
      <c r="A24791">
        <v>78019100</v>
      </c>
      <c r="C24791" t="s">
        <v>9521</v>
      </c>
      <c r="D24791">
        <v>3</v>
      </c>
    </row>
    <row r="24792" spans="1:4">
      <c r="C24792" t="s">
        <v>9522</v>
      </c>
    </row>
    <row r="24794" spans="1:4">
      <c r="A24794">
        <v>780199</v>
      </c>
      <c r="C24794" t="s">
        <v>27</v>
      </c>
      <c r="D24794">
        <v>3</v>
      </c>
    </row>
    <row r="24796" spans="1:4">
      <c r="A24796">
        <v>7802</v>
      </c>
      <c r="C24796" t="s">
        <v>9523</v>
      </c>
      <c r="D24796">
        <v>3</v>
      </c>
    </row>
    <row r="24798" spans="1:4">
      <c r="A24798" t="s">
        <v>9524</v>
      </c>
    </row>
    <row r="24800" spans="1:4">
      <c r="A24800">
        <v>7804</v>
      </c>
      <c r="C24800" t="s">
        <v>9525</v>
      </c>
    </row>
    <row r="24801" spans="1:4">
      <c r="C24801" t="s">
        <v>9526</v>
      </c>
    </row>
    <row r="24803" spans="1:4">
      <c r="C24803" t="s">
        <v>9527</v>
      </c>
    </row>
    <row r="24805" spans="1:4">
      <c r="A24805">
        <v>78041100</v>
      </c>
      <c r="C24805" t="s">
        <v>9528</v>
      </c>
      <c r="D24805" t="s">
        <v>764</v>
      </c>
    </row>
    <row r="24806" spans="1:4">
      <c r="C24806" t="s">
        <v>9529</v>
      </c>
    </row>
    <row r="24808" spans="1:4">
      <c r="A24808">
        <v>780419</v>
      </c>
      <c r="C24808" t="s">
        <v>27</v>
      </c>
      <c r="D24808">
        <v>16</v>
      </c>
    </row>
    <row r="24810" spans="1:4">
      <c r="A24810">
        <v>78042</v>
      </c>
      <c r="C24810" t="s">
        <v>9530</v>
      </c>
      <c r="D24810" t="s">
        <v>764</v>
      </c>
    </row>
    <row r="24812" spans="1:4">
      <c r="A24812" t="s">
        <v>9531</v>
      </c>
    </row>
    <row r="24814" spans="1:4">
      <c r="A24814">
        <v>7806</v>
      </c>
      <c r="C24814" t="s">
        <v>9532</v>
      </c>
    </row>
    <row r="24816" spans="1:4">
      <c r="A24816">
        <v>7806001</v>
      </c>
      <c r="C24816" t="s">
        <v>9014</v>
      </c>
      <c r="D24816">
        <v>11</v>
      </c>
    </row>
    <row r="24818" spans="1:4">
      <c r="A24818">
        <v>7806002</v>
      </c>
      <c r="C24818" t="s">
        <v>9533</v>
      </c>
      <c r="D24818" t="s">
        <v>98</v>
      </c>
    </row>
    <row r="24819" spans="1:4">
      <c r="C24819" t="s">
        <v>9390</v>
      </c>
    </row>
    <row r="24821" spans="1:4">
      <c r="A24821">
        <v>7806009</v>
      </c>
      <c r="C24821" t="s">
        <v>56</v>
      </c>
      <c r="D24821">
        <v>20</v>
      </c>
    </row>
    <row r="24824" spans="1:4">
      <c r="A24824" t="s">
        <v>9534</v>
      </c>
    </row>
    <row r="24826" spans="1:4">
      <c r="A24826" t="s">
        <v>9535</v>
      </c>
    </row>
    <row r="24828" spans="1:4">
      <c r="A24828" t="s">
        <v>1764</v>
      </c>
    </row>
    <row r="24830" spans="1:4">
      <c r="A24830" t="s">
        <v>823</v>
      </c>
      <c r="B24830" t="s">
        <v>9195</v>
      </c>
    </row>
    <row r="24831" spans="1:4">
      <c r="A24831" t="s">
        <v>9232</v>
      </c>
    </row>
    <row r="24833" spans="1:1">
      <c r="A24833" t="s">
        <v>9536</v>
      </c>
    </row>
    <row r="24837" spans="1:1">
      <c r="A24837">
        <v>375</v>
      </c>
    </row>
    <row r="24840" spans="1:1">
      <c r="A24840" t="s">
        <v>9537</v>
      </c>
    </row>
    <row r="24841" spans="1:1">
      <c r="A24841" t="s">
        <v>9235</v>
      </c>
    </row>
    <row r="24843" spans="1:1">
      <c r="A24843" t="s">
        <v>9236</v>
      </c>
    </row>
    <row r="24844" spans="1:1">
      <c r="A24844" t="s">
        <v>8589</v>
      </c>
    </row>
    <row r="24846" spans="1:1">
      <c r="A24846" t="s">
        <v>9237</v>
      </c>
    </row>
    <row r="24848" spans="1:1">
      <c r="A24848" t="s">
        <v>9238</v>
      </c>
    </row>
    <row r="24850" spans="1:1">
      <c r="A24850" t="s">
        <v>9538</v>
      </c>
    </row>
    <row r="24852" spans="1:1">
      <c r="A24852" t="s">
        <v>9240</v>
      </c>
    </row>
    <row r="24854" spans="1:1">
      <c r="A24854" t="s">
        <v>9241</v>
      </c>
    </row>
    <row r="24856" spans="1:1">
      <c r="A24856" t="s">
        <v>9539</v>
      </c>
    </row>
    <row r="24858" spans="1:1">
      <c r="A24858" t="s">
        <v>9243</v>
      </c>
    </row>
    <row r="24860" spans="1:1">
      <c r="A24860" t="s">
        <v>9401</v>
      </c>
    </row>
    <row r="24865" spans="1:2">
      <c r="A24865">
        <v>376</v>
      </c>
    </row>
    <row r="24867" spans="1:2">
      <c r="A24867" t="s">
        <v>1702</v>
      </c>
    </row>
    <row r="24869" spans="1:2">
      <c r="A24869" t="s">
        <v>823</v>
      </c>
      <c r="B24869" t="s">
        <v>8595</v>
      </c>
    </row>
    <row r="24870" spans="1:2">
      <c r="A24870" t="s">
        <v>9540</v>
      </c>
    </row>
    <row r="24872" spans="1:2">
      <c r="A24872" t="s">
        <v>9541</v>
      </c>
    </row>
    <row r="24874" spans="1:2">
      <c r="A24874" t="s">
        <v>9542</v>
      </c>
    </row>
    <row r="24876" spans="1:2">
      <c r="A24876" t="s">
        <v>9543</v>
      </c>
    </row>
    <row r="24878" spans="1:2">
      <c r="A24878" t="s">
        <v>9544</v>
      </c>
    </row>
    <row r="24880" spans="1:2">
      <c r="A24880" t="s">
        <v>9545</v>
      </c>
    </row>
    <row r="24883" spans="1:5">
      <c r="A24883" t="s">
        <v>0</v>
      </c>
      <c r="D24883" t="s">
        <v>1</v>
      </c>
      <c r="E24883" t="s">
        <v>2</v>
      </c>
    </row>
    <row r="24885" spans="1:5">
      <c r="A24885" t="s">
        <v>4</v>
      </c>
      <c r="B24885" t="s">
        <v>5</v>
      </c>
    </row>
    <row r="24886" spans="1:5">
      <c r="A24886" t="s">
        <v>7</v>
      </c>
      <c r="B24886" t="s">
        <v>8</v>
      </c>
    </row>
    <row r="24887" spans="1:5">
      <c r="A24887" t="s">
        <v>12</v>
      </c>
    </row>
    <row r="24888" spans="1:5">
      <c r="A24888">
        <v>-1</v>
      </c>
      <c r="B24888">
        <v>-2</v>
      </c>
      <c r="D24888">
        <v>-3</v>
      </c>
      <c r="E24888">
        <v>-4</v>
      </c>
    </row>
    <row r="24890" spans="1:5">
      <c r="A24890">
        <v>7901</v>
      </c>
      <c r="C24890" t="s">
        <v>9546</v>
      </c>
    </row>
    <row r="24892" spans="1:5">
      <c r="C24892" t="s">
        <v>9547</v>
      </c>
    </row>
    <row r="24894" spans="1:5">
      <c r="A24894">
        <v>79011100</v>
      </c>
      <c r="C24894" t="s">
        <v>9548</v>
      </c>
      <c r="E24894" t="s">
        <v>155</v>
      </c>
    </row>
    <row r="24896" spans="1:5">
      <c r="A24896">
        <v>790112</v>
      </c>
      <c r="C24896" t="s">
        <v>9549</v>
      </c>
      <c r="E24896" t="s">
        <v>155</v>
      </c>
    </row>
    <row r="24897" spans="1:5">
      <c r="C24897" t="s">
        <v>9550</v>
      </c>
    </row>
    <row r="24898" spans="1:5">
      <c r="A24898">
        <v>79012</v>
      </c>
      <c r="C24898" t="s">
        <v>360</v>
      </c>
      <c r="D24898" t="s">
        <v>9551</v>
      </c>
      <c r="E24898">
        <v>3</v>
      </c>
    </row>
    <row r="24900" spans="1:5">
      <c r="A24900">
        <v>7902</v>
      </c>
      <c r="C24900" t="s">
        <v>9552</v>
      </c>
      <c r="E24900">
        <v>3</v>
      </c>
    </row>
    <row r="24902" spans="1:5">
      <c r="A24902">
        <v>7903</v>
      </c>
      <c r="C24902" t="s">
        <v>9553</v>
      </c>
    </row>
    <row r="24904" spans="1:5">
      <c r="A24904">
        <v>79031</v>
      </c>
      <c r="C24904" t="s">
        <v>360</v>
      </c>
      <c r="D24904" t="s">
        <v>9554</v>
      </c>
      <c r="E24904">
        <v>3</v>
      </c>
    </row>
    <row r="24906" spans="1:5">
      <c r="A24906">
        <v>79039</v>
      </c>
      <c r="C24906" t="s">
        <v>33</v>
      </c>
      <c r="E24906">
        <v>11</v>
      </c>
    </row>
    <row r="24908" spans="1:5">
      <c r="A24908">
        <v>7904</v>
      </c>
      <c r="C24908" t="s">
        <v>9555</v>
      </c>
    </row>
    <row r="24910" spans="1:5">
      <c r="A24910">
        <v>7904001</v>
      </c>
      <c r="C24910" t="s">
        <v>9014</v>
      </c>
      <c r="E24910">
        <v>11</v>
      </c>
    </row>
    <row r="24912" spans="1:5">
      <c r="A24912">
        <v>7904009</v>
      </c>
      <c r="C24912" t="s">
        <v>56</v>
      </c>
      <c r="E24912">
        <v>11</v>
      </c>
    </row>
    <row r="24914" spans="1:5">
      <c r="A24914">
        <v>7905</v>
      </c>
      <c r="C24914" t="s">
        <v>9556</v>
      </c>
      <c r="E24914">
        <v>11</v>
      </c>
    </row>
    <row r="24916" spans="1:5">
      <c r="A24916" t="s">
        <v>9557</v>
      </c>
    </row>
    <row r="24918" spans="1:5">
      <c r="A24918">
        <v>7907</v>
      </c>
      <c r="C24918" t="s">
        <v>9558</v>
      </c>
    </row>
    <row r="24920" spans="1:5">
      <c r="A24920">
        <v>7907001</v>
      </c>
      <c r="C24920" t="s">
        <v>9559</v>
      </c>
      <c r="E24920" t="s">
        <v>155</v>
      </c>
    </row>
    <row r="24922" spans="1:5">
      <c r="A24922">
        <v>7907002</v>
      </c>
      <c r="C24922" t="s">
        <v>9560</v>
      </c>
      <c r="E24922">
        <v>3</v>
      </c>
    </row>
    <row r="24924" spans="1:5">
      <c r="A24924">
        <v>7907009</v>
      </c>
      <c r="C24924" t="s">
        <v>56</v>
      </c>
      <c r="E24924">
        <v>16</v>
      </c>
    </row>
    <row r="24937" spans="1:1">
      <c r="A24937">
        <v>377</v>
      </c>
    </row>
    <row r="24939" spans="1:1">
      <c r="A24939" t="s">
        <v>9561</v>
      </c>
    </row>
    <row r="24941" spans="1:1">
      <c r="A24941" t="s">
        <v>9562</v>
      </c>
    </row>
    <row r="24943" spans="1:1">
      <c r="A24943" t="s">
        <v>1764</v>
      </c>
    </row>
    <row r="24945" spans="1:2">
      <c r="A24945" t="s">
        <v>823</v>
      </c>
      <c r="B24945" t="s">
        <v>8595</v>
      </c>
    </row>
    <row r="24947" spans="1:2">
      <c r="A24947" t="s">
        <v>9232</v>
      </c>
    </row>
    <row r="24949" spans="1:2">
      <c r="A24949" t="s">
        <v>9233</v>
      </c>
    </row>
    <row r="24951" spans="1:2">
      <c r="A24951" t="s">
        <v>9235</v>
      </c>
    </row>
    <row r="24953" spans="1:2">
      <c r="A24953" t="s">
        <v>9236</v>
      </c>
    </row>
    <row r="24955" spans="1:2">
      <c r="A24955" t="s">
        <v>8589</v>
      </c>
    </row>
    <row r="24957" spans="1:2">
      <c r="A24957" t="s">
        <v>9237</v>
      </c>
    </row>
    <row r="24959" spans="1:2">
      <c r="A24959" t="s">
        <v>9238</v>
      </c>
    </row>
    <row r="24961" spans="1:2">
      <c r="A24961" t="s">
        <v>9563</v>
      </c>
    </row>
    <row r="24963" spans="1:2">
      <c r="A24963">
        <v>378</v>
      </c>
    </row>
    <row r="24966" spans="1:2">
      <c r="A24966" t="s">
        <v>9240</v>
      </c>
    </row>
    <row r="24968" spans="1:2">
      <c r="A24968" t="s">
        <v>9241</v>
      </c>
    </row>
    <row r="24970" spans="1:2">
      <c r="A24970" t="s">
        <v>9243</v>
      </c>
    </row>
    <row r="24972" spans="1:2">
      <c r="A24972" t="s">
        <v>9401</v>
      </c>
    </row>
    <row r="24974" spans="1:2">
      <c r="A24974" t="s">
        <v>1702</v>
      </c>
    </row>
    <row r="24976" spans="1:2">
      <c r="A24976" t="s">
        <v>823</v>
      </c>
      <c r="B24976" t="s">
        <v>8595</v>
      </c>
    </row>
    <row r="24978" spans="1:3">
      <c r="A24978" t="s">
        <v>9564</v>
      </c>
    </row>
    <row r="24980" spans="1:3">
      <c r="A24980" t="s">
        <v>9565</v>
      </c>
    </row>
    <row r="24982" spans="1:3">
      <c r="A24982" t="s">
        <v>9356</v>
      </c>
    </row>
    <row r="24983" spans="1:3">
      <c r="A24983" t="s">
        <v>9200</v>
      </c>
      <c r="C24983" t="s">
        <v>9404</v>
      </c>
    </row>
    <row r="24984" spans="1:3">
      <c r="C24984" t="s">
        <v>9566</v>
      </c>
    </row>
    <row r="24986" spans="1:3">
      <c r="A24986" t="s">
        <v>9510</v>
      </c>
      <c r="B24986" t="s">
        <v>9511</v>
      </c>
      <c r="C24986">
        <v>0.1</v>
      </c>
    </row>
    <row r="24988" spans="1:3">
      <c r="A24988" t="s">
        <v>9514</v>
      </c>
      <c r="B24988" t="s">
        <v>9515</v>
      </c>
      <c r="C24988">
        <v>0.4</v>
      </c>
    </row>
    <row r="24991" spans="1:3">
      <c r="A24991" t="s">
        <v>9567</v>
      </c>
    </row>
    <row r="24993" spans="1:4">
      <c r="A24993" t="s">
        <v>9568</v>
      </c>
    </row>
    <row r="24995" spans="1:4">
      <c r="A24995" t="s">
        <v>9569</v>
      </c>
    </row>
    <row r="24997" spans="1:4">
      <c r="A24997" t="s">
        <v>9570</v>
      </c>
    </row>
    <row r="24999" spans="1:4">
      <c r="A24999" t="s">
        <v>0</v>
      </c>
      <c r="C24999" t="s">
        <v>1</v>
      </c>
      <c r="D24999" t="s">
        <v>2</v>
      </c>
    </row>
    <row r="25001" spans="1:4">
      <c r="A25001" t="s">
        <v>4</v>
      </c>
      <c r="B25001" t="s">
        <v>5</v>
      </c>
    </row>
    <row r="25002" spans="1:4">
      <c r="A25002" t="s">
        <v>7</v>
      </c>
      <c r="B25002" t="s">
        <v>8</v>
      </c>
    </row>
    <row r="25003" spans="1:4">
      <c r="A25003" t="s">
        <v>12</v>
      </c>
    </row>
    <row r="25005" spans="1:4">
      <c r="A25005">
        <v>-1</v>
      </c>
      <c r="B25005">
        <v>-2</v>
      </c>
      <c r="C25005">
        <v>-3</v>
      </c>
      <c r="D25005">
        <v>-4</v>
      </c>
    </row>
    <row r="25007" spans="1:4">
      <c r="A25007">
        <v>8001</v>
      </c>
      <c r="C25007" t="s">
        <v>9571</v>
      </c>
    </row>
    <row r="25009" spans="1:4">
      <c r="A25009">
        <v>80011</v>
      </c>
      <c r="C25009" t="s">
        <v>9572</v>
      </c>
      <c r="D25009" t="s">
        <v>155</v>
      </c>
    </row>
    <row r="25011" spans="1:4">
      <c r="A25011">
        <v>80012</v>
      </c>
      <c r="C25011" t="s">
        <v>9573</v>
      </c>
      <c r="D25011">
        <v>3</v>
      </c>
    </row>
    <row r="25013" spans="1:4">
      <c r="A25013">
        <v>8002</v>
      </c>
      <c r="C25013" t="s">
        <v>9574</v>
      </c>
      <c r="D25013">
        <v>3</v>
      </c>
    </row>
    <row r="25017" spans="1:4">
      <c r="A25017">
        <v>379</v>
      </c>
    </row>
    <row r="25019" spans="1:4">
      <c r="A25019" t="s">
        <v>0</v>
      </c>
      <c r="C25019" t="s">
        <v>1</v>
      </c>
      <c r="D25019" t="s">
        <v>2</v>
      </c>
    </row>
    <row r="25021" spans="1:4">
      <c r="A25021" t="s">
        <v>4</v>
      </c>
      <c r="B25021" t="s">
        <v>5</v>
      </c>
    </row>
    <row r="25022" spans="1:4">
      <c r="A25022" t="s">
        <v>7</v>
      </c>
      <c r="B25022" t="s">
        <v>8</v>
      </c>
    </row>
    <row r="25023" spans="1:4">
      <c r="A25023" t="s">
        <v>12</v>
      </c>
    </row>
    <row r="25025" spans="1:4">
      <c r="A25025">
        <v>-1</v>
      </c>
      <c r="B25025">
        <v>-2</v>
      </c>
      <c r="C25025">
        <v>-3</v>
      </c>
      <c r="D25025">
        <v>-4</v>
      </c>
    </row>
    <row r="25027" spans="1:4">
      <c r="A25027">
        <v>8003</v>
      </c>
      <c r="C25027" t="s">
        <v>9575</v>
      </c>
      <c r="D25027">
        <v>3</v>
      </c>
    </row>
    <row r="25029" spans="1:4">
      <c r="A25029" t="s">
        <v>9576</v>
      </c>
    </row>
    <row r="25031" spans="1:4">
      <c r="A25031" t="s">
        <v>9577</v>
      </c>
    </row>
    <row r="25033" spans="1:4">
      <c r="A25033" t="s">
        <v>9578</v>
      </c>
    </row>
    <row r="25035" spans="1:4">
      <c r="A25035">
        <v>8007</v>
      </c>
      <c r="C25035" t="s">
        <v>9579</v>
      </c>
    </row>
    <row r="25037" spans="1:4">
      <c r="A25037">
        <v>8007001</v>
      </c>
      <c r="C25037" t="s">
        <v>9580</v>
      </c>
      <c r="D25037" t="s">
        <v>265</v>
      </c>
    </row>
    <row r="25038" spans="1:4">
      <c r="C25038" t="s">
        <v>9581</v>
      </c>
    </row>
    <row r="25040" spans="1:4">
      <c r="A25040">
        <v>8007002</v>
      </c>
      <c r="C25040" t="s">
        <v>9582</v>
      </c>
      <c r="D25040" t="s">
        <v>265</v>
      </c>
    </row>
    <row r="25041" spans="1:4">
      <c r="C25041" t="s">
        <v>9301</v>
      </c>
    </row>
    <row r="25042" spans="1:4">
      <c r="C25042" t="s">
        <v>9583</v>
      </c>
    </row>
    <row r="25043" spans="1:4">
      <c r="C25043" t="s">
        <v>9584</v>
      </c>
    </row>
    <row r="25044" spans="1:4">
      <c r="C25044" t="s">
        <v>9585</v>
      </c>
    </row>
    <row r="25045" spans="1:4">
      <c r="A25045">
        <v>8007003</v>
      </c>
      <c r="C25045" t="s">
        <v>9586</v>
      </c>
      <c r="D25045" t="s">
        <v>764</v>
      </c>
    </row>
    <row r="25046" spans="1:4">
      <c r="C25046" t="s">
        <v>9587</v>
      </c>
    </row>
    <row r="25048" spans="1:4">
      <c r="A25048">
        <v>8007009</v>
      </c>
      <c r="C25048" t="s">
        <v>56</v>
      </c>
      <c r="D25048">
        <v>20</v>
      </c>
    </row>
    <row r="25053" spans="1:4">
      <c r="A25053" t="s">
        <v>9588</v>
      </c>
    </row>
    <row r="25055" spans="1:4">
      <c r="A25055" t="s">
        <v>9589</v>
      </c>
    </row>
    <row r="25057" spans="1:4">
      <c r="A25057" t="s">
        <v>1702</v>
      </c>
    </row>
    <row r="25059" spans="1:4">
      <c r="A25059" t="s">
        <v>823</v>
      </c>
      <c r="B25059" t="s">
        <v>9590</v>
      </c>
    </row>
    <row r="25063" spans="1:4">
      <c r="A25063" t="s">
        <v>0</v>
      </c>
      <c r="C25063" t="s">
        <v>1</v>
      </c>
      <c r="D25063" t="s">
        <v>2</v>
      </c>
    </row>
    <row r="25065" spans="1:4">
      <c r="A25065" t="s">
        <v>4</v>
      </c>
      <c r="B25065" t="s">
        <v>5</v>
      </c>
    </row>
    <row r="25066" spans="1:4">
      <c r="A25066" t="s">
        <v>7</v>
      </c>
      <c r="B25066" t="s">
        <v>8</v>
      </c>
    </row>
    <row r="25067" spans="1:4">
      <c r="A25067" t="s">
        <v>12</v>
      </c>
    </row>
    <row r="25068" spans="1:4">
      <c r="A25068">
        <v>-1</v>
      </c>
      <c r="B25068">
        <v>-2</v>
      </c>
      <c r="C25068">
        <v>-3</v>
      </c>
      <c r="D25068">
        <v>-4</v>
      </c>
    </row>
    <row r="25070" spans="1:4">
      <c r="A25070">
        <v>8101</v>
      </c>
      <c r="C25070" t="s">
        <v>9591</v>
      </c>
    </row>
    <row r="25071" spans="1:4">
      <c r="C25071" t="s">
        <v>9592</v>
      </c>
    </row>
    <row r="25073" spans="1:4">
      <c r="A25073">
        <v>81011</v>
      </c>
      <c r="C25073" t="s">
        <v>9593</v>
      </c>
      <c r="D25073">
        <v>3</v>
      </c>
    </row>
    <row r="25075" spans="1:4">
      <c r="C25075" t="s">
        <v>95</v>
      </c>
    </row>
    <row r="25077" spans="1:4">
      <c r="A25077">
        <v>81019400</v>
      </c>
      <c r="C25077" t="s">
        <v>9594</v>
      </c>
      <c r="D25077" t="s">
        <v>155</v>
      </c>
    </row>
    <row r="25078" spans="1:4">
      <c r="C25078" t="s">
        <v>9595</v>
      </c>
    </row>
    <row r="25080" spans="1:4">
      <c r="A25080">
        <v>810196</v>
      </c>
      <c r="C25080" t="s">
        <v>9596</v>
      </c>
      <c r="D25080">
        <v>3</v>
      </c>
    </row>
    <row r="25082" spans="1:4">
      <c r="A25082">
        <v>810197</v>
      </c>
      <c r="C25082" t="s">
        <v>9597</v>
      </c>
      <c r="D25082" t="s">
        <v>155</v>
      </c>
    </row>
    <row r="25084" spans="1:4">
      <c r="C25084" t="s">
        <v>676</v>
      </c>
    </row>
    <row r="25090" spans="1:4">
      <c r="A25090" t="s">
        <v>9598</v>
      </c>
    </row>
    <row r="25092" spans="1:4">
      <c r="A25092" t="s">
        <v>0</v>
      </c>
      <c r="C25092" t="s">
        <v>1</v>
      </c>
      <c r="D25092" t="s">
        <v>2</v>
      </c>
    </row>
    <row r="25094" spans="1:4">
      <c r="A25094" t="s">
        <v>4</v>
      </c>
      <c r="B25094" t="s">
        <v>5</v>
      </c>
    </row>
    <row r="25095" spans="1:4">
      <c r="A25095" t="s">
        <v>7</v>
      </c>
      <c r="B25095" t="s">
        <v>8</v>
      </c>
    </row>
    <row r="25096" spans="1:4">
      <c r="A25096" t="s">
        <v>12</v>
      </c>
    </row>
    <row r="25097" spans="1:4">
      <c r="A25097">
        <v>-1</v>
      </c>
      <c r="B25097">
        <v>-2</v>
      </c>
      <c r="C25097">
        <v>-3</v>
      </c>
      <c r="D25097">
        <v>-4</v>
      </c>
    </row>
    <row r="25099" spans="1:4">
      <c r="A25099">
        <v>8101991</v>
      </c>
      <c r="C25099" t="s">
        <v>9599</v>
      </c>
      <c r="D25099" t="s">
        <v>155</v>
      </c>
    </row>
    <row r="25100" spans="1:4">
      <c r="C25100" t="s">
        <v>9600</v>
      </c>
    </row>
    <row r="25101" spans="1:4">
      <c r="C25101" t="s">
        <v>9601</v>
      </c>
    </row>
    <row r="25102" spans="1:4">
      <c r="A25102">
        <v>8101999</v>
      </c>
      <c r="C25102" t="s">
        <v>56</v>
      </c>
      <c r="D25102">
        <v>3</v>
      </c>
    </row>
    <row r="25104" spans="1:4">
      <c r="A25104">
        <v>8102</v>
      </c>
      <c r="C25104" t="s">
        <v>9602</v>
      </c>
    </row>
    <row r="25105" spans="1:4">
      <c r="C25105" t="s">
        <v>9603</v>
      </c>
    </row>
    <row r="25107" spans="1:4">
      <c r="A25107">
        <v>81021</v>
      </c>
      <c r="C25107" t="s">
        <v>9593</v>
      </c>
      <c r="D25107">
        <v>3</v>
      </c>
    </row>
    <row r="25109" spans="1:4">
      <c r="C25109" t="s">
        <v>95</v>
      </c>
    </row>
    <row r="25111" spans="1:4">
      <c r="A25111">
        <v>81029400</v>
      </c>
      <c r="C25111" t="s">
        <v>9604</v>
      </c>
      <c r="D25111" t="s">
        <v>155</v>
      </c>
    </row>
    <row r="25112" spans="1:4">
      <c r="C25112" t="s">
        <v>9605</v>
      </c>
    </row>
    <row r="25114" spans="1:4">
      <c r="A25114">
        <v>810295</v>
      </c>
      <c r="C25114" t="s">
        <v>9606</v>
      </c>
      <c r="D25114" t="s">
        <v>155</v>
      </c>
    </row>
    <row r="25115" spans="1:4">
      <c r="C25115" t="s">
        <v>9600</v>
      </c>
    </row>
    <row r="25116" spans="1:4">
      <c r="C25116" t="s">
        <v>9601</v>
      </c>
    </row>
    <row r="25117" spans="1:4">
      <c r="A25117">
        <v>810296</v>
      </c>
      <c r="C25117" t="s">
        <v>9596</v>
      </c>
      <c r="D25117">
        <v>3</v>
      </c>
    </row>
    <row r="25119" spans="1:4">
      <c r="A25119">
        <v>810297</v>
      </c>
      <c r="C25119" t="s">
        <v>9597</v>
      </c>
      <c r="D25119" t="s">
        <v>155</v>
      </c>
    </row>
    <row r="25121" spans="1:4">
      <c r="A25121">
        <v>810299</v>
      </c>
      <c r="C25121" t="s">
        <v>27</v>
      </c>
      <c r="D25121">
        <v>3</v>
      </c>
    </row>
    <row r="25123" spans="1:4">
      <c r="A25123">
        <v>8103</v>
      </c>
      <c r="C25123" t="s">
        <v>9607</v>
      </c>
    </row>
    <row r="25124" spans="1:4">
      <c r="C25124" t="s">
        <v>9603</v>
      </c>
    </row>
    <row r="25126" spans="1:4">
      <c r="A25126">
        <v>81032</v>
      </c>
      <c r="C25126" t="s">
        <v>9608</v>
      </c>
      <c r="D25126" t="s">
        <v>155</v>
      </c>
    </row>
    <row r="25127" spans="1:4">
      <c r="C25127" t="s">
        <v>9609</v>
      </c>
    </row>
    <row r="25129" spans="1:4">
      <c r="A25129">
        <v>81033</v>
      </c>
      <c r="C25129" t="s">
        <v>9610</v>
      </c>
      <c r="D25129" t="s">
        <v>155</v>
      </c>
    </row>
    <row r="25131" spans="1:4">
      <c r="A25131">
        <v>81039</v>
      </c>
      <c r="C25131" t="s">
        <v>33</v>
      </c>
      <c r="D25131">
        <v>3</v>
      </c>
    </row>
    <row r="25133" spans="1:4">
      <c r="A25133">
        <v>8104</v>
      </c>
      <c r="C25133" t="s">
        <v>9611</v>
      </c>
    </row>
    <row r="25134" spans="1:4">
      <c r="C25134" t="s">
        <v>9603</v>
      </c>
    </row>
    <row r="25136" spans="1:4">
      <c r="C25136" t="s">
        <v>9612</v>
      </c>
    </row>
    <row r="25138" spans="1:4">
      <c r="A25138">
        <v>81041100</v>
      </c>
      <c r="C25138" t="s">
        <v>9613</v>
      </c>
      <c r="D25138" t="s">
        <v>155</v>
      </c>
    </row>
    <row r="25139" spans="1:4">
      <c r="C25139" t="s">
        <v>9614</v>
      </c>
    </row>
    <row r="25141" spans="1:4">
      <c r="A25141">
        <v>810419</v>
      </c>
      <c r="C25141" t="s">
        <v>27</v>
      </c>
      <c r="D25141">
        <v>3</v>
      </c>
    </row>
    <row r="25143" spans="1:4">
      <c r="A25143">
        <v>81042</v>
      </c>
      <c r="C25143" t="s">
        <v>9610</v>
      </c>
      <c r="D25143" t="s">
        <v>155</v>
      </c>
    </row>
    <row r="25145" spans="1:4">
      <c r="A25145">
        <v>81043</v>
      </c>
      <c r="C25145" t="s">
        <v>9615</v>
      </c>
      <c r="D25145" t="s">
        <v>155</v>
      </c>
    </row>
    <row r="25146" spans="1:4">
      <c r="C25146" t="s">
        <v>9616</v>
      </c>
    </row>
    <row r="25148" spans="1:4">
      <c r="A25148">
        <v>81049</v>
      </c>
      <c r="C25148" t="s">
        <v>33</v>
      </c>
      <c r="D25148">
        <v>3</v>
      </c>
    </row>
    <row r="25150" spans="1:4">
      <c r="A25150">
        <v>8105</v>
      </c>
      <c r="C25150" t="s">
        <v>9617</v>
      </c>
    </row>
    <row r="25151" spans="1:4">
      <c r="C25151" t="s">
        <v>9618</v>
      </c>
    </row>
    <row r="25152" spans="1:4">
      <c r="C25152" t="s">
        <v>9619</v>
      </c>
    </row>
    <row r="25154" spans="1:4">
      <c r="A25154">
        <v>81052</v>
      </c>
      <c r="C25154" t="s">
        <v>9620</v>
      </c>
      <c r="D25154" t="s">
        <v>155</v>
      </c>
    </row>
    <row r="25155" spans="1:4">
      <c r="C25155" t="s">
        <v>9621</v>
      </c>
    </row>
    <row r="25157" spans="1:4">
      <c r="A25157">
        <v>81053</v>
      </c>
      <c r="C25157" t="s">
        <v>9610</v>
      </c>
      <c r="D25157" t="s">
        <v>155</v>
      </c>
    </row>
    <row r="25159" spans="1:4">
      <c r="A25159">
        <v>81059</v>
      </c>
      <c r="C25159" t="s">
        <v>33</v>
      </c>
      <c r="D25159">
        <v>3</v>
      </c>
    </row>
    <row r="25161" spans="1:4">
      <c r="A25161">
        <v>8106</v>
      </c>
      <c r="C25161" t="s">
        <v>9622</v>
      </c>
      <c r="D25161">
        <v>3</v>
      </c>
    </row>
    <row r="25162" spans="1:4">
      <c r="C25162" t="s">
        <v>9623</v>
      </c>
    </row>
    <row r="25163" spans="1:4">
      <c r="A25163">
        <v>8107</v>
      </c>
      <c r="C25163" t="s">
        <v>9624</v>
      </c>
    </row>
    <row r="25164" spans="1:4">
      <c r="C25164" t="s">
        <v>9603</v>
      </c>
    </row>
    <row r="25167" spans="1:4">
      <c r="A25167">
        <v>381</v>
      </c>
    </row>
    <row r="25169" spans="1:4">
      <c r="A25169" t="s">
        <v>0</v>
      </c>
      <c r="C25169" t="s">
        <v>1</v>
      </c>
      <c r="D25169" t="s">
        <v>2</v>
      </c>
    </row>
    <row r="25171" spans="1:4">
      <c r="A25171" t="s">
        <v>4</v>
      </c>
      <c r="B25171" t="s">
        <v>5</v>
      </c>
    </row>
    <row r="25172" spans="1:4">
      <c r="A25172" t="s">
        <v>7</v>
      </c>
      <c r="B25172" t="s">
        <v>8</v>
      </c>
    </row>
    <row r="25173" spans="1:4">
      <c r="A25173" t="s">
        <v>12</v>
      </c>
    </row>
    <row r="25174" spans="1:4">
      <c r="A25174">
        <v>-1</v>
      </c>
      <c r="B25174">
        <v>-2</v>
      </c>
      <c r="C25174">
        <v>-3</v>
      </c>
      <c r="D25174">
        <v>-4</v>
      </c>
    </row>
    <row r="25176" spans="1:4">
      <c r="A25176">
        <v>81072</v>
      </c>
      <c r="C25176" t="s">
        <v>9625</v>
      </c>
      <c r="D25176" t="s">
        <v>155</v>
      </c>
    </row>
    <row r="25178" spans="1:4">
      <c r="A25178">
        <v>81073</v>
      </c>
      <c r="C25178" t="s">
        <v>9610</v>
      </c>
      <c r="D25178" t="s">
        <v>155</v>
      </c>
    </row>
    <row r="25180" spans="1:4">
      <c r="A25180">
        <v>81079</v>
      </c>
      <c r="C25180" t="s">
        <v>33</v>
      </c>
      <c r="D25180">
        <v>3</v>
      </c>
    </row>
    <row r="25182" spans="1:4">
      <c r="A25182">
        <v>8108</v>
      </c>
      <c r="C25182" t="s">
        <v>9626</v>
      </c>
    </row>
    <row r="25183" spans="1:4">
      <c r="C25183" t="s">
        <v>9623</v>
      </c>
    </row>
    <row r="25184" spans="1:4">
      <c r="A25184">
        <v>81082</v>
      </c>
      <c r="C25184" t="s">
        <v>9627</v>
      </c>
      <c r="D25184" t="s">
        <v>155</v>
      </c>
    </row>
    <row r="25186" spans="1:4">
      <c r="A25186">
        <v>81083</v>
      </c>
      <c r="C25186" t="s">
        <v>9610</v>
      </c>
      <c r="D25186" t="s">
        <v>155</v>
      </c>
    </row>
    <row r="25188" spans="1:4">
      <c r="A25188">
        <v>81089</v>
      </c>
      <c r="C25188" t="s">
        <v>33</v>
      </c>
      <c r="D25188">
        <v>3</v>
      </c>
    </row>
    <row r="25190" spans="1:4">
      <c r="A25190">
        <v>8109</v>
      </c>
      <c r="C25190" t="s">
        <v>9628</v>
      </c>
    </row>
    <row r="25191" spans="1:4">
      <c r="C25191" t="s">
        <v>9603</v>
      </c>
    </row>
    <row r="25193" spans="1:4">
      <c r="A25193">
        <v>81092</v>
      </c>
      <c r="C25193" t="s">
        <v>9629</v>
      </c>
      <c r="D25193" t="s">
        <v>155</v>
      </c>
    </row>
    <row r="25195" spans="1:4">
      <c r="A25195">
        <v>81093</v>
      </c>
      <c r="C25195" t="s">
        <v>9610</v>
      </c>
      <c r="D25195" t="s">
        <v>155</v>
      </c>
    </row>
    <row r="25197" spans="1:4">
      <c r="A25197">
        <v>81099</v>
      </c>
      <c r="C25197" t="s">
        <v>33</v>
      </c>
      <c r="D25197">
        <v>3</v>
      </c>
    </row>
    <row r="25199" spans="1:4">
      <c r="A25199">
        <v>811</v>
      </c>
      <c r="C25199" t="s">
        <v>9630</v>
      </c>
    </row>
    <row r="25200" spans="1:4">
      <c r="C25200" t="s">
        <v>9603</v>
      </c>
    </row>
    <row r="25202" spans="1:4">
      <c r="A25202">
        <v>81101</v>
      </c>
      <c r="C25202" t="s">
        <v>9631</v>
      </c>
      <c r="D25202" t="s">
        <v>155</v>
      </c>
    </row>
    <row r="25204" spans="1:4">
      <c r="A25204">
        <v>81102</v>
      </c>
      <c r="C25204" t="s">
        <v>9610</v>
      </c>
      <c r="D25204" t="s">
        <v>155</v>
      </c>
    </row>
    <row r="25206" spans="1:4">
      <c r="A25206">
        <v>81109</v>
      </c>
      <c r="C25206" t="s">
        <v>33</v>
      </c>
      <c r="D25206">
        <v>3</v>
      </c>
    </row>
    <row r="25208" spans="1:4">
      <c r="A25208">
        <v>8111</v>
      </c>
      <c r="C25208" t="s">
        <v>9632</v>
      </c>
      <c r="D25208">
        <v>3</v>
      </c>
    </row>
    <row r="25209" spans="1:4">
      <c r="C25209" t="s">
        <v>9603</v>
      </c>
    </row>
    <row r="25211" spans="1:4">
      <c r="A25211">
        <v>8112</v>
      </c>
      <c r="C25211" t="s">
        <v>9633</v>
      </c>
    </row>
    <row r="25212" spans="1:4">
      <c r="C25212" t="s">
        <v>9634</v>
      </c>
    </row>
    <row r="25213" spans="1:4">
      <c r="C25213" t="s">
        <v>9635</v>
      </c>
    </row>
    <row r="25214" spans="1:4">
      <c r="C25214" t="s">
        <v>9636</v>
      </c>
    </row>
    <row r="25215" spans="1:4">
      <c r="C25215" t="s">
        <v>9637</v>
      </c>
    </row>
    <row r="25216" spans="1:4">
      <c r="C25216" t="s">
        <v>9638</v>
      </c>
    </row>
    <row r="25218" spans="1:4">
      <c r="A25218">
        <v>81121200</v>
      </c>
      <c r="C25218" t="s">
        <v>9639</v>
      </c>
      <c r="D25218" t="s">
        <v>155</v>
      </c>
    </row>
    <row r="25220" spans="1:4">
      <c r="A25220">
        <v>811213</v>
      </c>
      <c r="C25220" t="s">
        <v>9597</v>
      </c>
      <c r="D25220" t="s">
        <v>155</v>
      </c>
    </row>
    <row r="25222" spans="1:4">
      <c r="A25222">
        <v>811219</v>
      </c>
      <c r="C25222" t="s">
        <v>27</v>
      </c>
      <c r="D25222">
        <v>3</v>
      </c>
    </row>
    <row r="25224" spans="1:4">
      <c r="C25224" t="s">
        <v>9640</v>
      </c>
    </row>
    <row r="25226" spans="1:4">
      <c r="A25226">
        <v>81122100</v>
      </c>
      <c r="C25226" t="s">
        <v>9641</v>
      </c>
      <c r="D25226" t="s">
        <v>155</v>
      </c>
    </row>
    <row r="25228" spans="1:4">
      <c r="A25228">
        <v>811222</v>
      </c>
      <c r="C25228" t="s">
        <v>9597</v>
      </c>
      <c r="D25228" t="s">
        <v>155</v>
      </c>
    </row>
    <row r="25230" spans="1:4">
      <c r="A25230">
        <v>811229</v>
      </c>
      <c r="C25230" t="s">
        <v>27</v>
      </c>
      <c r="D25230">
        <v>3</v>
      </c>
    </row>
    <row r="25232" spans="1:4">
      <c r="C25232" t="s">
        <v>9642</v>
      </c>
    </row>
    <row r="25234" spans="1:4">
      <c r="A25234">
        <v>81125100</v>
      </c>
      <c r="C25234" t="s">
        <v>9641</v>
      </c>
      <c r="D25234" t="s">
        <v>155</v>
      </c>
    </row>
    <row r="25236" spans="1:4">
      <c r="A25236">
        <v>811252</v>
      </c>
      <c r="C25236" t="s">
        <v>9597</v>
      </c>
      <c r="D25236" t="s">
        <v>155</v>
      </c>
    </row>
    <row r="25238" spans="1:4">
      <c r="A25238">
        <v>811259</v>
      </c>
      <c r="C25238" t="s">
        <v>27</v>
      </c>
      <c r="D25238">
        <v>3</v>
      </c>
    </row>
    <row r="25240" spans="1:4">
      <c r="C25240" t="s">
        <v>95</v>
      </c>
    </row>
    <row r="25242" spans="1:4">
      <c r="A25242">
        <v>81129200</v>
      </c>
      <c r="C25242" t="s">
        <v>9643</v>
      </c>
      <c r="D25242" t="s">
        <v>155</v>
      </c>
    </row>
    <row r="25244" spans="1:4">
      <c r="A25244">
        <v>811299</v>
      </c>
      <c r="C25244" t="s">
        <v>27</v>
      </c>
      <c r="D25244">
        <v>3</v>
      </c>
    </row>
    <row r="25246" spans="1:4">
      <c r="A25246">
        <v>8113</v>
      </c>
      <c r="C25246" t="s">
        <v>9644</v>
      </c>
      <c r="D25246">
        <v>3</v>
      </c>
    </row>
    <row r="25247" spans="1:4">
      <c r="C25247" t="s">
        <v>9623</v>
      </c>
    </row>
    <row r="25252" spans="1:2">
      <c r="A25252">
        <v>382</v>
      </c>
    </row>
    <row r="25256" spans="1:2">
      <c r="A25256" t="s">
        <v>9645</v>
      </c>
    </row>
    <row r="25258" spans="1:2">
      <c r="A25258" t="s">
        <v>9646</v>
      </c>
    </row>
    <row r="25259" spans="1:2">
      <c r="A25259" t="s">
        <v>9647</v>
      </c>
    </row>
    <row r="25261" spans="1:2">
      <c r="A25261" t="s">
        <v>822</v>
      </c>
    </row>
    <row r="25263" spans="1:2">
      <c r="A25263" t="s">
        <v>823</v>
      </c>
      <c r="B25263" t="s">
        <v>9648</v>
      </c>
    </row>
    <row r="25264" spans="1:2">
      <c r="A25264" t="s">
        <v>9649</v>
      </c>
    </row>
    <row r="25265" spans="1:2">
      <c r="A25265" t="s">
        <v>9650</v>
      </c>
    </row>
    <row r="25266" spans="1:2">
      <c r="A25266" t="s">
        <v>5997</v>
      </c>
      <c r="B25266" t="s">
        <v>9651</v>
      </c>
    </row>
    <row r="25267" spans="1:2">
      <c r="A25267" t="s">
        <v>9652</v>
      </c>
    </row>
    <row r="25269" spans="1:2">
      <c r="A25269" t="s">
        <v>9653</v>
      </c>
    </row>
    <row r="25271" spans="1:2">
      <c r="A25271" t="s">
        <v>825</v>
      </c>
      <c r="B25271" t="s">
        <v>9654</v>
      </c>
    </row>
    <row r="25273" spans="1:2">
      <c r="A25273" t="s">
        <v>9655</v>
      </c>
    </row>
    <row r="25275" spans="1:2">
      <c r="A25275" t="s">
        <v>827</v>
      </c>
      <c r="B25275" t="s">
        <v>9656</v>
      </c>
    </row>
    <row r="25281" spans="1:4">
      <c r="A25281" t="s">
        <v>0</v>
      </c>
    </row>
    <row r="25285" spans="1:4">
      <c r="A25285" t="s">
        <v>1</v>
      </c>
    </row>
    <row r="25289" spans="1:4">
      <c r="A25289" t="s">
        <v>2</v>
      </c>
    </row>
    <row r="25293" spans="1:4">
      <c r="A25293" t="s">
        <v>4</v>
      </c>
      <c r="B25293" t="s">
        <v>5</v>
      </c>
    </row>
    <row r="25294" spans="1:4">
      <c r="A25294" t="s">
        <v>7</v>
      </c>
      <c r="B25294" t="s">
        <v>8</v>
      </c>
    </row>
    <row r="25295" spans="1:4">
      <c r="A25295" t="s">
        <v>12</v>
      </c>
    </row>
    <row r="25296" spans="1:4">
      <c r="A25296">
        <v>-1</v>
      </c>
      <c r="B25296">
        <v>-2</v>
      </c>
      <c r="C25296">
        <v>-3</v>
      </c>
      <c r="D25296">
        <v>-4</v>
      </c>
    </row>
    <row r="25298" spans="1:4">
      <c r="A25298">
        <v>8201</v>
      </c>
      <c r="C25298" t="s">
        <v>9657</v>
      </c>
    </row>
    <row r="25299" spans="1:4">
      <c r="C25299" t="s">
        <v>9658</v>
      </c>
    </row>
    <row r="25300" spans="1:4">
      <c r="C25300" t="s">
        <v>9659</v>
      </c>
    </row>
    <row r="25301" spans="1:4">
      <c r="C25301" t="s">
        <v>9660</v>
      </c>
    </row>
    <row r="25302" spans="1:4">
      <c r="C25302" t="s">
        <v>9661</v>
      </c>
    </row>
    <row r="25303" spans="1:4">
      <c r="C25303" t="s">
        <v>9662</v>
      </c>
    </row>
    <row r="25304" spans="1:4">
      <c r="C25304" t="s">
        <v>9663</v>
      </c>
    </row>
    <row r="25305" spans="1:4">
      <c r="A25305">
        <v>82011</v>
      </c>
      <c r="C25305" t="s">
        <v>9664</v>
      </c>
      <c r="D25305" t="s">
        <v>764</v>
      </c>
    </row>
    <row r="25307" spans="1:4">
      <c r="A25307">
        <v>82013</v>
      </c>
      <c r="C25307" t="s">
        <v>9665</v>
      </c>
      <c r="D25307" t="s">
        <v>764</v>
      </c>
    </row>
    <row r="25309" spans="1:4">
      <c r="A25309">
        <v>82014</v>
      </c>
      <c r="C25309" t="s">
        <v>9666</v>
      </c>
      <c r="D25309" t="s">
        <v>764</v>
      </c>
    </row>
    <row r="25311" spans="1:4">
      <c r="A25311">
        <v>82015</v>
      </c>
      <c r="C25311" t="s">
        <v>9667</v>
      </c>
      <c r="D25311" t="s">
        <v>764</v>
      </c>
    </row>
    <row r="25312" spans="1:4">
      <c r="C25312" t="s">
        <v>9668</v>
      </c>
    </row>
    <row r="25317" spans="1:4">
      <c r="A25317">
        <v>383</v>
      </c>
    </row>
    <row r="25319" spans="1:4">
      <c r="A25319" t="s">
        <v>0</v>
      </c>
      <c r="C25319" t="s">
        <v>1</v>
      </c>
      <c r="D25319" t="s">
        <v>2</v>
      </c>
    </row>
    <row r="25321" spans="1:4">
      <c r="A25321" t="s">
        <v>4</v>
      </c>
      <c r="B25321" t="s">
        <v>5</v>
      </c>
    </row>
    <row r="25322" spans="1:4">
      <c r="A25322" t="s">
        <v>7</v>
      </c>
      <c r="B25322" t="s">
        <v>8</v>
      </c>
    </row>
    <row r="25323" spans="1:4">
      <c r="A25323" t="s">
        <v>12</v>
      </c>
    </row>
    <row r="25324" spans="1:4">
      <c r="A25324">
        <v>-1</v>
      </c>
      <c r="B25324">
        <v>-2</v>
      </c>
      <c r="C25324">
        <v>-3</v>
      </c>
      <c r="D25324">
        <v>-4</v>
      </c>
    </row>
    <row r="25326" spans="1:4">
      <c r="A25326">
        <v>82016</v>
      </c>
      <c r="C25326" t="s">
        <v>9669</v>
      </c>
      <c r="D25326" t="s">
        <v>764</v>
      </c>
    </row>
    <row r="25327" spans="1:4">
      <c r="C25327" t="s">
        <v>9670</v>
      </c>
    </row>
    <row r="25329" spans="1:4">
      <c r="A25329">
        <v>82019</v>
      </c>
      <c r="C25329" t="s">
        <v>9671</v>
      </c>
      <c r="D25329" t="s">
        <v>764</v>
      </c>
    </row>
    <row r="25330" spans="1:4">
      <c r="C25330" t="s">
        <v>9672</v>
      </c>
    </row>
    <row r="25332" spans="1:4">
      <c r="A25332">
        <v>8202</v>
      </c>
      <c r="C25332" t="s">
        <v>9673</v>
      </c>
    </row>
    <row r="25333" spans="1:4">
      <c r="C25333" t="s">
        <v>9674</v>
      </c>
    </row>
    <row r="25334" spans="1:4">
      <c r="C25334" t="s">
        <v>9675</v>
      </c>
    </row>
    <row r="25336" spans="1:4">
      <c r="A25336">
        <v>82021</v>
      </c>
      <c r="C25336" t="s">
        <v>9676</v>
      </c>
      <c r="D25336">
        <v>11</v>
      </c>
    </row>
    <row r="25338" spans="1:4">
      <c r="A25338">
        <v>82022</v>
      </c>
      <c r="C25338" t="s">
        <v>9677</v>
      </c>
      <c r="D25338">
        <v>3</v>
      </c>
    </row>
    <row r="25340" spans="1:4">
      <c r="C25340" t="s">
        <v>9678</v>
      </c>
    </row>
    <row r="25341" spans="1:4">
      <c r="C25341" t="s">
        <v>9679</v>
      </c>
    </row>
    <row r="25343" spans="1:4">
      <c r="A25343">
        <v>820231</v>
      </c>
      <c r="C25343" t="s">
        <v>9680</v>
      </c>
      <c r="D25343">
        <v>3</v>
      </c>
    </row>
    <row r="25345" spans="1:4">
      <c r="A25345">
        <v>820239</v>
      </c>
      <c r="C25345" t="s">
        <v>9681</v>
      </c>
      <c r="D25345">
        <v>3</v>
      </c>
    </row>
    <row r="25347" spans="1:4">
      <c r="A25347">
        <v>82024</v>
      </c>
      <c r="C25347" t="s">
        <v>9682</v>
      </c>
      <c r="D25347">
        <v>11</v>
      </c>
    </row>
    <row r="25349" spans="1:4">
      <c r="C25349" t="s">
        <v>9683</v>
      </c>
    </row>
    <row r="25351" spans="1:4">
      <c r="A25351">
        <v>82029100</v>
      </c>
      <c r="C25351" t="s">
        <v>9684</v>
      </c>
      <c r="D25351">
        <v>11</v>
      </c>
    </row>
    <row r="25353" spans="1:4">
      <c r="C25353" t="s">
        <v>676</v>
      </c>
    </row>
    <row r="25355" spans="1:4">
      <c r="A25355">
        <v>82029910</v>
      </c>
      <c r="C25355" t="s">
        <v>9685</v>
      </c>
      <c r="D25355">
        <v>11</v>
      </c>
    </row>
    <row r="25357" spans="1:4">
      <c r="A25357">
        <v>8202999</v>
      </c>
      <c r="C25357" t="s">
        <v>56</v>
      </c>
      <c r="D25357">
        <v>11</v>
      </c>
    </row>
    <row r="25359" spans="1:4">
      <c r="A25359">
        <v>8203</v>
      </c>
      <c r="C25359" t="s">
        <v>9686</v>
      </c>
    </row>
    <row r="25360" spans="1:4">
      <c r="C25360" t="s">
        <v>9687</v>
      </c>
    </row>
    <row r="25361" spans="1:4">
      <c r="C25361" t="s">
        <v>9688</v>
      </c>
    </row>
    <row r="25362" spans="1:4">
      <c r="C25362" t="s">
        <v>9689</v>
      </c>
    </row>
    <row r="25364" spans="1:4">
      <c r="A25364">
        <v>82031</v>
      </c>
      <c r="C25364" t="s">
        <v>9690</v>
      </c>
      <c r="D25364" t="s">
        <v>265</v>
      </c>
    </row>
    <row r="25366" spans="1:4">
      <c r="A25366">
        <v>82032</v>
      </c>
      <c r="C25366" t="s">
        <v>9691</v>
      </c>
      <c r="D25366" t="s">
        <v>265</v>
      </c>
    </row>
    <row r="25367" spans="1:4">
      <c r="C25367" t="s">
        <v>9692</v>
      </c>
    </row>
    <row r="25369" spans="1:4">
      <c r="A25369">
        <v>82033</v>
      </c>
      <c r="C25369" t="s">
        <v>9693</v>
      </c>
      <c r="D25369" t="s">
        <v>265</v>
      </c>
    </row>
    <row r="25371" spans="1:4">
      <c r="A25371">
        <v>82034</v>
      </c>
      <c r="C25371" t="s">
        <v>9694</v>
      </c>
      <c r="D25371">
        <v>11</v>
      </c>
    </row>
    <row r="25372" spans="1:4">
      <c r="C25372" t="s">
        <v>9695</v>
      </c>
    </row>
    <row r="25374" spans="1:4">
      <c r="A25374">
        <v>8204</v>
      </c>
      <c r="C25374" t="s">
        <v>9696</v>
      </c>
    </row>
    <row r="25375" spans="1:4">
      <c r="C25375" t="s">
        <v>9697</v>
      </c>
    </row>
    <row r="25376" spans="1:4">
      <c r="C25376" t="s">
        <v>9698</v>
      </c>
    </row>
    <row r="25377" spans="1:4">
      <c r="C25377" t="s">
        <v>9699</v>
      </c>
    </row>
    <row r="25379" spans="1:4">
      <c r="C25379" t="s">
        <v>9700</v>
      </c>
    </row>
    <row r="25381" spans="1:4">
      <c r="A25381">
        <v>82041100</v>
      </c>
      <c r="C25381" t="s">
        <v>9701</v>
      </c>
      <c r="D25381">
        <v>3</v>
      </c>
    </row>
    <row r="25383" spans="1:4">
      <c r="A25383">
        <v>820412</v>
      </c>
      <c r="C25383" t="s">
        <v>9702</v>
      </c>
      <c r="D25383">
        <v>3</v>
      </c>
    </row>
    <row r="25385" spans="1:4">
      <c r="A25385">
        <v>82042</v>
      </c>
      <c r="C25385" t="s">
        <v>9703</v>
      </c>
      <c r="D25385" t="s">
        <v>155</v>
      </c>
    </row>
    <row r="25386" spans="1:4">
      <c r="C25386" t="s">
        <v>9704</v>
      </c>
    </row>
    <row r="25395" spans="1:7">
      <c r="A25395">
        <v>384</v>
      </c>
    </row>
    <row r="25397" spans="1:7">
      <c r="A25397" t="s">
        <v>0</v>
      </c>
      <c r="D25397" t="s">
        <v>1</v>
      </c>
      <c r="G25397" t="s">
        <v>2</v>
      </c>
    </row>
    <row r="25399" spans="1:7">
      <c r="A25399" t="s">
        <v>4</v>
      </c>
      <c r="B25399" t="s">
        <v>5</v>
      </c>
    </row>
    <row r="25400" spans="1:7">
      <c r="A25400" t="s">
        <v>7</v>
      </c>
      <c r="B25400" t="s">
        <v>8</v>
      </c>
    </row>
    <row r="25401" spans="1:7">
      <c r="A25401" t="s">
        <v>12</v>
      </c>
    </row>
    <row r="25402" spans="1:7">
      <c r="A25402">
        <v>-1</v>
      </c>
      <c r="B25402">
        <v>-2</v>
      </c>
      <c r="E25402">
        <v>-3</v>
      </c>
      <c r="G25402">
        <v>-4</v>
      </c>
    </row>
    <row r="25404" spans="1:7">
      <c r="A25404">
        <v>8205</v>
      </c>
      <c r="C25404" t="s">
        <v>9705</v>
      </c>
    </row>
    <row r="25405" spans="1:7">
      <c r="C25405" t="s">
        <v>9706</v>
      </c>
    </row>
    <row r="25406" spans="1:7">
      <c r="C25406" t="s">
        <v>9707</v>
      </c>
    </row>
    <row r="25407" spans="1:7">
      <c r="C25407" t="s">
        <v>9708</v>
      </c>
    </row>
    <row r="25408" spans="1:7">
      <c r="C25408" t="s">
        <v>9709</v>
      </c>
    </row>
    <row r="25409" spans="1:7">
      <c r="C25409" t="s">
        <v>9710</v>
      </c>
      <c r="F25409" t="s">
        <v>9711</v>
      </c>
    </row>
    <row r="25410" spans="1:7">
      <c r="C25410" t="s">
        <v>9712</v>
      </c>
    </row>
    <row r="25412" spans="1:7">
      <c r="A25412">
        <v>82051</v>
      </c>
      <c r="C25412" t="s">
        <v>9713</v>
      </c>
      <c r="G25412" t="s">
        <v>155</v>
      </c>
    </row>
    <row r="25414" spans="1:7">
      <c r="A25414">
        <v>82052</v>
      </c>
      <c r="C25414" t="s">
        <v>9714</v>
      </c>
      <c r="G25414" t="s">
        <v>265</v>
      </c>
    </row>
    <row r="25416" spans="1:7">
      <c r="A25416">
        <v>82053</v>
      </c>
      <c r="C25416" t="s">
        <v>9715</v>
      </c>
      <c r="G25416" t="s">
        <v>265</v>
      </c>
    </row>
    <row r="25417" spans="1:7">
      <c r="C25417" t="s">
        <v>9716</v>
      </c>
    </row>
    <row r="25419" spans="1:7">
      <c r="A25419">
        <v>82054</v>
      </c>
      <c r="C25419" t="s">
        <v>9717</v>
      </c>
      <c r="G25419">
        <v>11</v>
      </c>
    </row>
    <row r="25421" spans="1:7">
      <c r="C25421" t="s">
        <v>9718</v>
      </c>
    </row>
    <row r="25423" spans="1:7">
      <c r="A25423">
        <v>82055100</v>
      </c>
      <c r="C25423" t="s">
        <v>9719</v>
      </c>
      <c r="G25423">
        <v>11</v>
      </c>
    </row>
    <row r="25425" spans="1:7">
      <c r="A25425">
        <v>820559</v>
      </c>
      <c r="C25425" t="s">
        <v>27</v>
      </c>
      <c r="G25425">
        <v>11</v>
      </c>
    </row>
    <row r="25427" spans="1:7">
      <c r="A25427">
        <v>82056</v>
      </c>
      <c r="C25427" t="s">
        <v>9720</v>
      </c>
      <c r="G25427">
        <v>11</v>
      </c>
    </row>
    <row r="25429" spans="1:7">
      <c r="A25429">
        <v>82057</v>
      </c>
      <c r="C25429" t="s">
        <v>9721</v>
      </c>
      <c r="G25429" t="s">
        <v>265</v>
      </c>
    </row>
    <row r="25431" spans="1:7">
      <c r="A25431">
        <v>82059</v>
      </c>
      <c r="C25431" t="s">
        <v>9722</v>
      </c>
      <c r="G25431" t="s">
        <v>265</v>
      </c>
    </row>
    <row r="25432" spans="1:7">
      <c r="C25432" t="s">
        <v>9723</v>
      </c>
    </row>
    <row r="25434" spans="1:7">
      <c r="A25434">
        <v>8206</v>
      </c>
      <c r="C25434" t="s">
        <v>9724</v>
      </c>
    </row>
    <row r="25435" spans="1:7">
      <c r="C25435" t="s">
        <v>9725</v>
      </c>
    </row>
    <row r="25437" spans="1:7">
      <c r="A25437">
        <v>8206001</v>
      </c>
      <c r="C25437" t="s">
        <v>9098</v>
      </c>
      <c r="G25437" t="s">
        <v>5220</v>
      </c>
    </row>
    <row r="25438" spans="1:7">
      <c r="C25438" t="s">
        <v>9726</v>
      </c>
    </row>
    <row r="25439" spans="1:7">
      <c r="C25439" t="s">
        <v>7116</v>
      </c>
      <c r="F25439" t="s">
        <v>7117</v>
      </c>
    </row>
    <row r="25440" spans="1:7">
      <c r="C25440" t="s">
        <v>9727</v>
      </c>
    </row>
    <row r="25441" spans="1:7">
      <c r="C25441" t="s">
        <v>9728</v>
      </c>
    </row>
    <row r="25443" spans="1:7">
      <c r="A25443">
        <v>8206002</v>
      </c>
      <c r="C25443" t="s">
        <v>2414</v>
      </c>
      <c r="D25443" t="s">
        <v>9729</v>
      </c>
      <c r="G25443">
        <v>35</v>
      </c>
    </row>
    <row r="25444" spans="1:7">
      <c r="C25444" t="s">
        <v>9730</v>
      </c>
    </row>
    <row r="25445" spans="1:7">
      <c r="C25445" t="s">
        <v>9731</v>
      </c>
      <c r="E25445" t="s">
        <v>5384</v>
      </c>
    </row>
    <row r="25446" spans="1:7">
      <c r="C25446" t="s">
        <v>5385</v>
      </c>
    </row>
    <row r="25448" spans="1:7">
      <c r="A25448">
        <v>8206003</v>
      </c>
      <c r="C25448" t="s">
        <v>5219</v>
      </c>
      <c r="G25448" t="s">
        <v>5220</v>
      </c>
    </row>
    <row r="25450" spans="1:7">
      <c r="A25450">
        <v>8206009</v>
      </c>
      <c r="C25450" t="s">
        <v>2414</v>
      </c>
      <c r="D25450" t="s">
        <v>79</v>
      </c>
      <c r="G25450">
        <v>11</v>
      </c>
    </row>
    <row r="25452" spans="1:7">
      <c r="A25452">
        <v>8207</v>
      </c>
      <c r="C25452" t="s">
        <v>9732</v>
      </c>
    </row>
    <row r="25453" spans="1:7">
      <c r="C25453" t="s">
        <v>9733</v>
      </c>
    </row>
    <row r="25454" spans="1:7">
      <c r="C25454" t="s">
        <v>9734</v>
      </c>
    </row>
    <row r="25455" spans="1:7">
      <c r="C25455" t="s">
        <v>9735</v>
      </c>
    </row>
    <row r="25456" spans="1:7">
      <c r="C25456" t="s">
        <v>9736</v>
      </c>
    </row>
    <row r="25457" spans="1:7">
      <c r="C25457" t="s">
        <v>9737</v>
      </c>
    </row>
    <row r="25458" spans="1:7">
      <c r="C25458" t="s">
        <v>9738</v>
      </c>
    </row>
    <row r="25460" spans="1:7">
      <c r="C25460" t="s">
        <v>9739</v>
      </c>
    </row>
    <row r="25462" spans="1:7">
      <c r="A25462">
        <v>82071300</v>
      </c>
      <c r="C25462" t="s">
        <v>9740</v>
      </c>
      <c r="G25462">
        <v>3</v>
      </c>
    </row>
    <row r="25464" spans="1:7">
      <c r="A25464">
        <v>820719</v>
      </c>
      <c r="C25464" t="s">
        <v>9681</v>
      </c>
      <c r="G25464">
        <v>3</v>
      </c>
    </row>
    <row r="25467" spans="1:7">
      <c r="A25467">
        <v>385</v>
      </c>
    </row>
    <row r="25469" spans="1:7">
      <c r="A25469" t="s">
        <v>0</v>
      </c>
      <c r="C25469" t="s">
        <v>1</v>
      </c>
      <c r="D25469" t="s">
        <v>2</v>
      </c>
    </row>
    <row r="25471" spans="1:7">
      <c r="A25471" t="s">
        <v>4</v>
      </c>
      <c r="B25471" t="s">
        <v>5</v>
      </c>
    </row>
    <row r="25472" spans="1:7">
      <c r="A25472" t="s">
        <v>7</v>
      </c>
      <c r="B25472" t="s">
        <v>8</v>
      </c>
    </row>
    <row r="25473" spans="1:4">
      <c r="A25473" t="s">
        <v>12</v>
      </c>
    </row>
    <row r="25474" spans="1:4">
      <c r="A25474">
        <v>-1</v>
      </c>
      <c r="B25474">
        <v>-2</v>
      </c>
      <c r="C25474">
        <v>-3</v>
      </c>
      <c r="D25474">
        <v>-4</v>
      </c>
    </row>
    <row r="25476" spans="1:4">
      <c r="A25476">
        <v>82072</v>
      </c>
      <c r="C25476" t="s">
        <v>9741</v>
      </c>
      <c r="D25476" t="s">
        <v>155</v>
      </c>
    </row>
    <row r="25478" spans="1:4">
      <c r="A25478">
        <v>82073</v>
      </c>
      <c r="C25478" t="s">
        <v>9742</v>
      </c>
      <c r="D25478" t="s">
        <v>155</v>
      </c>
    </row>
    <row r="25480" spans="1:4">
      <c r="A25480">
        <v>82074</v>
      </c>
      <c r="C25480" t="s">
        <v>9743</v>
      </c>
      <c r="D25480" t="s">
        <v>155</v>
      </c>
    </row>
    <row r="25482" spans="1:4">
      <c r="C25482" t="s">
        <v>9744</v>
      </c>
    </row>
    <row r="25484" spans="1:4">
      <c r="A25484">
        <v>82075010</v>
      </c>
      <c r="C25484" t="s">
        <v>9745</v>
      </c>
      <c r="D25484" t="s">
        <v>155</v>
      </c>
    </row>
    <row r="25485" spans="1:4">
      <c r="C25485" t="s">
        <v>9746</v>
      </c>
    </row>
    <row r="25487" spans="1:4">
      <c r="A25487">
        <v>8207509</v>
      </c>
      <c r="C25487" t="s">
        <v>56</v>
      </c>
      <c r="D25487">
        <v>3</v>
      </c>
    </row>
    <row r="25489" spans="1:4">
      <c r="A25489">
        <v>82076</v>
      </c>
      <c r="C25489" t="s">
        <v>9747</v>
      </c>
      <c r="D25489" t="s">
        <v>155</v>
      </c>
    </row>
    <row r="25491" spans="1:4">
      <c r="A25491">
        <v>82077</v>
      </c>
      <c r="C25491" t="s">
        <v>9748</v>
      </c>
      <c r="D25491">
        <v>3</v>
      </c>
    </row>
    <row r="25493" spans="1:4">
      <c r="A25493">
        <v>82078</v>
      </c>
      <c r="C25493" t="s">
        <v>9749</v>
      </c>
      <c r="D25493">
        <v>3</v>
      </c>
    </row>
    <row r="25495" spans="1:4">
      <c r="A25495">
        <v>82079</v>
      </c>
      <c r="C25495" t="s">
        <v>9750</v>
      </c>
      <c r="D25495">
        <v>3</v>
      </c>
    </row>
    <row r="25497" spans="1:4">
      <c r="A25497">
        <v>8208</v>
      </c>
      <c r="C25497" t="s">
        <v>9751</v>
      </c>
    </row>
    <row r="25498" spans="1:4">
      <c r="C25498" t="s">
        <v>9752</v>
      </c>
    </row>
    <row r="25500" spans="1:4">
      <c r="A25500">
        <v>82081</v>
      </c>
      <c r="C25500" t="s">
        <v>9753</v>
      </c>
      <c r="D25500">
        <v>3</v>
      </c>
    </row>
    <row r="25502" spans="1:4">
      <c r="A25502">
        <v>82082</v>
      </c>
      <c r="C25502" t="s">
        <v>9754</v>
      </c>
      <c r="D25502">
        <v>3</v>
      </c>
    </row>
    <row r="25504" spans="1:4">
      <c r="A25504">
        <v>82083</v>
      </c>
      <c r="C25504" t="s">
        <v>9755</v>
      </c>
      <c r="D25504" t="s">
        <v>265</v>
      </c>
    </row>
    <row r="25505" spans="1:4">
      <c r="C25505" t="s">
        <v>9756</v>
      </c>
    </row>
    <row r="25507" spans="1:4">
      <c r="A25507">
        <v>82084</v>
      </c>
      <c r="C25507" t="s">
        <v>9757</v>
      </c>
      <c r="D25507" t="s">
        <v>155</v>
      </c>
    </row>
    <row r="25508" spans="1:4">
      <c r="C25508" t="s">
        <v>9758</v>
      </c>
    </row>
    <row r="25509" spans="1:4">
      <c r="C25509" t="s">
        <v>95</v>
      </c>
    </row>
    <row r="25511" spans="1:4">
      <c r="A25511">
        <v>82089010</v>
      </c>
      <c r="C25511" t="s">
        <v>9759</v>
      </c>
      <c r="D25511" t="s">
        <v>155</v>
      </c>
    </row>
    <row r="25512" spans="1:4">
      <c r="C25512" t="s">
        <v>9760</v>
      </c>
    </row>
    <row r="25514" spans="1:4">
      <c r="A25514">
        <v>8208902</v>
      </c>
      <c r="C25514" t="s">
        <v>9761</v>
      </c>
      <c r="D25514">
        <v>20</v>
      </c>
    </row>
    <row r="25516" spans="1:4">
      <c r="A25516">
        <v>8208909</v>
      </c>
      <c r="C25516" t="s">
        <v>56</v>
      </c>
      <c r="D25516">
        <v>20</v>
      </c>
    </row>
    <row r="25518" spans="1:4">
      <c r="A25518">
        <v>8209</v>
      </c>
      <c r="C25518" t="s">
        <v>9762</v>
      </c>
      <c r="D25518">
        <v>3</v>
      </c>
    </row>
    <row r="25519" spans="1:4">
      <c r="C25519" t="s">
        <v>9763</v>
      </c>
    </row>
    <row r="25521" spans="1:4">
      <c r="A25521">
        <v>8210</v>
      </c>
      <c r="C25521" t="s">
        <v>9764</v>
      </c>
      <c r="D25521">
        <v>11</v>
      </c>
    </row>
    <row r="25522" spans="1:4">
      <c r="C25522" t="s">
        <v>9765</v>
      </c>
    </row>
    <row r="25523" spans="1:4">
      <c r="C25523" t="s">
        <v>9766</v>
      </c>
    </row>
    <row r="25524" spans="1:4">
      <c r="C25524" t="s">
        <v>9767</v>
      </c>
    </row>
    <row r="25525" spans="1:4">
      <c r="A25525">
        <v>8211</v>
      </c>
      <c r="C25525" t="s">
        <v>9768</v>
      </c>
    </row>
    <row r="25526" spans="1:4">
      <c r="C25526" t="s">
        <v>9769</v>
      </c>
    </row>
    <row r="25527" spans="1:4">
      <c r="C25527" t="s">
        <v>9770</v>
      </c>
    </row>
    <row r="25529" spans="1:4">
      <c r="A25529">
        <v>82111</v>
      </c>
      <c r="C25529" t="s">
        <v>9771</v>
      </c>
      <c r="D25529">
        <v>20</v>
      </c>
    </row>
    <row r="25531" spans="1:4">
      <c r="C25531" t="s">
        <v>95</v>
      </c>
    </row>
    <row r="25533" spans="1:4">
      <c r="A25533">
        <v>82119100</v>
      </c>
      <c r="C25533" t="s">
        <v>9772</v>
      </c>
      <c r="D25533" t="s">
        <v>98</v>
      </c>
    </row>
    <row r="25535" spans="1:4">
      <c r="A25535">
        <v>821192</v>
      </c>
      <c r="C25535" t="s">
        <v>9773</v>
      </c>
      <c r="D25535" t="s">
        <v>98</v>
      </c>
    </row>
    <row r="25537" spans="1:4">
      <c r="A25537">
        <v>821193</v>
      </c>
      <c r="C25537" t="s">
        <v>9774</v>
      </c>
      <c r="D25537" t="s">
        <v>98</v>
      </c>
    </row>
    <row r="25539" spans="1:4">
      <c r="A25539">
        <v>821194</v>
      </c>
      <c r="C25539" t="s">
        <v>9775</v>
      </c>
      <c r="D25539">
        <v>20</v>
      </c>
    </row>
    <row r="25541" spans="1:4">
      <c r="A25541">
        <v>821195</v>
      </c>
      <c r="C25541" t="s">
        <v>9776</v>
      </c>
      <c r="D25541" t="s">
        <v>98</v>
      </c>
    </row>
    <row r="25543" spans="1:4">
      <c r="A25543">
        <v>8212</v>
      </c>
      <c r="C25543" t="s">
        <v>9777</v>
      </c>
    </row>
    <row r="25544" spans="1:4">
      <c r="C25544" t="s">
        <v>9778</v>
      </c>
    </row>
    <row r="25546" spans="1:4">
      <c r="A25546">
        <v>82121</v>
      </c>
      <c r="C25546" t="s">
        <v>9779</v>
      </c>
      <c r="D25546">
        <v>20</v>
      </c>
    </row>
    <row r="25549" spans="1:4">
      <c r="A25549">
        <v>386</v>
      </c>
    </row>
    <row r="25551" spans="1:4">
      <c r="A25551" t="s">
        <v>0</v>
      </c>
      <c r="C25551" t="s">
        <v>1</v>
      </c>
      <c r="D25551" t="s">
        <v>2</v>
      </c>
    </row>
    <row r="25553" spans="1:4">
      <c r="A25553" t="s">
        <v>4</v>
      </c>
      <c r="B25553" t="s">
        <v>5</v>
      </c>
    </row>
    <row r="25554" spans="1:4">
      <c r="A25554" t="s">
        <v>7</v>
      </c>
      <c r="B25554" t="s">
        <v>8</v>
      </c>
    </row>
    <row r="25555" spans="1:4">
      <c r="A25555" t="s">
        <v>12</v>
      </c>
    </row>
    <row r="25556" spans="1:4">
      <c r="A25556">
        <v>-1</v>
      </c>
      <c r="B25556">
        <v>-2</v>
      </c>
      <c r="C25556">
        <v>-3</v>
      </c>
      <c r="D25556">
        <v>-4</v>
      </c>
    </row>
    <row r="25558" spans="1:4">
      <c r="A25558">
        <v>82122</v>
      </c>
      <c r="C25558" t="s">
        <v>9780</v>
      </c>
      <c r="D25558">
        <v>20</v>
      </c>
    </row>
    <row r="25559" spans="1:4">
      <c r="C25559" t="s">
        <v>9781</v>
      </c>
    </row>
    <row r="25561" spans="1:4">
      <c r="A25561">
        <v>82129</v>
      </c>
      <c r="C25561" t="s">
        <v>9054</v>
      </c>
      <c r="D25561">
        <v>20</v>
      </c>
    </row>
    <row r="25563" spans="1:4">
      <c r="A25563">
        <v>8213</v>
      </c>
      <c r="C25563" t="s">
        <v>9782</v>
      </c>
      <c r="D25563">
        <v>20</v>
      </c>
    </row>
    <row r="25564" spans="1:4">
      <c r="C25564" t="s">
        <v>9783</v>
      </c>
    </row>
    <row r="25566" spans="1:4">
      <c r="A25566">
        <v>8214</v>
      </c>
      <c r="C25566" t="s">
        <v>9784</v>
      </c>
    </row>
    <row r="25567" spans="1:4">
      <c r="C25567" t="s">
        <v>9785</v>
      </c>
    </row>
    <row r="25568" spans="1:4">
      <c r="C25568" t="s">
        <v>9786</v>
      </c>
    </row>
    <row r="25569" spans="1:4">
      <c r="C25569" t="s">
        <v>9787</v>
      </c>
    </row>
    <row r="25570" spans="1:4">
      <c r="C25570" t="s">
        <v>9788</v>
      </c>
    </row>
    <row r="25572" spans="1:4">
      <c r="A25572">
        <v>82141</v>
      </c>
      <c r="C25572" t="s">
        <v>9789</v>
      </c>
      <c r="D25572" t="s">
        <v>98</v>
      </c>
    </row>
    <row r="25573" spans="1:4">
      <c r="C25573" t="s">
        <v>9790</v>
      </c>
    </row>
    <row r="25575" spans="1:4">
      <c r="A25575">
        <v>82142</v>
      </c>
      <c r="C25575" t="s">
        <v>9791</v>
      </c>
      <c r="D25575" t="s">
        <v>98</v>
      </c>
    </row>
    <row r="25576" spans="1:4">
      <c r="C25576" t="s">
        <v>9792</v>
      </c>
    </row>
    <row r="25578" spans="1:4">
      <c r="A25578">
        <v>82149</v>
      </c>
      <c r="C25578" t="s">
        <v>33</v>
      </c>
      <c r="D25578">
        <v>20</v>
      </c>
    </row>
    <row r="25580" spans="1:4">
      <c r="A25580">
        <v>8215</v>
      </c>
      <c r="C25580" t="s">
        <v>9793</v>
      </c>
    </row>
    <row r="25581" spans="1:4">
      <c r="C25581" t="s">
        <v>9794</v>
      </c>
    </row>
    <row r="25582" spans="1:4">
      <c r="C25582" t="s">
        <v>9795</v>
      </c>
    </row>
    <row r="25584" spans="1:4">
      <c r="A25584">
        <v>82151</v>
      </c>
      <c r="C25584" t="s">
        <v>9796</v>
      </c>
      <c r="D25584">
        <v>20</v>
      </c>
    </row>
    <row r="25585" spans="1:4">
      <c r="C25585" t="s">
        <v>9797</v>
      </c>
    </row>
    <row r="25587" spans="1:4">
      <c r="A25587">
        <v>82152</v>
      </c>
      <c r="C25587" t="s">
        <v>9798</v>
      </c>
      <c r="D25587">
        <v>20</v>
      </c>
    </row>
    <row r="25589" spans="1:4">
      <c r="C25589" t="s">
        <v>95</v>
      </c>
    </row>
    <row r="25591" spans="1:4">
      <c r="A25591">
        <v>82159100</v>
      </c>
      <c r="C25591" t="s">
        <v>9799</v>
      </c>
      <c r="D25591">
        <v>20</v>
      </c>
    </row>
    <row r="25593" spans="1:4">
      <c r="C25593" t="s">
        <v>676</v>
      </c>
    </row>
    <row r="25595" spans="1:4">
      <c r="A25595">
        <v>82159910</v>
      </c>
      <c r="C25595" t="s">
        <v>9800</v>
      </c>
      <c r="D25595">
        <v>20</v>
      </c>
    </row>
    <row r="25597" spans="1:4">
      <c r="A25597">
        <v>8215992</v>
      </c>
      <c r="C25597" t="s">
        <v>9801</v>
      </c>
      <c r="D25597">
        <v>20</v>
      </c>
    </row>
    <row r="25599" spans="1:4">
      <c r="A25599">
        <v>8215999</v>
      </c>
      <c r="C25599" t="s">
        <v>56</v>
      </c>
      <c r="D25599">
        <v>20</v>
      </c>
    </row>
    <row r="25606" spans="1:2">
      <c r="A25606" t="s">
        <v>9802</v>
      </c>
    </row>
    <row r="25608" spans="1:2">
      <c r="A25608" t="s">
        <v>9803</v>
      </c>
    </row>
    <row r="25610" spans="1:2">
      <c r="A25610" t="s">
        <v>822</v>
      </c>
    </row>
    <row r="25612" spans="1:2">
      <c r="A25612" t="s">
        <v>823</v>
      </c>
      <c r="B25612" t="s">
        <v>9804</v>
      </c>
    </row>
    <row r="25619" spans="1:5">
      <c r="A25619">
        <v>387</v>
      </c>
    </row>
    <row r="25622" spans="1:5">
      <c r="A25622" t="s">
        <v>825</v>
      </c>
      <c r="B25622" t="s">
        <v>9805</v>
      </c>
    </row>
    <row r="25625" spans="1:5">
      <c r="A25625" t="s">
        <v>0</v>
      </c>
      <c r="D25625" t="s">
        <v>1</v>
      </c>
      <c r="E25625" t="s">
        <v>2</v>
      </c>
    </row>
    <row r="25627" spans="1:5">
      <c r="A25627" t="s">
        <v>4</v>
      </c>
      <c r="B25627" t="s">
        <v>5</v>
      </c>
    </row>
    <row r="25628" spans="1:5">
      <c r="A25628" t="s">
        <v>7</v>
      </c>
      <c r="B25628" t="s">
        <v>8</v>
      </c>
    </row>
    <row r="25629" spans="1:5">
      <c r="A25629" t="s">
        <v>12</v>
      </c>
    </row>
    <row r="25631" spans="1:5">
      <c r="A25631">
        <v>-1</v>
      </c>
      <c r="B25631">
        <v>-2</v>
      </c>
      <c r="D25631">
        <v>-3</v>
      </c>
      <c r="E25631">
        <v>-4</v>
      </c>
    </row>
    <row r="25633" spans="1:5">
      <c r="A25633">
        <v>8301</v>
      </c>
      <c r="C25633" t="s">
        <v>9806</v>
      </c>
    </row>
    <row r="25634" spans="1:5">
      <c r="C25634" t="s">
        <v>9807</v>
      </c>
    </row>
    <row r="25635" spans="1:5">
      <c r="C25635" t="s">
        <v>9808</v>
      </c>
    </row>
    <row r="25636" spans="1:5">
      <c r="C25636" t="s">
        <v>9809</v>
      </c>
    </row>
    <row r="25637" spans="1:5">
      <c r="C25637" t="s">
        <v>9810</v>
      </c>
    </row>
    <row r="25639" spans="1:5">
      <c r="A25639">
        <v>83011</v>
      </c>
      <c r="C25639" t="s">
        <v>9811</v>
      </c>
      <c r="E25639">
        <v>3</v>
      </c>
    </row>
    <row r="25641" spans="1:5">
      <c r="C25641" t="s">
        <v>9812</v>
      </c>
    </row>
    <row r="25643" spans="1:5">
      <c r="A25643">
        <v>83012010</v>
      </c>
      <c r="C25643" t="s">
        <v>2414</v>
      </c>
      <c r="D25643" t="s">
        <v>9813</v>
      </c>
      <c r="E25643">
        <v>35</v>
      </c>
    </row>
    <row r="25644" spans="1:5">
      <c r="C25644" t="s">
        <v>9814</v>
      </c>
    </row>
    <row r="25645" spans="1:5">
      <c r="C25645">
        <v>87.11</v>
      </c>
    </row>
    <row r="25647" spans="1:5">
      <c r="A25647">
        <v>8301209</v>
      </c>
      <c r="C25647" t="s">
        <v>2414</v>
      </c>
      <c r="D25647" t="s">
        <v>79</v>
      </c>
      <c r="E25647">
        <v>35</v>
      </c>
    </row>
    <row r="25649" spans="1:5">
      <c r="A25649">
        <v>83013</v>
      </c>
      <c r="C25649" t="s">
        <v>9815</v>
      </c>
      <c r="E25649">
        <v>20</v>
      </c>
    </row>
    <row r="25651" spans="1:5">
      <c r="A25651">
        <v>83014</v>
      </c>
      <c r="C25651" t="s">
        <v>9816</v>
      </c>
      <c r="E25651">
        <v>20</v>
      </c>
    </row>
    <row r="25653" spans="1:5">
      <c r="A25653">
        <v>83015</v>
      </c>
      <c r="C25653" t="s">
        <v>9817</v>
      </c>
      <c r="E25653" t="s">
        <v>98</v>
      </c>
    </row>
    <row r="25654" spans="1:5">
      <c r="C25654" t="s">
        <v>9818</v>
      </c>
    </row>
    <row r="25656" spans="1:5">
      <c r="A25656">
        <v>83016</v>
      </c>
      <c r="C25656" t="s">
        <v>7487</v>
      </c>
      <c r="E25656">
        <v>20</v>
      </c>
    </row>
    <row r="25658" spans="1:5">
      <c r="A25658">
        <v>83017</v>
      </c>
      <c r="C25658" t="s">
        <v>9819</v>
      </c>
      <c r="E25658">
        <v>20</v>
      </c>
    </row>
    <row r="25660" spans="1:5">
      <c r="A25660">
        <v>8302</v>
      </c>
      <c r="C25660" t="s">
        <v>9820</v>
      </c>
    </row>
    <row r="25661" spans="1:5">
      <c r="C25661" t="s">
        <v>9821</v>
      </c>
    </row>
    <row r="25662" spans="1:5">
      <c r="C25662" t="s">
        <v>9822</v>
      </c>
    </row>
    <row r="25663" spans="1:5">
      <c r="C25663" t="s">
        <v>9823</v>
      </c>
    </row>
    <row r="25664" spans="1:5">
      <c r="C25664" t="s">
        <v>9824</v>
      </c>
    </row>
    <row r="25665" spans="1:5">
      <c r="C25665" t="s">
        <v>9825</v>
      </c>
    </row>
    <row r="25666" spans="1:5">
      <c r="C25666" t="s">
        <v>9826</v>
      </c>
    </row>
    <row r="25667" spans="1:5">
      <c r="C25667" t="s">
        <v>9827</v>
      </c>
    </row>
    <row r="25669" spans="1:5">
      <c r="C25669" t="s">
        <v>9828</v>
      </c>
    </row>
    <row r="25671" spans="1:5">
      <c r="A25671">
        <v>83021010</v>
      </c>
      <c r="C25671" t="s">
        <v>2414</v>
      </c>
      <c r="D25671" t="s">
        <v>9829</v>
      </c>
      <c r="E25671">
        <v>35</v>
      </c>
    </row>
    <row r="25672" spans="1:5">
      <c r="C25672" t="s">
        <v>9830</v>
      </c>
    </row>
    <row r="25673" spans="1:5">
      <c r="C25673" t="s">
        <v>9831</v>
      </c>
    </row>
    <row r="25674" spans="1:5">
      <c r="C25674" t="s">
        <v>9832</v>
      </c>
    </row>
    <row r="25675" spans="1:5">
      <c r="C25675" t="s">
        <v>9833</v>
      </c>
    </row>
    <row r="25676" spans="1:5">
      <c r="C25676" t="s">
        <v>9834</v>
      </c>
    </row>
    <row r="25678" spans="1:5">
      <c r="C25678" t="s">
        <v>9835</v>
      </c>
    </row>
    <row r="25679" spans="1:5">
      <c r="C25679" t="s">
        <v>9836</v>
      </c>
    </row>
    <row r="25680" spans="1:5">
      <c r="C25680" t="s">
        <v>9837</v>
      </c>
    </row>
    <row r="25682" spans="1:5">
      <c r="C25682" t="s">
        <v>9838</v>
      </c>
    </row>
    <row r="25683" spans="1:5">
      <c r="C25683" t="s">
        <v>9839</v>
      </c>
    </row>
    <row r="25688" spans="1:5">
      <c r="A25688">
        <v>388</v>
      </c>
    </row>
    <row r="25690" spans="1:5">
      <c r="A25690" t="s">
        <v>0</v>
      </c>
      <c r="D25690" t="s">
        <v>1</v>
      </c>
      <c r="E25690" t="s">
        <v>2</v>
      </c>
    </row>
    <row r="25692" spans="1:5">
      <c r="A25692" t="s">
        <v>4</v>
      </c>
      <c r="B25692" t="s">
        <v>5</v>
      </c>
    </row>
    <row r="25693" spans="1:5">
      <c r="A25693" t="s">
        <v>7</v>
      </c>
      <c r="B25693" t="s">
        <v>8</v>
      </c>
    </row>
    <row r="25694" spans="1:5">
      <c r="A25694" t="s">
        <v>12</v>
      </c>
    </row>
    <row r="25696" spans="1:5">
      <c r="A25696">
        <v>-1</v>
      </c>
      <c r="B25696">
        <v>-2</v>
      </c>
      <c r="D25696">
        <v>-3</v>
      </c>
      <c r="E25696">
        <v>-4</v>
      </c>
    </row>
    <row r="25698" spans="1:5">
      <c r="C25698" t="s">
        <v>9840</v>
      </c>
    </row>
    <row r="25699" spans="1:5">
      <c r="C25699" t="s">
        <v>5292</v>
      </c>
    </row>
    <row r="25701" spans="1:5">
      <c r="A25701">
        <v>8302102</v>
      </c>
      <c r="C25701" t="s">
        <v>2414</v>
      </c>
      <c r="D25701" t="s">
        <v>9841</v>
      </c>
      <c r="E25701">
        <v>35</v>
      </c>
    </row>
    <row r="25702" spans="1:5">
      <c r="C25702" t="s">
        <v>9842</v>
      </c>
    </row>
    <row r="25704" spans="1:5">
      <c r="A25704">
        <v>8302103</v>
      </c>
      <c r="C25704" t="s">
        <v>5219</v>
      </c>
      <c r="E25704" t="s">
        <v>5220</v>
      </c>
    </row>
    <row r="25706" spans="1:5">
      <c r="A25706">
        <v>8302109</v>
      </c>
      <c r="C25706" t="s">
        <v>2414</v>
      </c>
      <c r="D25706" t="s">
        <v>79</v>
      </c>
      <c r="E25706">
        <v>20</v>
      </c>
    </row>
    <row r="25708" spans="1:5">
      <c r="A25708">
        <v>83022</v>
      </c>
      <c r="C25708" t="s">
        <v>9843</v>
      </c>
      <c r="E25708">
        <v>11</v>
      </c>
    </row>
    <row r="25710" spans="1:5">
      <c r="C25710" t="s">
        <v>9844</v>
      </c>
    </row>
    <row r="25711" spans="1:5">
      <c r="C25711" t="s">
        <v>9845</v>
      </c>
    </row>
    <row r="25713" spans="1:5">
      <c r="A25713">
        <v>8302301</v>
      </c>
      <c r="C25713" t="s">
        <v>9846</v>
      </c>
      <c r="E25713" t="s">
        <v>5220</v>
      </c>
    </row>
    <row r="25714" spans="1:5">
      <c r="C25714" t="s">
        <v>9847</v>
      </c>
    </row>
    <row r="25715" spans="1:5">
      <c r="C25715" t="s">
        <v>9848</v>
      </c>
    </row>
    <row r="25716" spans="1:5">
      <c r="C25716" t="s">
        <v>9849</v>
      </c>
    </row>
    <row r="25717" spans="1:5">
      <c r="C25717" t="s">
        <v>9850</v>
      </c>
    </row>
    <row r="25718" spans="1:5">
      <c r="C25718" t="s">
        <v>9851</v>
      </c>
    </row>
    <row r="25719" spans="1:5">
      <c r="C25719" t="s">
        <v>9852</v>
      </c>
    </row>
    <row r="25721" spans="1:5">
      <c r="C25721" t="s">
        <v>9853</v>
      </c>
    </row>
    <row r="25722" spans="1:5">
      <c r="C25722" t="s">
        <v>9854</v>
      </c>
    </row>
    <row r="25723" spans="1:5">
      <c r="C25723" t="s">
        <v>9099</v>
      </c>
    </row>
    <row r="25724" spans="1:5">
      <c r="C25724" t="s">
        <v>9855</v>
      </c>
    </row>
    <row r="25725" spans="1:5">
      <c r="C25725" t="s">
        <v>9856</v>
      </c>
    </row>
    <row r="25726" spans="1:5">
      <c r="C25726" t="s">
        <v>9857</v>
      </c>
    </row>
    <row r="25727" spans="1:5">
      <c r="C25727" t="s">
        <v>9858</v>
      </c>
    </row>
    <row r="25728" spans="1:5">
      <c r="C25728" t="s">
        <v>9859</v>
      </c>
    </row>
    <row r="25729" spans="1:5">
      <c r="C25729" t="s">
        <v>9860</v>
      </c>
    </row>
    <row r="25731" spans="1:5">
      <c r="C25731" t="s">
        <v>9861</v>
      </c>
    </row>
    <row r="25732" spans="1:5">
      <c r="C25732" t="s">
        <v>9862</v>
      </c>
      <c r="D25732" t="s">
        <v>9863</v>
      </c>
    </row>
    <row r="25733" spans="1:5">
      <c r="C25733" t="s">
        <v>9099</v>
      </c>
    </row>
    <row r="25734" spans="1:5">
      <c r="C25734" t="s">
        <v>9100</v>
      </c>
    </row>
    <row r="25735" spans="1:5">
      <c r="C25735" t="s">
        <v>9101</v>
      </c>
    </row>
    <row r="25736" spans="1:5">
      <c r="C25736" t="s">
        <v>9864</v>
      </c>
    </row>
    <row r="25737" spans="1:5">
      <c r="C25737">
        <v>87.11</v>
      </c>
    </row>
    <row r="25738" spans="1:5">
      <c r="A25738">
        <v>8302302</v>
      </c>
      <c r="C25738" t="s">
        <v>9865</v>
      </c>
      <c r="E25738" t="s">
        <v>5220</v>
      </c>
    </row>
    <row r="25739" spans="1:5">
      <c r="C25739" t="s">
        <v>9866</v>
      </c>
    </row>
    <row r="25740" spans="1:5">
      <c r="C25740">
        <v>8704.2219000000005</v>
      </c>
    </row>
    <row r="25741" spans="1:5">
      <c r="A25741">
        <v>8302309</v>
      </c>
      <c r="C25741" t="s">
        <v>2414</v>
      </c>
      <c r="D25741" t="s">
        <v>79</v>
      </c>
      <c r="E25741">
        <v>35</v>
      </c>
    </row>
    <row r="25743" spans="1:5">
      <c r="C25743" t="s">
        <v>9867</v>
      </c>
    </row>
    <row r="25745" spans="1:5">
      <c r="A25745">
        <v>83024100</v>
      </c>
      <c r="C25745" t="s">
        <v>9868</v>
      </c>
      <c r="E25745">
        <v>20</v>
      </c>
    </row>
    <row r="25747" spans="1:5">
      <c r="A25747">
        <v>830242</v>
      </c>
      <c r="C25747" t="s">
        <v>9869</v>
      </c>
      <c r="E25747">
        <v>20</v>
      </c>
    </row>
    <row r="25749" spans="1:5">
      <c r="A25749">
        <v>830249</v>
      </c>
      <c r="C25749" t="s">
        <v>27</v>
      </c>
      <c r="E25749">
        <v>20</v>
      </c>
    </row>
    <row r="25751" spans="1:5">
      <c r="A25751">
        <v>83025</v>
      </c>
      <c r="C25751" t="s">
        <v>9870</v>
      </c>
      <c r="E25751" t="s">
        <v>98</v>
      </c>
    </row>
    <row r="25752" spans="1:5">
      <c r="C25752" t="s">
        <v>9871</v>
      </c>
    </row>
    <row r="25753" spans="1:5">
      <c r="A25753">
        <v>83026</v>
      </c>
      <c r="C25753" t="s">
        <v>9872</v>
      </c>
      <c r="E25753">
        <v>20</v>
      </c>
    </row>
    <row r="25759" spans="1:5">
      <c r="A25759">
        <v>389</v>
      </c>
    </row>
    <row r="25761" spans="1:5">
      <c r="A25761" t="s">
        <v>0</v>
      </c>
      <c r="D25761" t="s">
        <v>1</v>
      </c>
      <c r="E25761" t="s">
        <v>2</v>
      </c>
    </row>
    <row r="25763" spans="1:5">
      <c r="A25763" t="s">
        <v>4</v>
      </c>
      <c r="B25763" t="s">
        <v>5</v>
      </c>
    </row>
    <row r="25764" spans="1:5">
      <c r="A25764" t="s">
        <v>7</v>
      </c>
      <c r="B25764" t="s">
        <v>8</v>
      </c>
    </row>
    <row r="25765" spans="1:5">
      <c r="A25765" t="s">
        <v>12</v>
      </c>
    </row>
    <row r="25767" spans="1:5">
      <c r="A25767">
        <v>-1</v>
      </c>
      <c r="B25767">
        <v>-2</v>
      </c>
      <c r="D25767">
        <v>-3</v>
      </c>
      <c r="E25767">
        <v>-4</v>
      </c>
    </row>
    <row r="25769" spans="1:5">
      <c r="A25769">
        <v>8303</v>
      </c>
      <c r="C25769" t="s">
        <v>9873</v>
      </c>
      <c r="E25769">
        <v>20</v>
      </c>
    </row>
    <row r="25770" spans="1:5">
      <c r="C25770" t="s">
        <v>9874</v>
      </c>
    </row>
    <row r="25771" spans="1:5">
      <c r="C25771" t="s">
        <v>9875</v>
      </c>
    </row>
    <row r="25772" spans="1:5">
      <c r="C25772" t="s">
        <v>9876</v>
      </c>
    </row>
    <row r="25774" spans="1:5">
      <c r="A25774">
        <v>8304</v>
      </c>
      <c r="C25774" t="s">
        <v>9877</v>
      </c>
      <c r="E25774">
        <v>20</v>
      </c>
    </row>
    <row r="25775" spans="1:5">
      <c r="C25775" t="s">
        <v>9878</v>
      </c>
    </row>
    <row r="25776" spans="1:5">
      <c r="C25776" t="s">
        <v>9879</v>
      </c>
    </row>
    <row r="25777" spans="1:5">
      <c r="C25777" t="s">
        <v>9880</v>
      </c>
    </row>
    <row r="25778" spans="1:5">
      <c r="C25778" t="s">
        <v>9881</v>
      </c>
    </row>
    <row r="25780" spans="1:5">
      <c r="A25780">
        <v>8305</v>
      </c>
      <c r="C25780" t="s">
        <v>9882</v>
      </c>
    </row>
    <row r="25781" spans="1:5">
      <c r="C25781" t="s">
        <v>9883</v>
      </c>
    </row>
    <row r="25782" spans="1:5">
      <c r="C25782" t="s">
        <v>9884</v>
      </c>
      <c r="D25782" t="s">
        <v>9885</v>
      </c>
    </row>
    <row r="25783" spans="1:5">
      <c r="C25783" t="s">
        <v>9886</v>
      </c>
    </row>
    <row r="25784" spans="1:5">
      <c r="C25784" t="s">
        <v>9887</v>
      </c>
    </row>
    <row r="25785" spans="1:5">
      <c r="C25785" t="s">
        <v>9827</v>
      </c>
    </row>
    <row r="25786" spans="1:5">
      <c r="A25786">
        <v>83051</v>
      </c>
      <c r="C25786" t="s">
        <v>9888</v>
      </c>
      <c r="E25786" t="s">
        <v>98</v>
      </c>
    </row>
    <row r="25788" spans="1:5">
      <c r="A25788">
        <v>83052</v>
      </c>
      <c r="C25788" t="s">
        <v>9889</v>
      </c>
      <c r="E25788">
        <v>20</v>
      </c>
    </row>
    <row r="25790" spans="1:5">
      <c r="A25790">
        <v>83059</v>
      </c>
      <c r="C25790" t="s">
        <v>9172</v>
      </c>
      <c r="E25790">
        <v>20</v>
      </c>
    </row>
    <row r="25792" spans="1:5">
      <c r="A25792">
        <v>8306</v>
      </c>
      <c r="C25792" t="s">
        <v>9890</v>
      </c>
    </row>
    <row r="25793" spans="1:5">
      <c r="C25793" t="s">
        <v>9891</v>
      </c>
    </row>
    <row r="25794" spans="1:5">
      <c r="C25794" t="s">
        <v>9892</v>
      </c>
    </row>
    <row r="25795" spans="1:5">
      <c r="C25795" t="s">
        <v>9893</v>
      </c>
    </row>
    <row r="25797" spans="1:5">
      <c r="A25797">
        <v>83061</v>
      </c>
      <c r="C25797" t="s">
        <v>9894</v>
      </c>
      <c r="E25797" t="s">
        <v>98</v>
      </c>
    </row>
    <row r="25799" spans="1:5">
      <c r="C25799" t="s">
        <v>9895</v>
      </c>
    </row>
    <row r="25801" spans="1:5">
      <c r="A25801">
        <v>83062100</v>
      </c>
      <c r="C25801" t="s">
        <v>9799</v>
      </c>
      <c r="E25801">
        <v>20</v>
      </c>
    </row>
    <row r="25803" spans="1:5">
      <c r="A25803">
        <v>830629</v>
      </c>
      <c r="C25803" t="s">
        <v>27</v>
      </c>
      <c r="E25803">
        <v>20</v>
      </c>
    </row>
    <row r="25805" spans="1:5">
      <c r="A25805">
        <v>83063</v>
      </c>
      <c r="C25805" t="s">
        <v>9896</v>
      </c>
      <c r="E25805" t="s">
        <v>98</v>
      </c>
    </row>
    <row r="25807" spans="1:5">
      <c r="A25807">
        <v>8307</v>
      </c>
      <c r="C25807" t="s">
        <v>9897</v>
      </c>
    </row>
    <row r="25808" spans="1:5">
      <c r="C25808" t="s">
        <v>8044</v>
      </c>
    </row>
    <row r="25810" spans="1:5">
      <c r="A25810">
        <v>83071</v>
      </c>
      <c r="C25810" t="s">
        <v>9898</v>
      </c>
      <c r="E25810" t="s">
        <v>98</v>
      </c>
    </row>
    <row r="25812" spans="1:5">
      <c r="A25812">
        <v>83079</v>
      </c>
      <c r="C25812" t="s">
        <v>9899</v>
      </c>
      <c r="E25812" t="s">
        <v>98</v>
      </c>
    </row>
    <row r="25814" spans="1:5">
      <c r="A25814">
        <v>8308</v>
      </c>
      <c r="C25814" t="s">
        <v>9900</v>
      </c>
    </row>
    <row r="25815" spans="1:5">
      <c r="C25815" t="s">
        <v>9901</v>
      </c>
    </row>
    <row r="25816" spans="1:5">
      <c r="C25816" t="s">
        <v>9902</v>
      </c>
    </row>
    <row r="25817" spans="1:5">
      <c r="C25817" t="s">
        <v>9903</v>
      </c>
    </row>
    <row r="25818" spans="1:5">
      <c r="C25818" t="s">
        <v>9904</v>
      </c>
    </row>
    <row r="25819" spans="1:5">
      <c r="C25819" t="s">
        <v>9905</v>
      </c>
    </row>
    <row r="25820" spans="1:5">
      <c r="C25820" t="s">
        <v>9906</v>
      </c>
    </row>
    <row r="25821" spans="1:5">
      <c r="C25821" t="s">
        <v>9907</v>
      </c>
    </row>
    <row r="25822" spans="1:5">
      <c r="C25822" t="s">
        <v>9827</v>
      </c>
    </row>
    <row r="25824" spans="1:5">
      <c r="C25824" t="s">
        <v>9908</v>
      </c>
    </row>
    <row r="25826" spans="1:5">
      <c r="A25826">
        <v>83081010</v>
      </c>
      <c r="C25826" t="s">
        <v>9909</v>
      </c>
      <c r="E25826">
        <v>11</v>
      </c>
    </row>
    <row r="25828" spans="1:5">
      <c r="A25828">
        <v>8308102</v>
      </c>
      <c r="C25828" t="s">
        <v>9910</v>
      </c>
      <c r="E25828" t="s">
        <v>155</v>
      </c>
    </row>
    <row r="25831" spans="1:5">
      <c r="A25831">
        <v>390</v>
      </c>
    </row>
    <row r="25833" spans="1:5">
      <c r="A25833" t="s">
        <v>0</v>
      </c>
      <c r="C25833" t="s">
        <v>1</v>
      </c>
      <c r="D25833" t="s">
        <v>2</v>
      </c>
    </row>
    <row r="25835" spans="1:5">
      <c r="A25835" t="s">
        <v>4</v>
      </c>
      <c r="B25835" t="s">
        <v>5</v>
      </c>
    </row>
    <row r="25836" spans="1:5">
      <c r="A25836" t="s">
        <v>7</v>
      </c>
      <c r="B25836" t="s">
        <v>8</v>
      </c>
    </row>
    <row r="25837" spans="1:5">
      <c r="A25837" t="s">
        <v>12</v>
      </c>
    </row>
    <row r="25839" spans="1:5">
      <c r="A25839">
        <v>-1</v>
      </c>
      <c r="B25839">
        <v>-2</v>
      </c>
      <c r="C25839">
        <v>-3</v>
      </c>
      <c r="D25839">
        <v>-4</v>
      </c>
    </row>
    <row r="25841" spans="1:4">
      <c r="A25841">
        <v>83082</v>
      </c>
      <c r="C25841" t="s">
        <v>9911</v>
      </c>
      <c r="D25841" t="s">
        <v>98</v>
      </c>
    </row>
    <row r="25843" spans="1:4">
      <c r="C25843" t="s">
        <v>9912</v>
      </c>
    </row>
    <row r="25845" spans="1:4">
      <c r="A25845">
        <v>83089010</v>
      </c>
      <c r="C25845" t="s">
        <v>9913</v>
      </c>
      <c r="D25845">
        <v>20</v>
      </c>
    </row>
    <row r="25847" spans="1:4">
      <c r="A25847">
        <v>8308902</v>
      </c>
      <c r="C25847" t="s">
        <v>9914</v>
      </c>
      <c r="D25847">
        <v>20</v>
      </c>
    </row>
    <row r="25849" spans="1:4">
      <c r="A25849">
        <v>8308903</v>
      </c>
      <c r="C25849" t="s">
        <v>9915</v>
      </c>
      <c r="D25849" t="s">
        <v>98</v>
      </c>
    </row>
    <row r="25851" spans="1:4">
      <c r="A25851">
        <v>8308909</v>
      </c>
      <c r="C25851" t="s">
        <v>56</v>
      </c>
      <c r="D25851">
        <v>20</v>
      </c>
    </row>
    <row r="25853" spans="1:4">
      <c r="A25853">
        <v>8309</v>
      </c>
      <c r="C25853" t="s">
        <v>9916</v>
      </c>
    </row>
    <row r="25854" spans="1:4">
      <c r="C25854" t="s">
        <v>9917</v>
      </c>
    </row>
    <row r="25855" spans="1:4">
      <c r="C25855" t="s">
        <v>9918</v>
      </c>
    </row>
    <row r="25856" spans="1:4">
      <c r="C25856" t="s">
        <v>9919</v>
      </c>
    </row>
    <row r="25857" spans="1:4">
      <c r="C25857" t="s">
        <v>9920</v>
      </c>
    </row>
    <row r="25858" spans="1:4">
      <c r="A25858">
        <v>83091</v>
      </c>
      <c r="C25858" t="s">
        <v>9921</v>
      </c>
      <c r="D25858">
        <v>20</v>
      </c>
    </row>
    <row r="25860" spans="1:4">
      <c r="C25860" t="s">
        <v>95</v>
      </c>
    </row>
    <row r="25862" spans="1:4">
      <c r="A25862">
        <v>83099010</v>
      </c>
      <c r="C25862" t="s">
        <v>9922</v>
      </c>
      <c r="D25862">
        <v>11</v>
      </c>
    </row>
    <row r="25863" spans="1:4">
      <c r="C25863" t="s">
        <v>9923</v>
      </c>
    </row>
    <row r="25865" spans="1:4">
      <c r="A25865">
        <v>8309909</v>
      </c>
      <c r="C25865" t="s">
        <v>7626</v>
      </c>
      <c r="D25865">
        <v>20</v>
      </c>
    </row>
    <row r="25867" spans="1:4">
      <c r="A25867">
        <v>831</v>
      </c>
      <c r="C25867" t="s">
        <v>9924</v>
      </c>
    </row>
    <row r="25868" spans="1:4">
      <c r="C25868" t="s">
        <v>9925</v>
      </c>
    </row>
    <row r="25869" spans="1:4">
      <c r="C25869" t="s">
        <v>9926</v>
      </c>
    </row>
    <row r="25870" spans="1:4">
      <c r="C25870" t="s">
        <v>9927</v>
      </c>
    </row>
    <row r="25872" spans="1:4">
      <c r="A25872">
        <v>8310001</v>
      </c>
      <c r="C25872" t="s">
        <v>9928</v>
      </c>
      <c r="D25872" t="s">
        <v>5220</v>
      </c>
    </row>
    <row r="25873" spans="1:4">
      <c r="C25873" t="s">
        <v>5387</v>
      </c>
    </row>
    <row r="25874" spans="1:4">
      <c r="C25874" t="s">
        <v>5388</v>
      </c>
    </row>
    <row r="25876" spans="1:4">
      <c r="A25876">
        <v>8310002</v>
      </c>
      <c r="C25876" t="s">
        <v>9929</v>
      </c>
      <c r="D25876" t="s">
        <v>5220</v>
      </c>
    </row>
    <row r="25877" spans="1:4">
      <c r="C25877" t="s">
        <v>6307</v>
      </c>
    </row>
    <row r="25879" spans="1:4">
      <c r="A25879">
        <v>8310003</v>
      </c>
      <c r="C25879" t="s">
        <v>9929</v>
      </c>
      <c r="D25879" t="s">
        <v>5220</v>
      </c>
    </row>
    <row r="25880" spans="1:4">
      <c r="C25880" t="s">
        <v>9930</v>
      </c>
    </row>
    <row r="25882" spans="1:4">
      <c r="A25882">
        <v>8310009</v>
      </c>
      <c r="C25882" t="s">
        <v>56</v>
      </c>
      <c r="D25882">
        <v>20</v>
      </c>
    </row>
    <row r="25884" spans="1:4">
      <c r="A25884">
        <v>8311</v>
      </c>
      <c r="C25884" t="s">
        <v>9931</v>
      </c>
    </row>
    <row r="25885" spans="1:4">
      <c r="C25885" t="s">
        <v>9932</v>
      </c>
    </row>
    <row r="25886" spans="1:4">
      <c r="C25886" t="s">
        <v>9933</v>
      </c>
    </row>
    <row r="25887" spans="1:4">
      <c r="C25887" t="s">
        <v>9934</v>
      </c>
    </row>
    <row r="25888" spans="1:4">
      <c r="C25888" t="s">
        <v>9935</v>
      </c>
    </row>
    <row r="25889" spans="1:4">
      <c r="C25889" t="s">
        <v>9936</v>
      </c>
    </row>
    <row r="25890" spans="1:4">
      <c r="C25890" t="s">
        <v>9937</v>
      </c>
    </row>
    <row r="25892" spans="1:4">
      <c r="A25892">
        <v>83111</v>
      </c>
      <c r="C25892" t="s">
        <v>9938</v>
      </c>
      <c r="D25892" t="s">
        <v>98</v>
      </c>
    </row>
    <row r="25893" spans="1:4">
      <c r="C25893" t="s">
        <v>9939</v>
      </c>
    </row>
    <row r="25895" spans="1:4">
      <c r="A25895">
        <v>83112</v>
      </c>
      <c r="C25895" t="s">
        <v>9940</v>
      </c>
      <c r="D25895" t="s">
        <v>764</v>
      </c>
    </row>
    <row r="25896" spans="1:4">
      <c r="C25896" t="s">
        <v>9941</v>
      </c>
    </row>
    <row r="25898" spans="1:4">
      <c r="A25898">
        <v>83113</v>
      </c>
      <c r="C25898" t="s">
        <v>9942</v>
      </c>
      <c r="D25898" t="s">
        <v>265</v>
      </c>
    </row>
    <row r="25899" spans="1:4">
      <c r="C25899" t="s">
        <v>9943</v>
      </c>
    </row>
    <row r="25901" spans="1:4">
      <c r="A25901">
        <v>83119</v>
      </c>
      <c r="C25901" t="s">
        <v>33</v>
      </c>
      <c r="D25901">
        <v>11</v>
      </c>
    </row>
    <row r="25905" spans="1:2">
      <c r="A25905">
        <v>391</v>
      </c>
    </row>
    <row r="25912" spans="1:2">
      <c r="A25912" t="s">
        <v>9944</v>
      </c>
    </row>
    <row r="25914" spans="1:2">
      <c r="A25914" t="s">
        <v>9945</v>
      </c>
    </row>
    <row r="25916" spans="1:2">
      <c r="A25916" t="s">
        <v>822</v>
      </c>
    </row>
    <row r="25918" spans="1:2">
      <c r="A25918" t="s">
        <v>823</v>
      </c>
      <c r="B25918" t="s">
        <v>6396</v>
      </c>
    </row>
    <row r="25920" spans="1:2">
      <c r="A25920" t="s">
        <v>9946</v>
      </c>
    </row>
    <row r="25922" spans="1:1">
      <c r="A25922" t="s">
        <v>9947</v>
      </c>
    </row>
    <row r="25924" spans="1:1">
      <c r="A25924" t="s">
        <v>9948</v>
      </c>
    </row>
    <row r="25926" spans="1:1">
      <c r="A25926" t="s">
        <v>9949</v>
      </c>
    </row>
    <row r="25928" spans="1:1">
      <c r="A25928" t="s">
        <v>9950</v>
      </c>
    </row>
    <row r="25930" spans="1:1">
      <c r="A25930" t="s">
        <v>9951</v>
      </c>
    </row>
    <row r="25932" spans="1:1">
      <c r="A25932" t="s">
        <v>9952</v>
      </c>
    </row>
    <row r="25934" spans="1:1">
      <c r="A25934" t="s">
        <v>9953</v>
      </c>
    </row>
    <row r="25936" spans="1:1">
      <c r="A25936" t="s">
        <v>9954</v>
      </c>
    </row>
    <row r="25937" spans="1:2">
      <c r="A25937" t="s">
        <v>9955</v>
      </c>
    </row>
    <row r="25939" spans="1:2">
      <c r="A25939" t="s">
        <v>9956</v>
      </c>
    </row>
    <row r="25940" spans="1:2">
      <c r="A25940" t="s">
        <v>9957</v>
      </c>
    </row>
    <row r="25941" spans="1:2">
      <c r="A25941" t="s">
        <v>9958</v>
      </c>
    </row>
    <row r="25942" spans="1:2">
      <c r="A25942" t="s">
        <v>9959</v>
      </c>
    </row>
    <row r="25944" spans="1:2">
      <c r="A25944" t="s">
        <v>9960</v>
      </c>
    </row>
    <row r="25946" spans="1:2">
      <c r="A25946" t="s">
        <v>9961</v>
      </c>
    </row>
    <row r="25948" spans="1:2">
      <c r="A25948" t="s">
        <v>9962</v>
      </c>
    </row>
    <row r="25950" spans="1:2">
      <c r="A25950" t="s">
        <v>825</v>
      </c>
      <c r="B25950" t="s">
        <v>9963</v>
      </c>
    </row>
    <row r="25952" spans="1:2">
      <c r="A25952" t="s">
        <v>9964</v>
      </c>
    </row>
    <row r="25955" spans="1:2">
      <c r="A25955">
        <v>392</v>
      </c>
    </row>
    <row r="25958" spans="1:2">
      <c r="A25958" t="s">
        <v>9965</v>
      </c>
    </row>
    <row r="25960" spans="1:2">
      <c r="A25960" t="s">
        <v>9966</v>
      </c>
    </row>
    <row r="25962" spans="1:2">
      <c r="A25962" t="s">
        <v>9967</v>
      </c>
    </row>
    <row r="25964" spans="1:2">
      <c r="A25964" t="s">
        <v>827</v>
      </c>
      <c r="B25964" t="s">
        <v>9968</v>
      </c>
    </row>
    <row r="25967" spans="1:2">
      <c r="A25967" t="s">
        <v>1480</v>
      </c>
      <c r="B25967" t="s">
        <v>9969</v>
      </c>
    </row>
    <row r="25969" spans="1:2">
      <c r="A25969" t="s">
        <v>1555</v>
      </c>
      <c r="B25969" t="s">
        <v>9970</v>
      </c>
    </row>
    <row r="25973" spans="1:2">
      <c r="A25973" t="s">
        <v>9971</v>
      </c>
    </row>
    <row r="25975" spans="1:2">
      <c r="A25975" t="s">
        <v>9972</v>
      </c>
    </row>
    <row r="25977" spans="1:2">
      <c r="A25977" t="s">
        <v>9973</v>
      </c>
    </row>
    <row r="25979" spans="1:2">
      <c r="A25979" t="s">
        <v>822</v>
      </c>
    </row>
    <row r="25981" spans="1:2">
      <c r="A25981" t="s">
        <v>823</v>
      </c>
      <c r="B25981" t="s">
        <v>1851</v>
      </c>
    </row>
    <row r="25982" spans="1:2">
      <c r="A25982" t="s">
        <v>9974</v>
      </c>
    </row>
    <row r="25984" spans="1:2">
      <c r="A25984" t="s">
        <v>9975</v>
      </c>
    </row>
    <row r="25986" spans="1:2">
      <c r="A25986" t="s">
        <v>9976</v>
      </c>
    </row>
    <row r="25988" spans="1:2">
      <c r="A25988" t="s">
        <v>9977</v>
      </c>
    </row>
    <row r="25990" spans="1:2">
      <c r="A25990" t="s">
        <v>9978</v>
      </c>
    </row>
    <row r="25993" spans="1:2">
      <c r="A25993">
        <v>393</v>
      </c>
    </row>
    <row r="25996" spans="1:2">
      <c r="A25996" t="s">
        <v>9979</v>
      </c>
    </row>
    <row r="25998" spans="1:2">
      <c r="A25998" t="s">
        <v>9980</v>
      </c>
      <c r="B25998" t="s">
        <v>9981</v>
      </c>
    </row>
    <row r="26000" spans="1:2">
      <c r="A26000" t="s">
        <v>9982</v>
      </c>
      <c r="B26000" t="s">
        <v>9983</v>
      </c>
    </row>
    <row r="26002" spans="1:2">
      <c r="A26002" t="s">
        <v>825</v>
      </c>
      <c r="B26002" t="s">
        <v>9984</v>
      </c>
    </row>
    <row r="26004" spans="1:2">
      <c r="A26004" t="s">
        <v>9985</v>
      </c>
    </row>
    <row r="26006" spans="1:2">
      <c r="A26006" t="s">
        <v>9986</v>
      </c>
    </row>
    <row r="26007" spans="1:2">
      <c r="A26007" t="s">
        <v>9987</v>
      </c>
    </row>
    <row r="26008" spans="1:2">
      <c r="A26008" t="s">
        <v>9988</v>
      </c>
    </row>
    <row r="26010" spans="1:2">
      <c r="A26010" t="s">
        <v>9989</v>
      </c>
    </row>
    <row r="26012" spans="1:2">
      <c r="A26012" t="s">
        <v>9990</v>
      </c>
    </row>
    <row r="26014" spans="1:2">
      <c r="A26014" t="s">
        <v>9991</v>
      </c>
    </row>
    <row r="26016" spans="1:2">
      <c r="A26016" t="s">
        <v>9992</v>
      </c>
    </row>
    <row r="26018" spans="1:2">
      <c r="A26018" t="s">
        <v>9993</v>
      </c>
    </row>
    <row r="26020" spans="1:2">
      <c r="A26020" t="s">
        <v>9994</v>
      </c>
    </row>
    <row r="26022" spans="1:2">
      <c r="A26022" t="s">
        <v>9995</v>
      </c>
    </row>
    <row r="26023" spans="1:2">
      <c r="A26023" t="s">
        <v>9996</v>
      </c>
    </row>
    <row r="26025" spans="1:2">
      <c r="A26025" t="s">
        <v>827</v>
      </c>
      <c r="B26025" t="s">
        <v>9997</v>
      </c>
    </row>
    <row r="26027" spans="1:2">
      <c r="A26027" t="s">
        <v>1480</v>
      </c>
      <c r="B26027" t="s">
        <v>9998</v>
      </c>
    </row>
    <row r="26029" spans="1:2">
      <c r="A26029" t="s">
        <v>9999</v>
      </c>
    </row>
    <row r="26031" spans="1:2">
      <c r="A26031" t="s">
        <v>10000</v>
      </c>
    </row>
    <row r="26033" spans="1:1">
      <c r="A26033" t="s">
        <v>10001</v>
      </c>
    </row>
    <row r="26035" spans="1:1">
      <c r="A26035" t="s">
        <v>10002</v>
      </c>
    </row>
    <row r="26037" spans="1:1">
      <c r="A26037" t="s">
        <v>10003</v>
      </c>
    </row>
    <row r="26039" spans="1:1">
      <c r="A26039" t="s">
        <v>10004</v>
      </c>
    </row>
    <row r="26042" spans="1:1">
      <c r="A26042">
        <v>394</v>
      </c>
    </row>
    <row r="26045" spans="1:1">
      <c r="A26045" t="s">
        <v>10005</v>
      </c>
    </row>
    <row r="26047" spans="1:1">
      <c r="A26047" t="s">
        <v>10006</v>
      </c>
    </row>
    <row r="26049" spans="1:1">
      <c r="A26049" t="s">
        <v>10007</v>
      </c>
    </row>
    <row r="26051" spans="1:1">
      <c r="A26051" t="s">
        <v>10008</v>
      </c>
    </row>
    <row r="26053" spans="1:1">
      <c r="A26053" t="s">
        <v>10009</v>
      </c>
    </row>
    <row r="26055" spans="1:1">
      <c r="A26055" t="s">
        <v>10010</v>
      </c>
    </row>
    <row r="26057" spans="1:1">
      <c r="A26057" t="s">
        <v>10011</v>
      </c>
    </row>
    <row r="26059" spans="1:1">
      <c r="A26059" t="s">
        <v>10012</v>
      </c>
    </row>
    <row r="26061" spans="1:1">
      <c r="A26061" t="s">
        <v>10013</v>
      </c>
    </row>
    <row r="26063" spans="1:1">
      <c r="A26063" t="s">
        <v>10014</v>
      </c>
    </row>
    <row r="26065" spans="1:1">
      <c r="A26065" t="s">
        <v>10015</v>
      </c>
    </row>
    <row r="26067" spans="1:1">
      <c r="A26067" t="s">
        <v>10016</v>
      </c>
    </row>
    <row r="26069" spans="1:1">
      <c r="A26069" t="s">
        <v>10017</v>
      </c>
    </row>
    <row r="26071" spans="1:1">
      <c r="A26071" t="s">
        <v>10018</v>
      </c>
    </row>
    <row r="26073" spans="1:1">
      <c r="A26073" t="s">
        <v>10019</v>
      </c>
    </row>
    <row r="26075" spans="1:1">
      <c r="A26075" t="s">
        <v>10020</v>
      </c>
    </row>
    <row r="26077" spans="1:1">
      <c r="A26077" t="s">
        <v>10021</v>
      </c>
    </row>
    <row r="26079" spans="1:1">
      <c r="A26079" t="s">
        <v>10022</v>
      </c>
    </row>
    <row r="26081" spans="1:2">
      <c r="A26081" t="s">
        <v>10023</v>
      </c>
    </row>
    <row r="26083" spans="1:2">
      <c r="A26083" t="s">
        <v>1557</v>
      </c>
      <c r="B26083" t="s">
        <v>10024</v>
      </c>
    </row>
    <row r="26085" spans="1:2">
      <c r="A26085" t="s">
        <v>10025</v>
      </c>
    </row>
    <row r="26087" spans="1:2">
      <c r="A26087" t="s">
        <v>2348</v>
      </c>
      <c r="B26087" t="s">
        <v>10026</v>
      </c>
    </row>
    <row r="26092" spans="1:2">
      <c r="A26092">
        <v>395</v>
      </c>
    </row>
    <row r="26095" spans="1:2">
      <c r="A26095" t="s">
        <v>10027</v>
      </c>
    </row>
    <row r="26097" spans="1:3">
      <c r="A26097" t="s">
        <v>10028</v>
      </c>
    </row>
    <row r="26099" spans="1:3">
      <c r="A26099" t="s">
        <v>2350</v>
      </c>
      <c r="B26099" t="s">
        <v>10029</v>
      </c>
    </row>
    <row r="26101" spans="1:3">
      <c r="A26101" t="s">
        <v>4788</v>
      </c>
      <c r="B26101" t="s">
        <v>2291</v>
      </c>
      <c r="C26101" t="s">
        <v>10030</v>
      </c>
    </row>
    <row r="26103" spans="1:3">
      <c r="A26103" t="s">
        <v>10031</v>
      </c>
    </row>
    <row r="26105" spans="1:3">
      <c r="A26105" t="s">
        <v>10032</v>
      </c>
    </row>
    <row r="26107" spans="1:3">
      <c r="A26107" t="s">
        <v>10033</v>
      </c>
    </row>
    <row r="26109" spans="1:3">
      <c r="A26109" t="s">
        <v>10034</v>
      </c>
    </row>
    <row r="26111" spans="1:3">
      <c r="A26111" t="s">
        <v>10035</v>
      </c>
    </row>
    <row r="26112" spans="1:3">
      <c r="A26112" t="s">
        <v>10036</v>
      </c>
    </row>
    <row r="26113" spans="1:2">
      <c r="A26113" t="s">
        <v>10037</v>
      </c>
    </row>
    <row r="26115" spans="1:2">
      <c r="A26115" t="s">
        <v>10038</v>
      </c>
      <c r="B26115" t="s">
        <v>10039</v>
      </c>
    </row>
    <row r="26117" spans="1:2">
      <c r="A26117" t="s">
        <v>10040</v>
      </c>
    </row>
    <row r="26119" spans="1:2">
      <c r="A26119" t="s">
        <v>1559</v>
      </c>
    </row>
    <row r="26121" spans="1:2">
      <c r="A26121" t="s">
        <v>823</v>
      </c>
      <c r="B26121" t="s">
        <v>10041</v>
      </c>
    </row>
    <row r="26123" spans="1:2">
      <c r="A26123" t="s">
        <v>10042</v>
      </c>
      <c r="B26123" t="s">
        <v>10043</v>
      </c>
    </row>
    <row r="26128" spans="1:2">
      <c r="A26128">
        <v>396</v>
      </c>
    </row>
    <row r="26131" spans="1:4">
      <c r="A26131" t="s">
        <v>10044</v>
      </c>
      <c r="B26131" t="s">
        <v>10045</v>
      </c>
    </row>
    <row r="26133" spans="1:4">
      <c r="A26133" t="s">
        <v>1480</v>
      </c>
      <c r="B26133" t="s">
        <v>10046</v>
      </c>
    </row>
    <row r="26138" spans="1:4">
      <c r="A26138" t="s">
        <v>0</v>
      </c>
      <c r="C26138" t="s">
        <v>1</v>
      </c>
      <c r="D26138" t="s">
        <v>2</v>
      </c>
    </row>
    <row r="26140" spans="1:4">
      <c r="A26140" t="s">
        <v>4</v>
      </c>
      <c r="B26140" t="s">
        <v>5</v>
      </c>
    </row>
    <row r="26141" spans="1:4">
      <c r="A26141" t="s">
        <v>7</v>
      </c>
      <c r="B26141" t="s">
        <v>8</v>
      </c>
    </row>
    <row r="26142" spans="1:4">
      <c r="A26142" t="s">
        <v>12</v>
      </c>
    </row>
    <row r="26143" spans="1:4">
      <c r="A26143">
        <v>-1</v>
      </c>
      <c r="B26143">
        <v>-2</v>
      </c>
      <c r="C26143">
        <v>-3</v>
      </c>
      <c r="D26143">
        <v>-4</v>
      </c>
    </row>
    <row r="26145" spans="1:4">
      <c r="A26145">
        <v>8401</v>
      </c>
      <c r="C26145" t="s">
        <v>10047</v>
      </c>
    </row>
    <row r="26146" spans="1:4">
      <c r="C26146" t="s">
        <v>10048</v>
      </c>
    </row>
    <row r="26147" spans="1:4">
      <c r="C26147" t="s">
        <v>10049</v>
      </c>
    </row>
    <row r="26148" spans="1:4">
      <c r="C26148" t="s">
        <v>10050</v>
      </c>
    </row>
    <row r="26149" spans="1:4">
      <c r="A26149">
        <v>84011</v>
      </c>
      <c r="C26149" t="s">
        <v>10051</v>
      </c>
      <c r="D26149">
        <v>3</v>
      </c>
    </row>
    <row r="26151" spans="1:4">
      <c r="A26151">
        <v>84012</v>
      </c>
      <c r="C26151" t="s">
        <v>10052</v>
      </c>
      <c r="D26151" t="s">
        <v>155</v>
      </c>
    </row>
    <row r="26152" spans="1:4">
      <c r="C26152" t="s">
        <v>10053</v>
      </c>
    </row>
    <row r="26154" spans="1:4">
      <c r="A26154">
        <v>84013</v>
      </c>
      <c r="C26154" t="s">
        <v>10054</v>
      </c>
      <c r="D26154">
        <v>3</v>
      </c>
    </row>
    <row r="26156" spans="1:4">
      <c r="A26156">
        <v>84014</v>
      </c>
      <c r="C26156" t="s">
        <v>10055</v>
      </c>
      <c r="D26156">
        <v>3</v>
      </c>
    </row>
    <row r="26158" spans="1:4">
      <c r="A26158">
        <v>8402</v>
      </c>
      <c r="C26158" t="s">
        <v>10056</v>
      </c>
    </row>
    <row r="26159" spans="1:4">
      <c r="C26159" t="s">
        <v>10057</v>
      </c>
    </row>
    <row r="26160" spans="1:4">
      <c r="C26160" t="s">
        <v>10058</v>
      </c>
    </row>
    <row r="26161" spans="1:4">
      <c r="C26161" t="s">
        <v>10059</v>
      </c>
    </row>
    <row r="26163" spans="1:4">
      <c r="C26163" t="s">
        <v>10060</v>
      </c>
    </row>
    <row r="26165" spans="1:4">
      <c r="C26165" t="s">
        <v>10061</v>
      </c>
    </row>
    <row r="26166" spans="1:4">
      <c r="C26166" t="s">
        <v>10062</v>
      </c>
    </row>
    <row r="26168" spans="1:4">
      <c r="A26168">
        <v>8402111</v>
      </c>
      <c r="C26168" t="s">
        <v>10063</v>
      </c>
      <c r="D26168" t="s">
        <v>98</v>
      </c>
    </row>
    <row r="26169" spans="1:4">
      <c r="C26169" t="s">
        <v>10064</v>
      </c>
    </row>
    <row r="26170" spans="1:4">
      <c r="C26170" t="s">
        <v>10065</v>
      </c>
    </row>
    <row r="26172" spans="1:4">
      <c r="A26172">
        <v>8402112</v>
      </c>
      <c r="C26172" t="s">
        <v>10066</v>
      </c>
      <c r="D26172" t="s">
        <v>98</v>
      </c>
    </row>
    <row r="26174" spans="1:4">
      <c r="A26174">
        <v>8402113</v>
      </c>
      <c r="C26174" t="s">
        <v>10067</v>
      </c>
      <c r="D26174" t="s">
        <v>98</v>
      </c>
    </row>
    <row r="26176" spans="1:4">
      <c r="A26176">
        <v>8402119</v>
      </c>
      <c r="C26176" t="s">
        <v>56</v>
      </c>
      <c r="D26176">
        <v>3</v>
      </c>
    </row>
    <row r="26178" spans="1:4">
      <c r="A26178">
        <v>840212</v>
      </c>
      <c r="C26178" t="s">
        <v>10068</v>
      </c>
      <c r="D26178" t="s">
        <v>98</v>
      </c>
    </row>
    <row r="26179" spans="1:4">
      <c r="C26179" t="s">
        <v>10069</v>
      </c>
    </row>
    <row r="26181" spans="1:4">
      <c r="C26181" t="s">
        <v>10070</v>
      </c>
    </row>
    <row r="26182" spans="1:4">
      <c r="C26182" t="s">
        <v>10071</v>
      </c>
    </row>
    <row r="26184" spans="1:4">
      <c r="A26184">
        <v>8402191</v>
      </c>
      <c r="C26184" t="s">
        <v>10072</v>
      </c>
      <c r="D26184">
        <v>20</v>
      </c>
    </row>
    <row r="26186" spans="1:4">
      <c r="A26186">
        <v>8402192</v>
      </c>
      <c r="C26186" t="s">
        <v>10066</v>
      </c>
      <c r="D26186" t="s">
        <v>98</v>
      </c>
    </row>
    <row r="26188" spans="1:4">
      <c r="A26188">
        <v>8402193</v>
      </c>
      <c r="C26188" t="s">
        <v>10067</v>
      </c>
      <c r="D26188" t="s">
        <v>98</v>
      </c>
    </row>
    <row r="26190" spans="1:4">
      <c r="A26190">
        <v>8402199</v>
      </c>
      <c r="C26190" t="s">
        <v>56</v>
      </c>
      <c r="D26190">
        <v>11</v>
      </c>
    </row>
    <row r="26193" spans="1:4">
      <c r="A26193">
        <v>397</v>
      </c>
    </row>
    <row r="26195" spans="1:4">
      <c r="A26195" t="s">
        <v>0</v>
      </c>
      <c r="C26195" t="s">
        <v>1</v>
      </c>
      <c r="D26195" t="s">
        <v>2</v>
      </c>
    </row>
    <row r="26197" spans="1:4">
      <c r="A26197" t="s">
        <v>4</v>
      </c>
      <c r="B26197" t="s">
        <v>5</v>
      </c>
    </row>
    <row r="26198" spans="1:4">
      <c r="A26198" t="s">
        <v>7</v>
      </c>
      <c r="B26198" t="s">
        <v>8</v>
      </c>
    </row>
    <row r="26199" spans="1:4">
      <c r="A26199" t="s">
        <v>12</v>
      </c>
    </row>
    <row r="26200" spans="1:4">
      <c r="A26200">
        <v>-1</v>
      </c>
      <c r="B26200">
        <v>-2</v>
      </c>
      <c r="C26200">
        <v>-3</v>
      </c>
      <c r="D26200">
        <v>-4</v>
      </c>
    </row>
    <row r="26202" spans="1:4">
      <c r="A26202">
        <v>84022</v>
      </c>
      <c r="C26202" t="s">
        <v>10073</v>
      </c>
      <c r="D26202">
        <v>20</v>
      </c>
    </row>
    <row r="26204" spans="1:4">
      <c r="C26204" t="s">
        <v>10074</v>
      </c>
    </row>
    <row r="26206" spans="1:4">
      <c r="A26206">
        <v>84029010</v>
      </c>
      <c r="C26206" t="s">
        <v>10075</v>
      </c>
      <c r="D26206" t="s">
        <v>155</v>
      </c>
    </row>
    <row r="26208" spans="1:4">
      <c r="A26208">
        <v>8402902</v>
      </c>
      <c r="C26208" t="s">
        <v>10076</v>
      </c>
      <c r="D26208" t="s">
        <v>265</v>
      </c>
    </row>
    <row r="26210" spans="1:4">
      <c r="A26210">
        <v>8402909</v>
      </c>
      <c r="C26210" t="s">
        <v>56</v>
      </c>
      <c r="D26210">
        <v>20</v>
      </c>
    </row>
    <row r="26212" spans="1:4">
      <c r="A26212">
        <v>8403</v>
      </c>
      <c r="C26212" t="s">
        <v>10077</v>
      </c>
    </row>
    <row r="26213" spans="1:4">
      <c r="C26213" t="s">
        <v>10078</v>
      </c>
    </row>
    <row r="26215" spans="1:4">
      <c r="A26215">
        <v>84031</v>
      </c>
      <c r="C26215" t="s">
        <v>10079</v>
      </c>
      <c r="D26215">
        <v>20</v>
      </c>
    </row>
    <row r="26217" spans="1:4">
      <c r="A26217">
        <v>84039</v>
      </c>
      <c r="C26217" t="s">
        <v>7487</v>
      </c>
      <c r="D26217">
        <v>11</v>
      </c>
    </row>
    <row r="26219" spans="1:4">
      <c r="A26219">
        <v>8404</v>
      </c>
      <c r="C26219" t="s">
        <v>10080</v>
      </c>
    </row>
    <row r="26220" spans="1:4">
      <c r="C26220" t="s">
        <v>10081</v>
      </c>
    </row>
    <row r="26221" spans="1:4">
      <c r="C26221" t="s">
        <v>10082</v>
      </c>
    </row>
    <row r="26222" spans="1:4">
      <c r="C26222" t="s">
        <v>10083</v>
      </c>
    </row>
    <row r="26223" spans="1:4">
      <c r="C26223" t="s">
        <v>10084</v>
      </c>
    </row>
    <row r="26225" spans="1:4">
      <c r="A26225">
        <v>84041</v>
      </c>
      <c r="C26225" t="s">
        <v>10085</v>
      </c>
      <c r="D26225">
        <v>11</v>
      </c>
    </row>
    <row r="26226" spans="1:4">
      <c r="C26226" t="s">
        <v>10086</v>
      </c>
    </row>
    <row r="26228" spans="1:4">
      <c r="A26228">
        <v>84042</v>
      </c>
      <c r="C26228" t="s">
        <v>10087</v>
      </c>
      <c r="D26228" t="s">
        <v>98</v>
      </c>
    </row>
    <row r="26229" spans="1:4">
      <c r="C26229" t="s">
        <v>10088</v>
      </c>
    </row>
    <row r="26230" spans="1:4">
      <c r="C26230" t="s">
        <v>10074</v>
      </c>
    </row>
    <row r="26232" spans="1:4">
      <c r="A26232">
        <v>84049010</v>
      </c>
      <c r="C26232" t="s">
        <v>10089</v>
      </c>
      <c r="D26232" t="s">
        <v>155</v>
      </c>
    </row>
    <row r="26234" spans="1:4">
      <c r="A26234">
        <v>8404909</v>
      </c>
      <c r="C26234" t="s">
        <v>56</v>
      </c>
      <c r="D26234">
        <v>16</v>
      </c>
    </row>
    <row r="26236" spans="1:4">
      <c r="A26236">
        <v>8405</v>
      </c>
      <c r="C26236" t="s">
        <v>10090</v>
      </c>
    </row>
    <row r="26237" spans="1:4">
      <c r="C26237" t="s">
        <v>10091</v>
      </c>
    </row>
    <row r="26238" spans="1:4">
      <c r="C26238" t="s">
        <v>10092</v>
      </c>
    </row>
    <row r="26239" spans="1:4">
      <c r="C26239" t="s">
        <v>10093</v>
      </c>
    </row>
    <row r="26241" spans="1:4">
      <c r="A26241">
        <v>84051</v>
      </c>
      <c r="C26241" t="s">
        <v>10094</v>
      </c>
      <c r="D26241" t="s">
        <v>155</v>
      </c>
    </row>
    <row r="26242" spans="1:4">
      <c r="C26242" t="s">
        <v>10095</v>
      </c>
    </row>
    <row r="26243" spans="1:4">
      <c r="C26243" t="s">
        <v>10096</v>
      </c>
    </row>
    <row r="26244" spans="1:4">
      <c r="C26244" t="s">
        <v>10097</v>
      </c>
    </row>
    <row r="26246" spans="1:4">
      <c r="A26246">
        <v>84059</v>
      </c>
      <c r="C26246" t="s">
        <v>7487</v>
      </c>
      <c r="D26246">
        <v>3</v>
      </c>
    </row>
    <row r="26248" spans="1:4">
      <c r="A26248">
        <v>8406</v>
      </c>
      <c r="C26248" t="s">
        <v>10098</v>
      </c>
    </row>
    <row r="26250" spans="1:4">
      <c r="A26250">
        <v>84061</v>
      </c>
      <c r="C26250" t="s">
        <v>10099</v>
      </c>
      <c r="D26250">
        <v>3</v>
      </c>
    </row>
    <row r="26252" spans="1:4">
      <c r="C26252" t="s">
        <v>10100</v>
      </c>
    </row>
    <row r="26254" spans="1:4">
      <c r="A26254">
        <v>84068100</v>
      </c>
      <c r="C26254" t="s">
        <v>10101</v>
      </c>
      <c r="D26254" t="s">
        <v>155</v>
      </c>
    </row>
    <row r="26256" spans="1:4">
      <c r="A26256">
        <v>840682</v>
      </c>
      <c r="C26256" t="s">
        <v>10102</v>
      </c>
      <c r="D26256" t="s">
        <v>155</v>
      </c>
    </row>
    <row r="26258" spans="1:4">
      <c r="A26258">
        <v>84069</v>
      </c>
      <c r="C26258" t="s">
        <v>7487</v>
      </c>
      <c r="D26258">
        <v>3</v>
      </c>
    </row>
    <row r="26260" spans="1:4">
      <c r="A26260">
        <v>8407</v>
      </c>
      <c r="C26260" t="s">
        <v>10103</v>
      </c>
    </row>
    <row r="26261" spans="1:4">
      <c r="C26261" t="s">
        <v>10104</v>
      </c>
    </row>
    <row r="26263" spans="1:4">
      <c r="A26263">
        <v>84071</v>
      </c>
      <c r="C26263" t="s">
        <v>10105</v>
      </c>
      <c r="D26263">
        <v>3</v>
      </c>
    </row>
    <row r="26265" spans="1:4">
      <c r="C26265" t="s">
        <v>10106</v>
      </c>
    </row>
    <row r="26267" spans="1:4">
      <c r="A26267">
        <v>84072100</v>
      </c>
      <c r="C26267" t="s">
        <v>10107</v>
      </c>
      <c r="D26267">
        <v>3</v>
      </c>
    </row>
    <row r="26269" spans="1:4">
      <c r="A26269">
        <v>840729</v>
      </c>
      <c r="C26269" t="s">
        <v>27</v>
      </c>
      <c r="D26269">
        <v>3</v>
      </c>
    </row>
    <row r="26273" spans="1:5">
      <c r="A26273">
        <v>398</v>
      </c>
    </row>
    <row r="26275" spans="1:5">
      <c r="A26275" t="s">
        <v>0</v>
      </c>
      <c r="D26275" t="s">
        <v>1</v>
      </c>
      <c r="E26275" t="s">
        <v>2</v>
      </c>
    </row>
    <row r="26277" spans="1:5">
      <c r="A26277" t="s">
        <v>4</v>
      </c>
      <c r="B26277" t="s">
        <v>5</v>
      </c>
    </row>
    <row r="26278" spans="1:5">
      <c r="A26278" t="s">
        <v>7</v>
      </c>
      <c r="B26278" t="s">
        <v>8</v>
      </c>
    </row>
    <row r="26279" spans="1:5">
      <c r="A26279" t="s">
        <v>12</v>
      </c>
    </row>
    <row r="26280" spans="1:5">
      <c r="A26280">
        <v>-1</v>
      </c>
      <c r="B26280">
        <v>-2</v>
      </c>
      <c r="D26280">
        <v>-3</v>
      </c>
      <c r="E26280">
        <v>-4</v>
      </c>
    </row>
    <row r="26282" spans="1:5">
      <c r="C26282" t="s">
        <v>10108</v>
      </c>
    </row>
    <row r="26283" spans="1:5">
      <c r="C26283" t="s">
        <v>10109</v>
      </c>
    </row>
    <row r="26285" spans="1:5">
      <c r="C26285" t="s">
        <v>10110</v>
      </c>
    </row>
    <row r="26287" spans="1:5">
      <c r="A26287">
        <v>84073110</v>
      </c>
      <c r="C26287" t="s">
        <v>2414</v>
      </c>
      <c r="D26287" t="s">
        <v>7971</v>
      </c>
      <c r="E26287">
        <v>35</v>
      </c>
    </row>
    <row r="26289" spans="1:5">
      <c r="A26289">
        <v>8407319</v>
      </c>
      <c r="C26289" t="s">
        <v>2414</v>
      </c>
      <c r="D26289" t="s">
        <v>79</v>
      </c>
      <c r="E26289">
        <v>35</v>
      </c>
    </row>
    <row r="26291" spans="1:5">
      <c r="C26291" t="s">
        <v>10111</v>
      </c>
    </row>
    <row r="26292" spans="1:5">
      <c r="C26292" t="s">
        <v>10112</v>
      </c>
    </row>
    <row r="26294" spans="1:5">
      <c r="A26294">
        <v>8407321</v>
      </c>
      <c r="C26294" t="s">
        <v>2414</v>
      </c>
      <c r="D26294" t="s">
        <v>7971</v>
      </c>
      <c r="E26294">
        <v>35</v>
      </c>
    </row>
    <row r="26296" spans="1:5">
      <c r="A26296">
        <v>8407329</v>
      </c>
      <c r="C26296" t="s">
        <v>2414</v>
      </c>
      <c r="D26296" t="s">
        <v>79</v>
      </c>
      <c r="E26296">
        <v>35</v>
      </c>
    </row>
    <row r="26298" spans="1:5">
      <c r="C26298" t="s">
        <v>10113</v>
      </c>
    </row>
    <row r="26299" spans="1:5">
      <c r="C26299" t="s">
        <v>10114</v>
      </c>
    </row>
    <row r="26301" spans="1:5">
      <c r="A26301">
        <v>8407331</v>
      </c>
      <c r="C26301" t="s">
        <v>2414</v>
      </c>
      <c r="D26301" t="s">
        <v>10115</v>
      </c>
      <c r="E26301">
        <v>35</v>
      </c>
    </row>
    <row r="26302" spans="1:5">
      <c r="C26302" t="s">
        <v>10116</v>
      </c>
    </row>
    <row r="26303" spans="1:5">
      <c r="C26303">
        <v>8704.3189999999995</v>
      </c>
    </row>
    <row r="26304" spans="1:5">
      <c r="A26304">
        <v>8407339</v>
      </c>
      <c r="C26304" t="s">
        <v>2414</v>
      </c>
      <c r="D26304" t="s">
        <v>79</v>
      </c>
      <c r="E26304">
        <v>35</v>
      </c>
    </row>
    <row r="26306" spans="1:5">
      <c r="A26306">
        <v>840734</v>
      </c>
      <c r="C26306" t="s">
        <v>10117</v>
      </c>
      <c r="E26306" t="s">
        <v>5220</v>
      </c>
    </row>
    <row r="26308" spans="1:5">
      <c r="C26308" t="s">
        <v>10118</v>
      </c>
    </row>
    <row r="26310" spans="1:5">
      <c r="A26310">
        <v>84079010</v>
      </c>
      <c r="C26310" t="s">
        <v>10119</v>
      </c>
      <c r="E26310">
        <v>3</v>
      </c>
    </row>
    <row r="26312" spans="1:5">
      <c r="A26312">
        <v>8407902</v>
      </c>
      <c r="C26312" t="s">
        <v>10120</v>
      </c>
      <c r="E26312">
        <v>35</v>
      </c>
    </row>
    <row r="26313" spans="1:5">
      <c r="C26313" t="s">
        <v>10121</v>
      </c>
    </row>
    <row r="26315" spans="1:5">
      <c r="A26315">
        <v>8407909</v>
      </c>
      <c r="C26315" t="s">
        <v>56</v>
      </c>
      <c r="E26315">
        <v>20</v>
      </c>
    </row>
    <row r="26317" spans="1:5">
      <c r="A26317">
        <v>8408</v>
      </c>
      <c r="C26317" t="s">
        <v>10122</v>
      </c>
    </row>
    <row r="26318" spans="1:5">
      <c r="C26318" t="s">
        <v>10123</v>
      </c>
    </row>
    <row r="26319" spans="1:5">
      <c r="C26319" t="s">
        <v>10124</v>
      </c>
    </row>
    <row r="26320" spans="1:5">
      <c r="A26320">
        <v>84081</v>
      </c>
      <c r="C26320" t="s">
        <v>10125</v>
      </c>
      <c r="E26320">
        <v>3</v>
      </c>
    </row>
    <row r="26322" spans="1:5">
      <c r="C26322" t="s">
        <v>10126</v>
      </c>
    </row>
    <row r="26323" spans="1:5">
      <c r="C26323" t="s">
        <v>10127</v>
      </c>
    </row>
    <row r="26325" spans="1:5">
      <c r="A26325">
        <v>8408201</v>
      </c>
      <c r="C26325" t="s">
        <v>2414</v>
      </c>
      <c r="D26325" t="s">
        <v>10128</v>
      </c>
      <c r="E26325">
        <v>35</v>
      </c>
    </row>
    <row r="26326" spans="1:5">
      <c r="C26326" t="s">
        <v>5264</v>
      </c>
    </row>
    <row r="26328" spans="1:5">
      <c r="A26328">
        <v>8408209</v>
      </c>
      <c r="C26328" t="s">
        <v>2414</v>
      </c>
      <c r="D26328" t="s">
        <v>79</v>
      </c>
      <c r="E26328">
        <v>35</v>
      </c>
    </row>
    <row r="26330" spans="1:5">
      <c r="A26330">
        <v>84089</v>
      </c>
      <c r="C26330" t="s">
        <v>10129</v>
      </c>
      <c r="E26330">
        <v>20</v>
      </c>
    </row>
    <row r="26332" spans="1:5">
      <c r="A26332">
        <v>8409</v>
      </c>
      <c r="C26332" t="s">
        <v>10130</v>
      </c>
    </row>
    <row r="26333" spans="1:5">
      <c r="C26333" t="s">
        <v>10131</v>
      </c>
    </row>
    <row r="26335" spans="1:5">
      <c r="A26335">
        <v>84091</v>
      </c>
      <c r="C26335" t="s">
        <v>10132</v>
      </c>
      <c r="E26335">
        <v>3</v>
      </c>
    </row>
    <row r="26337" spans="1:3">
      <c r="C26337" t="s">
        <v>95</v>
      </c>
    </row>
    <row r="26339" spans="1:3">
      <c r="C26339" t="s">
        <v>10133</v>
      </c>
    </row>
    <row r="26340" spans="1:3">
      <c r="C26340" t="s">
        <v>10134</v>
      </c>
    </row>
    <row r="26341" spans="1:3">
      <c r="C26341" t="s">
        <v>10135</v>
      </c>
    </row>
    <row r="26352" spans="1:3">
      <c r="A26352">
        <v>399</v>
      </c>
    </row>
    <row r="26354" spans="1:5">
      <c r="A26354" t="s">
        <v>0</v>
      </c>
      <c r="D26354" t="s">
        <v>1</v>
      </c>
      <c r="E26354" t="s">
        <v>2</v>
      </c>
    </row>
    <row r="26356" spans="1:5">
      <c r="A26356" t="s">
        <v>4</v>
      </c>
      <c r="B26356" t="s">
        <v>5</v>
      </c>
    </row>
    <row r="26357" spans="1:5">
      <c r="A26357" t="s">
        <v>7</v>
      </c>
      <c r="B26357" t="s">
        <v>8</v>
      </c>
    </row>
    <row r="26358" spans="1:5">
      <c r="A26358" t="s">
        <v>12</v>
      </c>
    </row>
    <row r="26359" spans="1:5">
      <c r="A26359">
        <v>-1</v>
      </c>
      <c r="B26359">
        <v>-2</v>
      </c>
      <c r="D26359">
        <v>-3</v>
      </c>
      <c r="E26359">
        <v>-4</v>
      </c>
    </row>
    <row r="26361" spans="1:5">
      <c r="A26361">
        <v>8409911</v>
      </c>
      <c r="C26361" t="s">
        <v>10136</v>
      </c>
      <c r="E26361">
        <v>35</v>
      </c>
    </row>
    <row r="26362" spans="1:5">
      <c r="C26362" t="s">
        <v>10137</v>
      </c>
    </row>
    <row r="26363" spans="1:5">
      <c r="C26363">
        <v>-1</v>
      </c>
      <c r="D26363" t="s">
        <v>10138</v>
      </c>
    </row>
    <row r="26364" spans="1:5">
      <c r="C26364">
        <v>-2</v>
      </c>
      <c r="D26364" t="s">
        <v>10139</v>
      </c>
    </row>
    <row r="26365" spans="1:5">
      <c r="C26365">
        <v>-3</v>
      </c>
      <c r="D26365" t="s">
        <v>10140</v>
      </c>
    </row>
    <row r="26366" spans="1:5">
      <c r="C26366">
        <v>-4</v>
      </c>
      <c r="D26366" t="s">
        <v>10141</v>
      </c>
    </row>
    <row r="26367" spans="1:5">
      <c r="C26367">
        <v>-5</v>
      </c>
      <c r="D26367" t="s">
        <v>10142</v>
      </c>
    </row>
    <row r="26368" spans="1:5">
      <c r="C26368">
        <v>-6</v>
      </c>
      <c r="D26368" t="s">
        <v>10143</v>
      </c>
    </row>
    <row r="26369" spans="1:5">
      <c r="C26369">
        <v>-7</v>
      </c>
      <c r="D26369" t="s">
        <v>10144</v>
      </c>
    </row>
    <row r="26370" spans="1:5">
      <c r="C26370">
        <v>-8</v>
      </c>
      <c r="D26370" t="s">
        <v>10145</v>
      </c>
    </row>
    <row r="26372" spans="1:5">
      <c r="A26372">
        <v>8409912</v>
      </c>
      <c r="C26372" t="s">
        <v>10146</v>
      </c>
      <c r="E26372">
        <v>35</v>
      </c>
    </row>
    <row r="26373" spans="1:5">
      <c r="C26373" t="s">
        <v>10147</v>
      </c>
    </row>
    <row r="26375" spans="1:5">
      <c r="C26375">
        <v>-1</v>
      </c>
      <c r="D26375" t="s">
        <v>10148</v>
      </c>
    </row>
    <row r="26376" spans="1:5">
      <c r="C26376" t="s">
        <v>10149</v>
      </c>
    </row>
    <row r="26377" spans="1:5">
      <c r="C26377" t="s">
        <v>10150</v>
      </c>
    </row>
    <row r="26378" spans="1:5">
      <c r="C26378" t="s">
        <v>10151</v>
      </c>
    </row>
    <row r="26379" spans="1:5">
      <c r="C26379" t="s">
        <v>9101</v>
      </c>
    </row>
    <row r="26380" spans="1:5">
      <c r="C26380">
        <v>-2</v>
      </c>
      <c r="D26380" t="s">
        <v>10152</v>
      </c>
    </row>
    <row r="26381" spans="1:5">
      <c r="C26381" t="s">
        <v>10153</v>
      </c>
    </row>
    <row r="26382" spans="1:5">
      <c r="C26382" t="s">
        <v>10154</v>
      </c>
    </row>
    <row r="26383" spans="1:5">
      <c r="C26383" t="s">
        <v>10151</v>
      </c>
    </row>
    <row r="26384" spans="1:5">
      <c r="C26384" t="s">
        <v>9101</v>
      </c>
    </row>
    <row r="26386" spans="3:4">
      <c r="C26386">
        <v>-3</v>
      </c>
      <c r="D26386" t="s">
        <v>10155</v>
      </c>
    </row>
    <row r="26387" spans="3:4">
      <c r="C26387" t="s">
        <v>10156</v>
      </c>
    </row>
    <row r="26388" spans="3:4">
      <c r="C26388" t="s">
        <v>10157</v>
      </c>
    </row>
    <row r="26389" spans="3:4">
      <c r="C26389" t="s">
        <v>10116</v>
      </c>
    </row>
    <row r="26390" spans="3:4">
      <c r="C26390">
        <v>8704.3189999999995</v>
      </c>
    </row>
    <row r="26391" spans="3:4">
      <c r="C26391">
        <v>-4</v>
      </c>
      <c r="D26391" t="s">
        <v>10158</v>
      </c>
    </row>
    <row r="26392" spans="3:4">
      <c r="C26392" t="s">
        <v>10159</v>
      </c>
    </row>
    <row r="26393" spans="3:4">
      <c r="C26393" t="s">
        <v>10160</v>
      </c>
    </row>
    <row r="26394" spans="3:4">
      <c r="C26394" t="s">
        <v>10161</v>
      </c>
    </row>
    <row r="26395" spans="3:4">
      <c r="C26395" t="s">
        <v>10162</v>
      </c>
    </row>
    <row r="26397" spans="3:4">
      <c r="C26397">
        <v>-5</v>
      </c>
      <c r="D26397" t="s">
        <v>10163</v>
      </c>
    </row>
    <row r="26398" spans="3:4">
      <c r="C26398" t="s">
        <v>10159</v>
      </c>
    </row>
    <row r="26399" spans="3:4">
      <c r="C26399" t="s">
        <v>10164</v>
      </c>
    </row>
    <row r="26400" spans="3:4">
      <c r="C26400" t="s">
        <v>10151</v>
      </c>
    </row>
    <row r="26401" spans="1:4">
      <c r="C26401" t="s">
        <v>9101</v>
      </c>
    </row>
    <row r="26403" spans="1:4">
      <c r="C26403">
        <v>-6</v>
      </c>
      <c r="D26403" t="s">
        <v>10165</v>
      </c>
    </row>
    <row r="26404" spans="1:4">
      <c r="C26404" t="s">
        <v>10166</v>
      </c>
    </row>
    <row r="26405" spans="1:4">
      <c r="C26405" t="s">
        <v>10167</v>
      </c>
    </row>
    <row r="26406" spans="1:4">
      <c r="C26406" t="s">
        <v>10161</v>
      </c>
    </row>
    <row r="26407" spans="1:4">
      <c r="C26407" t="s">
        <v>10162</v>
      </c>
    </row>
    <row r="26415" spans="1:4">
      <c r="A26415">
        <v>400</v>
      </c>
    </row>
    <row r="26417" spans="1:5">
      <c r="A26417" t="s">
        <v>0</v>
      </c>
      <c r="D26417" t="s">
        <v>1</v>
      </c>
      <c r="E26417" t="s">
        <v>2</v>
      </c>
    </row>
    <row r="26419" spans="1:5">
      <c r="A26419" t="s">
        <v>4</v>
      </c>
      <c r="B26419" t="s">
        <v>5</v>
      </c>
    </row>
    <row r="26420" spans="1:5">
      <c r="A26420" t="s">
        <v>7</v>
      </c>
      <c r="B26420" t="s">
        <v>8</v>
      </c>
    </row>
    <row r="26421" spans="1:5">
      <c r="A26421" t="s">
        <v>12</v>
      </c>
    </row>
    <row r="26422" spans="1:5">
      <c r="A26422">
        <v>-1</v>
      </c>
      <c r="B26422">
        <v>-2</v>
      </c>
      <c r="D26422">
        <v>-3</v>
      </c>
      <c r="E26422">
        <v>-4</v>
      </c>
    </row>
    <row r="26424" spans="1:5">
      <c r="C26424" t="s">
        <v>10168</v>
      </c>
    </row>
    <row r="26425" spans="1:5">
      <c r="C26425" t="s">
        <v>10169</v>
      </c>
    </row>
    <row r="26426" spans="1:5">
      <c r="C26426" t="s">
        <v>10170</v>
      </c>
    </row>
    <row r="26427" spans="1:5">
      <c r="C26427" t="s">
        <v>10171</v>
      </c>
    </row>
    <row r="26428" spans="1:5">
      <c r="C26428" t="s">
        <v>9101</v>
      </c>
    </row>
    <row r="26430" spans="1:5">
      <c r="C26430" t="s">
        <v>10172</v>
      </c>
    </row>
    <row r="26431" spans="1:5">
      <c r="C26431" t="s">
        <v>10166</v>
      </c>
    </row>
    <row r="26432" spans="1:5">
      <c r="C26432" t="s">
        <v>10173</v>
      </c>
    </row>
    <row r="26434" spans="1:5">
      <c r="A26434">
        <v>8409913</v>
      </c>
      <c r="C26434" t="s">
        <v>10174</v>
      </c>
      <c r="E26434">
        <v>35</v>
      </c>
    </row>
    <row r="26435" spans="1:5">
      <c r="C26435">
        <v>87</v>
      </c>
    </row>
    <row r="26436" spans="1:5">
      <c r="C26436" t="s">
        <v>10175</v>
      </c>
    </row>
    <row r="26437" spans="1:5">
      <c r="C26437" t="s">
        <v>10176</v>
      </c>
    </row>
    <row r="26438" spans="1:5">
      <c r="C26438" t="s">
        <v>10177</v>
      </c>
    </row>
    <row r="26440" spans="1:5">
      <c r="A26440">
        <v>8409914</v>
      </c>
      <c r="C26440" t="s">
        <v>10178</v>
      </c>
      <c r="E26440">
        <v>35</v>
      </c>
    </row>
    <row r="26441" spans="1:5">
      <c r="C26441" t="s">
        <v>10179</v>
      </c>
    </row>
    <row r="26443" spans="1:5">
      <c r="A26443">
        <v>8409915</v>
      </c>
      <c r="C26443" t="s">
        <v>10180</v>
      </c>
      <c r="E26443">
        <v>3</v>
      </c>
    </row>
    <row r="26445" spans="1:5">
      <c r="C26445" t="s">
        <v>2232</v>
      </c>
    </row>
    <row r="26447" spans="1:5">
      <c r="A26447">
        <v>84099191</v>
      </c>
      <c r="C26447" t="s">
        <v>10181</v>
      </c>
      <c r="E26447" t="s">
        <v>5220</v>
      </c>
    </row>
    <row r="26449" spans="1:5">
      <c r="A26449">
        <v>84099192</v>
      </c>
      <c r="C26449" t="s">
        <v>10182</v>
      </c>
      <c r="E26449" t="s">
        <v>155</v>
      </c>
    </row>
    <row r="26451" spans="1:5">
      <c r="A26451">
        <v>84099199</v>
      </c>
      <c r="C26451" t="s">
        <v>1213</v>
      </c>
      <c r="E26451">
        <v>35</v>
      </c>
    </row>
    <row r="26453" spans="1:5">
      <c r="C26453" t="s">
        <v>676</v>
      </c>
    </row>
    <row r="26455" spans="1:5">
      <c r="A26455">
        <v>84099910</v>
      </c>
      <c r="C26455" t="s">
        <v>10146</v>
      </c>
      <c r="E26455">
        <v>35</v>
      </c>
    </row>
    <row r="26456" spans="1:5">
      <c r="C26456" t="s">
        <v>10183</v>
      </c>
    </row>
    <row r="26457" spans="1:5">
      <c r="C26457" t="s">
        <v>10184</v>
      </c>
    </row>
    <row r="26458" spans="1:5">
      <c r="C26458" t="s">
        <v>10185</v>
      </c>
    </row>
    <row r="26459" spans="1:5">
      <c r="C26459" t="s">
        <v>10186</v>
      </c>
    </row>
    <row r="26460" spans="1:5">
      <c r="C26460" t="s">
        <v>10187</v>
      </c>
    </row>
    <row r="26461" spans="1:5">
      <c r="C26461" t="s">
        <v>10188</v>
      </c>
    </row>
    <row r="26463" spans="1:5">
      <c r="A26463">
        <v>8409992</v>
      </c>
      <c r="C26463" t="s">
        <v>10189</v>
      </c>
      <c r="E26463">
        <v>35</v>
      </c>
    </row>
    <row r="26464" spans="1:5">
      <c r="C26464" t="s">
        <v>10190</v>
      </c>
    </row>
    <row r="26466" spans="3:4">
      <c r="C26466" t="s">
        <v>10191</v>
      </c>
    </row>
    <row r="26467" spans="3:4">
      <c r="C26467" t="s">
        <v>10192</v>
      </c>
    </row>
    <row r="26469" spans="3:4">
      <c r="C26469" t="s">
        <v>10193</v>
      </c>
    </row>
    <row r="26470" spans="3:4">
      <c r="C26470" t="s">
        <v>10194</v>
      </c>
    </row>
    <row r="26471" spans="3:4">
      <c r="C26471" t="s">
        <v>10195</v>
      </c>
    </row>
    <row r="26472" spans="3:4">
      <c r="C26472" t="s">
        <v>10196</v>
      </c>
    </row>
    <row r="26473" spans="3:4">
      <c r="C26473" t="s">
        <v>10197</v>
      </c>
    </row>
    <row r="26474" spans="3:4">
      <c r="C26474" t="s">
        <v>10198</v>
      </c>
      <c r="D26474" t="s">
        <v>5188</v>
      </c>
    </row>
    <row r="26475" spans="3:4">
      <c r="C26475" t="s">
        <v>10199</v>
      </c>
    </row>
    <row r="26477" spans="3:4">
      <c r="C26477" t="s">
        <v>10200</v>
      </c>
    </row>
    <row r="26478" spans="3:4">
      <c r="C26478" t="s">
        <v>10201</v>
      </c>
    </row>
    <row r="26479" spans="3:4">
      <c r="C26479" t="s">
        <v>10192</v>
      </c>
    </row>
    <row r="26484" spans="1:4">
      <c r="A26484">
        <v>401</v>
      </c>
    </row>
    <row r="26486" spans="1:4">
      <c r="A26486" t="s">
        <v>0</v>
      </c>
      <c r="C26486" t="s">
        <v>1</v>
      </c>
      <c r="D26486" t="s">
        <v>2</v>
      </c>
    </row>
    <row r="26488" spans="1:4">
      <c r="A26488" t="s">
        <v>4</v>
      </c>
      <c r="B26488" t="s">
        <v>5</v>
      </c>
    </row>
    <row r="26489" spans="1:4">
      <c r="A26489" t="s">
        <v>7</v>
      </c>
      <c r="B26489" t="s">
        <v>8</v>
      </c>
    </row>
    <row r="26490" spans="1:4">
      <c r="A26490" t="s">
        <v>12</v>
      </c>
    </row>
    <row r="26491" spans="1:4">
      <c r="A26491">
        <v>-1</v>
      </c>
      <c r="B26491">
        <v>-2</v>
      </c>
      <c r="C26491">
        <v>-3</v>
      </c>
      <c r="D26491">
        <v>-4</v>
      </c>
    </row>
    <row r="26493" spans="1:4">
      <c r="C26493" t="s">
        <v>10202</v>
      </c>
    </row>
    <row r="26494" spans="1:4">
      <c r="C26494" t="s">
        <v>10203</v>
      </c>
    </row>
    <row r="26495" spans="1:4">
      <c r="C26495" t="s">
        <v>10204</v>
      </c>
    </row>
    <row r="26497" spans="1:4">
      <c r="C26497" t="s">
        <v>10205</v>
      </c>
    </row>
    <row r="26498" spans="1:4">
      <c r="C26498" t="s">
        <v>10206</v>
      </c>
    </row>
    <row r="26499" spans="1:4">
      <c r="C26499">
        <v>8701.9320000000007</v>
      </c>
    </row>
    <row r="26500" spans="1:4">
      <c r="A26500">
        <v>8409993</v>
      </c>
      <c r="C26500" t="s">
        <v>10207</v>
      </c>
      <c r="D26500" t="s">
        <v>5220</v>
      </c>
    </row>
    <row r="26502" spans="1:4">
      <c r="A26502">
        <v>8409994</v>
      </c>
      <c r="C26502" t="s">
        <v>10180</v>
      </c>
      <c r="D26502">
        <v>3</v>
      </c>
    </row>
    <row r="26504" spans="1:4">
      <c r="C26504" t="s">
        <v>2232</v>
      </c>
    </row>
    <row r="26506" spans="1:4">
      <c r="A26506">
        <v>84099991</v>
      </c>
      <c r="C26506" t="s">
        <v>10181</v>
      </c>
      <c r="D26506" t="s">
        <v>5220</v>
      </c>
    </row>
    <row r="26508" spans="1:4">
      <c r="A26508">
        <v>84099999</v>
      </c>
      <c r="C26508" t="s">
        <v>1213</v>
      </c>
      <c r="D26508">
        <v>11</v>
      </c>
    </row>
    <row r="26510" spans="1:4">
      <c r="A26510">
        <v>841</v>
      </c>
      <c r="C26510" t="s">
        <v>10208</v>
      </c>
    </row>
    <row r="26511" spans="1:4">
      <c r="C26511" t="s">
        <v>10209</v>
      </c>
    </row>
    <row r="26513" spans="1:4">
      <c r="C26513" t="s">
        <v>10210</v>
      </c>
    </row>
    <row r="26515" spans="1:4">
      <c r="A26515">
        <v>84101100</v>
      </c>
      <c r="C26515" t="s">
        <v>10211</v>
      </c>
      <c r="D26515" t="s">
        <v>265</v>
      </c>
    </row>
    <row r="26517" spans="1:4">
      <c r="A26517">
        <v>841012</v>
      </c>
      <c r="C26517" t="s">
        <v>10212</v>
      </c>
      <c r="D26517" t="s">
        <v>155</v>
      </c>
    </row>
    <row r="26518" spans="1:4">
      <c r="C26518" t="s">
        <v>10213</v>
      </c>
    </row>
    <row r="26520" spans="1:4">
      <c r="A26520">
        <v>841013</v>
      </c>
      <c r="C26520" t="s">
        <v>10214</v>
      </c>
      <c r="D26520" t="s">
        <v>155</v>
      </c>
    </row>
    <row r="26522" spans="1:4">
      <c r="C26522" t="s">
        <v>10215</v>
      </c>
    </row>
    <row r="26524" spans="1:4">
      <c r="A26524">
        <v>84109010</v>
      </c>
      <c r="C26524" t="s">
        <v>10216</v>
      </c>
      <c r="D26524" t="s">
        <v>265</v>
      </c>
    </row>
    <row r="26526" spans="1:4">
      <c r="A26526">
        <v>8410909</v>
      </c>
      <c r="C26526" t="s">
        <v>56</v>
      </c>
      <c r="D26526">
        <v>3</v>
      </c>
    </row>
    <row r="26528" spans="1:4">
      <c r="A26528">
        <v>8411</v>
      </c>
      <c r="C26528" t="s">
        <v>10217</v>
      </c>
    </row>
    <row r="26529" spans="1:4">
      <c r="C26529" t="s">
        <v>10218</v>
      </c>
    </row>
    <row r="26531" spans="1:4">
      <c r="C26531" t="s">
        <v>10219</v>
      </c>
    </row>
    <row r="26533" spans="1:4">
      <c r="A26533">
        <v>84111100</v>
      </c>
      <c r="C26533" t="s">
        <v>10220</v>
      </c>
      <c r="D26533" t="s">
        <v>155</v>
      </c>
    </row>
    <row r="26535" spans="1:4">
      <c r="A26535">
        <v>841112</v>
      </c>
      <c r="C26535" t="s">
        <v>10221</v>
      </c>
      <c r="D26535" t="s">
        <v>155</v>
      </c>
    </row>
    <row r="26537" spans="1:4">
      <c r="C26537" t="s">
        <v>10222</v>
      </c>
    </row>
    <row r="26539" spans="1:4">
      <c r="A26539">
        <v>84112100</v>
      </c>
      <c r="C26539" t="s">
        <v>10223</v>
      </c>
      <c r="D26539" t="s">
        <v>155</v>
      </c>
    </row>
    <row r="26541" spans="1:4">
      <c r="A26541">
        <v>841122</v>
      </c>
      <c r="C26541" t="s">
        <v>10224</v>
      </c>
      <c r="D26541" t="s">
        <v>155</v>
      </c>
    </row>
    <row r="26543" spans="1:4">
      <c r="C26543" t="s">
        <v>10225</v>
      </c>
    </row>
    <row r="26545" spans="1:4">
      <c r="A26545">
        <v>84118100</v>
      </c>
      <c r="C26545" t="s">
        <v>10226</v>
      </c>
      <c r="D26545" t="s">
        <v>155</v>
      </c>
    </row>
    <row r="26547" spans="1:4">
      <c r="A26547">
        <v>841182</v>
      </c>
      <c r="C26547" t="s">
        <v>10227</v>
      </c>
      <c r="D26547" t="s">
        <v>155</v>
      </c>
    </row>
    <row r="26549" spans="1:4">
      <c r="C26549" t="s">
        <v>10074</v>
      </c>
    </row>
    <row r="26551" spans="1:4">
      <c r="A26551">
        <v>84119100</v>
      </c>
      <c r="C26551" t="s">
        <v>10228</v>
      </c>
      <c r="D26551" t="s">
        <v>155</v>
      </c>
    </row>
    <row r="26553" spans="1:4">
      <c r="A26553">
        <v>841199</v>
      </c>
      <c r="C26553" t="s">
        <v>27</v>
      </c>
      <c r="D26553">
        <v>3</v>
      </c>
    </row>
    <row r="26555" spans="1:4">
      <c r="A26555">
        <v>8412</v>
      </c>
      <c r="C26555" t="s">
        <v>10229</v>
      </c>
    </row>
    <row r="26557" spans="1:4">
      <c r="A26557">
        <v>84121</v>
      </c>
      <c r="C26557" t="s">
        <v>10230</v>
      </c>
      <c r="D26557">
        <v>3</v>
      </c>
    </row>
    <row r="26559" spans="1:4">
      <c r="C26559" t="s">
        <v>10231</v>
      </c>
    </row>
    <row r="26561" spans="1:5">
      <c r="A26561">
        <v>84122100</v>
      </c>
      <c r="C26561" t="s">
        <v>10232</v>
      </c>
      <c r="D26561">
        <v>3</v>
      </c>
    </row>
    <row r="26563" spans="1:5">
      <c r="A26563">
        <v>841229</v>
      </c>
      <c r="C26563" t="s">
        <v>27</v>
      </c>
      <c r="D26563">
        <v>3</v>
      </c>
    </row>
    <row r="26565" spans="1:5">
      <c r="C26565" t="s">
        <v>10233</v>
      </c>
    </row>
    <row r="26567" spans="1:5">
      <c r="A26567">
        <v>84123100</v>
      </c>
      <c r="C26567" t="s">
        <v>10232</v>
      </c>
      <c r="D26567">
        <v>3</v>
      </c>
    </row>
    <row r="26571" spans="1:5">
      <c r="A26571">
        <v>402</v>
      </c>
    </row>
    <row r="26573" spans="1:5">
      <c r="A26573" t="s">
        <v>0</v>
      </c>
      <c r="D26573" t="s">
        <v>1</v>
      </c>
      <c r="E26573" t="s">
        <v>2</v>
      </c>
    </row>
    <row r="26575" spans="1:5">
      <c r="A26575" t="s">
        <v>4</v>
      </c>
      <c r="B26575" t="s">
        <v>5</v>
      </c>
    </row>
    <row r="26576" spans="1:5">
      <c r="A26576" t="s">
        <v>7</v>
      </c>
      <c r="B26576" t="s">
        <v>8</v>
      </c>
    </row>
    <row r="26577" spans="1:5">
      <c r="A26577" t="s">
        <v>12</v>
      </c>
    </row>
    <row r="26578" spans="1:5">
      <c r="A26578">
        <v>-1</v>
      </c>
      <c r="B26578">
        <v>-2</v>
      </c>
      <c r="D26578">
        <v>-3</v>
      </c>
      <c r="E26578">
        <v>-4</v>
      </c>
    </row>
    <row r="26580" spans="1:5">
      <c r="A26580">
        <v>841239</v>
      </c>
      <c r="C26580" t="s">
        <v>27</v>
      </c>
      <c r="E26580">
        <v>3</v>
      </c>
    </row>
    <row r="26582" spans="1:5">
      <c r="C26582" t="s">
        <v>95</v>
      </c>
    </row>
    <row r="26584" spans="1:5">
      <c r="A26584">
        <v>84128010</v>
      </c>
      <c r="C26584" t="s">
        <v>10234</v>
      </c>
      <c r="E26584">
        <v>3</v>
      </c>
    </row>
    <row r="26586" spans="1:5">
      <c r="A26586">
        <v>8412809</v>
      </c>
      <c r="C26586" t="s">
        <v>56</v>
      </c>
      <c r="E26586">
        <v>11</v>
      </c>
    </row>
    <row r="26588" spans="1:5">
      <c r="C26588" t="s">
        <v>10074</v>
      </c>
    </row>
    <row r="26590" spans="1:5">
      <c r="A26590">
        <v>84129010</v>
      </c>
      <c r="C26590" t="s">
        <v>10235</v>
      </c>
      <c r="E26590" t="s">
        <v>155</v>
      </c>
    </row>
    <row r="26591" spans="1:5">
      <c r="C26591">
        <v>8412.8009999999995</v>
      </c>
    </row>
    <row r="26593" spans="1:5">
      <c r="A26593">
        <v>8412902</v>
      </c>
      <c r="C26593" t="s">
        <v>10236</v>
      </c>
      <c r="E26593" t="s">
        <v>155</v>
      </c>
    </row>
    <row r="26594" spans="1:5">
      <c r="C26594" t="s">
        <v>10237</v>
      </c>
    </row>
    <row r="26596" spans="1:5">
      <c r="A26596">
        <v>8412903</v>
      </c>
      <c r="C26596" t="s">
        <v>10238</v>
      </c>
      <c r="E26596">
        <v>3</v>
      </c>
    </row>
    <row r="26598" spans="1:5">
      <c r="A26598">
        <v>8412904</v>
      </c>
      <c r="C26598" t="s">
        <v>10239</v>
      </c>
      <c r="E26598">
        <v>3</v>
      </c>
    </row>
    <row r="26600" spans="1:5">
      <c r="A26600">
        <v>8412905</v>
      </c>
      <c r="C26600" t="s">
        <v>10240</v>
      </c>
      <c r="E26600">
        <v>3</v>
      </c>
    </row>
    <row r="26602" spans="1:5">
      <c r="A26602">
        <v>8412906</v>
      </c>
      <c r="C26602" t="s">
        <v>10241</v>
      </c>
      <c r="E26602">
        <v>3</v>
      </c>
    </row>
    <row r="26604" spans="1:5">
      <c r="A26604">
        <v>8412909</v>
      </c>
      <c r="C26604" t="s">
        <v>56</v>
      </c>
      <c r="E26604">
        <v>11</v>
      </c>
    </row>
    <row r="26606" spans="1:5">
      <c r="A26606">
        <v>8413</v>
      </c>
      <c r="C26606" t="s">
        <v>10242</v>
      </c>
    </row>
    <row r="26607" spans="1:5">
      <c r="C26607" t="s">
        <v>10243</v>
      </c>
    </row>
    <row r="26609" spans="1:5">
      <c r="C26609" t="s">
        <v>10244</v>
      </c>
    </row>
    <row r="26610" spans="1:5">
      <c r="C26610" t="s">
        <v>10245</v>
      </c>
    </row>
    <row r="26612" spans="1:5">
      <c r="A26612">
        <v>841311</v>
      </c>
      <c r="C26612" t="s">
        <v>10246</v>
      </c>
      <c r="E26612" t="s">
        <v>265</v>
      </c>
    </row>
    <row r="26613" spans="1:5">
      <c r="C26613" t="s">
        <v>10247</v>
      </c>
    </row>
    <row r="26615" spans="1:5">
      <c r="C26615" t="s">
        <v>676</v>
      </c>
    </row>
    <row r="26617" spans="1:5">
      <c r="A26617">
        <v>84131910</v>
      </c>
      <c r="C26617" t="s">
        <v>10248</v>
      </c>
      <c r="E26617">
        <v>3</v>
      </c>
    </row>
    <row r="26618" spans="1:5">
      <c r="C26618" t="s">
        <v>10249</v>
      </c>
    </row>
    <row r="26620" spans="1:5">
      <c r="A26620">
        <v>8413199</v>
      </c>
      <c r="C26620" t="s">
        <v>56</v>
      </c>
      <c r="E26620">
        <v>20</v>
      </c>
    </row>
    <row r="26622" spans="1:5">
      <c r="A26622">
        <v>84132</v>
      </c>
      <c r="C26622" t="s">
        <v>10250</v>
      </c>
      <c r="E26622">
        <v>16</v>
      </c>
    </row>
    <row r="26623" spans="1:5">
      <c r="C26623" t="s">
        <v>10251</v>
      </c>
      <c r="D26623">
        <v>8413.19</v>
      </c>
    </row>
    <row r="26625" spans="1:5">
      <c r="C26625" t="s">
        <v>10252</v>
      </c>
    </row>
    <row r="26626" spans="1:5">
      <c r="C26626" t="s">
        <v>10253</v>
      </c>
    </row>
    <row r="26628" spans="1:5">
      <c r="A26628">
        <v>8413301</v>
      </c>
      <c r="C26628" t="s">
        <v>10254</v>
      </c>
      <c r="E26628">
        <v>35</v>
      </c>
    </row>
    <row r="26629" spans="1:5">
      <c r="C26629" t="s">
        <v>10179</v>
      </c>
    </row>
    <row r="26631" spans="1:5">
      <c r="A26631">
        <v>8413302</v>
      </c>
      <c r="C26631" t="s">
        <v>10255</v>
      </c>
      <c r="E26631" t="s">
        <v>5220</v>
      </c>
    </row>
    <row r="26632" spans="1:5">
      <c r="C26632" t="s">
        <v>10256</v>
      </c>
    </row>
    <row r="26633" spans="1:5">
      <c r="C26633" t="s">
        <v>10257</v>
      </c>
    </row>
    <row r="26634" spans="1:5">
      <c r="C26634" t="s">
        <v>10258</v>
      </c>
    </row>
    <row r="26636" spans="1:5">
      <c r="A26636">
        <v>8413303</v>
      </c>
      <c r="C26636" t="s">
        <v>10259</v>
      </c>
      <c r="E26636" t="s">
        <v>5220</v>
      </c>
    </row>
    <row r="26637" spans="1:5">
      <c r="C26637" t="s">
        <v>10260</v>
      </c>
    </row>
    <row r="26638" spans="1:5">
      <c r="C26638" t="s">
        <v>10261</v>
      </c>
    </row>
    <row r="26639" spans="1:5">
      <c r="C26639" t="s">
        <v>9832</v>
      </c>
    </row>
    <row r="26640" spans="1:5">
      <c r="C26640" t="s">
        <v>10262</v>
      </c>
    </row>
    <row r="26641" spans="1:5">
      <c r="C26641" t="s">
        <v>10263</v>
      </c>
    </row>
    <row r="26642" spans="1:5">
      <c r="C26642" t="s">
        <v>10264</v>
      </c>
    </row>
    <row r="26643" spans="1:5">
      <c r="C26643" t="s">
        <v>10265</v>
      </c>
    </row>
    <row r="26644" spans="1:5">
      <c r="C26644" t="s">
        <v>10162</v>
      </c>
    </row>
    <row r="26647" spans="1:5">
      <c r="A26647">
        <v>403</v>
      </c>
    </row>
    <row r="26649" spans="1:5">
      <c r="A26649" t="s">
        <v>0</v>
      </c>
      <c r="D26649" t="s">
        <v>1</v>
      </c>
      <c r="E26649" t="s">
        <v>2</v>
      </c>
    </row>
    <row r="26651" spans="1:5">
      <c r="A26651" t="s">
        <v>4</v>
      </c>
      <c r="B26651" t="s">
        <v>5</v>
      </c>
    </row>
    <row r="26652" spans="1:5">
      <c r="A26652" t="s">
        <v>7</v>
      </c>
      <c r="B26652" t="s">
        <v>8</v>
      </c>
    </row>
    <row r="26653" spans="1:5">
      <c r="A26653" t="s">
        <v>12</v>
      </c>
    </row>
    <row r="26654" spans="1:5">
      <c r="A26654">
        <v>-1</v>
      </c>
      <c r="B26654">
        <v>-2</v>
      </c>
      <c r="D26654">
        <v>-3</v>
      </c>
      <c r="E26654">
        <v>-4</v>
      </c>
    </row>
    <row r="26656" spans="1:5">
      <c r="A26656">
        <v>8413304</v>
      </c>
      <c r="C26656" t="s">
        <v>10266</v>
      </c>
      <c r="E26656" t="s">
        <v>5220</v>
      </c>
    </row>
    <row r="26658" spans="1:5">
      <c r="A26658">
        <v>8413305</v>
      </c>
      <c r="C26658" t="s">
        <v>10267</v>
      </c>
      <c r="E26658" t="s">
        <v>5220</v>
      </c>
    </row>
    <row r="26660" spans="1:5">
      <c r="A26660">
        <v>8413309</v>
      </c>
      <c r="C26660" t="s">
        <v>56</v>
      </c>
      <c r="E26660">
        <v>20</v>
      </c>
    </row>
    <row r="26662" spans="1:5">
      <c r="A26662">
        <v>84134</v>
      </c>
      <c r="C26662" t="s">
        <v>10268</v>
      </c>
      <c r="E26662">
        <v>3</v>
      </c>
    </row>
    <row r="26664" spans="1:5">
      <c r="A26664">
        <v>84135</v>
      </c>
      <c r="C26664" t="s">
        <v>10269</v>
      </c>
      <c r="E26664">
        <v>20</v>
      </c>
    </row>
    <row r="26665" spans="1:5">
      <c r="C26665" t="s">
        <v>10270</v>
      </c>
    </row>
    <row r="26666" spans="1:5">
      <c r="C26666" t="s">
        <v>10271</v>
      </c>
    </row>
    <row r="26668" spans="1:5">
      <c r="A26668">
        <v>84136010</v>
      </c>
      <c r="C26668" t="s">
        <v>10272</v>
      </c>
      <c r="E26668">
        <v>3</v>
      </c>
    </row>
    <row r="26670" spans="1:5">
      <c r="A26670">
        <v>8413609</v>
      </c>
      <c r="C26670" t="s">
        <v>56</v>
      </c>
      <c r="E26670">
        <v>20</v>
      </c>
    </row>
    <row r="26672" spans="1:5">
      <c r="C26672" t="s">
        <v>10273</v>
      </c>
    </row>
    <row r="26674" spans="1:5">
      <c r="A26674">
        <v>84137010</v>
      </c>
      <c r="C26674" t="s">
        <v>10274</v>
      </c>
      <c r="E26674">
        <v>3</v>
      </c>
    </row>
    <row r="26676" spans="1:5">
      <c r="A26676">
        <v>8413709</v>
      </c>
      <c r="C26676" t="s">
        <v>56</v>
      </c>
      <c r="E26676">
        <v>20</v>
      </c>
    </row>
    <row r="26678" spans="1:5">
      <c r="C26678" t="s">
        <v>10275</v>
      </c>
    </row>
    <row r="26680" spans="1:5">
      <c r="A26680">
        <v>84138100</v>
      </c>
      <c r="C26680" t="s">
        <v>10276</v>
      </c>
      <c r="E26680">
        <v>20</v>
      </c>
    </row>
    <row r="26682" spans="1:5">
      <c r="A26682">
        <v>841382</v>
      </c>
      <c r="C26682" t="s">
        <v>10277</v>
      </c>
      <c r="E26682">
        <v>11</v>
      </c>
    </row>
    <row r="26684" spans="1:5">
      <c r="C26684" t="s">
        <v>10074</v>
      </c>
    </row>
    <row r="26686" spans="1:5">
      <c r="C26686" t="s">
        <v>10278</v>
      </c>
    </row>
    <row r="26688" spans="1:5">
      <c r="A26688">
        <v>84139110</v>
      </c>
      <c r="C26688" t="s">
        <v>10279</v>
      </c>
      <c r="E26688">
        <v>3</v>
      </c>
    </row>
    <row r="26690" spans="1:5">
      <c r="A26690">
        <v>8413912</v>
      </c>
      <c r="C26690" t="s">
        <v>10280</v>
      </c>
      <c r="E26690">
        <v>3</v>
      </c>
    </row>
    <row r="26691" spans="1:5">
      <c r="C26691" t="s">
        <v>10281</v>
      </c>
    </row>
    <row r="26693" spans="1:5">
      <c r="A26693">
        <v>8413913</v>
      </c>
      <c r="C26693" t="s">
        <v>10282</v>
      </c>
      <c r="E26693">
        <v>3</v>
      </c>
    </row>
    <row r="26694" spans="1:5">
      <c r="C26694" t="s">
        <v>10283</v>
      </c>
    </row>
    <row r="26695" spans="1:5">
      <c r="C26695">
        <v>8413.7009999999991</v>
      </c>
    </row>
    <row r="26696" spans="1:5">
      <c r="A26696">
        <v>8413914</v>
      </c>
      <c r="C26696" t="s">
        <v>10284</v>
      </c>
      <c r="E26696">
        <v>11</v>
      </c>
    </row>
    <row r="26697" spans="1:5">
      <c r="C26697">
        <v>8413.11</v>
      </c>
    </row>
    <row r="26698" spans="1:5">
      <c r="A26698">
        <v>8413915</v>
      </c>
      <c r="C26698" t="s">
        <v>10285</v>
      </c>
      <c r="E26698" t="s">
        <v>5220</v>
      </c>
    </row>
    <row r="26699" spans="1:5">
      <c r="C26699" t="s">
        <v>10286</v>
      </c>
    </row>
    <row r="26701" spans="1:5">
      <c r="A26701">
        <v>8413919</v>
      </c>
      <c r="C26701" t="s">
        <v>56</v>
      </c>
      <c r="E26701">
        <v>20</v>
      </c>
    </row>
    <row r="26703" spans="1:5">
      <c r="A26703">
        <v>841392</v>
      </c>
      <c r="C26703" t="s">
        <v>10287</v>
      </c>
      <c r="E26703">
        <v>11</v>
      </c>
    </row>
    <row r="26705" spans="1:5">
      <c r="A26705">
        <v>8414</v>
      </c>
      <c r="C26705" t="s">
        <v>10288</v>
      </c>
    </row>
    <row r="26706" spans="1:5">
      <c r="C26706" t="s">
        <v>10289</v>
      </c>
    </row>
    <row r="26707" spans="1:5">
      <c r="C26707" t="s">
        <v>10290</v>
      </c>
    </row>
    <row r="26708" spans="1:5">
      <c r="C26708" t="s">
        <v>10291</v>
      </c>
    </row>
    <row r="26710" spans="1:5">
      <c r="A26710">
        <v>84141</v>
      </c>
      <c r="C26710" t="s">
        <v>10292</v>
      </c>
      <c r="E26710">
        <v>3</v>
      </c>
    </row>
    <row r="26712" spans="1:5">
      <c r="A26712">
        <v>84142</v>
      </c>
      <c r="C26712" t="s">
        <v>10293</v>
      </c>
      <c r="D26712" t="s">
        <v>10294</v>
      </c>
      <c r="E26712">
        <v>11</v>
      </c>
    </row>
    <row r="26714" spans="1:5">
      <c r="C26714" t="s">
        <v>10295</v>
      </c>
    </row>
    <row r="26715" spans="1:5">
      <c r="C26715" t="s">
        <v>10296</v>
      </c>
    </row>
    <row r="26717" spans="1:5">
      <c r="A26717">
        <v>8414301</v>
      </c>
      <c r="C26717" t="s">
        <v>10297</v>
      </c>
      <c r="E26717" t="s">
        <v>155</v>
      </c>
    </row>
    <row r="26719" spans="1:5">
      <c r="A26719">
        <v>8414302</v>
      </c>
      <c r="C26719" t="s">
        <v>5303</v>
      </c>
      <c r="E26719" t="s">
        <v>5220</v>
      </c>
    </row>
    <row r="26721" spans="1:5">
      <c r="A26721">
        <v>8414309</v>
      </c>
      <c r="C26721" t="s">
        <v>56</v>
      </c>
      <c r="E26721">
        <v>11</v>
      </c>
    </row>
    <row r="26723" spans="1:5">
      <c r="A26723">
        <v>84144</v>
      </c>
      <c r="C26723" t="s">
        <v>10298</v>
      </c>
      <c r="E26723">
        <v>3</v>
      </c>
    </row>
    <row r="26724" spans="1:5">
      <c r="C26724" t="s">
        <v>10299</v>
      </c>
    </row>
    <row r="26726" spans="1:5">
      <c r="C26726" t="s">
        <v>10300</v>
      </c>
    </row>
    <row r="26730" spans="1:5">
      <c r="A26730" t="s">
        <v>10301</v>
      </c>
    </row>
    <row r="26732" spans="1:5">
      <c r="A26732" t="s">
        <v>0</v>
      </c>
      <c r="D26732" t="s">
        <v>1</v>
      </c>
      <c r="E26732" t="s">
        <v>2</v>
      </c>
    </row>
    <row r="26734" spans="1:5">
      <c r="A26734" t="s">
        <v>4</v>
      </c>
      <c r="B26734" t="s">
        <v>5</v>
      </c>
    </row>
    <row r="26735" spans="1:5">
      <c r="A26735" t="s">
        <v>7</v>
      </c>
      <c r="B26735" t="s">
        <v>8</v>
      </c>
    </row>
    <row r="26736" spans="1:5">
      <c r="A26736" t="s">
        <v>12</v>
      </c>
    </row>
    <row r="26737" spans="1:5">
      <c r="A26737">
        <v>-1</v>
      </c>
      <c r="B26737">
        <v>-2</v>
      </c>
      <c r="D26737">
        <v>-3</v>
      </c>
      <c r="E26737">
        <v>-4</v>
      </c>
    </row>
    <row r="26739" spans="1:5">
      <c r="C26739" t="s">
        <v>10302</v>
      </c>
    </row>
    <row r="26740" spans="1:5">
      <c r="C26740" t="s">
        <v>10303</v>
      </c>
    </row>
    <row r="26741" spans="1:5">
      <c r="C26741" t="s">
        <v>10304</v>
      </c>
    </row>
    <row r="26743" spans="1:5">
      <c r="A26743">
        <v>8414511</v>
      </c>
      <c r="C26743" t="s">
        <v>10305</v>
      </c>
      <c r="E26743" t="s">
        <v>98</v>
      </c>
    </row>
    <row r="26745" spans="1:5">
      <c r="A26745">
        <v>8414512</v>
      </c>
      <c r="C26745" t="s">
        <v>10306</v>
      </c>
      <c r="E26745">
        <v>20</v>
      </c>
    </row>
    <row r="26747" spans="1:5">
      <c r="A26747">
        <v>8414513</v>
      </c>
      <c r="C26747" t="s">
        <v>10307</v>
      </c>
      <c r="E26747">
        <v>20</v>
      </c>
    </row>
    <row r="26749" spans="1:5">
      <c r="A26749">
        <v>8414514</v>
      </c>
      <c r="C26749" t="s">
        <v>10308</v>
      </c>
      <c r="E26749">
        <v>20</v>
      </c>
    </row>
    <row r="26751" spans="1:5">
      <c r="A26751">
        <v>8414519</v>
      </c>
      <c r="C26751" t="s">
        <v>56</v>
      </c>
      <c r="E26751">
        <v>20</v>
      </c>
    </row>
    <row r="26753" spans="1:5">
      <c r="C26753" t="s">
        <v>676</v>
      </c>
    </row>
    <row r="26755" spans="1:5">
      <c r="A26755">
        <v>84145910</v>
      </c>
      <c r="C26755" t="s">
        <v>10309</v>
      </c>
      <c r="E26755" t="s">
        <v>98</v>
      </c>
    </row>
    <row r="26756" spans="1:5">
      <c r="C26756" t="s">
        <v>10310</v>
      </c>
    </row>
    <row r="26758" spans="1:5">
      <c r="A26758">
        <v>8414599</v>
      </c>
      <c r="C26758" t="s">
        <v>56</v>
      </c>
      <c r="E26758">
        <v>20</v>
      </c>
    </row>
    <row r="26760" spans="1:5">
      <c r="A26760">
        <v>84146</v>
      </c>
      <c r="C26760" t="s">
        <v>10311</v>
      </c>
      <c r="E26760" t="s">
        <v>98</v>
      </c>
    </row>
    <row r="26761" spans="1:5">
      <c r="C26761" t="s">
        <v>10312</v>
      </c>
    </row>
    <row r="26763" spans="1:5">
      <c r="C26763" t="s">
        <v>95</v>
      </c>
    </row>
    <row r="26765" spans="1:5">
      <c r="A26765">
        <v>84148010</v>
      </c>
      <c r="C26765" t="s">
        <v>10313</v>
      </c>
      <c r="E26765" t="s">
        <v>764</v>
      </c>
    </row>
    <row r="26767" spans="1:5">
      <c r="A26767">
        <v>8414802</v>
      </c>
      <c r="C26767" t="s">
        <v>10314</v>
      </c>
      <c r="E26767">
        <v>16</v>
      </c>
    </row>
    <row r="26769" spans="1:5">
      <c r="A26769">
        <v>8414803</v>
      </c>
      <c r="C26769" t="s">
        <v>10315</v>
      </c>
      <c r="E26769">
        <v>16</v>
      </c>
    </row>
    <row r="26771" spans="1:5">
      <c r="A26771">
        <v>8414804</v>
      </c>
      <c r="C26771" t="s">
        <v>10316</v>
      </c>
      <c r="E26771">
        <v>16</v>
      </c>
    </row>
    <row r="26773" spans="1:5">
      <c r="A26773">
        <v>8414805</v>
      </c>
      <c r="C26773" t="s">
        <v>10317</v>
      </c>
      <c r="E26773">
        <v>16</v>
      </c>
    </row>
    <row r="26775" spans="1:5">
      <c r="A26775">
        <v>8414809</v>
      </c>
      <c r="C26775" t="s">
        <v>56</v>
      </c>
      <c r="E26775">
        <v>16</v>
      </c>
    </row>
    <row r="26777" spans="1:5">
      <c r="C26777" t="s">
        <v>10074</v>
      </c>
    </row>
    <row r="26779" spans="1:5">
      <c r="A26779">
        <v>84149010</v>
      </c>
      <c r="C26779" t="s">
        <v>10318</v>
      </c>
      <c r="E26779" t="s">
        <v>155</v>
      </c>
    </row>
    <row r="26780" spans="1:5">
      <c r="C26780">
        <v>8414.3009999999995</v>
      </c>
    </row>
    <row r="26782" spans="1:5">
      <c r="A26782">
        <v>8414902</v>
      </c>
      <c r="C26782" t="s">
        <v>10319</v>
      </c>
      <c r="E26782" t="s">
        <v>155</v>
      </c>
    </row>
    <row r="26784" spans="1:5">
      <c r="A26784">
        <v>8414909</v>
      </c>
      <c r="C26784" t="s">
        <v>2414</v>
      </c>
      <c r="D26784" t="s">
        <v>79</v>
      </c>
      <c r="E26784">
        <v>16</v>
      </c>
    </row>
    <row r="26786" spans="1:5">
      <c r="A26786">
        <v>8415</v>
      </c>
      <c r="C26786" t="s">
        <v>10320</v>
      </c>
    </row>
    <row r="26787" spans="1:5">
      <c r="C26787" t="s">
        <v>10321</v>
      </c>
    </row>
    <row r="26788" spans="1:5">
      <c r="C26788" t="s">
        <v>10322</v>
      </c>
    </row>
    <row r="26789" spans="1:5">
      <c r="C26789" t="s">
        <v>10323</v>
      </c>
    </row>
    <row r="26790" spans="1:5">
      <c r="C26790" t="s">
        <v>10324</v>
      </c>
    </row>
    <row r="26792" spans="1:5">
      <c r="C26792" t="s">
        <v>10325</v>
      </c>
    </row>
    <row r="26793" spans="1:5">
      <c r="C26793" t="s">
        <v>10326</v>
      </c>
    </row>
    <row r="26794" spans="1:5">
      <c r="C26794" t="s">
        <v>10327</v>
      </c>
    </row>
    <row r="26795" spans="1:5">
      <c r="A26795">
        <v>8415101</v>
      </c>
      <c r="C26795" t="s">
        <v>10328</v>
      </c>
      <c r="E26795" t="s">
        <v>98</v>
      </c>
    </row>
    <row r="26797" spans="1:5">
      <c r="A26797">
        <v>8415102</v>
      </c>
      <c r="C26797" t="s">
        <v>10329</v>
      </c>
      <c r="E26797" t="s">
        <v>98</v>
      </c>
    </row>
    <row r="26798" spans="1:5">
      <c r="C26798" t="s">
        <v>10330</v>
      </c>
    </row>
    <row r="26799" spans="1:5">
      <c r="C26799" t="s">
        <v>10331</v>
      </c>
    </row>
    <row r="26800" spans="1:5">
      <c r="A26800">
        <v>8415103</v>
      </c>
      <c r="C26800" t="s">
        <v>10332</v>
      </c>
      <c r="E26800" t="s">
        <v>98</v>
      </c>
    </row>
    <row r="26801" spans="1:5">
      <c r="C26801" t="s">
        <v>10333</v>
      </c>
    </row>
    <row r="26803" spans="1:5">
      <c r="A26803">
        <v>8415109</v>
      </c>
      <c r="C26803" t="s">
        <v>56</v>
      </c>
      <c r="E26803">
        <v>20</v>
      </c>
    </row>
    <row r="26805" spans="1:5">
      <c r="C26805" t="s">
        <v>10334</v>
      </c>
    </row>
    <row r="26810" spans="1:5">
      <c r="A26810" t="s">
        <v>10335</v>
      </c>
    </row>
    <row r="26812" spans="1:5">
      <c r="A26812" t="s">
        <v>0</v>
      </c>
      <c r="D26812" t="s">
        <v>1</v>
      </c>
      <c r="E26812" t="s">
        <v>2</v>
      </c>
    </row>
    <row r="26814" spans="1:5">
      <c r="A26814" t="s">
        <v>4</v>
      </c>
      <c r="B26814" t="s">
        <v>5</v>
      </c>
    </row>
    <row r="26815" spans="1:5">
      <c r="A26815" t="s">
        <v>7</v>
      </c>
      <c r="B26815" t="s">
        <v>8</v>
      </c>
    </row>
    <row r="26816" spans="1:5">
      <c r="A26816" t="s">
        <v>12</v>
      </c>
    </row>
    <row r="26817" spans="1:5">
      <c r="A26817">
        <v>-1</v>
      </c>
      <c r="B26817">
        <v>-2</v>
      </c>
      <c r="D26817">
        <v>-3</v>
      </c>
      <c r="E26817">
        <v>-4</v>
      </c>
    </row>
    <row r="26819" spans="1:5">
      <c r="A26819">
        <v>8415201</v>
      </c>
      <c r="C26819" t="s">
        <v>2414</v>
      </c>
      <c r="D26819" t="s">
        <v>10336</v>
      </c>
      <c r="E26819">
        <v>35</v>
      </c>
    </row>
    <row r="26820" spans="1:5">
      <c r="C26820" t="s">
        <v>9099</v>
      </c>
    </row>
    <row r="26821" spans="1:5">
      <c r="C26821" t="s">
        <v>10337</v>
      </c>
    </row>
    <row r="26823" spans="1:5">
      <c r="A26823">
        <v>8415209</v>
      </c>
      <c r="C26823" t="s">
        <v>2414</v>
      </c>
      <c r="D26823" t="s">
        <v>79</v>
      </c>
      <c r="E26823">
        <v>35</v>
      </c>
    </row>
    <row r="26825" spans="1:5">
      <c r="C26825" t="s">
        <v>95</v>
      </c>
    </row>
    <row r="26827" spans="1:5">
      <c r="A26827">
        <v>84158100</v>
      </c>
      <c r="C26827" t="s">
        <v>10338</v>
      </c>
      <c r="E26827" t="s">
        <v>98</v>
      </c>
    </row>
    <row r="26828" spans="1:5">
      <c r="C26828" t="s">
        <v>10339</v>
      </c>
    </row>
    <row r="26829" spans="1:5">
      <c r="C26829" t="s">
        <v>10340</v>
      </c>
    </row>
    <row r="26831" spans="1:5">
      <c r="A26831">
        <v>841582</v>
      </c>
      <c r="C26831" t="s">
        <v>10341</v>
      </c>
      <c r="E26831">
        <v>20</v>
      </c>
    </row>
    <row r="26833" spans="1:5">
      <c r="A26833">
        <v>841583</v>
      </c>
      <c r="C26833" t="s">
        <v>10342</v>
      </c>
      <c r="E26833" t="s">
        <v>98</v>
      </c>
    </row>
    <row r="26835" spans="1:5">
      <c r="C26835" t="s">
        <v>10074</v>
      </c>
    </row>
    <row r="26837" spans="1:5">
      <c r="C26837" t="s">
        <v>10343</v>
      </c>
    </row>
    <row r="26839" spans="1:5">
      <c r="A26839">
        <v>84159011</v>
      </c>
      <c r="C26839" t="s">
        <v>10344</v>
      </c>
      <c r="E26839" t="s">
        <v>764</v>
      </c>
    </row>
    <row r="26841" spans="1:5">
      <c r="A26841">
        <v>84159012</v>
      </c>
      <c r="C26841" t="s">
        <v>10345</v>
      </c>
      <c r="E26841" t="s">
        <v>5220</v>
      </c>
    </row>
    <row r="26843" spans="1:5">
      <c r="A26843">
        <v>84159019</v>
      </c>
      <c r="C26843" t="s">
        <v>3208</v>
      </c>
      <c r="E26843">
        <v>16</v>
      </c>
    </row>
    <row r="26845" spans="1:5">
      <c r="C26845" t="s">
        <v>10346</v>
      </c>
    </row>
    <row r="26847" spans="1:5">
      <c r="A26847">
        <v>84159021</v>
      </c>
      <c r="C26847" t="s">
        <v>10347</v>
      </c>
      <c r="E26847" t="s">
        <v>5220</v>
      </c>
    </row>
    <row r="26849" spans="1:5">
      <c r="A26849">
        <v>84159029</v>
      </c>
      <c r="C26849" t="s">
        <v>3208</v>
      </c>
      <c r="E26849">
        <v>16</v>
      </c>
    </row>
    <row r="26851" spans="1:5">
      <c r="A26851">
        <v>8415903</v>
      </c>
      <c r="C26851" t="s">
        <v>10348</v>
      </c>
      <c r="E26851">
        <v>16</v>
      </c>
    </row>
    <row r="26853" spans="1:5">
      <c r="C26853" t="s">
        <v>2414</v>
      </c>
      <c r="D26853" t="s">
        <v>61</v>
      </c>
    </row>
    <row r="26855" spans="1:5">
      <c r="A26855">
        <v>84159091</v>
      </c>
      <c r="C26855" t="s">
        <v>10349</v>
      </c>
      <c r="E26855">
        <v>35</v>
      </c>
    </row>
    <row r="26856" spans="1:5">
      <c r="C26856" t="s">
        <v>10350</v>
      </c>
    </row>
    <row r="26857" spans="1:5">
      <c r="C26857" t="s">
        <v>10351</v>
      </c>
    </row>
    <row r="26859" spans="1:5">
      <c r="A26859">
        <v>84159099</v>
      </c>
      <c r="C26859" t="s">
        <v>3208</v>
      </c>
      <c r="E26859">
        <v>20</v>
      </c>
    </row>
    <row r="26861" spans="1:5">
      <c r="A26861">
        <v>8416</v>
      </c>
      <c r="C26861" t="s">
        <v>10352</v>
      </c>
    </row>
    <row r="26862" spans="1:5">
      <c r="C26862" t="s">
        <v>10353</v>
      </c>
    </row>
    <row r="26863" spans="1:5">
      <c r="C26863" t="s">
        <v>10354</v>
      </c>
    </row>
    <row r="26864" spans="1:5">
      <c r="C26864" t="s">
        <v>10355</v>
      </c>
    </row>
    <row r="26865" spans="1:5">
      <c r="C26865" t="s">
        <v>10356</v>
      </c>
    </row>
    <row r="26866" spans="1:5">
      <c r="A26866">
        <v>84161</v>
      </c>
      <c r="C26866" t="s">
        <v>10357</v>
      </c>
      <c r="E26866">
        <v>3</v>
      </c>
    </row>
    <row r="26868" spans="1:5">
      <c r="A26868">
        <v>84162</v>
      </c>
      <c r="C26868" t="s">
        <v>10358</v>
      </c>
      <c r="E26868">
        <v>3</v>
      </c>
    </row>
    <row r="26869" spans="1:5">
      <c r="C26869" t="s">
        <v>10359</v>
      </c>
    </row>
    <row r="26871" spans="1:5">
      <c r="A26871">
        <v>84163</v>
      </c>
      <c r="C26871" t="s">
        <v>10360</v>
      </c>
      <c r="E26871">
        <v>3</v>
      </c>
    </row>
    <row r="26872" spans="1:5">
      <c r="C26872" t="s">
        <v>10361</v>
      </c>
    </row>
    <row r="26873" spans="1:5">
      <c r="C26873" t="s">
        <v>10362</v>
      </c>
    </row>
    <row r="26875" spans="1:5">
      <c r="A26875">
        <v>84169</v>
      </c>
      <c r="C26875" t="s">
        <v>7487</v>
      </c>
      <c r="E26875">
        <v>3</v>
      </c>
    </row>
    <row r="26877" spans="1:5">
      <c r="A26877">
        <v>8417</v>
      </c>
      <c r="C26877" t="s">
        <v>10363</v>
      </c>
    </row>
    <row r="26878" spans="1:5">
      <c r="C26878" t="s">
        <v>10364</v>
      </c>
    </row>
    <row r="26880" spans="1:5">
      <c r="C26880" t="s">
        <v>10365</v>
      </c>
    </row>
    <row r="26881" spans="1:5">
      <c r="C26881" t="s">
        <v>10366</v>
      </c>
    </row>
    <row r="26882" spans="1:5">
      <c r="C26882" t="s">
        <v>2416</v>
      </c>
    </row>
    <row r="26883" spans="1:5">
      <c r="A26883">
        <v>8417101</v>
      </c>
      <c r="C26883" t="s">
        <v>10367</v>
      </c>
      <c r="E26883">
        <v>3</v>
      </c>
    </row>
    <row r="26885" spans="1:5">
      <c r="A26885">
        <v>8417109</v>
      </c>
      <c r="C26885" t="s">
        <v>56</v>
      </c>
      <c r="E26885">
        <v>3</v>
      </c>
    </row>
    <row r="26889" spans="1:5">
      <c r="A26889">
        <v>406</v>
      </c>
    </row>
    <row r="26891" spans="1:5">
      <c r="A26891" t="s">
        <v>0</v>
      </c>
      <c r="D26891" t="s">
        <v>1</v>
      </c>
      <c r="E26891" t="s">
        <v>2</v>
      </c>
    </row>
    <row r="26893" spans="1:5">
      <c r="A26893" t="s">
        <v>4</v>
      </c>
      <c r="B26893" t="s">
        <v>5</v>
      </c>
    </row>
    <row r="26894" spans="1:5">
      <c r="A26894" t="s">
        <v>7</v>
      </c>
      <c r="B26894" t="s">
        <v>8</v>
      </c>
    </row>
    <row r="26895" spans="1:5">
      <c r="A26895" t="s">
        <v>12</v>
      </c>
    </row>
    <row r="26896" spans="1:5">
      <c r="A26896">
        <v>-1</v>
      </c>
      <c r="B26896">
        <v>-2</v>
      </c>
      <c r="D26896">
        <v>-3</v>
      </c>
      <c r="E26896">
        <v>-4</v>
      </c>
    </row>
    <row r="26898" spans="1:5">
      <c r="A26898">
        <v>84172</v>
      </c>
      <c r="C26898" t="s">
        <v>10368</v>
      </c>
      <c r="E26898">
        <v>3</v>
      </c>
    </row>
    <row r="26900" spans="1:5">
      <c r="A26900">
        <v>84178</v>
      </c>
      <c r="C26900" t="s">
        <v>33</v>
      </c>
      <c r="E26900">
        <v>3</v>
      </c>
    </row>
    <row r="26902" spans="1:5">
      <c r="A26902">
        <v>84179</v>
      </c>
      <c r="C26902" t="s">
        <v>7487</v>
      </c>
      <c r="E26902">
        <v>3</v>
      </c>
    </row>
    <row r="26904" spans="1:5">
      <c r="A26904">
        <v>8418</v>
      </c>
      <c r="C26904" t="s">
        <v>10369</v>
      </c>
    </row>
    <row r="26905" spans="1:5">
      <c r="C26905" t="s">
        <v>10370</v>
      </c>
    </row>
    <row r="26906" spans="1:5">
      <c r="C26906" t="s">
        <v>10371</v>
      </c>
    </row>
    <row r="26907" spans="1:5">
      <c r="C26907" t="s">
        <v>10372</v>
      </c>
    </row>
    <row r="26909" spans="1:5">
      <c r="A26909">
        <v>84181</v>
      </c>
      <c r="C26909" t="s">
        <v>10373</v>
      </c>
      <c r="E26909">
        <v>20</v>
      </c>
    </row>
    <row r="26910" spans="1:5">
      <c r="C26910" t="s">
        <v>10374</v>
      </c>
    </row>
    <row r="26912" spans="1:5">
      <c r="C26912" t="s">
        <v>360</v>
      </c>
      <c r="D26912" t="s">
        <v>10375</v>
      </c>
    </row>
    <row r="26914" spans="1:5">
      <c r="A26914">
        <v>841821</v>
      </c>
      <c r="C26914" t="s">
        <v>10376</v>
      </c>
      <c r="E26914">
        <v>20</v>
      </c>
    </row>
    <row r="26916" spans="1:5">
      <c r="A26916">
        <v>841829</v>
      </c>
      <c r="C26916" t="s">
        <v>27</v>
      </c>
      <c r="E26916">
        <v>20</v>
      </c>
    </row>
    <row r="26918" spans="1:5">
      <c r="A26918">
        <v>84183</v>
      </c>
      <c r="C26918" t="s">
        <v>10377</v>
      </c>
      <c r="E26918" t="s">
        <v>98</v>
      </c>
    </row>
    <row r="26919" spans="1:5">
      <c r="C26919" t="s">
        <v>10378</v>
      </c>
    </row>
    <row r="26921" spans="1:5">
      <c r="A26921">
        <v>84184</v>
      </c>
      <c r="C26921" t="s">
        <v>10379</v>
      </c>
      <c r="E26921" t="s">
        <v>98</v>
      </c>
    </row>
    <row r="26922" spans="1:5">
      <c r="C26922" t="s">
        <v>10380</v>
      </c>
    </row>
    <row r="26924" spans="1:5">
      <c r="A26924">
        <v>84185</v>
      </c>
      <c r="C26924" t="s">
        <v>360</v>
      </c>
      <c r="D26924" t="s">
        <v>10381</v>
      </c>
      <c r="E26924">
        <v>20</v>
      </c>
    </row>
    <row r="26925" spans="1:5">
      <c r="C26925" t="s">
        <v>10382</v>
      </c>
    </row>
    <row r="26926" spans="1:5">
      <c r="C26926" t="s">
        <v>10383</v>
      </c>
    </row>
    <row r="26927" spans="1:5">
      <c r="C26927" t="s">
        <v>10384</v>
      </c>
    </row>
    <row r="26929" spans="1:5">
      <c r="C26929" t="s">
        <v>10385</v>
      </c>
    </row>
    <row r="26930" spans="1:5">
      <c r="C26930" t="s">
        <v>10386</v>
      </c>
    </row>
    <row r="26932" spans="1:5">
      <c r="A26932">
        <v>841861</v>
      </c>
      <c r="C26932" t="s">
        <v>10387</v>
      </c>
      <c r="E26932">
        <v>20</v>
      </c>
    </row>
    <row r="26933" spans="1:5">
      <c r="C26933" t="s">
        <v>10388</v>
      </c>
    </row>
    <row r="26935" spans="1:5">
      <c r="C26935" t="s">
        <v>676</v>
      </c>
    </row>
    <row r="26937" spans="1:5">
      <c r="A26937">
        <v>84186910</v>
      </c>
      <c r="C26937" t="s">
        <v>10389</v>
      </c>
      <c r="E26937" t="s">
        <v>265</v>
      </c>
    </row>
    <row r="26939" spans="1:5">
      <c r="A26939">
        <v>8418692</v>
      </c>
      <c r="C26939" t="s">
        <v>10390</v>
      </c>
      <c r="E26939">
        <v>11</v>
      </c>
    </row>
    <row r="26940" spans="1:5">
      <c r="C26940" t="s">
        <v>10391</v>
      </c>
    </row>
    <row r="26942" spans="1:5">
      <c r="A26942">
        <v>8418693</v>
      </c>
      <c r="C26942" t="s">
        <v>10392</v>
      </c>
      <c r="E26942">
        <v>20</v>
      </c>
    </row>
    <row r="26944" spans="1:5">
      <c r="A26944">
        <v>8418699</v>
      </c>
      <c r="C26944" t="s">
        <v>56</v>
      </c>
      <c r="E26944">
        <v>20</v>
      </c>
    </row>
    <row r="26946" spans="1:5">
      <c r="C26946" t="s">
        <v>10074</v>
      </c>
    </row>
    <row r="26948" spans="1:5">
      <c r="A26948">
        <v>84189100</v>
      </c>
      <c r="C26948" t="s">
        <v>10393</v>
      </c>
      <c r="E26948" t="s">
        <v>98</v>
      </c>
    </row>
    <row r="26949" spans="1:5">
      <c r="C26949" t="s">
        <v>10394</v>
      </c>
    </row>
    <row r="26951" spans="1:5">
      <c r="C26951" t="s">
        <v>676</v>
      </c>
    </row>
    <row r="26953" spans="1:5">
      <c r="A26953">
        <v>84189910</v>
      </c>
      <c r="C26953" t="s">
        <v>10395</v>
      </c>
      <c r="E26953" t="s">
        <v>155</v>
      </c>
    </row>
    <row r="26954" spans="1:5">
      <c r="C26954" t="s">
        <v>10396</v>
      </c>
    </row>
    <row r="26955" spans="1:5">
      <c r="A26955">
        <v>8418992</v>
      </c>
      <c r="C26955" t="s">
        <v>10397</v>
      </c>
      <c r="E26955">
        <v>11</v>
      </c>
    </row>
    <row r="26957" spans="1:5">
      <c r="A26957">
        <v>8418993</v>
      </c>
      <c r="C26957" t="s">
        <v>10398</v>
      </c>
      <c r="E26957" t="s">
        <v>265</v>
      </c>
    </row>
    <row r="26959" spans="1:5">
      <c r="A26959">
        <v>8418999</v>
      </c>
      <c r="C26959" t="s">
        <v>56</v>
      </c>
      <c r="E26959">
        <v>20</v>
      </c>
    </row>
    <row r="26968" spans="1:5">
      <c r="A26968">
        <v>407</v>
      </c>
    </row>
    <row r="26970" spans="1:5">
      <c r="A26970" t="s">
        <v>0</v>
      </c>
      <c r="D26970" t="s">
        <v>1</v>
      </c>
      <c r="E26970" t="s">
        <v>2</v>
      </c>
    </row>
    <row r="26972" spans="1:5">
      <c r="A26972" t="s">
        <v>4</v>
      </c>
      <c r="B26972" t="s">
        <v>5</v>
      </c>
    </row>
    <row r="26973" spans="1:5">
      <c r="A26973" t="s">
        <v>7</v>
      </c>
      <c r="B26973" t="s">
        <v>8</v>
      </c>
    </row>
    <row r="26974" spans="1:5">
      <c r="A26974" t="s">
        <v>12</v>
      </c>
    </row>
    <row r="26975" spans="1:5">
      <c r="A26975">
        <v>-1</v>
      </c>
      <c r="B26975">
        <v>-2</v>
      </c>
      <c r="D26975">
        <v>-3</v>
      </c>
      <c r="E26975">
        <v>-4</v>
      </c>
    </row>
    <row r="26977" spans="1:4">
      <c r="A26977">
        <v>8419</v>
      </c>
      <c r="C26977" t="s">
        <v>10399</v>
      </c>
    </row>
    <row r="26978" spans="1:4">
      <c r="C26978" t="s">
        <v>10400</v>
      </c>
      <c r="D26978" t="s">
        <v>10401</v>
      </c>
    </row>
    <row r="26979" spans="1:4">
      <c r="C26979" t="s">
        <v>10402</v>
      </c>
    </row>
    <row r="26980" spans="1:4">
      <c r="C26980" t="s">
        <v>10403</v>
      </c>
    </row>
    <row r="26981" spans="1:4">
      <c r="C26981" t="s">
        <v>10404</v>
      </c>
    </row>
    <row r="26982" spans="1:4">
      <c r="C26982" t="s">
        <v>10405</v>
      </c>
    </row>
    <row r="26983" spans="1:4">
      <c r="C26983" t="s">
        <v>10406</v>
      </c>
    </row>
    <row r="26984" spans="1:4">
      <c r="C26984" t="s">
        <v>10407</v>
      </c>
    </row>
    <row r="26985" spans="1:4">
      <c r="C26985" t="s">
        <v>10408</v>
      </c>
    </row>
    <row r="26986" spans="1:4">
      <c r="C26986" t="s">
        <v>10409</v>
      </c>
    </row>
    <row r="26987" spans="1:4">
      <c r="C26987" t="s">
        <v>10410</v>
      </c>
    </row>
    <row r="26988" spans="1:4">
      <c r="C26988" t="s">
        <v>10411</v>
      </c>
    </row>
    <row r="26990" spans="1:4">
      <c r="C26990" t="s">
        <v>10412</v>
      </c>
    </row>
    <row r="26991" spans="1:4">
      <c r="C26991" t="s">
        <v>10413</v>
      </c>
    </row>
    <row r="26993" spans="1:5">
      <c r="A26993">
        <v>841911</v>
      </c>
      <c r="C26993" t="s">
        <v>10414</v>
      </c>
      <c r="E26993">
        <v>20</v>
      </c>
    </row>
    <row r="26995" spans="1:5">
      <c r="A26995">
        <v>841919</v>
      </c>
      <c r="C26995" t="s">
        <v>27</v>
      </c>
      <c r="E26995">
        <v>20</v>
      </c>
    </row>
    <row r="26997" spans="1:5">
      <c r="A26997">
        <v>84192</v>
      </c>
      <c r="C26997" t="s">
        <v>10415</v>
      </c>
      <c r="E26997" t="s">
        <v>155</v>
      </c>
    </row>
    <row r="26999" spans="1:5">
      <c r="C26999" t="s">
        <v>10416</v>
      </c>
    </row>
    <row r="27001" spans="1:5">
      <c r="A27001">
        <v>84193100</v>
      </c>
      <c r="C27001" t="s">
        <v>10417</v>
      </c>
      <c r="E27001">
        <v>3</v>
      </c>
    </row>
    <row r="27003" spans="1:5">
      <c r="A27003">
        <v>841932</v>
      </c>
      <c r="C27003" t="s">
        <v>10418</v>
      </c>
      <c r="E27003" t="s">
        <v>155</v>
      </c>
    </row>
    <row r="27005" spans="1:5">
      <c r="A27005">
        <v>841939</v>
      </c>
      <c r="C27005" t="s">
        <v>27</v>
      </c>
      <c r="E27005">
        <v>3</v>
      </c>
    </row>
    <row r="27007" spans="1:5">
      <c r="A27007">
        <v>84194</v>
      </c>
      <c r="C27007" t="s">
        <v>10419</v>
      </c>
      <c r="E27007" t="s">
        <v>98</v>
      </c>
    </row>
    <row r="27009" spans="1:5">
      <c r="A27009">
        <v>84195</v>
      </c>
      <c r="C27009" t="s">
        <v>10420</v>
      </c>
      <c r="E27009">
        <v>20</v>
      </c>
    </row>
    <row r="27011" spans="1:5">
      <c r="C27011" t="s">
        <v>10421</v>
      </c>
    </row>
    <row r="27013" spans="1:5">
      <c r="A27013">
        <v>84196010</v>
      </c>
      <c r="C27013" t="s">
        <v>10422</v>
      </c>
      <c r="E27013">
        <v>3</v>
      </c>
    </row>
    <row r="27015" spans="1:5">
      <c r="A27015">
        <v>8419609</v>
      </c>
      <c r="C27015" t="s">
        <v>56</v>
      </c>
      <c r="E27015">
        <v>3</v>
      </c>
    </row>
    <row r="27017" spans="1:5">
      <c r="C27017" t="s">
        <v>10423</v>
      </c>
    </row>
    <row r="27019" spans="1:5">
      <c r="A27019">
        <v>84198100</v>
      </c>
      <c r="C27019" t="s">
        <v>10424</v>
      </c>
      <c r="E27019" t="s">
        <v>98</v>
      </c>
    </row>
    <row r="27020" spans="1:5">
      <c r="C27020" t="s">
        <v>10425</v>
      </c>
    </row>
    <row r="27022" spans="1:5">
      <c r="C27022" t="s">
        <v>676</v>
      </c>
    </row>
    <row r="27024" spans="1:5">
      <c r="A27024">
        <v>84198910</v>
      </c>
      <c r="C27024" t="s">
        <v>10426</v>
      </c>
      <c r="E27024">
        <v>20</v>
      </c>
    </row>
    <row r="27026" spans="1:5">
      <c r="A27026">
        <v>8419899</v>
      </c>
      <c r="C27026" t="s">
        <v>56</v>
      </c>
      <c r="E27026">
        <v>20</v>
      </c>
    </row>
    <row r="27028" spans="1:5">
      <c r="C27028" t="s">
        <v>10074</v>
      </c>
    </row>
    <row r="27030" spans="1:5">
      <c r="A27030">
        <v>84199010</v>
      </c>
      <c r="C27030" t="s">
        <v>10427</v>
      </c>
      <c r="E27030" t="s">
        <v>155</v>
      </c>
    </row>
    <row r="27031" spans="1:5">
      <c r="C27031" t="s">
        <v>10428</v>
      </c>
    </row>
    <row r="27033" spans="1:5">
      <c r="A27033">
        <v>8419902</v>
      </c>
      <c r="C27033" t="s">
        <v>10429</v>
      </c>
      <c r="E27033" t="s">
        <v>764</v>
      </c>
    </row>
    <row r="27035" spans="1:5">
      <c r="A27035">
        <v>8419909</v>
      </c>
      <c r="C27035" t="s">
        <v>56</v>
      </c>
      <c r="E27035">
        <v>20</v>
      </c>
    </row>
    <row r="27037" spans="1:5">
      <c r="A27037">
        <v>842</v>
      </c>
      <c r="C27037" t="s">
        <v>10430</v>
      </c>
    </row>
    <row r="27038" spans="1:5">
      <c r="C27038" t="s">
        <v>10431</v>
      </c>
    </row>
    <row r="27039" spans="1:5">
      <c r="C27039" t="s">
        <v>10432</v>
      </c>
    </row>
    <row r="27040" spans="1:5">
      <c r="A27040">
        <v>84201</v>
      </c>
      <c r="C27040" t="s">
        <v>10433</v>
      </c>
      <c r="E27040" t="s">
        <v>155</v>
      </c>
    </row>
    <row r="27042" spans="1:5">
      <c r="C27042" t="s">
        <v>10074</v>
      </c>
    </row>
    <row r="27044" spans="1:5">
      <c r="A27044">
        <v>84209100</v>
      </c>
      <c r="C27044" t="s">
        <v>10434</v>
      </c>
      <c r="E27044">
        <v>3</v>
      </c>
    </row>
    <row r="27048" spans="1:5">
      <c r="A27048">
        <v>408</v>
      </c>
    </row>
    <row r="27050" spans="1:5">
      <c r="A27050" t="s">
        <v>0</v>
      </c>
      <c r="D27050" t="s">
        <v>1</v>
      </c>
      <c r="E27050" t="s">
        <v>2</v>
      </c>
    </row>
    <row r="27052" spans="1:5">
      <c r="A27052" t="s">
        <v>4</v>
      </c>
      <c r="B27052" t="s">
        <v>5</v>
      </c>
    </row>
    <row r="27053" spans="1:5">
      <c r="A27053" t="s">
        <v>7</v>
      </c>
      <c r="B27053" t="s">
        <v>8</v>
      </c>
    </row>
    <row r="27054" spans="1:5">
      <c r="A27054" t="s">
        <v>12</v>
      </c>
    </row>
    <row r="27055" spans="1:5">
      <c r="A27055">
        <v>-1</v>
      </c>
      <c r="B27055">
        <v>-2</v>
      </c>
      <c r="D27055">
        <v>-3</v>
      </c>
      <c r="E27055">
        <v>-4</v>
      </c>
    </row>
    <row r="27057" spans="1:5">
      <c r="A27057">
        <v>842099</v>
      </c>
      <c r="C27057" t="s">
        <v>27</v>
      </c>
      <c r="E27057">
        <v>3</v>
      </c>
    </row>
    <row r="27059" spans="1:5">
      <c r="A27059">
        <v>8421</v>
      </c>
      <c r="C27059" t="s">
        <v>10435</v>
      </c>
    </row>
    <row r="27060" spans="1:5">
      <c r="C27060" t="s">
        <v>10436</v>
      </c>
    </row>
    <row r="27061" spans="1:5">
      <c r="C27061" t="s">
        <v>10437</v>
      </c>
    </row>
    <row r="27063" spans="1:5">
      <c r="C27063" t="s">
        <v>10438</v>
      </c>
    </row>
    <row r="27065" spans="1:5">
      <c r="A27065">
        <v>84211100</v>
      </c>
      <c r="C27065" t="s">
        <v>10439</v>
      </c>
      <c r="E27065">
        <v>3</v>
      </c>
    </row>
    <row r="27067" spans="1:5">
      <c r="A27067">
        <v>842112</v>
      </c>
      <c r="C27067" t="s">
        <v>10440</v>
      </c>
      <c r="E27067">
        <v>20</v>
      </c>
    </row>
    <row r="27069" spans="1:5">
      <c r="A27069">
        <v>842119</v>
      </c>
      <c r="C27069" t="s">
        <v>27</v>
      </c>
      <c r="E27069">
        <v>11</v>
      </c>
    </row>
    <row r="27071" spans="1:5">
      <c r="C27071" t="s">
        <v>10441</v>
      </c>
    </row>
    <row r="27072" spans="1:5">
      <c r="C27072" t="s">
        <v>10442</v>
      </c>
    </row>
    <row r="27074" spans="1:5">
      <c r="A27074">
        <v>842121</v>
      </c>
      <c r="C27074" t="s">
        <v>10443</v>
      </c>
      <c r="E27074" t="s">
        <v>764</v>
      </c>
    </row>
    <row r="27076" spans="1:5">
      <c r="A27076">
        <v>842122</v>
      </c>
      <c r="C27076" t="s">
        <v>10444</v>
      </c>
      <c r="E27076" t="s">
        <v>764</v>
      </c>
    </row>
    <row r="27077" spans="1:5">
      <c r="C27077" t="s">
        <v>10445</v>
      </c>
    </row>
    <row r="27079" spans="1:5">
      <c r="C27079" t="s">
        <v>10446</v>
      </c>
    </row>
    <row r="27080" spans="1:5">
      <c r="C27080" t="s">
        <v>10135</v>
      </c>
    </row>
    <row r="27082" spans="1:5">
      <c r="A27082">
        <v>8421231</v>
      </c>
      <c r="C27082" t="s">
        <v>10447</v>
      </c>
      <c r="E27082" t="s">
        <v>5220</v>
      </c>
    </row>
    <row r="27083" spans="1:5">
      <c r="C27083" t="s">
        <v>10448</v>
      </c>
    </row>
    <row r="27084" spans="1:5">
      <c r="C27084" t="s">
        <v>10449</v>
      </c>
    </row>
    <row r="27085" spans="1:5">
      <c r="C27085" t="s">
        <v>10450</v>
      </c>
    </row>
    <row r="27086" spans="1:5">
      <c r="C27086" t="s">
        <v>10451</v>
      </c>
    </row>
    <row r="27087" spans="1:5">
      <c r="A27087">
        <v>8421232</v>
      </c>
      <c r="C27087" t="s">
        <v>10452</v>
      </c>
      <c r="E27087" t="s">
        <v>5220</v>
      </c>
    </row>
    <row r="27088" spans="1:5">
      <c r="C27088" t="s">
        <v>5388</v>
      </c>
    </row>
    <row r="27090" spans="1:5">
      <c r="A27090">
        <v>8421239</v>
      </c>
      <c r="C27090" t="s">
        <v>56</v>
      </c>
      <c r="E27090">
        <v>35</v>
      </c>
    </row>
    <row r="27092" spans="1:5">
      <c r="A27092">
        <v>842129</v>
      </c>
      <c r="C27092" t="s">
        <v>27</v>
      </c>
      <c r="E27092">
        <v>20</v>
      </c>
    </row>
    <row r="27094" spans="1:5">
      <c r="C27094" t="s">
        <v>10453</v>
      </c>
    </row>
    <row r="27095" spans="1:5">
      <c r="C27095" t="s">
        <v>10454</v>
      </c>
    </row>
    <row r="27097" spans="1:5">
      <c r="C27097" t="s">
        <v>10455</v>
      </c>
    </row>
    <row r="27098" spans="1:5">
      <c r="C27098" t="s">
        <v>10135</v>
      </c>
    </row>
    <row r="27099" spans="1:5">
      <c r="A27099">
        <v>8421311</v>
      </c>
      <c r="C27099" t="s">
        <v>2414</v>
      </c>
      <c r="D27099" t="s">
        <v>10456</v>
      </c>
      <c r="E27099">
        <v>35</v>
      </c>
    </row>
    <row r="27100" spans="1:5">
      <c r="C27100" t="s">
        <v>10457</v>
      </c>
    </row>
    <row r="27101" spans="1:5">
      <c r="C27101" t="s">
        <v>10458</v>
      </c>
    </row>
    <row r="27102" spans="1:5">
      <c r="C27102" t="s">
        <v>10459</v>
      </c>
    </row>
    <row r="27103" spans="1:5">
      <c r="C27103" t="s">
        <v>10460</v>
      </c>
    </row>
    <row r="27104" spans="1:5">
      <c r="C27104" t="s">
        <v>10461</v>
      </c>
    </row>
    <row r="27106" spans="1:5">
      <c r="A27106">
        <v>8421319</v>
      </c>
      <c r="C27106" t="s">
        <v>2414</v>
      </c>
      <c r="D27106" t="s">
        <v>79</v>
      </c>
      <c r="E27106">
        <v>35</v>
      </c>
    </row>
    <row r="27108" spans="1:5">
      <c r="C27108" t="s">
        <v>676</v>
      </c>
    </row>
    <row r="27110" spans="1:5">
      <c r="A27110">
        <v>84213910</v>
      </c>
      <c r="C27110" t="s">
        <v>10462</v>
      </c>
      <c r="E27110" t="s">
        <v>155</v>
      </c>
    </row>
    <row r="27111" spans="1:5">
      <c r="C27111" t="s">
        <v>10463</v>
      </c>
    </row>
    <row r="27113" spans="1:5">
      <c r="A27113">
        <v>8421392</v>
      </c>
      <c r="C27113" t="s">
        <v>10464</v>
      </c>
      <c r="E27113" t="s">
        <v>265</v>
      </c>
    </row>
    <row r="27115" spans="1:5">
      <c r="A27115">
        <v>8421393</v>
      </c>
      <c r="C27115" t="s">
        <v>10465</v>
      </c>
      <c r="E27115">
        <v>3</v>
      </c>
    </row>
    <row r="27117" spans="1:5">
      <c r="A27117">
        <v>8421394</v>
      </c>
      <c r="C27117" t="s">
        <v>10466</v>
      </c>
      <c r="E27117">
        <v>20</v>
      </c>
    </row>
    <row r="27119" spans="1:5">
      <c r="A27119">
        <v>8421395</v>
      </c>
      <c r="C27119" t="s">
        <v>10467</v>
      </c>
      <c r="E27119" t="s">
        <v>98</v>
      </c>
    </row>
    <row r="27121" spans="1:5">
      <c r="A27121">
        <v>8421399</v>
      </c>
      <c r="C27121" t="s">
        <v>56</v>
      </c>
      <c r="E27121">
        <v>20</v>
      </c>
    </row>
    <row r="27125" spans="1:5">
      <c r="A27125">
        <v>409</v>
      </c>
    </row>
    <row r="27127" spans="1:5">
      <c r="A27127" t="s">
        <v>0</v>
      </c>
      <c r="C27127" t="s">
        <v>1</v>
      </c>
      <c r="D27127" t="s">
        <v>2</v>
      </c>
    </row>
    <row r="27129" spans="1:5">
      <c r="A27129" t="s">
        <v>4</v>
      </c>
      <c r="B27129" t="s">
        <v>5</v>
      </c>
    </row>
    <row r="27130" spans="1:5">
      <c r="A27130" t="s">
        <v>7</v>
      </c>
      <c r="B27130" t="s">
        <v>8</v>
      </c>
    </row>
    <row r="27131" spans="1:5">
      <c r="A27131" t="s">
        <v>12</v>
      </c>
    </row>
    <row r="27132" spans="1:5">
      <c r="A27132">
        <v>-1</v>
      </c>
      <c r="B27132">
        <v>-2</v>
      </c>
      <c r="C27132">
        <v>-3</v>
      </c>
      <c r="D27132">
        <v>-4</v>
      </c>
    </row>
    <row r="27134" spans="1:5">
      <c r="C27134" t="s">
        <v>10074</v>
      </c>
    </row>
    <row r="27136" spans="1:5">
      <c r="C27136" t="s">
        <v>10468</v>
      </c>
    </row>
    <row r="27138" spans="1:4">
      <c r="A27138">
        <v>84219110</v>
      </c>
      <c r="C27138" t="s">
        <v>10469</v>
      </c>
      <c r="D27138" t="s">
        <v>155</v>
      </c>
    </row>
    <row r="27139" spans="1:4">
      <c r="C27139">
        <v>8421.19</v>
      </c>
    </row>
    <row r="27141" spans="1:4">
      <c r="A27141">
        <v>8421919</v>
      </c>
      <c r="C27141" t="s">
        <v>56</v>
      </c>
      <c r="D27141">
        <v>20</v>
      </c>
    </row>
    <row r="27143" spans="1:4">
      <c r="C27143" t="s">
        <v>676</v>
      </c>
    </row>
    <row r="27145" spans="1:4">
      <c r="A27145">
        <v>84219910</v>
      </c>
      <c r="C27145" t="s">
        <v>10470</v>
      </c>
      <c r="D27145" t="s">
        <v>155</v>
      </c>
    </row>
    <row r="27146" spans="1:4">
      <c r="C27146" t="s">
        <v>10471</v>
      </c>
    </row>
    <row r="27148" spans="1:4">
      <c r="A27148">
        <v>8421999</v>
      </c>
      <c r="C27148" t="s">
        <v>56</v>
      </c>
      <c r="D27148">
        <v>20</v>
      </c>
    </row>
    <row r="27150" spans="1:4">
      <c r="A27150">
        <v>8422</v>
      </c>
      <c r="C27150" t="s">
        <v>10472</v>
      </c>
    </row>
    <row r="27151" spans="1:4">
      <c r="C27151" t="s">
        <v>10473</v>
      </c>
    </row>
    <row r="27152" spans="1:4">
      <c r="C27152" t="s">
        <v>10474</v>
      </c>
    </row>
    <row r="27153" spans="1:4">
      <c r="C27153" t="s">
        <v>10475</v>
      </c>
    </row>
    <row r="27154" spans="1:4">
      <c r="C27154" t="s">
        <v>10476</v>
      </c>
    </row>
    <row r="27155" spans="1:4">
      <c r="C27155" t="s">
        <v>10477</v>
      </c>
    </row>
    <row r="27156" spans="1:4">
      <c r="C27156" t="s">
        <v>10478</v>
      </c>
    </row>
    <row r="27157" spans="1:4">
      <c r="C27157" t="s">
        <v>10479</v>
      </c>
    </row>
    <row r="27158" spans="1:4">
      <c r="C27158" t="s">
        <v>10480</v>
      </c>
    </row>
    <row r="27160" spans="1:4">
      <c r="C27160" t="s">
        <v>10481</v>
      </c>
    </row>
    <row r="27162" spans="1:4">
      <c r="A27162">
        <v>84221100</v>
      </c>
      <c r="C27162" t="s">
        <v>10482</v>
      </c>
      <c r="D27162" t="s">
        <v>764</v>
      </c>
    </row>
    <row r="27164" spans="1:4">
      <c r="A27164">
        <v>842219</v>
      </c>
      <c r="C27164" t="s">
        <v>27</v>
      </c>
      <c r="D27164">
        <v>16</v>
      </c>
    </row>
    <row r="27166" spans="1:4">
      <c r="A27166">
        <v>84222</v>
      </c>
      <c r="C27166" t="s">
        <v>10483</v>
      </c>
      <c r="D27166" t="s">
        <v>155</v>
      </c>
    </row>
    <row r="27167" spans="1:4">
      <c r="C27167" t="s">
        <v>10484</v>
      </c>
    </row>
    <row r="27169" spans="1:4">
      <c r="A27169">
        <v>84223</v>
      </c>
      <c r="C27169" t="s">
        <v>10485</v>
      </c>
      <c r="D27169" t="s">
        <v>155</v>
      </c>
    </row>
    <row r="27170" spans="1:4">
      <c r="C27170" t="s">
        <v>10486</v>
      </c>
    </row>
    <row r="27171" spans="1:4">
      <c r="C27171" t="s">
        <v>10487</v>
      </c>
    </row>
    <row r="27172" spans="1:4">
      <c r="C27172" t="s">
        <v>10488</v>
      </c>
    </row>
    <row r="27173" spans="1:4">
      <c r="C27173" t="s">
        <v>10489</v>
      </c>
    </row>
    <row r="27175" spans="1:4">
      <c r="A27175">
        <v>84224</v>
      </c>
      <c r="C27175" t="s">
        <v>10490</v>
      </c>
      <c r="D27175" t="s">
        <v>155</v>
      </c>
    </row>
    <row r="27176" spans="1:4">
      <c r="C27176" t="s">
        <v>10491</v>
      </c>
    </row>
    <row r="27178" spans="1:4">
      <c r="C27178" t="s">
        <v>10074</v>
      </c>
    </row>
    <row r="27180" spans="1:4">
      <c r="A27180">
        <v>84229010</v>
      </c>
      <c r="C27180" t="s">
        <v>10492</v>
      </c>
      <c r="D27180">
        <v>3</v>
      </c>
    </row>
    <row r="27182" spans="1:4">
      <c r="A27182">
        <v>8422909</v>
      </c>
      <c r="C27182" t="s">
        <v>56</v>
      </c>
      <c r="D27182">
        <v>3</v>
      </c>
    </row>
    <row r="27184" spans="1:4">
      <c r="A27184">
        <v>8423</v>
      </c>
      <c r="C27184" t="s">
        <v>10493</v>
      </c>
    </row>
    <row r="27185" spans="1:4">
      <c r="C27185" t="s">
        <v>10494</v>
      </c>
    </row>
    <row r="27186" spans="1:4">
      <c r="C27186" t="s">
        <v>10495</v>
      </c>
    </row>
    <row r="27187" spans="1:4">
      <c r="C27187" t="s">
        <v>10496</v>
      </c>
    </row>
    <row r="27189" spans="1:4">
      <c r="A27189">
        <v>84231</v>
      </c>
      <c r="C27189" t="s">
        <v>10497</v>
      </c>
      <c r="D27189">
        <v>3</v>
      </c>
    </row>
    <row r="27190" spans="1:4">
      <c r="C27190" t="s">
        <v>10498</v>
      </c>
    </row>
    <row r="27192" spans="1:4">
      <c r="A27192">
        <v>84232</v>
      </c>
      <c r="C27192" t="s">
        <v>10499</v>
      </c>
      <c r="D27192">
        <v>3</v>
      </c>
    </row>
    <row r="27193" spans="1:4">
      <c r="C27193" t="s">
        <v>10500</v>
      </c>
    </row>
    <row r="27200" spans="1:4">
      <c r="A27200">
        <v>410</v>
      </c>
    </row>
    <row r="27202" spans="1:5">
      <c r="A27202" t="s">
        <v>0</v>
      </c>
      <c r="D27202" t="s">
        <v>1</v>
      </c>
      <c r="E27202" t="s">
        <v>2</v>
      </c>
    </row>
    <row r="27204" spans="1:5">
      <c r="A27204" t="s">
        <v>4</v>
      </c>
      <c r="B27204" t="s">
        <v>5</v>
      </c>
    </row>
    <row r="27205" spans="1:5">
      <c r="A27205" t="s">
        <v>7</v>
      </c>
      <c r="B27205" t="s">
        <v>8</v>
      </c>
    </row>
    <row r="27206" spans="1:5">
      <c r="A27206" t="s">
        <v>12</v>
      </c>
    </row>
    <row r="27207" spans="1:5">
      <c r="A27207">
        <v>-1</v>
      </c>
      <c r="B27207">
        <v>-2</v>
      </c>
      <c r="D27207">
        <v>-3</v>
      </c>
      <c r="E27207">
        <v>-4</v>
      </c>
    </row>
    <row r="27209" spans="1:5">
      <c r="A27209">
        <v>84233</v>
      </c>
      <c r="C27209" t="s">
        <v>10501</v>
      </c>
      <c r="E27209" t="s">
        <v>155</v>
      </c>
    </row>
    <row r="27210" spans="1:5">
      <c r="C27210" t="s">
        <v>10502</v>
      </c>
    </row>
    <row r="27211" spans="1:5">
      <c r="C27211" t="s">
        <v>10503</v>
      </c>
    </row>
    <row r="27213" spans="1:5">
      <c r="C27213" t="s">
        <v>10504</v>
      </c>
    </row>
    <row r="27215" spans="1:5">
      <c r="A27215">
        <v>84238100</v>
      </c>
      <c r="C27215" t="s">
        <v>10505</v>
      </c>
      <c r="E27215" t="s">
        <v>155</v>
      </c>
    </row>
    <row r="27216" spans="1:5">
      <c r="C27216" t="s">
        <v>10506</v>
      </c>
    </row>
    <row r="27218" spans="1:5">
      <c r="A27218">
        <v>842382</v>
      </c>
      <c r="C27218" t="s">
        <v>10507</v>
      </c>
      <c r="E27218">
        <v>3</v>
      </c>
    </row>
    <row r="27219" spans="1:5">
      <c r="C27219" t="s">
        <v>10508</v>
      </c>
    </row>
    <row r="27221" spans="1:5">
      <c r="A27221">
        <v>842389</v>
      </c>
      <c r="C27221" t="s">
        <v>27</v>
      </c>
      <c r="E27221">
        <v>3</v>
      </c>
    </row>
    <row r="27223" spans="1:5">
      <c r="A27223">
        <v>84239</v>
      </c>
      <c r="C27223" t="s">
        <v>10509</v>
      </c>
      <c r="E27223" t="s">
        <v>155</v>
      </c>
    </row>
    <row r="27224" spans="1:5">
      <c r="C27224" t="s">
        <v>10510</v>
      </c>
    </row>
    <row r="27226" spans="1:5">
      <c r="A27226">
        <v>8424</v>
      </c>
      <c r="C27226" t="s">
        <v>10511</v>
      </c>
    </row>
    <row r="27227" spans="1:5">
      <c r="C27227" t="s">
        <v>10512</v>
      </c>
    </row>
    <row r="27228" spans="1:5">
      <c r="C27228" t="s">
        <v>10513</v>
      </c>
    </row>
    <row r="27229" spans="1:5">
      <c r="C27229" t="s">
        <v>10514</v>
      </c>
    </row>
    <row r="27230" spans="1:5">
      <c r="C27230" t="s">
        <v>10515</v>
      </c>
    </row>
    <row r="27231" spans="1:5">
      <c r="C27231" t="s">
        <v>10516</v>
      </c>
    </row>
    <row r="27232" spans="1:5">
      <c r="C27232" t="s">
        <v>10517</v>
      </c>
    </row>
    <row r="27234" spans="1:5">
      <c r="A27234">
        <v>84241</v>
      </c>
      <c r="C27234" t="s">
        <v>10518</v>
      </c>
      <c r="E27234" t="s">
        <v>98</v>
      </c>
    </row>
    <row r="27236" spans="1:5">
      <c r="C27236" t="s">
        <v>10519</v>
      </c>
    </row>
    <row r="27238" spans="1:5">
      <c r="A27238">
        <v>84242010</v>
      </c>
      <c r="C27238" t="s">
        <v>2414</v>
      </c>
      <c r="D27238" t="s">
        <v>10520</v>
      </c>
      <c r="E27238">
        <v>3</v>
      </c>
    </row>
    <row r="27240" spans="1:5">
      <c r="A27240">
        <v>8424202</v>
      </c>
      <c r="C27240" t="s">
        <v>2414</v>
      </c>
      <c r="D27240" t="s">
        <v>10521</v>
      </c>
      <c r="E27240">
        <v>11</v>
      </c>
    </row>
    <row r="27242" spans="1:5">
      <c r="A27242">
        <v>8424209</v>
      </c>
      <c r="C27242" t="s">
        <v>2414</v>
      </c>
      <c r="D27242" t="s">
        <v>79</v>
      </c>
      <c r="E27242">
        <v>20</v>
      </c>
    </row>
    <row r="27244" spans="1:5">
      <c r="A27244">
        <v>84243</v>
      </c>
      <c r="C27244" t="s">
        <v>10522</v>
      </c>
      <c r="E27244" t="s">
        <v>155</v>
      </c>
    </row>
    <row r="27245" spans="1:5">
      <c r="C27245" t="s">
        <v>10523</v>
      </c>
    </row>
    <row r="27247" spans="1:5">
      <c r="C27247" t="s">
        <v>10524</v>
      </c>
    </row>
    <row r="27249" spans="1:5">
      <c r="A27249">
        <v>84244100</v>
      </c>
      <c r="C27249" t="s">
        <v>10525</v>
      </c>
      <c r="E27249">
        <v>3</v>
      </c>
    </row>
    <row r="27251" spans="1:5">
      <c r="A27251">
        <v>842449</v>
      </c>
      <c r="C27251" t="s">
        <v>27</v>
      </c>
      <c r="E27251">
        <v>3</v>
      </c>
    </row>
    <row r="27253" spans="1:5">
      <c r="C27253" t="s">
        <v>9142</v>
      </c>
    </row>
    <row r="27255" spans="1:5">
      <c r="A27255">
        <v>84248200</v>
      </c>
      <c r="C27255" t="s">
        <v>10526</v>
      </c>
      <c r="E27255" t="s">
        <v>155</v>
      </c>
    </row>
    <row r="27257" spans="1:5">
      <c r="A27257">
        <v>842489</v>
      </c>
      <c r="C27257" t="s">
        <v>27</v>
      </c>
      <c r="E27257">
        <v>3</v>
      </c>
    </row>
    <row r="27259" spans="1:5">
      <c r="C27259" t="s">
        <v>10074</v>
      </c>
    </row>
    <row r="27261" spans="1:5">
      <c r="A27261">
        <v>84249010</v>
      </c>
      <c r="C27261" t="s">
        <v>10527</v>
      </c>
      <c r="E27261" t="s">
        <v>155</v>
      </c>
    </row>
    <row r="27262" spans="1:5">
      <c r="C27262" t="s">
        <v>10528</v>
      </c>
    </row>
    <row r="27264" spans="1:5">
      <c r="A27264">
        <v>8424909</v>
      </c>
      <c r="C27264" t="s">
        <v>56</v>
      </c>
      <c r="E27264">
        <v>3</v>
      </c>
    </row>
    <row r="27266" spans="1:5">
      <c r="A27266">
        <v>8425</v>
      </c>
      <c r="C27266" t="s">
        <v>10529</v>
      </c>
    </row>
    <row r="27267" spans="1:5">
      <c r="C27267" t="s">
        <v>10530</v>
      </c>
    </row>
    <row r="27269" spans="1:5">
      <c r="C27269" t="s">
        <v>10531</v>
      </c>
    </row>
    <row r="27270" spans="1:5">
      <c r="C27270" t="s">
        <v>10532</v>
      </c>
    </row>
    <row r="27272" spans="1:5">
      <c r="A27272">
        <v>842511</v>
      </c>
      <c r="C27272" t="s">
        <v>10533</v>
      </c>
      <c r="E27272">
        <v>3</v>
      </c>
    </row>
    <row r="27274" spans="1:5">
      <c r="A27274">
        <v>842519</v>
      </c>
      <c r="C27274" t="s">
        <v>27</v>
      </c>
      <c r="E27274">
        <v>3</v>
      </c>
    </row>
    <row r="27276" spans="1:5">
      <c r="C27276" t="s">
        <v>10534</v>
      </c>
    </row>
    <row r="27278" spans="1:5">
      <c r="A27278">
        <v>84253100</v>
      </c>
      <c r="C27278" t="s">
        <v>10533</v>
      </c>
      <c r="E27278">
        <v>3</v>
      </c>
    </row>
    <row r="27282" spans="1:4">
      <c r="A27282">
        <v>411</v>
      </c>
    </row>
    <row r="27284" spans="1:4">
      <c r="A27284" t="s">
        <v>0</v>
      </c>
      <c r="C27284" t="s">
        <v>1</v>
      </c>
      <c r="D27284" t="s">
        <v>2</v>
      </c>
    </row>
    <row r="27286" spans="1:4">
      <c r="A27286" t="s">
        <v>4</v>
      </c>
      <c r="B27286" t="s">
        <v>5</v>
      </c>
    </row>
    <row r="27287" spans="1:4">
      <c r="A27287" t="s">
        <v>7</v>
      </c>
      <c r="B27287" t="s">
        <v>8</v>
      </c>
    </row>
    <row r="27288" spans="1:4">
      <c r="A27288" t="s">
        <v>12</v>
      </c>
    </row>
    <row r="27289" spans="1:4">
      <c r="A27289">
        <v>-1</v>
      </c>
      <c r="B27289">
        <v>-2</v>
      </c>
      <c r="C27289">
        <v>-3</v>
      </c>
      <c r="D27289">
        <v>-4</v>
      </c>
    </row>
    <row r="27291" spans="1:4">
      <c r="A27291">
        <v>842539</v>
      </c>
      <c r="C27291" t="s">
        <v>27</v>
      </c>
      <c r="D27291">
        <v>3</v>
      </c>
    </row>
    <row r="27293" spans="1:4">
      <c r="C27293" t="s">
        <v>10535</v>
      </c>
    </row>
    <row r="27295" spans="1:4">
      <c r="A27295">
        <v>84254100</v>
      </c>
      <c r="C27295" t="s">
        <v>10536</v>
      </c>
      <c r="D27295" t="s">
        <v>155</v>
      </c>
    </row>
    <row r="27296" spans="1:4">
      <c r="C27296" t="s">
        <v>10537</v>
      </c>
    </row>
    <row r="27298" spans="1:4">
      <c r="A27298">
        <v>842542</v>
      </c>
      <c r="C27298" t="s">
        <v>10538</v>
      </c>
      <c r="D27298" t="s">
        <v>265</v>
      </c>
    </row>
    <row r="27300" spans="1:4">
      <c r="A27300">
        <v>842549</v>
      </c>
      <c r="C27300" t="s">
        <v>27</v>
      </c>
      <c r="D27300">
        <v>35</v>
      </c>
    </row>
    <row r="27302" spans="1:4">
      <c r="A27302">
        <v>8426</v>
      </c>
      <c r="C27302" t="s">
        <v>10539</v>
      </c>
    </row>
    <row r="27303" spans="1:4">
      <c r="C27303" t="s">
        <v>10540</v>
      </c>
    </row>
    <row r="27304" spans="1:4">
      <c r="C27304" t="s">
        <v>10541</v>
      </c>
    </row>
    <row r="27306" spans="1:4">
      <c r="C27306" t="s">
        <v>10542</v>
      </c>
    </row>
    <row r="27307" spans="1:4">
      <c r="C27307" t="s">
        <v>10543</v>
      </c>
    </row>
    <row r="27308" spans="1:4">
      <c r="C27308" t="s">
        <v>10544</v>
      </c>
    </row>
    <row r="27310" spans="1:4">
      <c r="C27310" t="s">
        <v>10545</v>
      </c>
    </row>
    <row r="27312" spans="1:4">
      <c r="A27312">
        <v>84261110</v>
      </c>
      <c r="C27312" t="s">
        <v>10546</v>
      </c>
      <c r="D27312" t="s">
        <v>265</v>
      </c>
    </row>
    <row r="27314" spans="1:4">
      <c r="A27314">
        <v>8426119</v>
      </c>
      <c r="C27314" t="s">
        <v>56</v>
      </c>
      <c r="D27314">
        <v>3</v>
      </c>
    </row>
    <row r="27316" spans="1:4">
      <c r="C27316" t="s">
        <v>10547</v>
      </c>
    </row>
    <row r="27317" spans="1:4">
      <c r="C27317" t="s">
        <v>10548</v>
      </c>
    </row>
    <row r="27319" spans="1:4">
      <c r="A27319">
        <v>8426121</v>
      </c>
      <c r="C27319" t="s">
        <v>10549</v>
      </c>
      <c r="D27319" t="s">
        <v>155</v>
      </c>
    </row>
    <row r="27321" spans="1:4">
      <c r="A27321">
        <v>8426129</v>
      </c>
      <c r="C27321" t="s">
        <v>56</v>
      </c>
      <c r="D27321">
        <v>3</v>
      </c>
    </row>
    <row r="27323" spans="1:4">
      <c r="C27323" t="s">
        <v>676</v>
      </c>
    </row>
    <row r="27325" spans="1:4">
      <c r="A27325">
        <v>84261910</v>
      </c>
      <c r="C27325" t="s">
        <v>10550</v>
      </c>
      <c r="D27325" t="s">
        <v>155</v>
      </c>
    </row>
    <row r="27327" spans="1:4">
      <c r="A27327">
        <v>8426199</v>
      </c>
      <c r="C27327" t="s">
        <v>56</v>
      </c>
      <c r="D27327">
        <v>3</v>
      </c>
    </row>
    <row r="27329" spans="1:4">
      <c r="A27329">
        <v>84262</v>
      </c>
      <c r="C27329" t="s">
        <v>10551</v>
      </c>
      <c r="D27329">
        <v>3</v>
      </c>
    </row>
    <row r="27331" spans="1:4">
      <c r="A27331">
        <v>84263</v>
      </c>
      <c r="C27331" t="s">
        <v>10552</v>
      </c>
      <c r="D27331" t="s">
        <v>155</v>
      </c>
    </row>
    <row r="27333" spans="1:4">
      <c r="C27333" t="s">
        <v>10553</v>
      </c>
    </row>
    <row r="27335" spans="1:4">
      <c r="A27335">
        <v>84264100</v>
      </c>
      <c r="C27335" t="s">
        <v>10554</v>
      </c>
      <c r="D27335">
        <v>3</v>
      </c>
    </row>
    <row r="27337" spans="1:4">
      <c r="A27337">
        <v>842649</v>
      </c>
      <c r="C27337" t="s">
        <v>27</v>
      </c>
      <c r="D27337">
        <v>3</v>
      </c>
    </row>
    <row r="27339" spans="1:4">
      <c r="C27339" t="s">
        <v>10555</v>
      </c>
    </row>
    <row r="27341" spans="1:4">
      <c r="A27341">
        <v>84269100</v>
      </c>
      <c r="C27341" t="s">
        <v>10556</v>
      </c>
      <c r="D27341">
        <v>11</v>
      </c>
    </row>
    <row r="27343" spans="1:4">
      <c r="A27343">
        <v>842699</v>
      </c>
      <c r="C27343" t="s">
        <v>27</v>
      </c>
      <c r="D27343">
        <v>16</v>
      </c>
    </row>
    <row r="27345" spans="1:4">
      <c r="A27345">
        <v>8427</v>
      </c>
      <c r="C27345" t="s">
        <v>10557</v>
      </c>
    </row>
    <row r="27346" spans="1:4">
      <c r="C27346" t="s">
        <v>10558</v>
      </c>
    </row>
    <row r="27348" spans="1:4">
      <c r="A27348">
        <v>84271</v>
      </c>
      <c r="C27348" t="s">
        <v>10559</v>
      </c>
      <c r="D27348">
        <v>3</v>
      </c>
    </row>
    <row r="27349" spans="1:4">
      <c r="C27349" t="s">
        <v>10560</v>
      </c>
    </row>
    <row r="27351" spans="1:4">
      <c r="C27351" t="s">
        <v>10561</v>
      </c>
    </row>
    <row r="27353" spans="1:4">
      <c r="A27353">
        <v>84272010</v>
      </c>
      <c r="C27353" t="s">
        <v>10562</v>
      </c>
      <c r="D27353" t="s">
        <v>155</v>
      </c>
    </row>
    <row r="27355" spans="1:4">
      <c r="A27355">
        <v>8427209</v>
      </c>
      <c r="C27355" t="s">
        <v>56</v>
      </c>
      <c r="D27355">
        <v>3</v>
      </c>
    </row>
    <row r="27357" spans="1:4">
      <c r="A27357">
        <v>84279</v>
      </c>
      <c r="C27357" t="s">
        <v>10563</v>
      </c>
      <c r="D27357">
        <v>3</v>
      </c>
    </row>
    <row r="27359" spans="1:4">
      <c r="A27359">
        <v>8428</v>
      </c>
      <c r="C27359" t="s">
        <v>10564</v>
      </c>
    </row>
    <row r="27360" spans="1:4">
      <c r="C27360" t="s">
        <v>10565</v>
      </c>
    </row>
    <row r="27361" spans="1:5">
      <c r="C27361" t="s">
        <v>10566</v>
      </c>
    </row>
    <row r="27363" spans="1:5">
      <c r="C27363" t="s">
        <v>10567</v>
      </c>
    </row>
    <row r="27367" spans="1:5">
      <c r="A27367" t="s">
        <v>10568</v>
      </c>
    </row>
    <row r="27369" spans="1:5">
      <c r="A27369" t="s">
        <v>0</v>
      </c>
      <c r="D27369" t="s">
        <v>1</v>
      </c>
      <c r="E27369" t="s">
        <v>2</v>
      </c>
    </row>
    <row r="27371" spans="1:5">
      <c r="A27371" t="s">
        <v>4</v>
      </c>
      <c r="B27371" t="s">
        <v>5</v>
      </c>
    </row>
    <row r="27372" spans="1:5">
      <c r="A27372" t="s">
        <v>7</v>
      </c>
      <c r="B27372" t="s">
        <v>8</v>
      </c>
    </row>
    <row r="27373" spans="1:5">
      <c r="A27373" t="s">
        <v>12</v>
      </c>
    </row>
    <row r="27374" spans="1:5">
      <c r="A27374">
        <v>-1</v>
      </c>
      <c r="B27374">
        <v>-2</v>
      </c>
      <c r="D27374">
        <v>-3</v>
      </c>
      <c r="E27374">
        <v>-4</v>
      </c>
    </row>
    <row r="27376" spans="1:5">
      <c r="A27376">
        <v>8428101</v>
      </c>
      <c r="C27376" t="s">
        <v>10569</v>
      </c>
      <c r="E27376">
        <v>3</v>
      </c>
    </row>
    <row r="27378" spans="1:5">
      <c r="A27378">
        <v>8428102</v>
      </c>
      <c r="C27378" t="s">
        <v>10570</v>
      </c>
      <c r="E27378">
        <v>3</v>
      </c>
    </row>
    <row r="27380" spans="1:5">
      <c r="A27380">
        <v>84282</v>
      </c>
      <c r="C27380" t="s">
        <v>10571</v>
      </c>
      <c r="E27380" t="s">
        <v>155</v>
      </c>
    </row>
    <row r="27382" spans="1:5">
      <c r="C27382" t="s">
        <v>10572</v>
      </c>
    </row>
    <row r="27383" spans="1:5">
      <c r="C27383" t="s">
        <v>10573</v>
      </c>
    </row>
    <row r="27385" spans="1:5">
      <c r="A27385">
        <v>842831</v>
      </c>
      <c r="C27385" t="s">
        <v>10574</v>
      </c>
      <c r="E27385">
        <v>3</v>
      </c>
    </row>
    <row r="27387" spans="1:5">
      <c r="A27387">
        <v>842832</v>
      </c>
      <c r="C27387" t="s">
        <v>10575</v>
      </c>
      <c r="E27387" t="s">
        <v>155</v>
      </c>
    </row>
    <row r="27389" spans="1:5">
      <c r="A27389">
        <v>842833</v>
      </c>
      <c r="C27389" t="s">
        <v>10576</v>
      </c>
      <c r="E27389" t="s">
        <v>155</v>
      </c>
    </row>
    <row r="27391" spans="1:5">
      <c r="C27391" t="s">
        <v>676</v>
      </c>
    </row>
    <row r="27393" spans="1:5">
      <c r="A27393">
        <v>84283910</v>
      </c>
      <c r="C27393" t="s">
        <v>10577</v>
      </c>
      <c r="E27393">
        <v>3</v>
      </c>
    </row>
    <row r="27395" spans="1:5">
      <c r="A27395">
        <v>8428399</v>
      </c>
      <c r="C27395" t="s">
        <v>56</v>
      </c>
      <c r="E27395">
        <v>3</v>
      </c>
    </row>
    <row r="27397" spans="1:5">
      <c r="A27397">
        <v>84284</v>
      </c>
      <c r="C27397" t="s">
        <v>10578</v>
      </c>
      <c r="E27397" t="s">
        <v>155</v>
      </c>
    </row>
    <row r="27399" spans="1:5">
      <c r="A27399">
        <v>84286</v>
      </c>
      <c r="C27399" t="s">
        <v>10579</v>
      </c>
      <c r="E27399" t="s">
        <v>155</v>
      </c>
    </row>
    <row r="27400" spans="1:5">
      <c r="C27400" t="s">
        <v>10580</v>
      </c>
    </row>
    <row r="27402" spans="1:5">
      <c r="C27402" t="s">
        <v>10555</v>
      </c>
    </row>
    <row r="27404" spans="1:5">
      <c r="A27404">
        <v>84289010</v>
      </c>
      <c r="C27404" t="s">
        <v>2414</v>
      </c>
      <c r="D27404" t="s">
        <v>10581</v>
      </c>
      <c r="E27404">
        <v>35</v>
      </c>
    </row>
    <row r="27405" spans="1:5">
      <c r="C27405" t="s">
        <v>10582</v>
      </c>
    </row>
    <row r="27406" spans="1:5">
      <c r="C27406" t="s">
        <v>10192</v>
      </c>
    </row>
    <row r="27408" spans="1:5">
      <c r="A27408">
        <v>8428902</v>
      </c>
      <c r="C27408" t="s">
        <v>2414</v>
      </c>
      <c r="D27408" t="s">
        <v>10581</v>
      </c>
      <c r="E27408">
        <v>35</v>
      </c>
    </row>
    <row r="27409" spans="1:5">
      <c r="C27409" t="s">
        <v>10583</v>
      </c>
    </row>
    <row r="27411" spans="1:5">
      <c r="A27411">
        <v>8428909</v>
      </c>
      <c r="C27411" t="s">
        <v>2414</v>
      </c>
      <c r="D27411" t="s">
        <v>79</v>
      </c>
      <c r="E27411">
        <v>3</v>
      </c>
    </row>
    <row r="27413" spans="1:5">
      <c r="A27413">
        <v>8429</v>
      </c>
      <c r="C27413" t="s">
        <v>10584</v>
      </c>
    </row>
    <row r="27414" spans="1:5">
      <c r="C27414" t="s">
        <v>10585</v>
      </c>
    </row>
    <row r="27415" spans="1:5">
      <c r="C27415" t="s">
        <v>10586</v>
      </c>
    </row>
    <row r="27416" spans="1:5">
      <c r="C27416" t="s">
        <v>10587</v>
      </c>
    </row>
    <row r="27418" spans="1:5">
      <c r="C27418" t="s">
        <v>10588</v>
      </c>
    </row>
    <row r="27420" spans="1:5">
      <c r="A27420">
        <v>84291100</v>
      </c>
      <c r="C27420" t="s">
        <v>10589</v>
      </c>
      <c r="E27420">
        <v>3</v>
      </c>
    </row>
    <row r="27422" spans="1:5">
      <c r="A27422">
        <v>842919</v>
      </c>
      <c r="C27422" t="s">
        <v>27</v>
      </c>
      <c r="E27422">
        <v>3</v>
      </c>
    </row>
    <row r="27424" spans="1:5">
      <c r="A27424">
        <v>84292</v>
      </c>
      <c r="C27424" t="s">
        <v>10590</v>
      </c>
      <c r="E27424" t="s">
        <v>155</v>
      </c>
    </row>
    <row r="27426" spans="1:5">
      <c r="A27426">
        <v>84293</v>
      </c>
      <c r="C27426" t="s">
        <v>10591</v>
      </c>
      <c r="E27426">
        <v>3</v>
      </c>
    </row>
    <row r="27428" spans="1:5">
      <c r="A27428">
        <v>84294</v>
      </c>
      <c r="C27428" t="s">
        <v>10592</v>
      </c>
      <c r="E27428" t="s">
        <v>155</v>
      </c>
    </row>
    <row r="27430" spans="1:5">
      <c r="C27430" t="s">
        <v>10593</v>
      </c>
    </row>
    <row r="27431" spans="1:5">
      <c r="C27431" t="s">
        <v>10594</v>
      </c>
    </row>
    <row r="27433" spans="1:5">
      <c r="A27433">
        <v>842951</v>
      </c>
      <c r="C27433" t="s">
        <v>10595</v>
      </c>
      <c r="E27433">
        <v>3</v>
      </c>
    </row>
    <row r="27435" spans="1:5">
      <c r="A27435">
        <v>842952</v>
      </c>
      <c r="C27435" t="s">
        <v>10596</v>
      </c>
      <c r="E27435" t="s">
        <v>155</v>
      </c>
    </row>
    <row r="27436" spans="1:5">
      <c r="C27436" t="s">
        <v>10597</v>
      </c>
    </row>
    <row r="27437" spans="1:5">
      <c r="A27437">
        <v>842959</v>
      </c>
      <c r="C27437" t="s">
        <v>27</v>
      </c>
      <c r="E27437">
        <v>3</v>
      </c>
    </row>
    <row r="27439" spans="1:5">
      <c r="A27439">
        <v>843</v>
      </c>
      <c r="C27439" t="s">
        <v>10598</v>
      </c>
    </row>
    <row r="27440" spans="1:5">
      <c r="C27440" t="s">
        <v>10599</v>
      </c>
    </row>
    <row r="27441" spans="1:4">
      <c r="C27441" t="s">
        <v>10600</v>
      </c>
    </row>
    <row r="27442" spans="1:4">
      <c r="C27442" t="s">
        <v>10601</v>
      </c>
    </row>
    <row r="27443" spans="1:4">
      <c r="C27443" t="s">
        <v>10602</v>
      </c>
    </row>
    <row r="27447" spans="1:4">
      <c r="A27447">
        <v>413</v>
      </c>
    </row>
    <row r="27449" spans="1:4">
      <c r="A27449" t="s">
        <v>0</v>
      </c>
      <c r="C27449" t="s">
        <v>1</v>
      </c>
      <c r="D27449" t="s">
        <v>2</v>
      </c>
    </row>
    <row r="27451" spans="1:4">
      <c r="A27451" t="s">
        <v>4</v>
      </c>
      <c r="B27451" t="s">
        <v>5</v>
      </c>
    </row>
    <row r="27452" spans="1:4">
      <c r="A27452" t="s">
        <v>7</v>
      </c>
      <c r="B27452" t="s">
        <v>8</v>
      </c>
    </row>
    <row r="27453" spans="1:4">
      <c r="A27453" t="s">
        <v>12</v>
      </c>
    </row>
    <row r="27454" spans="1:4">
      <c r="A27454">
        <v>-1</v>
      </c>
      <c r="B27454">
        <v>-2</v>
      </c>
      <c r="C27454">
        <v>-3</v>
      </c>
      <c r="D27454">
        <v>-4</v>
      </c>
    </row>
    <row r="27456" spans="1:4">
      <c r="A27456">
        <v>84301</v>
      </c>
      <c r="C27456" t="s">
        <v>10603</v>
      </c>
      <c r="D27456" t="s">
        <v>155</v>
      </c>
    </row>
    <row r="27458" spans="1:4">
      <c r="A27458">
        <v>84302</v>
      </c>
      <c r="C27458" t="s">
        <v>10604</v>
      </c>
      <c r="D27458" t="s">
        <v>155</v>
      </c>
    </row>
    <row r="27460" spans="1:4">
      <c r="C27460" t="s">
        <v>10605</v>
      </c>
    </row>
    <row r="27462" spans="1:4">
      <c r="A27462">
        <v>84303100</v>
      </c>
      <c r="C27462" t="s">
        <v>10606</v>
      </c>
      <c r="D27462">
        <v>3</v>
      </c>
    </row>
    <row r="27464" spans="1:4">
      <c r="A27464">
        <v>843039</v>
      </c>
      <c r="C27464" t="s">
        <v>27</v>
      </c>
      <c r="D27464">
        <v>3</v>
      </c>
    </row>
    <row r="27466" spans="1:4">
      <c r="C27466" t="s">
        <v>10607</v>
      </c>
    </row>
    <row r="27468" spans="1:4">
      <c r="A27468">
        <v>84304100</v>
      </c>
      <c r="C27468" t="s">
        <v>10608</v>
      </c>
      <c r="D27468">
        <v>3</v>
      </c>
    </row>
    <row r="27470" spans="1:4">
      <c r="A27470">
        <v>843049</v>
      </c>
      <c r="C27470" t="s">
        <v>27</v>
      </c>
      <c r="D27470">
        <v>3</v>
      </c>
    </row>
    <row r="27472" spans="1:4">
      <c r="A27472">
        <v>84305</v>
      </c>
      <c r="C27472" t="s">
        <v>10609</v>
      </c>
      <c r="D27472">
        <v>3</v>
      </c>
    </row>
    <row r="27474" spans="1:4">
      <c r="C27474" t="s">
        <v>10610</v>
      </c>
    </row>
    <row r="27476" spans="1:4">
      <c r="A27476">
        <v>84306100</v>
      </c>
      <c r="C27476" t="s">
        <v>10611</v>
      </c>
      <c r="D27476" t="s">
        <v>155</v>
      </c>
    </row>
    <row r="27478" spans="1:4">
      <c r="A27478">
        <v>843069</v>
      </c>
      <c r="C27478" t="s">
        <v>27</v>
      </c>
      <c r="D27478">
        <v>3</v>
      </c>
    </row>
    <row r="27480" spans="1:4">
      <c r="A27480">
        <v>8431</v>
      </c>
      <c r="C27480" t="s">
        <v>10130</v>
      </c>
    </row>
    <row r="27481" spans="1:4">
      <c r="C27481" t="s">
        <v>10612</v>
      </c>
    </row>
    <row r="27482" spans="1:4">
      <c r="C27482" t="s">
        <v>10613</v>
      </c>
    </row>
    <row r="27483" spans="1:4">
      <c r="A27483">
        <v>84311</v>
      </c>
      <c r="C27483" t="s">
        <v>10614</v>
      </c>
      <c r="D27483" t="s">
        <v>155</v>
      </c>
    </row>
    <row r="27485" spans="1:4">
      <c r="A27485">
        <v>84312</v>
      </c>
      <c r="C27485" t="s">
        <v>10615</v>
      </c>
      <c r="D27485" t="s">
        <v>155</v>
      </c>
    </row>
    <row r="27487" spans="1:4">
      <c r="C27487" t="s">
        <v>10616</v>
      </c>
    </row>
    <row r="27489" spans="1:4">
      <c r="A27489">
        <v>84313100</v>
      </c>
      <c r="C27489" t="s">
        <v>10617</v>
      </c>
      <c r="D27489" t="s">
        <v>155</v>
      </c>
    </row>
    <row r="27491" spans="1:4">
      <c r="A27491">
        <v>843139</v>
      </c>
      <c r="C27491" t="s">
        <v>27</v>
      </c>
      <c r="D27491">
        <v>3</v>
      </c>
    </row>
    <row r="27493" spans="1:4">
      <c r="C27493" t="s">
        <v>10618</v>
      </c>
    </row>
    <row r="27495" spans="1:4">
      <c r="A27495">
        <v>84314100</v>
      </c>
      <c r="C27495" t="s">
        <v>10619</v>
      </c>
      <c r="D27495" t="s">
        <v>155</v>
      </c>
    </row>
    <row r="27497" spans="1:4">
      <c r="A27497">
        <v>843142</v>
      </c>
      <c r="C27497" t="s">
        <v>10620</v>
      </c>
      <c r="D27497" t="s">
        <v>155</v>
      </c>
    </row>
    <row r="27499" spans="1:4">
      <c r="A27499">
        <v>843143</v>
      </c>
      <c r="C27499" t="s">
        <v>10621</v>
      </c>
      <c r="D27499" t="s">
        <v>155</v>
      </c>
    </row>
    <row r="27500" spans="1:4">
      <c r="C27500" t="s">
        <v>10622</v>
      </c>
    </row>
    <row r="27502" spans="1:4">
      <c r="A27502">
        <v>843149</v>
      </c>
      <c r="C27502" t="s">
        <v>27</v>
      </c>
      <c r="D27502">
        <v>3</v>
      </c>
    </row>
    <row r="27504" spans="1:4">
      <c r="A27504">
        <v>8432</v>
      </c>
      <c r="C27504" t="s">
        <v>10623</v>
      </c>
    </row>
    <row r="27505" spans="1:4">
      <c r="C27505" t="s">
        <v>10624</v>
      </c>
    </row>
    <row r="27506" spans="1:4">
      <c r="C27506" t="s">
        <v>10625</v>
      </c>
    </row>
    <row r="27508" spans="1:4">
      <c r="C27508" t="s">
        <v>10626</v>
      </c>
    </row>
    <row r="27510" spans="1:4">
      <c r="A27510">
        <v>84321010</v>
      </c>
      <c r="C27510" t="s">
        <v>10627</v>
      </c>
      <c r="D27510">
        <v>3</v>
      </c>
    </row>
    <row r="27512" spans="1:4">
      <c r="A27512">
        <v>8432109</v>
      </c>
      <c r="C27512" t="s">
        <v>56</v>
      </c>
      <c r="D27512">
        <v>3</v>
      </c>
    </row>
    <row r="27514" spans="1:4">
      <c r="C27514" t="s">
        <v>10628</v>
      </c>
    </row>
    <row r="27515" spans="1:4">
      <c r="C27515" t="s">
        <v>10629</v>
      </c>
    </row>
    <row r="27517" spans="1:4">
      <c r="A27517">
        <v>843221</v>
      </c>
      <c r="C27517" t="s">
        <v>10630</v>
      </c>
      <c r="D27517" t="s">
        <v>155</v>
      </c>
    </row>
    <row r="27519" spans="1:4">
      <c r="C27519" t="s">
        <v>676</v>
      </c>
    </row>
    <row r="27521" spans="1:4">
      <c r="A27521">
        <v>84322910</v>
      </c>
      <c r="C27521" t="s">
        <v>10631</v>
      </c>
      <c r="D27521">
        <v>3</v>
      </c>
    </row>
    <row r="27523" spans="1:4">
      <c r="A27523">
        <v>8432299</v>
      </c>
      <c r="C27523" t="s">
        <v>56</v>
      </c>
      <c r="D27523">
        <v>3</v>
      </c>
    </row>
    <row r="27525" spans="1:4">
      <c r="C27525" t="s">
        <v>10632</v>
      </c>
    </row>
    <row r="27527" spans="1:4">
      <c r="A27527">
        <v>84323100</v>
      </c>
      <c r="C27527" t="s">
        <v>10633</v>
      </c>
      <c r="D27527" t="s">
        <v>155</v>
      </c>
    </row>
    <row r="27528" spans="1:4">
      <c r="C27528" t="s">
        <v>10634</v>
      </c>
    </row>
    <row r="27529" spans="1:4">
      <c r="A27529">
        <v>843239</v>
      </c>
      <c r="C27529" t="s">
        <v>27</v>
      </c>
      <c r="D27529">
        <v>3</v>
      </c>
    </row>
    <row r="27531" spans="1:4">
      <c r="C27531" t="s">
        <v>10635</v>
      </c>
    </row>
    <row r="27534" spans="1:4">
      <c r="A27534" t="s">
        <v>10636</v>
      </c>
    </row>
    <row r="27536" spans="1:4">
      <c r="A27536" t="s">
        <v>0</v>
      </c>
      <c r="C27536" t="s">
        <v>1</v>
      </c>
      <c r="D27536" t="s">
        <v>2</v>
      </c>
    </row>
    <row r="27538" spans="1:4">
      <c r="A27538" t="s">
        <v>4</v>
      </c>
      <c r="B27538" t="s">
        <v>5</v>
      </c>
    </row>
    <row r="27539" spans="1:4">
      <c r="A27539" t="s">
        <v>7</v>
      </c>
      <c r="B27539" t="s">
        <v>8</v>
      </c>
    </row>
    <row r="27540" spans="1:4">
      <c r="A27540" t="s">
        <v>12</v>
      </c>
    </row>
    <row r="27541" spans="1:4">
      <c r="A27541">
        <v>-1</v>
      </c>
      <c r="B27541">
        <v>-2</v>
      </c>
      <c r="C27541">
        <v>-3</v>
      </c>
      <c r="D27541">
        <v>-4</v>
      </c>
    </row>
    <row r="27543" spans="1:4">
      <c r="A27543">
        <v>843241</v>
      </c>
      <c r="C27543" t="s">
        <v>10637</v>
      </c>
      <c r="D27543">
        <v>3</v>
      </c>
    </row>
    <row r="27545" spans="1:4">
      <c r="A27545">
        <v>843242</v>
      </c>
      <c r="C27545" t="s">
        <v>10638</v>
      </c>
      <c r="D27545">
        <v>3</v>
      </c>
    </row>
    <row r="27547" spans="1:4">
      <c r="C27547" t="s">
        <v>10555</v>
      </c>
    </row>
    <row r="27549" spans="1:4">
      <c r="A27549">
        <v>84328010</v>
      </c>
      <c r="C27549" t="s">
        <v>10639</v>
      </c>
      <c r="D27549">
        <v>3</v>
      </c>
    </row>
    <row r="27551" spans="1:4">
      <c r="A27551">
        <v>8432809</v>
      </c>
      <c r="C27551" t="s">
        <v>56</v>
      </c>
      <c r="D27551">
        <v>3</v>
      </c>
    </row>
    <row r="27553" spans="1:4">
      <c r="A27553">
        <v>84329</v>
      </c>
      <c r="C27553" t="s">
        <v>7487</v>
      </c>
      <c r="D27553">
        <v>3</v>
      </c>
    </row>
    <row r="27555" spans="1:4">
      <c r="A27555">
        <v>8433</v>
      </c>
      <c r="C27555" t="s">
        <v>10640</v>
      </c>
    </row>
    <row r="27556" spans="1:4">
      <c r="C27556" t="s">
        <v>10641</v>
      </c>
    </row>
    <row r="27557" spans="1:4">
      <c r="C27557" t="s">
        <v>10642</v>
      </c>
    </row>
    <row r="27558" spans="1:4">
      <c r="C27558" t="s">
        <v>10643</v>
      </c>
    </row>
    <row r="27559" spans="1:4">
      <c r="C27559" t="s">
        <v>10644</v>
      </c>
    </row>
    <row r="27561" spans="1:4">
      <c r="C27561" t="s">
        <v>10645</v>
      </c>
    </row>
    <row r="27563" spans="1:4">
      <c r="A27563">
        <v>84331100</v>
      </c>
      <c r="C27563" t="s">
        <v>10646</v>
      </c>
      <c r="D27563">
        <v>3</v>
      </c>
    </row>
    <row r="27564" spans="1:4">
      <c r="C27564" t="s">
        <v>10647</v>
      </c>
    </row>
    <row r="27566" spans="1:4">
      <c r="A27566">
        <v>843319</v>
      </c>
      <c r="C27566" t="s">
        <v>27</v>
      </c>
      <c r="D27566">
        <v>3</v>
      </c>
    </row>
    <row r="27568" spans="1:4">
      <c r="A27568">
        <v>84332</v>
      </c>
      <c r="C27568" t="s">
        <v>10648</v>
      </c>
      <c r="D27568">
        <v>3</v>
      </c>
    </row>
    <row r="27569" spans="1:4">
      <c r="C27569" t="s">
        <v>10649</v>
      </c>
    </row>
    <row r="27571" spans="1:4">
      <c r="A27571">
        <v>84333</v>
      </c>
      <c r="C27571" t="s">
        <v>10650</v>
      </c>
      <c r="D27571">
        <v>3</v>
      </c>
    </row>
    <row r="27573" spans="1:4">
      <c r="A27573">
        <v>84334</v>
      </c>
      <c r="C27573" t="s">
        <v>10651</v>
      </c>
      <c r="D27573" t="s">
        <v>155</v>
      </c>
    </row>
    <row r="27575" spans="1:4">
      <c r="C27575" t="s">
        <v>10652</v>
      </c>
    </row>
    <row r="27576" spans="1:4">
      <c r="C27576" t="s">
        <v>10653</v>
      </c>
    </row>
    <row r="27577" spans="1:4">
      <c r="A27577">
        <v>843351</v>
      </c>
      <c r="C27577" t="s">
        <v>10654</v>
      </c>
      <c r="D27577">
        <v>3</v>
      </c>
    </row>
    <row r="27579" spans="1:4">
      <c r="A27579">
        <v>843352</v>
      </c>
      <c r="C27579" t="s">
        <v>10655</v>
      </c>
      <c r="D27579">
        <v>3</v>
      </c>
    </row>
    <row r="27581" spans="1:4">
      <c r="A27581">
        <v>843353</v>
      </c>
      <c r="C27581" t="s">
        <v>10656</v>
      </c>
      <c r="D27581" t="s">
        <v>155</v>
      </c>
    </row>
    <row r="27583" spans="1:4">
      <c r="A27583">
        <v>843359</v>
      </c>
      <c r="C27583" t="s">
        <v>27</v>
      </c>
      <c r="D27583">
        <v>3</v>
      </c>
    </row>
    <row r="27585" spans="1:4">
      <c r="A27585">
        <v>84336</v>
      </c>
      <c r="C27585" t="s">
        <v>10657</v>
      </c>
      <c r="D27585" t="s">
        <v>155</v>
      </c>
    </row>
    <row r="27586" spans="1:4">
      <c r="C27586" t="s">
        <v>10658</v>
      </c>
    </row>
    <row r="27588" spans="1:4">
      <c r="A27588">
        <v>84339</v>
      </c>
      <c r="C27588" t="s">
        <v>7487</v>
      </c>
      <c r="D27588">
        <v>3</v>
      </c>
    </row>
    <row r="27590" spans="1:4">
      <c r="A27590">
        <v>8434</v>
      </c>
      <c r="C27590" t="s">
        <v>10659</v>
      </c>
    </row>
    <row r="27592" spans="1:4">
      <c r="A27592">
        <v>84341</v>
      </c>
      <c r="C27592" t="s">
        <v>10660</v>
      </c>
      <c r="D27592">
        <v>3</v>
      </c>
    </row>
    <row r="27594" spans="1:4">
      <c r="A27594">
        <v>84342</v>
      </c>
      <c r="C27594" t="s">
        <v>10661</v>
      </c>
      <c r="D27594">
        <v>3</v>
      </c>
    </row>
    <row r="27596" spans="1:4">
      <c r="A27596">
        <v>84349</v>
      </c>
      <c r="C27596" t="s">
        <v>7487</v>
      </c>
      <c r="D27596">
        <v>3</v>
      </c>
    </row>
    <row r="27598" spans="1:4">
      <c r="A27598">
        <v>8435</v>
      </c>
      <c r="C27598" t="s">
        <v>10662</v>
      </c>
    </row>
    <row r="27599" spans="1:4">
      <c r="C27599" t="s">
        <v>10663</v>
      </c>
    </row>
    <row r="27600" spans="1:4">
      <c r="C27600" t="s">
        <v>10664</v>
      </c>
    </row>
    <row r="27602" spans="1:4">
      <c r="C27602" t="s">
        <v>10665</v>
      </c>
    </row>
    <row r="27604" spans="1:4">
      <c r="A27604">
        <v>84351010</v>
      </c>
      <c r="C27604" t="s">
        <v>10666</v>
      </c>
      <c r="D27604">
        <v>3</v>
      </c>
    </row>
    <row r="27606" spans="1:4">
      <c r="A27606">
        <v>8435109</v>
      </c>
      <c r="C27606" t="s">
        <v>56</v>
      </c>
      <c r="D27606">
        <v>3</v>
      </c>
    </row>
    <row r="27608" spans="1:4">
      <c r="A27608">
        <v>84359</v>
      </c>
      <c r="C27608" t="s">
        <v>7487</v>
      </c>
      <c r="D27608">
        <v>3</v>
      </c>
    </row>
    <row r="27616" spans="1:4">
      <c r="A27616">
        <v>415</v>
      </c>
    </row>
    <row r="27618" spans="1:4">
      <c r="A27618" t="s">
        <v>0</v>
      </c>
      <c r="C27618" t="s">
        <v>1</v>
      </c>
      <c r="D27618" t="s">
        <v>2</v>
      </c>
    </row>
    <row r="27620" spans="1:4">
      <c r="A27620" t="s">
        <v>4</v>
      </c>
      <c r="B27620" t="s">
        <v>5</v>
      </c>
    </row>
    <row r="27621" spans="1:4">
      <c r="A27621" t="s">
        <v>7</v>
      </c>
      <c r="B27621" t="s">
        <v>8</v>
      </c>
    </row>
    <row r="27622" spans="1:4">
      <c r="A27622" t="s">
        <v>12</v>
      </c>
    </row>
    <row r="27623" spans="1:4">
      <c r="A27623">
        <v>-1</v>
      </c>
      <c r="B27623">
        <v>-2</v>
      </c>
      <c r="C27623">
        <v>-3</v>
      </c>
      <c r="D27623">
        <v>-4</v>
      </c>
    </row>
    <row r="27625" spans="1:4">
      <c r="A27625">
        <v>8436</v>
      </c>
      <c r="C27625" t="s">
        <v>10667</v>
      </c>
    </row>
    <row r="27626" spans="1:4">
      <c r="C27626" t="s">
        <v>10668</v>
      </c>
    </row>
    <row r="27627" spans="1:4">
      <c r="C27627" t="s">
        <v>10669</v>
      </c>
    </row>
    <row r="27628" spans="1:4">
      <c r="C27628" t="s">
        <v>10670</v>
      </c>
    </row>
    <row r="27629" spans="1:4">
      <c r="C27629" t="s">
        <v>10671</v>
      </c>
    </row>
    <row r="27631" spans="1:4">
      <c r="A27631">
        <v>84361</v>
      </c>
      <c r="C27631" t="s">
        <v>10672</v>
      </c>
      <c r="D27631">
        <v>3</v>
      </c>
    </row>
    <row r="27633" spans="1:4">
      <c r="C27633" t="s">
        <v>10673</v>
      </c>
    </row>
    <row r="27634" spans="1:4">
      <c r="C27634" t="s">
        <v>10674</v>
      </c>
    </row>
    <row r="27636" spans="1:4">
      <c r="A27636">
        <v>843621</v>
      </c>
      <c r="C27636" t="s">
        <v>10675</v>
      </c>
      <c r="D27636" t="s">
        <v>155</v>
      </c>
    </row>
    <row r="27638" spans="1:4">
      <c r="A27638">
        <v>843629</v>
      </c>
      <c r="C27638" t="s">
        <v>27</v>
      </c>
      <c r="D27638">
        <v>3</v>
      </c>
    </row>
    <row r="27640" spans="1:4">
      <c r="A27640">
        <v>84368</v>
      </c>
      <c r="C27640" t="s">
        <v>10676</v>
      </c>
      <c r="D27640">
        <v>3</v>
      </c>
    </row>
    <row r="27642" spans="1:4">
      <c r="C27642" t="s">
        <v>10074</v>
      </c>
    </row>
    <row r="27644" spans="1:4">
      <c r="A27644">
        <v>84369100</v>
      </c>
      <c r="C27644" t="s">
        <v>10677</v>
      </c>
      <c r="D27644" t="s">
        <v>155</v>
      </c>
    </row>
    <row r="27645" spans="1:4">
      <c r="C27645" t="s">
        <v>10678</v>
      </c>
    </row>
    <row r="27647" spans="1:4">
      <c r="A27647">
        <v>843699</v>
      </c>
      <c r="C27647" t="s">
        <v>27</v>
      </c>
      <c r="D27647">
        <v>3</v>
      </c>
    </row>
    <row r="27649" spans="1:4">
      <c r="A27649">
        <v>8437</v>
      </c>
      <c r="C27649" t="s">
        <v>10679</v>
      </c>
    </row>
    <row r="27650" spans="1:4">
      <c r="C27650" t="s">
        <v>10680</v>
      </c>
    </row>
    <row r="27651" spans="1:4">
      <c r="C27651" t="s">
        <v>10681</v>
      </c>
    </row>
    <row r="27652" spans="1:4">
      <c r="C27652" t="s">
        <v>10682</v>
      </c>
    </row>
    <row r="27653" spans="1:4">
      <c r="C27653" t="s">
        <v>10683</v>
      </c>
    </row>
    <row r="27655" spans="1:4">
      <c r="A27655">
        <v>84371</v>
      </c>
      <c r="C27655" t="s">
        <v>10684</v>
      </c>
      <c r="D27655" t="s">
        <v>155</v>
      </c>
    </row>
    <row r="27656" spans="1:4">
      <c r="C27656" t="s">
        <v>10685</v>
      </c>
    </row>
    <row r="27658" spans="1:4">
      <c r="A27658">
        <v>84378</v>
      </c>
      <c r="C27658" t="s">
        <v>10676</v>
      </c>
      <c r="D27658">
        <v>3</v>
      </c>
    </row>
    <row r="27660" spans="1:4">
      <c r="A27660">
        <v>84379</v>
      </c>
      <c r="C27660" t="s">
        <v>7487</v>
      </c>
      <c r="D27660">
        <v>3</v>
      </c>
    </row>
    <row r="27662" spans="1:4">
      <c r="A27662">
        <v>8438</v>
      </c>
      <c r="C27662" t="s">
        <v>10686</v>
      </c>
    </row>
    <row r="27663" spans="1:4">
      <c r="C27663" t="s">
        <v>10687</v>
      </c>
    </row>
    <row r="27664" spans="1:4">
      <c r="C27664" t="s">
        <v>10688</v>
      </c>
    </row>
    <row r="27665" spans="1:4">
      <c r="C27665" t="s">
        <v>10689</v>
      </c>
    </row>
    <row r="27666" spans="1:4">
      <c r="C27666" t="s">
        <v>10690</v>
      </c>
    </row>
    <row r="27667" spans="1:4">
      <c r="C27667" t="s">
        <v>10691</v>
      </c>
    </row>
    <row r="27668" spans="1:4">
      <c r="A27668">
        <v>84381</v>
      </c>
      <c r="C27668" t="s">
        <v>10692</v>
      </c>
      <c r="D27668" t="s">
        <v>155</v>
      </c>
    </row>
    <row r="27669" spans="1:4">
      <c r="C27669" t="s">
        <v>10693</v>
      </c>
    </row>
    <row r="27670" spans="1:4">
      <c r="C27670" t="s">
        <v>1545</v>
      </c>
    </row>
    <row r="27672" spans="1:4">
      <c r="A27672">
        <v>84382</v>
      </c>
      <c r="C27672" t="s">
        <v>10694</v>
      </c>
      <c r="D27672" t="s">
        <v>155</v>
      </c>
    </row>
    <row r="27673" spans="1:4">
      <c r="C27673" t="s">
        <v>10695</v>
      </c>
    </row>
    <row r="27675" spans="1:4">
      <c r="C27675" t="s">
        <v>10696</v>
      </c>
    </row>
    <row r="27677" spans="1:4">
      <c r="A27677">
        <v>84383010</v>
      </c>
      <c r="C27677" t="s">
        <v>10697</v>
      </c>
      <c r="D27677">
        <v>3</v>
      </c>
    </row>
    <row r="27679" spans="1:4">
      <c r="A27679">
        <v>8438309</v>
      </c>
      <c r="C27679" t="s">
        <v>56</v>
      </c>
      <c r="D27679">
        <v>3</v>
      </c>
    </row>
    <row r="27681" spans="1:4">
      <c r="A27681">
        <v>84384</v>
      </c>
      <c r="C27681" t="s">
        <v>10698</v>
      </c>
      <c r="D27681">
        <v>20</v>
      </c>
    </row>
    <row r="27683" spans="1:4">
      <c r="A27683">
        <v>84385</v>
      </c>
      <c r="C27683" t="s">
        <v>10699</v>
      </c>
      <c r="D27683" t="s">
        <v>155</v>
      </c>
    </row>
    <row r="27685" spans="1:4">
      <c r="A27685">
        <v>84386</v>
      </c>
      <c r="C27685" t="s">
        <v>10700</v>
      </c>
      <c r="D27685" t="s">
        <v>155</v>
      </c>
    </row>
    <row r="27686" spans="1:4">
      <c r="C27686" t="s">
        <v>10701</v>
      </c>
    </row>
    <row r="27688" spans="1:4">
      <c r="C27688" t="s">
        <v>10555</v>
      </c>
    </row>
    <row r="27691" spans="1:4">
      <c r="A27691" t="s">
        <v>10702</v>
      </c>
    </row>
    <row r="27693" spans="1:4">
      <c r="A27693" t="s">
        <v>0</v>
      </c>
      <c r="C27693" t="s">
        <v>1</v>
      </c>
      <c r="D27693" t="s">
        <v>2</v>
      </c>
    </row>
    <row r="27695" spans="1:4">
      <c r="A27695" t="s">
        <v>4</v>
      </c>
      <c r="B27695" t="s">
        <v>5</v>
      </c>
    </row>
    <row r="27696" spans="1:4">
      <c r="A27696" t="s">
        <v>7</v>
      </c>
      <c r="B27696" t="s">
        <v>8</v>
      </c>
    </row>
    <row r="27697" spans="1:4">
      <c r="A27697" t="s">
        <v>12</v>
      </c>
    </row>
    <row r="27698" spans="1:4">
      <c r="A27698">
        <v>-1</v>
      </c>
      <c r="B27698">
        <v>-2</v>
      </c>
      <c r="C27698">
        <v>-3</v>
      </c>
      <c r="D27698">
        <v>-4</v>
      </c>
    </row>
    <row r="27700" spans="1:4">
      <c r="A27700">
        <v>8438801</v>
      </c>
      <c r="C27700" t="s">
        <v>10703</v>
      </c>
      <c r="D27700">
        <v>3</v>
      </c>
    </row>
    <row r="27702" spans="1:4">
      <c r="A27702">
        <v>8438802</v>
      </c>
      <c r="C27702" t="s">
        <v>10704</v>
      </c>
      <c r="D27702">
        <v>3</v>
      </c>
    </row>
    <row r="27704" spans="1:4">
      <c r="A27704">
        <v>8438809</v>
      </c>
      <c r="C27704" t="s">
        <v>56</v>
      </c>
      <c r="D27704">
        <v>3</v>
      </c>
    </row>
    <row r="27706" spans="1:4">
      <c r="C27706" t="s">
        <v>10074</v>
      </c>
    </row>
    <row r="27708" spans="1:4">
      <c r="A27708">
        <v>84389010</v>
      </c>
      <c r="C27708" t="s">
        <v>10705</v>
      </c>
      <c r="D27708" t="s">
        <v>265</v>
      </c>
    </row>
    <row r="27709" spans="1:4">
      <c r="C27709">
        <v>8438.4</v>
      </c>
    </row>
    <row r="27711" spans="1:4">
      <c r="A27711">
        <v>8438909</v>
      </c>
      <c r="C27711" t="s">
        <v>56</v>
      </c>
      <c r="D27711">
        <v>3</v>
      </c>
    </row>
    <row r="27713" spans="1:4">
      <c r="A27713">
        <v>8439</v>
      </c>
      <c r="C27713" t="s">
        <v>10706</v>
      </c>
    </row>
    <row r="27714" spans="1:4">
      <c r="C27714" t="s">
        <v>10707</v>
      </c>
    </row>
    <row r="27715" spans="1:4">
      <c r="C27715" t="s">
        <v>10708</v>
      </c>
    </row>
    <row r="27717" spans="1:4">
      <c r="A27717">
        <v>84391</v>
      </c>
      <c r="C27717" t="s">
        <v>10709</v>
      </c>
      <c r="D27717">
        <v>3</v>
      </c>
    </row>
    <row r="27718" spans="1:4">
      <c r="C27718" t="s">
        <v>680</v>
      </c>
    </row>
    <row r="27720" spans="1:4">
      <c r="A27720">
        <v>84392</v>
      </c>
      <c r="C27720" t="s">
        <v>10710</v>
      </c>
      <c r="D27720" t="s">
        <v>155</v>
      </c>
    </row>
    <row r="27722" spans="1:4">
      <c r="A27722">
        <v>84393</v>
      </c>
      <c r="C27722" t="s">
        <v>10711</v>
      </c>
      <c r="D27722" t="s">
        <v>155</v>
      </c>
    </row>
    <row r="27724" spans="1:4">
      <c r="C27724" t="s">
        <v>10074</v>
      </c>
    </row>
    <row r="27726" spans="1:4">
      <c r="A27726">
        <v>84399100</v>
      </c>
      <c r="C27726" t="s">
        <v>10712</v>
      </c>
      <c r="D27726">
        <v>3</v>
      </c>
    </row>
    <row r="27727" spans="1:4">
      <c r="C27727" t="s">
        <v>10713</v>
      </c>
    </row>
    <row r="27729" spans="1:4">
      <c r="A27729">
        <v>843999</v>
      </c>
      <c r="C27729" t="s">
        <v>27</v>
      </c>
      <c r="D27729">
        <v>3</v>
      </c>
    </row>
    <row r="27731" spans="1:4">
      <c r="A27731">
        <v>844</v>
      </c>
      <c r="C27731" t="s">
        <v>10714</v>
      </c>
    </row>
    <row r="27732" spans="1:4">
      <c r="C27732" t="s">
        <v>10715</v>
      </c>
    </row>
    <row r="27734" spans="1:4">
      <c r="A27734">
        <v>84401</v>
      </c>
      <c r="C27734" t="s">
        <v>10716</v>
      </c>
      <c r="D27734">
        <v>3</v>
      </c>
    </row>
    <row r="27736" spans="1:4">
      <c r="A27736">
        <v>84409</v>
      </c>
      <c r="C27736" t="s">
        <v>7487</v>
      </c>
      <c r="D27736">
        <v>3</v>
      </c>
    </row>
    <row r="27738" spans="1:4">
      <c r="A27738">
        <v>8441</v>
      </c>
      <c r="C27738" t="s">
        <v>10717</v>
      </c>
    </row>
    <row r="27739" spans="1:4">
      <c r="C27739" t="s">
        <v>10718</v>
      </c>
    </row>
    <row r="27740" spans="1:4">
      <c r="C27740" t="s">
        <v>10719</v>
      </c>
    </row>
    <row r="27742" spans="1:4">
      <c r="A27742">
        <v>84411</v>
      </c>
      <c r="C27742" t="s">
        <v>10720</v>
      </c>
      <c r="D27742">
        <v>3</v>
      </c>
    </row>
    <row r="27744" spans="1:4">
      <c r="A27744">
        <v>84412</v>
      </c>
      <c r="C27744" t="s">
        <v>10721</v>
      </c>
      <c r="D27744" t="s">
        <v>265</v>
      </c>
    </row>
    <row r="27746" spans="1:4">
      <c r="A27746">
        <v>84413</v>
      </c>
      <c r="C27746" t="s">
        <v>10722</v>
      </c>
      <c r="D27746" t="s">
        <v>265</v>
      </c>
    </row>
    <row r="27747" spans="1:4">
      <c r="C27747" t="s">
        <v>10723</v>
      </c>
    </row>
    <row r="27748" spans="1:4">
      <c r="C27748" t="s">
        <v>10724</v>
      </c>
    </row>
    <row r="27750" spans="1:4">
      <c r="A27750">
        <v>84414</v>
      </c>
      <c r="C27750" t="s">
        <v>10725</v>
      </c>
      <c r="D27750" t="s">
        <v>155</v>
      </c>
    </row>
    <row r="27751" spans="1:4">
      <c r="C27751" t="s">
        <v>10726</v>
      </c>
    </row>
    <row r="27753" spans="1:4">
      <c r="A27753">
        <v>84418</v>
      </c>
      <c r="C27753" t="s">
        <v>10676</v>
      </c>
      <c r="D27753">
        <v>11</v>
      </c>
    </row>
    <row r="27755" spans="1:4">
      <c r="C27755" t="s">
        <v>10074</v>
      </c>
    </row>
    <row r="27757" spans="1:4">
      <c r="A27757">
        <v>84419010</v>
      </c>
      <c r="C27757" t="s">
        <v>10727</v>
      </c>
      <c r="D27757" t="s">
        <v>155</v>
      </c>
    </row>
    <row r="27758" spans="1:4">
      <c r="C27758">
        <v>8441.4</v>
      </c>
    </row>
    <row r="27760" spans="1:4">
      <c r="A27760">
        <v>8441909</v>
      </c>
      <c r="C27760" t="s">
        <v>56</v>
      </c>
      <c r="D27760">
        <v>3</v>
      </c>
    </row>
    <row r="27771" spans="1:5">
      <c r="A27771">
        <v>417</v>
      </c>
    </row>
    <row r="27773" spans="1:5">
      <c r="A27773" t="s">
        <v>0</v>
      </c>
      <c r="D27773" t="s">
        <v>1</v>
      </c>
      <c r="E27773" t="s">
        <v>2</v>
      </c>
    </row>
    <row r="27775" spans="1:5">
      <c r="A27775" t="s">
        <v>4</v>
      </c>
      <c r="B27775" t="s">
        <v>5</v>
      </c>
    </row>
    <row r="27776" spans="1:5">
      <c r="A27776" t="s">
        <v>7</v>
      </c>
      <c r="B27776" t="s">
        <v>8</v>
      </c>
    </row>
    <row r="27777" spans="1:5">
      <c r="A27777" t="s">
        <v>12</v>
      </c>
    </row>
    <row r="27778" spans="1:5">
      <c r="A27778">
        <v>-1</v>
      </c>
      <c r="B27778">
        <v>-2</v>
      </c>
      <c r="D27778">
        <v>-3</v>
      </c>
      <c r="E27778">
        <v>-4</v>
      </c>
    </row>
    <row r="27780" spans="1:5">
      <c r="A27780">
        <v>8442</v>
      </c>
      <c r="C27780" t="s">
        <v>10728</v>
      </c>
    </row>
    <row r="27781" spans="1:5">
      <c r="C27781" t="s">
        <v>10729</v>
      </c>
    </row>
    <row r="27782" spans="1:5">
      <c r="C27782" t="s">
        <v>10730</v>
      </c>
    </row>
    <row r="27783" spans="1:5">
      <c r="C27783" t="s">
        <v>10731</v>
      </c>
    </row>
    <row r="27784" spans="1:5">
      <c r="C27784" t="s">
        <v>10732</v>
      </c>
    </row>
    <row r="27785" spans="1:5">
      <c r="C27785" t="s">
        <v>10733</v>
      </c>
    </row>
    <row r="27786" spans="1:5">
      <c r="C27786" t="s">
        <v>10734</v>
      </c>
    </row>
    <row r="27787" spans="1:5">
      <c r="C27787" t="s">
        <v>10735</v>
      </c>
    </row>
    <row r="27788" spans="1:5">
      <c r="C27788" t="s">
        <v>10736</v>
      </c>
    </row>
    <row r="27790" spans="1:5">
      <c r="A27790">
        <v>84423</v>
      </c>
      <c r="C27790" t="s">
        <v>10737</v>
      </c>
      <c r="E27790" t="s">
        <v>155</v>
      </c>
    </row>
    <row r="27792" spans="1:5">
      <c r="A27792">
        <v>84424</v>
      </c>
      <c r="C27792" t="s">
        <v>10738</v>
      </c>
      <c r="E27792" t="s">
        <v>155</v>
      </c>
    </row>
    <row r="27793" spans="1:5">
      <c r="C27793" t="s">
        <v>10739</v>
      </c>
    </row>
    <row r="27795" spans="1:5">
      <c r="A27795">
        <v>84425</v>
      </c>
      <c r="C27795" t="s">
        <v>10740</v>
      </c>
      <c r="E27795" t="s">
        <v>155</v>
      </c>
    </row>
    <row r="27796" spans="1:5">
      <c r="C27796" t="s">
        <v>10741</v>
      </c>
    </row>
    <row r="27797" spans="1:5">
      <c r="C27797" t="s">
        <v>10742</v>
      </c>
    </row>
    <row r="27798" spans="1:5">
      <c r="C27798" t="s">
        <v>10743</v>
      </c>
    </row>
    <row r="27800" spans="1:5">
      <c r="A27800">
        <v>8443</v>
      </c>
      <c r="C27800" t="s">
        <v>10744</v>
      </c>
    </row>
    <row r="27801" spans="1:5">
      <c r="C27801" t="s">
        <v>10745</v>
      </c>
    </row>
    <row r="27802" spans="1:5">
      <c r="C27802" t="s">
        <v>10746</v>
      </c>
    </row>
    <row r="27803" spans="1:5">
      <c r="C27803" t="s">
        <v>10747</v>
      </c>
    </row>
    <row r="27804" spans="1:5">
      <c r="C27804" t="s">
        <v>10748</v>
      </c>
    </row>
    <row r="27805" spans="1:5">
      <c r="C27805" t="s">
        <v>10749</v>
      </c>
    </row>
    <row r="27807" spans="1:5">
      <c r="C27807" t="s">
        <v>10750</v>
      </c>
    </row>
    <row r="27808" spans="1:5">
      <c r="C27808" t="s">
        <v>10751</v>
      </c>
    </row>
    <row r="27809" spans="1:5">
      <c r="C27809" t="s">
        <v>10752</v>
      </c>
    </row>
    <row r="27811" spans="1:5">
      <c r="A27811">
        <v>844311</v>
      </c>
      <c r="C27811" t="s">
        <v>10753</v>
      </c>
      <c r="E27811" t="s">
        <v>155</v>
      </c>
    </row>
    <row r="27813" spans="1:5">
      <c r="A27813">
        <v>844312</v>
      </c>
      <c r="C27813" t="s">
        <v>10754</v>
      </c>
      <c r="E27813" t="s">
        <v>155</v>
      </c>
    </row>
    <row r="27814" spans="1:5">
      <c r="C27814" t="s">
        <v>10755</v>
      </c>
    </row>
    <row r="27815" spans="1:5">
      <c r="C27815" t="s">
        <v>10756</v>
      </c>
    </row>
    <row r="27816" spans="1:5">
      <c r="C27816" t="s">
        <v>10757</v>
      </c>
    </row>
    <row r="27818" spans="1:5">
      <c r="A27818">
        <v>844313</v>
      </c>
      <c r="C27818" t="s">
        <v>10758</v>
      </c>
      <c r="E27818" t="s">
        <v>155</v>
      </c>
    </row>
    <row r="27820" spans="1:5">
      <c r="A27820">
        <v>844314</v>
      </c>
      <c r="C27820" t="s">
        <v>60</v>
      </c>
      <c r="D27820" t="s">
        <v>10759</v>
      </c>
      <c r="E27820">
        <v>3</v>
      </c>
    </row>
    <row r="27821" spans="1:5">
      <c r="C27821" t="s">
        <v>10760</v>
      </c>
    </row>
    <row r="27823" spans="1:5">
      <c r="A27823">
        <v>844315</v>
      </c>
      <c r="C27823" t="s">
        <v>10761</v>
      </c>
      <c r="E27823">
        <v>3</v>
      </c>
    </row>
    <row r="27824" spans="1:5">
      <c r="C27824" t="s">
        <v>10762</v>
      </c>
    </row>
    <row r="27826" spans="1:5">
      <c r="A27826">
        <v>844316</v>
      </c>
      <c r="C27826" t="s">
        <v>60</v>
      </c>
      <c r="D27826" t="s">
        <v>10763</v>
      </c>
      <c r="E27826">
        <v>3</v>
      </c>
    </row>
    <row r="27828" spans="1:5">
      <c r="A27828">
        <v>844317</v>
      </c>
      <c r="C27828" t="s">
        <v>60</v>
      </c>
      <c r="D27828" t="s">
        <v>10764</v>
      </c>
      <c r="E27828">
        <v>3</v>
      </c>
    </row>
    <row r="27830" spans="1:5">
      <c r="C27830" t="s">
        <v>60</v>
      </c>
      <c r="D27830" t="s">
        <v>61</v>
      </c>
    </row>
    <row r="27832" spans="1:5">
      <c r="A27832">
        <v>8443191</v>
      </c>
      <c r="C27832" t="s">
        <v>10765</v>
      </c>
      <c r="E27832">
        <v>3</v>
      </c>
    </row>
    <row r="27834" spans="1:5">
      <c r="A27834">
        <v>8443192</v>
      </c>
      <c r="C27834" t="s">
        <v>10766</v>
      </c>
      <c r="E27834">
        <v>3</v>
      </c>
    </row>
    <row r="27836" spans="1:5">
      <c r="A27836">
        <v>8443193</v>
      </c>
      <c r="C27836" t="s">
        <v>10767</v>
      </c>
      <c r="E27836">
        <v>3</v>
      </c>
    </row>
    <row r="27838" spans="1:5">
      <c r="A27838">
        <v>8443194</v>
      </c>
      <c r="C27838" t="s">
        <v>10768</v>
      </c>
      <c r="E27838">
        <v>3</v>
      </c>
    </row>
    <row r="27843" spans="1:5">
      <c r="A27843">
        <v>418</v>
      </c>
    </row>
    <row r="27845" spans="1:5">
      <c r="A27845" t="s">
        <v>0</v>
      </c>
      <c r="D27845" t="s">
        <v>1</v>
      </c>
      <c r="E27845" t="s">
        <v>2</v>
      </c>
    </row>
    <row r="27847" spans="1:5">
      <c r="A27847" t="s">
        <v>4</v>
      </c>
      <c r="B27847" t="s">
        <v>5</v>
      </c>
    </row>
    <row r="27848" spans="1:5">
      <c r="A27848" t="s">
        <v>7</v>
      </c>
      <c r="B27848" t="s">
        <v>8</v>
      </c>
    </row>
    <row r="27849" spans="1:5">
      <c r="A27849" t="s">
        <v>12</v>
      </c>
    </row>
    <row r="27850" spans="1:5">
      <c r="A27850">
        <v>-1</v>
      </c>
      <c r="B27850">
        <v>-2</v>
      </c>
      <c r="D27850">
        <v>-3</v>
      </c>
      <c r="E27850">
        <v>-4</v>
      </c>
    </row>
    <row r="27852" spans="1:5">
      <c r="C27852" t="s">
        <v>10769</v>
      </c>
    </row>
    <row r="27853" spans="1:5">
      <c r="C27853" t="s">
        <v>10770</v>
      </c>
    </row>
    <row r="27855" spans="1:5">
      <c r="A27855">
        <v>84431951</v>
      </c>
      <c r="C27855" t="s">
        <v>10771</v>
      </c>
      <c r="E27855">
        <v>3</v>
      </c>
    </row>
    <row r="27857" spans="1:5">
      <c r="A27857">
        <v>84431959</v>
      </c>
      <c r="C27857" t="s">
        <v>1213</v>
      </c>
      <c r="E27857">
        <v>3</v>
      </c>
    </row>
    <row r="27859" spans="1:5">
      <c r="A27859">
        <v>8443199</v>
      </c>
      <c r="C27859" t="s">
        <v>56</v>
      </c>
      <c r="E27859">
        <v>3</v>
      </c>
    </row>
    <row r="27861" spans="1:5">
      <c r="C27861" t="s">
        <v>10772</v>
      </c>
    </row>
    <row r="27862" spans="1:5">
      <c r="C27862" t="s">
        <v>10773</v>
      </c>
    </row>
    <row r="27864" spans="1:5">
      <c r="A27864">
        <v>844331</v>
      </c>
      <c r="C27864" t="s">
        <v>10774</v>
      </c>
      <c r="E27864" t="s">
        <v>155</v>
      </c>
    </row>
    <row r="27865" spans="1:5">
      <c r="C27865" t="s">
        <v>10775</v>
      </c>
    </row>
    <row r="27866" spans="1:5">
      <c r="C27866" t="s">
        <v>10776</v>
      </c>
    </row>
    <row r="27867" spans="1:5">
      <c r="C27867" t="s">
        <v>10777</v>
      </c>
    </row>
    <row r="27868" spans="1:5">
      <c r="C27868" t="s">
        <v>10778</v>
      </c>
    </row>
    <row r="27869" spans="1:5">
      <c r="C27869" t="s">
        <v>10779</v>
      </c>
    </row>
    <row r="27870" spans="1:5">
      <c r="C27870" t="s">
        <v>10780</v>
      </c>
    </row>
    <row r="27872" spans="1:5">
      <c r="A27872">
        <v>8443321</v>
      </c>
      <c r="C27872" t="s">
        <v>2414</v>
      </c>
      <c r="D27872" t="s">
        <v>10781</v>
      </c>
      <c r="E27872">
        <v>3</v>
      </c>
    </row>
    <row r="27874" spans="1:5">
      <c r="A27874">
        <v>8443322</v>
      </c>
      <c r="C27874" t="s">
        <v>2414</v>
      </c>
      <c r="D27874" t="s">
        <v>10782</v>
      </c>
      <c r="E27874">
        <v>3</v>
      </c>
    </row>
    <row r="27876" spans="1:5">
      <c r="A27876">
        <v>8443323</v>
      </c>
      <c r="C27876" t="s">
        <v>2414</v>
      </c>
      <c r="D27876" t="s">
        <v>10783</v>
      </c>
      <c r="E27876">
        <v>3</v>
      </c>
    </row>
    <row r="27878" spans="1:5">
      <c r="A27878">
        <v>8443324</v>
      </c>
      <c r="C27878" t="s">
        <v>2414</v>
      </c>
      <c r="D27878" t="s">
        <v>10784</v>
      </c>
      <c r="E27878">
        <v>3</v>
      </c>
    </row>
    <row r="27880" spans="1:5">
      <c r="A27880">
        <v>8443325</v>
      </c>
      <c r="C27880" t="s">
        <v>2414</v>
      </c>
      <c r="D27880" t="s">
        <v>10785</v>
      </c>
      <c r="E27880">
        <v>3</v>
      </c>
    </row>
    <row r="27882" spans="1:5">
      <c r="A27882">
        <v>8443326</v>
      </c>
      <c r="C27882" t="s">
        <v>2414</v>
      </c>
      <c r="D27882" t="s">
        <v>10786</v>
      </c>
      <c r="E27882">
        <v>3</v>
      </c>
    </row>
    <row r="27884" spans="1:5">
      <c r="A27884">
        <v>8443329</v>
      </c>
      <c r="C27884" t="s">
        <v>2414</v>
      </c>
      <c r="D27884" t="s">
        <v>79</v>
      </c>
      <c r="E27884">
        <v>3</v>
      </c>
    </row>
    <row r="27886" spans="1:5">
      <c r="C27886" t="s">
        <v>60</v>
      </c>
      <c r="D27886" t="s">
        <v>61</v>
      </c>
    </row>
    <row r="27888" spans="1:5">
      <c r="A27888">
        <v>8443391</v>
      </c>
      <c r="C27888" t="s">
        <v>10787</v>
      </c>
      <c r="E27888">
        <v>3</v>
      </c>
    </row>
    <row r="27890" spans="1:5">
      <c r="A27890">
        <v>8443399</v>
      </c>
      <c r="C27890" t="s">
        <v>2414</v>
      </c>
      <c r="D27890" t="s">
        <v>79</v>
      </c>
      <c r="E27890">
        <v>3</v>
      </c>
    </row>
    <row r="27892" spans="1:5">
      <c r="C27892" t="s">
        <v>10788</v>
      </c>
    </row>
    <row r="27894" spans="1:5">
      <c r="A27894">
        <v>84439100</v>
      </c>
      <c r="C27894" t="s">
        <v>10789</v>
      </c>
      <c r="E27894" t="s">
        <v>155</v>
      </c>
    </row>
    <row r="27895" spans="1:5">
      <c r="C27895" t="s">
        <v>10790</v>
      </c>
    </row>
    <row r="27896" spans="1:5">
      <c r="C27896" t="s">
        <v>10791</v>
      </c>
    </row>
    <row r="27898" spans="1:5">
      <c r="C27898" t="s">
        <v>60</v>
      </c>
      <c r="D27898" t="s">
        <v>61</v>
      </c>
    </row>
    <row r="27900" spans="1:5">
      <c r="A27900">
        <v>8443991</v>
      </c>
      <c r="C27900" t="s">
        <v>10792</v>
      </c>
      <c r="E27900">
        <v>3</v>
      </c>
    </row>
    <row r="27901" spans="1:5">
      <c r="C27901" t="s">
        <v>9758</v>
      </c>
    </row>
    <row r="27903" spans="1:5">
      <c r="A27903">
        <v>8443992</v>
      </c>
      <c r="C27903" t="s">
        <v>10793</v>
      </c>
      <c r="E27903">
        <v>3</v>
      </c>
    </row>
    <row r="27905" spans="1:5">
      <c r="A27905">
        <v>8443993</v>
      </c>
      <c r="C27905" t="s">
        <v>10794</v>
      </c>
      <c r="E27905">
        <v>3</v>
      </c>
    </row>
    <row r="27907" spans="1:5">
      <c r="A27907">
        <v>8443994</v>
      </c>
      <c r="C27907" t="s">
        <v>10795</v>
      </c>
      <c r="E27907">
        <v>3</v>
      </c>
    </row>
    <row r="27909" spans="1:5">
      <c r="A27909">
        <v>8443995</v>
      </c>
      <c r="C27909" t="s">
        <v>10796</v>
      </c>
      <c r="E27909" t="s">
        <v>155</v>
      </c>
    </row>
    <row r="27910" spans="1:5">
      <c r="C27910" t="s">
        <v>10797</v>
      </c>
    </row>
    <row r="27912" spans="1:5">
      <c r="A27912">
        <v>8443999</v>
      </c>
      <c r="C27912" t="s">
        <v>56</v>
      </c>
      <c r="E27912">
        <v>3</v>
      </c>
    </row>
    <row r="27914" spans="1:5">
      <c r="A27914">
        <v>8444</v>
      </c>
      <c r="C27914" t="s">
        <v>10798</v>
      </c>
      <c r="E27914">
        <v>3</v>
      </c>
    </row>
    <row r="27915" spans="1:5">
      <c r="C27915" t="s">
        <v>10799</v>
      </c>
    </row>
    <row r="27924" spans="1:4">
      <c r="A27924">
        <v>419</v>
      </c>
    </row>
    <row r="27926" spans="1:4">
      <c r="A27926" t="s">
        <v>0</v>
      </c>
      <c r="C27926" t="s">
        <v>1</v>
      </c>
      <c r="D27926" t="s">
        <v>2</v>
      </c>
    </row>
    <row r="27928" spans="1:4">
      <c r="A27928" t="s">
        <v>4</v>
      </c>
      <c r="B27928" t="s">
        <v>5</v>
      </c>
    </row>
    <row r="27929" spans="1:4">
      <c r="A27929" t="s">
        <v>7</v>
      </c>
      <c r="B27929" t="s">
        <v>8</v>
      </c>
    </row>
    <row r="27930" spans="1:4">
      <c r="A27930" t="s">
        <v>12</v>
      </c>
    </row>
    <row r="27931" spans="1:4">
      <c r="A27931">
        <v>-1</v>
      </c>
      <c r="B27931">
        <v>-2</v>
      </c>
      <c r="C27931">
        <v>-3</v>
      </c>
      <c r="D27931">
        <v>-4</v>
      </c>
    </row>
    <row r="27933" spans="1:4">
      <c r="A27933">
        <v>8445</v>
      </c>
      <c r="C27933" t="s">
        <v>10800</v>
      </c>
    </row>
    <row r="27934" spans="1:4">
      <c r="C27934" t="s">
        <v>10801</v>
      </c>
    </row>
    <row r="27935" spans="1:4">
      <c r="C27935" t="s">
        <v>10802</v>
      </c>
    </row>
    <row r="27936" spans="1:4">
      <c r="C27936" t="s">
        <v>10803</v>
      </c>
    </row>
    <row r="27937" spans="1:4">
      <c r="C27937" t="s">
        <v>10804</v>
      </c>
    </row>
    <row r="27938" spans="1:4">
      <c r="C27938" t="s">
        <v>10805</v>
      </c>
    </row>
    <row r="27939" spans="1:4">
      <c r="C27939" t="s">
        <v>10806</v>
      </c>
    </row>
    <row r="27941" spans="1:4">
      <c r="C27941" t="s">
        <v>10807</v>
      </c>
    </row>
    <row r="27943" spans="1:4">
      <c r="A27943">
        <v>84451100</v>
      </c>
      <c r="C27943" t="s">
        <v>10808</v>
      </c>
      <c r="D27943">
        <v>3</v>
      </c>
    </row>
    <row r="27945" spans="1:4">
      <c r="A27945">
        <v>844512</v>
      </c>
      <c r="C27945" t="s">
        <v>10809</v>
      </c>
      <c r="D27945">
        <v>3</v>
      </c>
    </row>
    <row r="27947" spans="1:4">
      <c r="A27947">
        <v>844513</v>
      </c>
      <c r="C27947" t="s">
        <v>10810</v>
      </c>
      <c r="D27947" t="s">
        <v>155</v>
      </c>
    </row>
    <row r="27949" spans="1:4">
      <c r="C27949" t="s">
        <v>676</v>
      </c>
    </row>
    <row r="27951" spans="1:4">
      <c r="A27951">
        <v>84451910</v>
      </c>
      <c r="C27951" t="s">
        <v>10811</v>
      </c>
      <c r="D27951">
        <v>3</v>
      </c>
    </row>
    <row r="27953" spans="1:4">
      <c r="A27953">
        <v>8445199</v>
      </c>
      <c r="C27953" t="s">
        <v>56</v>
      </c>
      <c r="D27953">
        <v>3</v>
      </c>
    </row>
    <row r="27955" spans="1:4">
      <c r="A27955">
        <v>84452</v>
      </c>
      <c r="C27955" t="s">
        <v>10812</v>
      </c>
      <c r="D27955">
        <v>3</v>
      </c>
    </row>
    <row r="27957" spans="1:4">
      <c r="A27957">
        <v>84453</v>
      </c>
      <c r="C27957" t="s">
        <v>10813</v>
      </c>
      <c r="D27957" t="s">
        <v>155</v>
      </c>
    </row>
    <row r="27959" spans="1:4">
      <c r="C27959" t="s">
        <v>10814</v>
      </c>
    </row>
    <row r="27960" spans="1:4">
      <c r="C27960" t="s">
        <v>10815</v>
      </c>
    </row>
    <row r="27962" spans="1:4">
      <c r="A27962">
        <v>8445401</v>
      </c>
      <c r="C27962" t="s">
        <v>10816</v>
      </c>
      <c r="D27962">
        <v>3</v>
      </c>
    </row>
    <row r="27964" spans="1:4">
      <c r="A27964">
        <v>8445402</v>
      </c>
      <c r="C27964" t="s">
        <v>10817</v>
      </c>
      <c r="D27964">
        <v>3</v>
      </c>
    </row>
    <row r="27966" spans="1:4">
      <c r="A27966">
        <v>8445403</v>
      </c>
      <c r="C27966" t="s">
        <v>10818</v>
      </c>
      <c r="D27966">
        <v>3</v>
      </c>
    </row>
    <row r="27968" spans="1:4">
      <c r="A27968">
        <v>8445409</v>
      </c>
      <c r="C27968" t="s">
        <v>56</v>
      </c>
      <c r="D27968">
        <v>3</v>
      </c>
    </row>
    <row r="27970" spans="1:4">
      <c r="A27970">
        <v>84459</v>
      </c>
      <c r="C27970" t="s">
        <v>33</v>
      </c>
      <c r="D27970">
        <v>3</v>
      </c>
    </row>
    <row r="27972" spans="1:4">
      <c r="A27972">
        <v>8446</v>
      </c>
      <c r="C27972" t="s">
        <v>10819</v>
      </c>
    </row>
    <row r="27974" spans="1:4">
      <c r="A27974">
        <v>84461</v>
      </c>
      <c r="C27974" t="s">
        <v>10820</v>
      </c>
      <c r="D27974" t="s">
        <v>764</v>
      </c>
    </row>
    <row r="27975" spans="1:4">
      <c r="C27975" t="s">
        <v>10821</v>
      </c>
    </row>
    <row r="27976" spans="1:4">
      <c r="C27976" t="s">
        <v>10822</v>
      </c>
    </row>
    <row r="27977" spans="1:4">
      <c r="C27977" t="s">
        <v>10823</v>
      </c>
    </row>
    <row r="27979" spans="1:4">
      <c r="A27979">
        <v>844621</v>
      </c>
      <c r="C27979" t="s">
        <v>10824</v>
      </c>
      <c r="D27979" t="s">
        <v>98</v>
      </c>
    </row>
    <row r="27981" spans="1:4">
      <c r="A27981">
        <v>844629</v>
      </c>
      <c r="C27981" t="s">
        <v>27</v>
      </c>
      <c r="D27981">
        <v>3</v>
      </c>
    </row>
    <row r="27983" spans="1:4">
      <c r="A27983">
        <v>84463</v>
      </c>
      <c r="C27983" t="s">
        <v>10822</v>
      </c>
      <c r="D27983" t="s">
        <v>155</v>
      </c>
    </row>
    <row r="27984" spans="1:4">
      <c r="C27984" t="s">
        <v>10825</v>
      </c>
    </row>
    <row r="27986" spans="1:4">
      <c r="A27986">
        <v>8447</v>
      </c>
      <c r="C27986" t="s">
        <v>10826</v>
      </c>
    </row>
    <row r="27987" spans="1:4">
      <c r="C27987" t="s">
        <v>10827</v>
      </c>
    </row>
    <row r="27988" spans="1:4">
      <c r="C27988" t="s">
        <v>10828</v>
      </c>
    </row>
    <row r="27989" spans="1:4">
      <c r="C27989" t="s">
        <v>10829</v>
      </c>
    </row>
    <row r="27991" spans="1:4">
      <c r="C27991" t="s">
        <v>10830</v>
      </c>
    </row>
    <row r="27993" spans="1:4">
      <c r="A27993">
        <v>84471100</v>
      </c>
      <c r="C27993" t="s">
        <v>10831</v>
      </c>
      <c r="D27993" t="s">
        <v>155</v>
      </c>
    </row>
    <row r="27995" spans="1:4">
      <c r="A27995">
        <v>844712</v>
      </c>
      <c r="C27995" t="s">
        <v>10832</v>
      </c>
      <c r="D27995" t="s">
        <v>155</v>
      </c>
    </row>
    <row r="27997" spans="1:4">
      <c r="A27997">
        <v>84472</v>
      </c>
      <c r="C27997" t="s">
        <v>10833</v>
      </c>
      <c r="D27997" t="s">
        <v>155</v>
      </c>
    </row>
    <row r="27998" spans="1:4">
      <c r="C27998" t="s">
        <v>9758</v>
      </c>
    </row>
    <row r="27999" spans="1:4">
      <c r="C27999" t="s">
        <v>95</v>
      </c>
    </row>
    <row r="28003" spans="1:4">
      <c r="A28003" t="s">
        <v>10834</v>
      </c>
    </row>
    <row r="28005" spans="1:4">
      <c r="A28005" t="s">
        <v>0</v>
      </c>
      <c r="C28005" t="s">
        <v>1</v>
      </c>
      <c r="D28005" t="s">
        <v>2</v>
      </c>
    </row>
    <row r="28007" spans="1:4">
      <c r="A28007" t="s">
        <v>4</v>
      </c>
      <c r="B28007" t="s">
        <v>5</v>
      </c>
    </row>
    <row r="28008" spans="1:4">
      <c r="A28008" t="s">
        <v>7</v>
      </c>
      <c r="B28008" t="s">
        <v>8</v>
      </c>
    </row>
    <row r="28009" spans="1:4">
      <c r="A28009" t="s">
        <v>12</v>
      </c>
    </row>
    <row r="28010" spans="1:4">
      <c r="A28010">
        <v>-1</v>
      </c>
      <c r="B28010">
        <v>-2</v>
      </c>
      <c r="C28010">
        <v>-3</v>
      </c>
      <c r="D28010">
        <v>-4</v>
      </c>
    </row>
    <row r="28012" spans="1:4">
      <c r="A28012">
        <v>8447901</v>
      </c>
      <c r="C28012" t="s">
        <v>10835</v>
      </c>
      <c r="D28012">
        <v>3</v>
      </c>
    </row>
    <row r="28014" spans="1:4">
      <c r="A28014">
        <v>8447909</v>
      </c>
      <c r="C28014" t="s">
        <v>56</v>
      </c>
      <c r="D28014">
        <v>3</v>
      </c>
    </row>
    <row r="28016" spans="1:4">
      <c r="A28016">
        <v>8448</v>
      </c>
      <c r="C28016" t="s">
        <v>10836</v>
      </c>
    </row>
    <row r="28017" spans="1:4">
      <c r="C28017" t="s">
        <v>10837</v>
      </c>
    </row>
    <row r="28018" spans="1:4">
      <c r="C28018" t="s">
        <v>10838</v>
      </c>
    </row>
    <row r="28019" spans="1:4">
      <c r="C28019" t="s">
        <v>10839</v>
      </c>
    </row>
    <row r="28020" spans="1:4">
      <c r="C28020" t="s">
        <v>10840</v>
      </c>
    </row>
    <row r="28021" spans="1:4">
      <c r="C28021" t="s">
        <v>10841</v>
      </c>
    </row>
    <row r="28022" spans="1:4">
      <c r="C28022" t="s">
        <v>10842</v>
      </c>
    </row>
    <row r="28023" spans="1:4">
      <c r="C28023" t="s">
        <v>10843</v>
      </c>
    </row>
    <row r="28024" spans="1:4">
      <c r="C28024" t="s">
        <v>10844</v>
      </c>
    </row>
    <row r="28025" spans="1:4">
      <c r="C28025" t="s">
        <v>10845</v>
      </c>
    </row>
    <row r="28026" spans="1:4">
      <c r="C28026" t="s">
        <v>10846</v>
      </c>
    </row>
    <row r="28028" spans="1:4">
      <c r="C28028" t="s">
        <v>10847</v>
      </c>
    </row>
    <row r="28029" spans="1:4">
      <c r="C28029" t="s">
        <v>10848</v>
      </c>
    </row>
    <row r="28031" spans="1:4">
      <c r="A28031">
        <v>844811</v>
      </c>
      <c r="C28031" t="s">
        <v>10849</v>
      </c>
      <c r="D28031" t="s">
        <v>155</v>
      </c>
    </row>
    <row r="28032" spans="1:4">
      <c r="C28032" t="s">
        <v>10850</v>
      </c>
    </row>
    <row r="28033" spans="1:4">
      <c r="C28033" t="s">
        <v>10851</v>
      </c>
    </row>
    <row r="28034" spans="1:4">
      <c r="A28034">
        <v>844819</v>
      </c>
      <c r="C28034" t="s">
        <v>27</v>
      </c>
      <c r="D28034">
        <v>3</v>
      </c>
    </row>
    <row r="28036" spans="1:4">
      <c r="A28036">
        <v>84482</v>
      </c>
      <c r="C28036" t="s">
        <v>10852</v>
      </c>
      <c r="D28036" t="s">
        <v>155</v>
      </c>
    </row>
    <row r="28037" spans="1:4">
      <c r="C28037" t="s">
        <v>10853</v>
      </c>
    </row>
    <row r="28039" spans="1:4">
      <c r="C28039" t="s">
        <v>10852</v>
      </c>
    </row>
    <row r="28040" spans="1:4">
      <c r="C28040" t="s">
        <v>10854</v>
      </c>
    </row>
    <row r="28042" spans="1:4">
      <c r="C28042" t="s">
        <v>10855</v>
      </c>
    </row>
    <row r="28044" spans="1:4">
      <c r="A28044">
        <v>84483110</v>
      </c>
      <c r="C28044" t="s">
        <v>10856</v>
      </c>
      <c r="D28044" t="s">
        <v>764</v>
      </c>
    </row>
    <row r="28046" spans="1:4">
      <c r="A28046">
        <v>8448319</v>
      </c>
      <c r="C28046" t="s">
        <v>56</v>
      </c>
      <c r="D28046">
        <v>11</v>
      </c>
    </row>
    <row r="28048" spans="1:4">
      <c r="A28048">
        <v>844832</v>
      </c>
      <c r="C28048" t="s">
        <v>10857</v>
      </c>
      <c r="D28048">
        <v>3</v>
      </c>
    </row>
    <row r="28049" spans="1:4">
      <c r="C28049" t="s">
        <v>10858</v>
      </c>
    </row>
    <row r="28051" spans="1:4">
      <c r="C28051" t="s">
        <v>10859</v>
      </c>
    </row>
    <row r="28052" spans="1:4">
      <c r="C28052" t="s">
        <v>10860</v>
      </c>
    </row>
    <row r="28054" spans="1:4">
      <c r="A28054">
        <v>8448331</v>
      </c>
      <c r="C28054" t="s">
        <v>10861</v>
      </c>
      <c r="D28054" t="s">
        <v>155</v>
      </c>
    </row>
    <row r="28056" spans="1:4">
      <c r="A28056">
        <v>8448332</v>
      </c>
      <c r="C28056" t="s">
        <v>10862</v>
      </c>
      <c r="D28056">
        <v>3</v>
      </c>
    </row>
    <row r="28058" spans="1:4">
      <c r="A28058">
        <v>8448333</v>
      </c>
      <c r="C28058" t="s">
        <v>10863</v>
      </c>
      <c r="D28058">
        <v>20</v>
      </c>
    </row>
    <row r="28060" spans="1:4">
      <c r="A28060">
        <v>844839</v>
      </c>
      <c r="C28060" t="s">
        <v>27</v>
      </c>
      <c r="D28060">
        <v>3</v>
      </c>
    </row>
    <row r="28062" spans="1:4">
      <c r="C28062" t="s">
        <v>10864</v>
      </c>
    </row>
    <row r="28063" spans="1:4">
      <c r="C28063" t="s">
        <v>10865</v>
      </c>
    </row>
    <row r="28065" spans="1:4">
      <c r="C28065" t="s">
        <v>10866</v>
      </c>
    </row>
    <row r="28067" spans="1:4">
      <c r="A28067">
        <v>84484210</v>
      </c>
      <c r="C28067" t="s">
        <v>10867</v>
      </c>
      <c r="D28067">
        <v>20</v>
      </c>
    </row>
    <row r="28069" spans="1:4">
      <c r="A28069">
        <v>8448429</v>
      </c>
      <c r="C28069" t="s">
        <v>56</v>
      </c>
      <c r="D28069">
        <v>11</v>
      </c>
    </row>
    <row r="28071" spans="1:4">
      <c r="C28071" t="s">
        <v>676</v>
      </c>
    </row>
    <row r="28073" spans="1:4">
      <c r="A28073">
        <v>84484910</v>
      </c>
      <c r="C28073" t="s">
        <v>10868</v>
      </c>
      <c r="D28073">
        <v>3</v>
      </c>
    </row>
    <row r="28075" spans="1:4">
      <c r="A28075">
        <v>8448499</v>
      </c>
      <c r="C28075" t="s">
        <v>56</v>
      </c>
      <c r="D28075">
        <v>11</v>
      </c>
    </row>
    <row r="28081" spans="1:4">
      <c r="A28081">
        <v>421</v>
      </c>
    </row>
    <row r="28083" spans="1:4">
      <c r="A28083" t="s">
        <v>0</v>
      </c>
      <c r="C28083" t="s">
        <v>1</v>
      </c>
      <c r="D28083" t="s">
        <v>2</v>
      </c>
    </row>
    <row r="28085" spans="1:4">
      <c r="A28085" t="s">
        <v>4</v>
      </c>
      <c r="B28085" t="s">
        <v>5</v>
      </c>
    </row>
    <row r="28086" spans="1:4">
      <c r="A28086" t="s">
        <v>7</v>
      </c>
      <c r="B28086" t="s">
        <v>8</v>
      </c>
    </row>
    <row r="28087" spans="1:4">
      <c r="A28087" t="s">
        <v>12</v>
      </c>
    </row>
    <row r="28088" spans="1:4">
      <c r="A28088">
        <v>-1</v>
      </c>
      <c r="B28088">
        <v>-2</v>
      </c>
      <c r="C28088">
        <v>-3</v>
      </c>
      <c r="D28088">
        <v>-4</v>
      </c>
    </row>
    <row r="28090" spans="1:4">
      <c r="C28090" t="s">
        <v>10852</v>
      </c>
    </row>
    <row r="28091" spans="1:4">
      <c r="C28091" t="s">
        <v>10869</v>
      </c>
    </row>
    <row r="28093" spans="1:4">
      <c r="A28093">
        <v>844851</v>
      </c>
      <c r="C28093" t="s">
        <v>10870</v>
      </c>
      <c r="D28093" t="s">
        <v>155</v>
      </c>
    </row>
    <row r="28094" spans="1:4">
      <c r="C28094" t="s">
        <v>10871</v>
      </c>
    </row>
    <row r="28096" spans="1:4">
      <c r="A28096">
        <v>844859</v>
      </c>
      <c r="C28096" t="s">
        <v>27</v>
      </c>
      <c r="D28096">
        <v>3</v>
      </c>
    </row>
    <row r="28098" spans="1:4">
      <c r="A28098">
        <v>8449</v>
      </c>
      <c r="C28098" t="s">
        <v>10872</v>
      </c>
      <c r="D28098">
        <v>3</v>
      </c>
    </row>
    <row r="28099" spans="1:4">
      <c r="C28099" t="s">
        <v>10873</v>
      </c>
    </row>
    <row r="28100" spans="1:4">
      <c r="C28100" t="s">
        <v>10874</v>
      </c>
    </row>
    <row r="28101" spans="1:4">
      <c r="C28101" t="s">
        <v>10875</v>
      </c>
    </row>
    <row r="28103" spans="1:4">
      <c r="A28103">
        <v>845</v>
      </c>
      <c r="C28103" t="s">
        <v>10876</v>
      </c>
    </row>
    <row r="28104" spans="1:4">
      <c r="C28104" t="s">
        <v>10877</v>
      </c>
    </row>
    <row r="28105" spans="1:4">
      <c r="C28105" t="s">
        <v>10878</v>
      </c>
    </row>
    <row r="28106" spans="1:4">
      <c r="C28106" t="s">
        <v>10879</v>
      </c>
    </row>
    <row r="28107" spans="1:4">
      <c r="C28107" t="s">
        <v>10880</v>
      </c>
    </row>
    <row r="28109" spans="1:4">
      <c r="A28109">
        <v>845011</v>
      </c>
      <c r="C28109" t="s">
        <v>10881</v>
      </c>
      <c r="D28109">
        <v>20</v>
      </c>
    </row>
    <row r="28111" spans="1:4">
      <c r="A28111">
        <v>845012</v>
      </c>
      <c r="C28111" t="s">
        <v>10882</v>
      </c>
      <c r="D28111">
        <v>20</v>
      </c>
    </row>
    <row r="28113" spans="1:4">
      <c r="A28113">
        <v>845019</v>
      </c>
      <c r="C28113" t="s">
        <v>27</v>
      </c>
      <c r="D28113">
        <v>20</v>
      </c>
    </row>
    <row r="28115" spans="1:4">
      <c r="A28115">
        <v>84502</v>
      </c>
      <c r="C28115" t="s">
        <v>10883</v>
      </c>
      <c r="D28115">
        <v>20</v>
      </c>
    </row>
    <row r="28116" spans="1:4">
      <c r="C28116" t="s">
        <v>10884</v>
      </c>
    </row>
    <row r="28118" spans="1:4">
      <c r="A28118">
        <v>84509</v>
      </c>
      <c r="C28118" t="s">
        <v>7487</v>
      </c>
      <c r="D28118">
        <v>20</v>
      </c>
    </row>
    <row r="28120" spans="1:4">
      <c r="A28120">
        <v>8451</v>
      </c>
      <c r="C28120" t="s">
        <v>10885</v>
      </c>
    </row>
    <row r="28121" spans="1:4">
      <c r="C28121" t="s">
        <v>10886</v>
      </c>
    </row>
    <row r="28122" spans="1:4">
      <c r="C28122" t="s">
        <v>10887</v>
      </c>
    </row>
    <row r="28123" spans="1:4">
      <c r="C28123" t="s">
        <v>10888</v>
      </c>
    </row>
    <row r="28124" spans="1:4">
      <c r="C28124" t="s">
        <v>10889</v>
      </c>
    </row>
    <row r="28125" spans="1:4">
      <c r="C28125" t="s">
        <v>10890</v>
      </c>
    </row>
    <row r="28126" spans="1:4">
      <c r="C28126" t="s">
        <v>10891</v>
      </c>
    </row>
    <row r="28127" spans="1:4">
      <c r="C28127" t="s">
        <v>10892</v>
      </c>
    </row>
    <row r="28128" spans="1:4">
      <c r="C28128" t="s">
        <v>10893</v>
      </c>
    </row>
    <row r="28129" spans="1:4">
      <c r="C28129" t="s">
        <v>10894</v>
      </c>
    </row>
    <row r="28130" spans="1:4">
      <c r="C28130" t="s">
        <v>10895</v>
      </c>
    </row>
    <row r="28132" spans="1:4">
      <c r="A28132">
        <v>84511</v>
      </c>
      <c r="C28132" t="s">
        <v>10896</v>
      </c>
      <c r="D28132">
        <v>3</v>
      </c>
    </row>
    <row r="28134" spans="1:4">
      <c r="C28134" t="s">
        <v>10897</v>
      </c>
    </row>
    <row r="28136" spans="1:4">
      <c r="A28136">
        <v>845121</v>
      </c>
      <c r="C28136" t="s">
        <v>10898</v>
      </c>
      <c r="D28136" t="s">
        <v>155</v>
      </c>
    </row>
    <row r="28137" spans="1:4">
      <c r="C28137" t="s">
        <v>10899</v>
      </c>
    </row>
    <row r="28138" spans="1:4">
      <c r="A28138">
        <v>845129</v>
      </c>
      <c r="C28138" t="s">
        <v>27</v>
      </c>
      <c r="D28138">
        <v>3</v>
      </c>
    </row>
    <row r="28140" spans="1:4">
      <c r="A28140">
        <v>84513</v>
      </c>
      <c r="C28140" t="s">
        <v>10900</v>
      </c>
      <c r="D28140" t="s">
        <v>155</v>
      </c>
    </row>
    <row r="28141" spans="1:4">
      <c r="C28141" t="s">
        <v>10901</v>
      </c>
    </row>
    <row r="28143" spans="1:4">
      <c r="C28143" t="s">
        <v>10902</v>
      </c>
    </row>
    <row r="28145" spans="1:4">
      <c r="A28145">
        <v>84514010</v>
      </c>
      <c r="C28145" t="s">
        <v>10903</v>
      </c>
      <c r="D28145">
        <v>3</v>
      </c>
    </row>
    <row r="28147" spans="1:4">
      <c r="A28147">
        <v>8451402</v>
      </c>
      <c r="C28147" t="s">
        <v>10904</v>
      </c>
      <c r="D28147">
        <v>3</v>
      </c>
    </row>
    <row r="28149" spans="1:4">
      <c r="A28149">
        <v>8451403</v>
      </c>
      <c r="C28149" t="s">
        <v>10905</v>
      </c>
      <c r="D28149">
        <v>3</v>
      </c>
    </row>
    <row r="28151" spans="1:4">
      <c r="A28151">
        <v>84515</v>
      </c>
      <c r="C28151" t="s">
        <v>10906</v>
      </c>
      <c r="D28151">
        <v>3</v>
      </c>
    </row>
    <row r="28152" spans="1:4">
      <c r="C28152" t="s">
        <v>10907</v>
      </c>
    </row>
    <row r="28155" spans="1:4">
      <c r="A28155">
        <v>422</v>
      </c>
    </row>
    <row r="28157" spans="1:4">
      <c r="A28157" t="s">
        <v>0</v>
      </c>
      <c r="C28157" t="s">
        <v>1</v>
      </c>
      <c r="D28157" t="s">
        <v>2</v>
      </c>
    </row>
    <row r="28159" spans="1:4">
      <c r="A28159" t="s">
        <v>4</v>
      </c>
      <c r="B28159" t="s">
        <v>5</v>
      </c>
    </row>
    <row r="28160" spans="1:4">
      <c r="A28160" t="s">
        <v>7</v>
      </c>
      <c r="B28160" t="s">
        <v>8</v>
      </c>
    </row>
    <row r="28161" spans="1:4">
      <c r="A28161" t="s">
        <v>12</v>
      </c>
    </row>
    <row r="28162" spans="1:4">
      <c r="A28162">
        <v>-1</v>
      </c>
      <c r="B28162">
        <v>-2</v>
      </c>
      <c r="C28162">
        <v>-3</v>
      </c>
      <c r="D28162">
        <v>-4</v>
      </c>
    </row>
    <row r="28164" spans="1:4">
      <c r="C28164" t="s">
        <v>10555</v>
      </c>
    </row>
    <row r="28166" spans="1:4">
      <c r="A28166">
        <v>84518010</v>
      </c>
      <c r="C28166" t="s">
        <v>10908</v>
      </c>
      <c r="D28166" t="s">
        <v>155</v>
      </c>
    </row>
    <row r="28168" spans="1:4">
      <c r="A28168">
        <v>8451802</v>
      </c>
      <c r="C28168" t="s">
        <v>10909</v>
      </c>
      <c r="D28168">
        <v>3</v>
      </c>
    </row>
    <row r="28170" spans="1:4">
      <c r="A28170">
        <v>8451803</v>
      </c>
      <c r="C28170" t="s">
        <v>10910</v>
      </c>
      <c r="D28170" t="s">
        <v>155</v>
      </c>
    </row>
    <row r="28172" spans="1:4">
      <c r="A28172">
        <v>8451804</v>
      </c>
      <c r="C28172" t="s">
        <v>10911</v>
      </c>
      <c r="D28172">
        <v>3</v>
      </c>
    </row>
    <row r="28174" spans="1:4">
      <c r="A28174">
        <v>8451805</v>
      </c>
      <c r="C28174" t="s">
        <v>10912</v>
      </c>
      <c r="D28174">
        <v>3</v>
      </c>
    </row>
    <row r="28176" spans="1:4">
      <c r="A28176">
        <v>8451806</v>
      </c>
      <c r="C28176" t="s">
        <v>10913</v>
      </c>
      <c r="D28176">
        <v>3</v>
      </c>
    </row>
    <row r="28178" spans="1:4">
      <c r="A28178">
        <v>8451807</v>
      </c>
      <c r="C28178" t="s">
        <v>10914</v>
      </c>
      <c r="D28178">
        <v>3</v>
      </c>
    </row>
    <row r="28180" spans="1:4">
      <c r="A28180">
        <v>8451809</v>
      </c>
      <c r="C28180" t="s">
        <v>56</v>
      </c>
      <c r="D28180">
        <v>3</v>
      </c>
    </row>
    <row r="28182" spans="1:4">
      <c r="A28182">
        <v>84519</v>
      </c>
      <c r="C28182" t="s">
        <v>7487</v>
      </c>
      <c r="D28182">
        <v>3</v>
      </c>
    </row>
    <row r="28184" spans="1:4">
      <c r="A28184">
        <v>8452</v>
      </c>
      <c r="C28184" t="s">
        <v>10915</v>
      </c>
    </row>
    <row r="28185" spans="1:4">
      <c r="C28185" t="s">
        <v>10916</v>
      </c>
    </row>
    <row r="28186" spans="1:4">
      <c r="C28186" t="s">
        <v>10917</v>
      </c>
    </row>
    <row r="28187" spans="1:4">
      <c r="C28187" t="s">
        <v>10918</v>
      </c>
    </row>
    <row r="28189" spans="1:4">
      <c r="C28189" t="s">
        <v>10919</v>
      </c>
    </row>
    <row r="28191" spans="1:4">
      <c r="A28191">
        <v>84521010</v>
      </c>
      <c r="C28191" t="s">
        <v>10920</v>
      </c>
      <c r="D28191">
        <v>20</v>
      </c>
    </row>
    <row r="28193" spans="1:4">
      <c r="A28193">
        <v>8452109</v>
      </c>
      <c r="C28193" t="s">
        <v>56</v>
      </c>
      <c r="D28193">
        <v>20</v>
      </c>
    </row>
    <row r="28195" spans="1:4">
      <c r="C28195" t="s">
        <v>10921</v>
      </c>
    </row>
    <row r="28197" spans="1:4">
      <c r="A28197">
        <v>84522100</v>
      </c>
      <c r="C28197" t="s">
        <v>10922</v>
      </c>
      <c r="D28197">
        <v>3</v>
      </c>
    </row>
    <row r="28199" spans="1:4">
      <c r="A28199">
        <v>845229</v>
      </c>
      <c r="C28199" t="s">
        <v>27</v>
      </c>
      <c r="D28199">
        <v>3</v>
      </c>
    </row>
    <row r="28201" spans="1:4">
      <c r="A28201">
        <v>84523</v>
      </c>
      <c r="C28201" t="s">
        <v>10923</v>
      </c>
      <c r="D28201">
        <v>3</v>
      </c>
    </row>
    <row r="28203" spans="1:4">
      <c r="C28203" t="s">
        <v>10924</v>
      </c>
    </row>
    <row r="28204" spans="1:4">
      <c r="C28204" t="s">
        <v>10925</v>
      </c>
    </row>
    <row r="28205" spans="1:4">
      <c r="C28205" t="s">
        <v>10926</v>
      </c>
    </row>
    <row r="28206" spans="1:4">
      <c r="A28206">
        <v>8452902</v>
      </c>
      <c r="C28206" t="s">
        <v>10927</v>
      </c>
      <c r="D28206" t="s">
        <v>265</v>
      </c>
    </row>
    <row r="28207" spans="1:4">
      <c r="C28207" t="s">
        <v>10928</v>
      </c>
    </row>
    <row r="28209" spans="1:4">
      <c r="A28209">
        <v>8452903</v>
      </c>
      <c r="C28209" t="s">
        <v>10929</v>
      </c>
      <c r="D28209" t="s">
        <v>265</v>
      </c>
    </row>
    <row r="28211" spans="1:4">
      <c r="A28211">
        <v>8452909</v>
      </c>
      <c r="C28211" t="s">
        <v>56</v>
      </c>
      <c r="D28211">
        <v>3</v>
      </c>
    </row>
    <row r="28213" spans="1:4">
      <c r="A28213">
        <v>8453</v>
      </c>
      <c r="C28213" t="s">
        <v>10930</v>
      </c>
    </row>
    <row r="28214" spans="1:4">
      <c r="C28214" t="s">
        <v>10931</v>
      </c>
    </row>
    <row r="28215" spans="1:4">
      <c r="C28215" t="s">
        <v>10932</v>
      </c>
    </row>
    <row r="28216" spans="1:4">
      <c r="C28216" t="s">
        <v>10933</v>
      </c>
    </row>
    <row r="28218" spans="1:4">
      <c r="A28218">
        <v>84531</v>
      </c>
      <c r="C28218" t="s">
        <v>10934</v>
      </c>
      <c r="D28218" t="s">
        <v>155</v>
      </c>
    </row>
    <row r="28219" spans="1:4">
      <c r="C28219" t="s">
        <v>10935</v>
      </c>
    </row>
    <row r="28221" spans="1:4">
      <c r="A28221">
        <v>84532</v>
      </c>
      <c r="C28221" t="s">
        <v>10936</v>
      </c>
      <c r="D28221" t="s">
        <v>155</v>
      </c>
    </row>
    <row r="28223" spans="1:4">
      <c r="A28223">
        <v>84538</v>
      </c>
      <c r="C28223" t="s">
        <v>10676</v>
      </c>
      <c r="D28223">
        <v>3</v>
      </c>
    </row>
    <row r="28225" spans="1:5">
      <c r="A28225">
        <v>84539</v>
      </c>
      <c r="C28225" t="s">
        <v>7487</v>
      </c>
      <c r="D28225">
        <v>3</v>
      </c>
    </row>
    <row r="28227" spans="1:5">
      <c r="A28227">
        <v>8454</v>
      </c>
      <c r="C28227" t="s">
        <v>10937</v>
      </c>
    </row>
    <row r="28228" spans="1:5">
      <c r="C28228" t="s">
        <v>10938</v>
      </c>
    </row>
    <row r="28229" spans="1:5">
      <c r="C28229" t="s">
        <v>10939</v>
      </c>
    </row>
    <row r="28231" spans="1:5">
      <c r="A28231">
        <v>84541</v>
      </c>
      <c r="C28231" t="s">
        <v>10940</v>
      </c>
      <c r="D28231">
        <v>3</v>
      </c>
    </row>
    <row r="28233" spans="1:5">
      <c r="A28233">
        <v>84542</v>
      </c>
      <c r="C28233" t="s">
        <v>10941</v>
      </c>
      <c r="D28233" t="s">
        <v>155</v>
      </c>
    </row>
    <row r="28237" spans="1:5">
      <c r="A28237">
        <v>423</v>
      </c>
    </row>
    <row r="28239" spans="1:5">
      <c r="A28239" t="s">
        <v>0</v>
      </c>
      <c r="D28239" t="s">
        <v>1</v>
      </c>
      <c r="E28239" t="s">
        <v>2</v>
      </c>
    </row>
    <row r="28241" spans="1:5">
      <c r="A28241" t="s">
        <v>4</v>
      </c>
      <c r="B28241" t="s">
        <v>5</v>
      </c>
    </row>
    <row r="28242" spans="1:5">
      <c r="A28242" t="s">
        <v>7</v>
      </c>
      <c r="B28242" t="s">
        <v>8</v>
      </c>
    </row>
    <row r="28243" spans="1:5">
      <c r="A28243" t="s">
        <v>12</v>
      </c>
    </row>
    <row r="28244" spans="1:5">
      <c r="A28244">
        <v>-1</v>
      </c>
      <c r="B28244">
        <v>-2</v>
      </c>
      <c r="D28244">
        <v>-3</v>
      </c>
      <c r="E28244">
        <v>-4</v>
      </c>
    </row>
    <row r="28246" spans="1:5">
      <c r="A28246">
        <v>84543</v>
      </c>
      <c r="C28246" t="s">
        <v>10942</v>
      </c>
      <c r="E28246">
        <v>3</v>
      </c>
    </row>
    <row r="28248" spans="1:5">
      <c r="A28248">
        <v>84549</v>
      </c>
      <c r="C28248" t="s">
        <v>7487</v>
      </c>
      <c r="E28248">
        <v>3</v>
      </c>
    </row>
    <row r="28250" spans="1:5">
      <c r="A28250">
        <v>8455</v>
      </c>
      <c r="C28250" t="s">
        <v>10943</v>
      </c>
    </row>
    <row r="28252" spans="1:5">
      <c r="A28252">
        <v>84551</v>
      </c>
      <c r="C28252" t="s">
        <v>10944</v>
      </c>
      <c r="E28252">
        <v>3</v>
      </c>
    </row>
    <row r="28254" spans="1:5">
      <c r="C28254" t="s">
        <v>10945</v>
      </c>
    </row>
    <row r="28256" spans="1:5">
      <c r="A28256">
        <v>84552100</v>
      </c>
      <c r="C28256" t="s">
        <v>10946</v>
      </c>
      <c r="E28256" t="s">
        <v>155</v>
      </c>
    </row>
    <row r="28258" spans="1:5">
      <c r="A28258">
        <v>845522</v>
      </c>
      <c r="C28258" t="s">
        <v>10947</v>
      </c>
      <c r="E28258">
        <v>3</v>
      </c>
    </row>
    <row r="28260" spans="1:5">
      <c r="C28260" t="s">
        <v>10948</v>
      </c>
    </row>
    <row r="28262" spans="1:5">
      <c r="A28262">
        <v>84553010</v>
      </c>
      <c r="C28262" t="s">
        <v>10949</v>
      </c>
      <c r="E28262" t="s">
        <v>155</v>
      </c>
    </row>
    <row r="28263" spans="1:5">
      <c r="C28263" t="s">
        <v>10950</v>
      </c>
    </row>
    <row r="28265" spans="1:5">
      <c r="A28265">
        <v>8455309</v>
      </c>
      <c r="C28265" t="s">
        <v>56</v>
      </c>
      <c r="E28265">
        <v>3</v>
      </c>
    </row>
    <row r="28267" spans="1:5">
      <c r="A28267">
        <v>84559</v>
      </c>
      <c r="C28267" t="s">
        <v>9054</v>
      </c>
      <c r="E28267">
        <v>3</v>
      </c>
    </row>
    <row r="28269" spans="1:5">
      <c r="A28269">
        <v>8456</v>
      </c>
      <c r="C28269" t="s">
        <v>10951</v>
      </c>
    </row>
    <row r="28270" spans="1:5">
      <c r="C28270" t="s">
        <v>10952</v>
      </c>
    </row>
    <row r="28271" spans="1:5">
      <c r="C28271" t="s">
        <v>10953</v>
      </c>
    </row>
    <row r="28272" spans="1:5">
      <c r="C28272" t="s">
        <v>10954</v>
      </c>
    </row>
    <row r="28273" spans="1:5">
      <c r="C28273" t="s">
        <v>10955</v>
      </c>
    </row>
    <row r="28274" spans="1:5">
      <c r="C28274" t="s">
        <v>10517</v>
      </c>
    </row>
    <row r="28276" spans="1:5">
      <c r="C28276" t="s">
        <v>10956</v>
      </c>
    </row>
    <row r="28277" spans="1:5">
      <c r="C28277" t="s">
        <v>3655</v>
      </c>
    </row>
    <row r="28279" spans="1:5">
      <c r="C28279" t="s">
        <v>10957</v>
      </c>
    </row>
    <row r="28281" spans="1:5">
      <c r="A28281">
        <v>84561110</v>
      </c>
      <c r="C28281" t="s">
        <v>10958</v>
      </c>
      <c r="E28281">
        <v>3</v>
      </c>
    </row>
    <row r="28282" spans="1:5">
      <c r="C28282" t="s">
        <v>10959</v>
      </c>
    </row>
    <row r="28283" spans="1:5">
      <c r="C28283" t="s">
        <v>10960</v>
      </c>
    </row>
    <row r="28285" spans="1:5">
      <c r="A28285">
        <v>8456119</v>
      </c>
      <c r="C28285" t="s">
        <v>2414</v>
      </c>
      <c r="D28285" t="s">
        <v>79</v>
      </c>
      <c r="E28285">
        <v>3</v>
      </c>
    </row>
    <row r="28287" spans="1:5">
      <c r="C28287" t="s">
        <v>10961</v>
      </c>
    </row>
    <row r="28288" spans="1:5">
      <c r="C28288" t="s">
        <v>3655</v>
      </c>
    </row>
    <row r="28290" spans="1:5">
      <c r="A28290">
        <v>8456121</v>
      </c>
      <c r="C28290" t="s">
        <v>10958</v>
      </c>
      <c r="E28290">
        <v>3</v>
      </c>
    </row>
    <row r="28291" spans="1:5">
      <c r="C28291" t="s">
        <v>10962</v>
      </c>
    </row>
    <row r="28292" spans="1:5">
      <c r="C28292" t="s">
        <v>10963</v>
      </c>
    </row>
    <row r="28294" spans="1:5">
      <c r="A28294">
        <v>8456129</v>
      </c>
      <c r="C28294" t="s">
        <v>2414</v>
      </c>
      <c r="D28294" t="s">
        <v>79</v>
      </c>
      <c r="E28294">
        <v>3</v>
      </c>
    </row>
    <row r="28296" spans="1:5">
      <c r="C28296" t="s">
        <v>10964</v>
      </c>
    </row>
    <row r="28298" spans="1:5">
      <c r="A28298">
        <v>84562010</v>
      </c>
      <c r="C28298" t="s">
        <v>10965</v>
      </c>
      <c r="E28298">
        <v>3</v>
      </c>
    </row>
    <row r="28299" spans="1:5">
      <c r="C28299" t="s">
        <v>10966</v>
      </c>
    </row>
    <row r="28301" spans="1:5">
      <c r="A28301">
        <v>8456202</v>
      </c>
      <c r="C28301" t="s">
        <v>10967</v>
      </c>
      <c r="E28301" t="s">
        <v>155</v>
      </c>
    </row>
    <row r="28302" spans="1:5">
      <c r="C28302" t="s">
        <v>10960</v>
      </c>
    </row>
    <row r="28304" spans="1:5">
      <c r="A28304">
        <v>8456209</v>
      </c>
      <c r="C28304" t="s">
        <v>56</v>
      </c>
      <c r="E28304">
        <v>3</v>
      </c>
    </row>
    <row r="28306" spans="1:5">
      <c r="A28306">
        <v>84563</v>
      </c>
      <c r="C28306" t="s">
        <v>10968</v>
      </c>
      <c r="E28306">
        <v>3</v>
      </c>
    </row>
    <row r="28308" spans="1:5">
      <c r="A28308">
        <v>84564</v>
      </c>
      <c r="C28308" t="s">
        <v>10969</v>
      </c>
      <c r="E28308">
        <v>3</v>
      </c>
    </row>
    <row r="28310" spans="1:5">
      <c r="A28310">
        <v>84565</v>
      </c>
      <c r="C28310" t="s">
        <v>10970</v>
      </c>
      <c r="E28310">
        <v>3</v>
      </c>
    </row>
    <row r="28312" spans="1:5">
      <c r="A28312">
        <v>84569</v>
      </c>
      <c r="C28312" t="s">
        <v>33</v>
      </c>
      <c r="E28312">
        <v>3</v>
      </c>
    </row>
    <row r="28317" spans="1:5">
      <c r="A28317">
        <v>424</v>
      </c>
    </row>
    <row r="28319" spans="1:5">
      <c r="A28319" t="s">
        <v>0</v>
      </c>
      <c r="C28319" t="s">
        <v>1</v>
      </c>
      <c r="D28319" t="s">
        <v>2</v>
      </c>
    </row>
    <row r="28321" spans="1:4">
      <c r="A28321" t="s">
        <v>4</v>
      </c>
      <c r="B28321" t="s">
        <v>5</v>
      </c>
    </row>
    <row r="28322" spans="1:4">
      <c r="A28322" t="s">
        <v>7</v>
      </c>
      <c r="B28322" t="s">
        <v>8</v>
      </c>
    </row>
    <row r="28323" spans="1:4">
      <c r="A28323" t="s">
        <v>12</v>
      </c>
    </row>
    <row r="28324" spans="1:4">
      <c r="A28324">
        <v>-1</v>
      </c>
      <c r="B28324">
        <v>-2</v>
      </c>
      <c r="C28324">
        <v>-3</v>
      </c>
      <c r="D28324">
        <v>-4</v>
      </c>
    </row>
    <row r="28326" spans="1:4">
      <c r="A28326">
        <v>8457</v>
      </c>
      <c r="C28326" t="s">
        <v>10971</v>
      </c>
    </row>
    <row r="28327" spans="1:4">
      <c r="C28327" t="s">
        <v>10972</v>
      </c>
    </row>
    <row r="28328" spans="1:4">
      <c r="C28328" t="s">
        <v>10973</v>
      </c>
    </row>
    <row r="28330" spans="1:4">
      <c r="A28330">
        <v>84571</v>
      </c>
      <c r="C28330" t="s">
        <v>10974</v>
      </c>
      <c r="D28330">
        <v>3</v>
      </c>
    </row>
    <row r="28332" spans="1:4">
      <c r="A28332">
        <v>84572</v>
      </c>
      <c r="C28332" t="s">
        <v>10975</v>
      </c>
      <c r="D28332" t="s">
        <v>155</v>
      </c>
    </row>
    <row r="28334" spans="1:4">
      <c r="A28334">
        <v>84573</v>
      </c>
      <c r="C28334" t="s">
        <v>10976</v>
      </c>
      <c r="D28334">
        <v>3</v>
      </c>
    </row>
    <row r="28336" spans="1:4">
      <c r="A28336">
        <v>8458</v>
      </c>
      <c r="C28336" t="s">
        <v>10977</v>
      </c>
    </row>
    <row r="28337" spans="1:4">
      <c r="C28337" t="s">
        <v>10978</v>
      </c>
    </row>
    <row r="28339" spans="1:4">
      <c r="C28339" t="s">
        <v>10979</v>
      </c>
    </row>
    <row r="28341" spans="1:4">
      <c r="A28341">
        <v>84581100</v>
      </c>
      <c r="C28341" t="s">
        <v>10980</v>
      </c>
      <c r="D28341">
        <v>3</v>
      </c>
    </row>
    <row r="28343" spans="1:4">
      <c r="A28343">
        <v>845819</v>
      </c>
      <c r="C28343" t="s">
        <v>27</v>
      </c>
      <c r="D28343">
        <v>3</v>
      </c>
    </row>
    <row r="28345" spans="1:4">
      <c r="C28345" t="s">
        <v>10981</v>
      </c>
    </row>
    <row r="28347" spans="1:4">
      <c r="A28347">
        <v>84589100</v>
      </c>
      <c r="C28347" t="s">
        <v>10980</v>
      </c>
      <c r="D28347">
        <v>3</v>
      </c>
    </row>
    <row r="28349" spans="1:4">
      <c r="A28349">
        <v>845899</v>
      </c>
      <c r="C28349" t="s">
        <v>27</v>
      </c>
      <c r="D28349">
        <v>3</v>
      </c>
    </row>
    <row r="28351" spans="1:4">
      <c r="A28351">
        <v>8459</v>
      </c>
      <c r="C28351" t="s">
        <v>10982</v>
      </c>
    </row>
    <row r="28352" spans="1:4">
      <c r="C28352" t="s">
        <v>10983</v>
      </c>
    </row>
    <row r="28353" spans="1:4">
      <c r="C28353" t="s">
        <v>10984</v>
      </c>
    </row>
    <row r="28354" spans="1:4">
      <c r="C28354" t="s">
        <v>10985</v>
      </c>
    </row>
    <row r="28355" spans="1:4">
      <c r="C28355" t="s">
        <v>10986</v>
      </c>
    </row>
    <row r="28356" spans="1:4">
      <c r="A28356">
        <v>84591</v>
      </c>
      <c r="C28356" t="s">
        <v>10987</v>
      </c>
      <c r="D28356" t="s">
        <v>155</v>
      </c>
    </row>
    <row r="28358" spans="1:4">
      <c r="C28358" t="s">
        <v>10988</v>
      </c>
    </row>
    <row r="28360" spans="1:4">
      <c r="A28360">
        <v>84592100</v>
      </c>
      <c r="C28360" t="s">
        <v>10980</v>
      </c>
      <c r="D28360">
        <v>3</v>
      </c>
    </row>
    <row r="28362" spans="1:4">
      <c r="C28362" t="s">
        <v>676</v>
      </c>
    </row>
    <row r="28364" spans="1:4">
      <c r="A28364">
        <v>84592910</v>
      </c>
      <c r="C28364" t="s">
        <v>10989</v>
      </c>
      <c r="D28364">
        <v>3</v>
      </c>
    </row>
    <row r="28365" spans="1:4">
      <c r="C28365" t="s">
        <v>10990</v>
      </c>
    </row>
    <row r="28367" spans="1:4">
      <c r="A28367">
        <v>8459299</v>
      </c>
      <c r="C28367" t="s">
        <v>56</v>
      </c>
      <c r="D28367">
        <v>3</v>
      </c>
    </row>
    <row r="28369" spans="1:4">
      <c r="C28369" t="s">
        <v>10991</v>
      </c>
    </row>
    <row r="28371" spans="1:4">
      <c r="A28371">
        <v>84593100</v>
      </c>
      <c r="C28371" t="s">
        <v>10980</v>
      </c>
      <c r="D28371">
        <v>3</v>
      </c>
    </row>
    <row r="28373" spans="1:4">
      <c r="C28373" t="s">
        <v>676</v>
      </c>
    </row>
    <row r="28375" spans="1:4">
      <c r="A28375">
        <v>84593910</v>
      </c>
      <c r="C28375" t="s">
        <v>10992</v>
      </c>
      <c r="D28375" t="s">
        <v>155</v>
      </c>
    </row>
    <row r="28376" spans="1:4">
      <c r="C28376" t="s">
        <v>10993</v>
      </c>
    </row>
    <row r="28378" spans="1:4">
      <c r="A28378">
        <v>8459399</v>
      </c>
      <c r="C28378" t="s">
        <v>56</v>
      </c>
      <c r="D28378">
        <v>3</v>
      </c>
    </row>
    <row r="28380" spans="1:4">
      <c r="C28380" t="s">
        <v>10994</v>
      </c>
    </row>
    <row r="28382" spans="1:4">
      <c r="A28382">
        <v>84594100</v>
      </c>
      <c r="C28382" t="s">
        <v>10980</v>
      </c>
      <c r="D28382">
        <v>3</v>
      </c>
    </row>
    <row r="28384" spans="1:4">
      <c r="A28384">
        <v>845949</v>
      </c>
      <c r="C28384" t="s">
        <v>27</v>
      </c>
      <c r="D28384">
        <v>3</v>
      </c>
    </row>
    <row r="28386" spans="1:4">
      <c r="C28386" t="s">
        <v>10995</v>
      </c>
    </row>
    <row r="28388" spans="1:4">
      <c r="A28388">
        <v>84595100</v>
      </c>
      <c r="C28388" t="s">
        <v>10980</v>
      </c>
      <c r="D28388">
        <v>3</v>
      </c>
    </row>
    <row r="28390" spans="1:4">
      <c r="C28390" t="s">
        <v>676</v>
      </c>
    </row>
    <row r="28392" spans="1:4">
      <c r="A28392">
        <v>84595910</v>
      </c>
      <c r="C28392" t="s">
        <v>10996</v>
      </c>
      <c r="D28392" t="s">
        <v>155</v>
      </c>
    </row>
    <row r="28393" spans="1:4">
      <c r="C28393" t="s">
        <v>10997</v>
      </c>
    </row>
    <row r="28394" spans="1:4">
      <c r="C28394" t="s">
        <v>10998</v>
      </c>
    </row>
    <row r="28396" spans="1:4">
      <c r="A28396">
        <v>8459599</v>
      </c>
      <c r="C28396" t="s">
        <v>56</v>
      </c>
      <c r="D28396">
        <v>3</v>
      </c>
    </row>
    <row r="28398" spans="1:4">
      <c r="C28398" t="s">
        <v>10999</v>
      </c>
    </row>
    <row r="28401" spans="1:4">
      <c r="A28401" t="s">
        <v>11000</v>
      </c>
    </row>
    <row r="28403" spans="1:4">
      <c r="A28403" t="s">
        <v>0</v>
      </c>
      <c r="C28403" t="s">
        <v>1</v>
      </c>
      <c r="D28403" t="s">
        <v>2</v>
      </c>
    </row>
    <row r="28405" spans="1:4">
      <c r="A28405" t="s">
        <v>4</v>
      </c>
      <c r="B28405" t="s">
        <v>5</v>
      </c>
    </row>
    <row r="28406" spans="1:4">
      <c r="A28406" t="s">
        <v>7</v>
      </c>
      <c r="B28406" t="s">
        <v>8</v>
      </c>
    </row>
    <row r="28407" spans="1:4">
      <c r="A28407" t="s">
        <v>12</v>
      </c>
    </row>
    <row r="28408" spans="1:4">
      <c r="A28408">
        <v>-1</v>
      </c>
      <c r="B28408">
        <v>-2</v>
      </c>
      <c r="C28408">
        <v>-3</v>
      </c>
      <c r="D28408">
        <v>-4</v>
      </c>
    </row>
    <row r="28410" spans="1:4">
      <c r="A28410">
        <v>845961</v>
      </c>
      <c r="C28410" t="s">
        <v>10980</v>
      </c>
      <c r="D28410">
        <v>3</v>
      </c>
    </row>
    <row r="28412" spans="1:4">
      <c r="C28412" t="s">
        <v>676</v>
      </c>
    </row>
    <row r="28414" spans="1:4">
      <c r="A28414">
        <v>84596910</v>
      </c>
      <c r="C28414" t="s">
        <v>11001</v>
      </c>
      <c r="D28414" t="s">
        <v>155</v>
      </c>
    </row>
    <row r="28415" spans="1:4">
      <c r="C28415" t="s">
        <v>11002</v>
      </c>
    </row>
    <row r="28416" spans="1:4">
      <c r="C28416" t="s">
        <v>11003</v>
      </c>
    </row>
    <row r="28418" spans="1:4">
      <c r="A28418">
        <v>8459692</v>
      </c>
      <c r="C28418" t="s">
        <v>11004</v>
      </c>
      <c r="D28418">
        <v>3</v>
      </c>
    </row>
    <row r="28419" spans="1:4">
      <c r="C28419" t="s">
        <v>11005</v>
      </c>
    </row>
    <row r="28420" spans="1:4">
      <c r="C28420" t="s">
        <v>11006</v>
      </c>
    </row>
    <row r="28422" spans="1:4">
      <c r="A28422">
        <v>8459699</v>
      </c>
      <c r="C28422" t="s">
        <v>56</v>
      </c>
      <c r="D28422">
        <v>3</v>
      </c>
    </row>
    <row r="28424" spans="1:4">
      <c r="C28424" t="s">
        <v>11007</v>
      </c>
    </row>
    <row r="28426" spans="1:4">
      <c r="A28426">
        <v>84597010</v>
      </c>
      <c r="C28426" t="s">
        <v>11008</v>
      </c>
      <c r="D28426">
        <v>3</v>
      </c>
    </row>
    <row r="28428" spans="1:4">
      <c r="A28428">
        <v>8459709</v>
      </c>
      <c r="C28428" t="s">
        <v>56</v>
      </c>
      <c r="D28428">
        <v>3</v>
      </c>
    </row>
    <row r="28430" spans="1:4">
      <c r="A28430">
        <v>846</v>
      </c>
      <c r="C28430" t="s">
        <v>11009</v>
      </c>
    </row>
    <row r="28431" spans="1:4">
      <c r="C28431" t="s">
        <v>11010</v>
      </c>
    </row>
    <row r="28432" spans="1:4">
      <c r="C28432" t="s">
        <v>11011</v>
      </c>
    </row>
    <row r="28433" spans="1:4">
      <c r="C28433" t="s">
        <v>11012</v>
      </c>
    </row>
    <row r="28434" spans="1:4">
      <c r="C28434" t="s">
        <v>11013</v>
      </c>
    </row>
    <row r="28435" spans="1:4">
      <c r="C28435" t="s">
        <v>11014</v>
      </c>
    </row>
    <row r="28436" spans="1:4">
      <c r="C28436" t="s">
        <v>11015</v>
      </c>
    </row>
    <row r="28438" spans="1:4">
      <c r="C28438" t="s">
        <v>11016</v>
      </c>
    </row>
    <row r="28440" spans="1:4">
      <c r="A28440">
        <v>84601200</v>
      </c>
      <c r="C28440" t="s">
        <v>10980</v>
      </c>
      <c r="D28440">
        <v>3</v>
      </c>
    </row>
    <row r="28442" spans="1:4">
      <c r="A28442">
        <v>846019</v>
      </c>
      <c r="C28442" t="s">
        <v>27</v>
      </c>
      <c r="D28442">
        <v>3</v>
      </c>
    </row>
    <row r="28444" spans="1:4">
      <c r="C28444" t="s">
        <v>11017</v>
      </c>
    </row>
    <row r="28446" spans="1:4">
      <c r="A28446">
        <v>84602200</v>
      </c>
      <c r="C28446" t="s">
        <v>11018</v>
      </c>
      <c r="D28446">
        <v>3</v>
      </c>
    </row>
    <row r="28447" spans="1:4">
      <c r="C28447" t="s">
        <v>11019</v>
      </c>
    </row>
    <row r="28449" spans="1:4">
      <c r="A28449">
        <v>846023</v>
      </c>
      <c r="C28449" t="s">
        <v>11020</v>
      </c>
      <c r="D28449" t="s">
        <v>155</v>
      </c>
    </row>
    <row r="28450" spans="1:4">
      <c r="C28450" t="s">
        <v>11021</v>
      </c>
    </row>
    <row r="28452" spans="1:4">
      <c r="A28452">
        <v>846024</v>
      </c>
      <c r="C28452" t="s">
        <v>11022</v>
      </c>
      <c r="D28452">
        <v>3</v>
      </c>
    </row>
    <row r="28454" spans="1:4">
      <c r="A28454">
        <v>846029</v>
      </c>
      <c r="C28454" t="s">
        <v>27</v>
      </c>
      <c r="D28454">
        <v>3</v>
      </c>
    </row>
    <row r="28456" spans="1:4">
      <c r="C28456" t="s">
        <v>11023</v>
      </c>
    </row>
    <row r="28458" spans="1:4">
      <c r="A28458">
        <v>84603100</v>
      </c>
      <c r="C28458" t="s">
        <v>10980</v>
      </c>
      <c r="D28458">
        <v>3</v>
      </c>
    </row>
    <row r="28460" spans="1:4">
      <c r="A28460">
        <v>846039</v>
      </c>
      <c r="C28460" t="s">
        <v>27</v>
      </c>
      <c r="D28460">
        <v>3</v>
      </c>
    </row>
    <row r="28462" spans="1:4">
      <c r="A28462">
        <v>84604</v>
      </c>
      <c r="C28462" t="s">
        <v>11024</v>
      </c>
      <c r="D28462" t="s">
        <v>155</v>
      </c>
    </row>
    <row r="28464" spans="1:4">
      <c r="C28464" t="s">
        <v>95</v>
      </c>
    </row>
    <row r="28466" spans="1:4">
      <c r="A28466">
        <v>84609010</v>
      </c>
      <c r="C28466" t="s">
        <v>11025</v>
      </c>
      <c r="D28466" t="s">
        <v>155</v>
      </c>
    </row>
    <row r="28468" spans="1:4">
      <c r="A28468">
        <v>8460909</v>
      </c>
      <c r="C28468" t="s">
        <v>56</v>
      </c>
      <c r="D28468">
        <v>3</v>
      </c>
    </row>
    <row r="28470" spans="1:4">
      <c r="A28470">
        <v>8461</v>
      </c>
      <c r="C28470" t="s">
        <v>11026</v>
      </c>
    </row>
    <row r="28471" spans="1:4">
      <c r="C28471" t="s">
        <v>11027</v>
      </c>
    </row>
    <row r="28472" spans="1:4">
      <c r="C28472" t="s">
        <v>11028</v>
      </c>
    </row>
    <row r="28473" spans="1:4">
      <c r="C28473" t="s">
        <v>11029</v>
      </c>
    </row>
    <row r="28474" spans="1:4">
      <c r="C28474" t="s">
        <v>11030</v>
      </c>
    </row>
    <row r="28476" spans="1:4">
      <c r="C28476" t="s">
        <v>11031</v>
      </c>
    </row>
    <row r="28481" spans="1:4">
      <c r="A28481" t="s">
        <v>11032</v>
      </c>
    </row>
    <row r="28483" spans="1:4">
      <c r="A28483" t="s">
        <v>0</v>
      </c>
      <c r="C28483" t="s">
        <v>1</v>
      </c>
      <c r="D28483" t="s">
        <v>2</v>
      </c>
    </row>
    <row r="28485" spans="1:4">
      <c r="A28485" t="s">
        <v>4</v>
      </c>
      <c r="B28485" t="s">
        <v>5</v>
      </c>
    </row>
    <row r="28486" spans="1:4">
      <c r="A28486" t="s">
        <v>7</v>
      </c>
      <c r="B28486" t="s">
        <v>8</v>
      </c>
    </row>
    <row r="28487" spans="1:4">
      <c r="A28487" t="s">
        <v>12</v>
      </c>
    </row>
    <row r="28488" spans="1:4">
      <c r="A28488">
        <v>-1</v>
      </c>
      <c r="B28488">
        <v>-2</v>
      </c>
      <c r="C28488">
        <v>-3</v>
      </c>
      <c r="D28488">
        <v>-4</v>
      </c>
    </row>
    <row r="28490" spans="1:4">
      <c r="A28490">
        <v>8461201</v>
      </c>
      <c r="C28490" t="s">
        <v>11033</v>
      </c>
      <c r="D28490" t="s">
        <v>155</v>
      </c>
    </row>
    <row r="28491" spans="1:4">
      <c r="C28491" t="s">
        <v>11034</v>
      </c>
    </row>
    <row r="28493" spans="1:4">
      <c r="A28493">
        <v>8461209</v>
      </c>
      <c r="C28493" t="s">
        <v>56</v>
      </c>
      <c r="D28493">
        <v>3</v>
      </c>
    </row>
    <row r="28495" spans="1:4">
      <c r="A28495">
        <v>84613</v>
      </c>
      <c r="C28495" t="s">
        <v>11035</v>
      </c>
      <c r="D28495">
        <v>3</v>
      </c>
    </row>
    <row r="28497" spans="1:4">
      <c r="A28497">
        <v>84614</v>
      </c>
      <c r="C28497" t="s">
        <v>11036</v>
      </c>
      <c r="D28497" t="s">
        <v>155</v>
      </c>
    </row>
    <row r="28498" spans="1:4">
      <c r="C28498" t="s">
        <v>9758</v>
      </c>
    </row>
    <row r="28500" spans="1:4">
      <c r="C28500" t="s">
        <v>11037</v>
      </c>
    </row>
    <row r="28502" spans="1:4">
      <c r="A28502">
        <v>84615010</v>
      </c>
      <c r="C28502" t="s">
        <v>11038</v>
      </c>
      <c r="D28502">
        <v>3</v>
      </c>
    </row>
    <row r="28503" spans="1:4">
      <c r="C28503" t="s">
        <v>11039</v>
      </c>
    </row>
    <row r="28504" spans="1:4">
      <c r="C28504" t="s">
        <v>11040</v>
      </c>
    </row>
    <row r="28506" spans="1:4">
      <c r="A28506">
        <v>8461509</v>
      </c>
      <c r="C28506" t="s">
        <v>56</v>
      </c>
      <c r="D28506">
        <v>3</v>
      </c>
    </row>
    <row r="28508" spans="1:4">
      <c r="A28508">
        <v>84619</v>
      </c>
      <c r="C28508" t="s">
        <v>33</v>
      </c>
      <c r="D28508">
        <v>3</v>
      </c>
    </row>
    <row r="28510" spans="1:4">
      <c r="A28510">
        <v>8462</v>
      </c>
      <c r="C28510" t="s">
        <v>11041</v>
      </c>
    </row>
    <row r="28511" spans="1:4">
      <c r="C28511" t="s">
        <v>11042</v>
      </c>
    </row>
    <row r="28512" spans="1:4">
      <c r="C28512" t="s">
        <v>11043</v>
      </c>
    </row>
    <row r="28513" spans="1:4">
      <c r="C28513" t="s">
        <v>11044</v>
      </c>
    </row>
    <row r="28514" spans="1:4">
      <c r="C28514" t="s">
        <v>11045</v>
      </c>
    </row>
    <row r="28515" spans="1:4">
      <c r="C28515" t="s">
        <v>11046</v>
      </c>
    </row>
    <row r="28516" spans="1:4">
      <c r="C28516" t="s">
        <v>11047</v>
      </c>
    </row>
    <row r="28518" spans="1:4">
      <c r="C28518" t="s">
        <v>11048</v>
      </c>
    </row>
    <row r="28519" spans="1:4">
      <c r="C28519" t="s">
        <v>11049</v>
      </c>
    </row>
    <row r="28521" spans="1:4">
      <c r="A28521">
        <v>8462101</v>
      </c>
      <c r="C28521" t="s">
        <v>11008</v>
      </c>
      <c r="D28521">
        <v>3</v>
      </c>
    </row>
    <row r="28523" spans="1:4">
      <c r="A28523">
        <v>8462109</v>
      </c>
      <c r="C28523" t="s">
        <v>56</v>
      </c>
      <c r="D28523">
        <v>3</v>
      </c>
    </row>
    <row r="28525" spans="1:4">
      <c r="C28525" t="s">
        <v>11050</v>
      </c>
    </row>
    <row r="28526" spans="1:4">
      <c r="C28526" t="s">
        <v>11051</v>
      </c>
    </row>
    <row r="28528" spans="1:4">
      <c r="A28528">
        <v>846221</v>
      </c>
      <c r="C28528" t="s">
        <v>10980</v>
      </c>
      <c r="D28528">
        <v>3</v>
      </c>
    </row>
    <row r="28530" spans="1:4">
      <c r="A28530">
        <v>846229</v>
      </c>
      <c r="C28530" t="s">
        <v>27</v>
      </c>
      <c r="D28530">
        <v>3</v>
      </c>
    </row>
    <row r="28532" spans="1:4">
      <c r="C28532" t="s">
        <v>11052</v>
      </c>
    </row>
    <row r="28533" spans="1:4">
      <c r="C28533" t="s">
        <v>11053</v>
      </c>
    </row>
    <row r="28535" spans="1:4">
      <c r="A28535">
        <v>846231</v>
      </c>
      <c r="C28535" t="s">
        <v>10980</v>
      </c>
      <c r="D28535">
        <v>3</v>
      </c>
    </row>
    <row r="28537" spans="1:4">
      <c r="A28537">
        <v>846239</v>
      </c>
      <c r="C28537" t="s">
        <v>27</v>
      </c>
      <c r="D28537">
        <v>3</v>
      </c>
    </row>
    <row r="28539" spans="1:4">
      <c r="C28539" t="s">
        <v>11054</v>
      </c>
    </row>
    <row r="28540" spans="1:4">
      <c r="C28540" t="s">
        <v>11055</v>
      </c>
    </row>
    <row r="28541" spans="1:4">
      <c r="C28541" t="s">
        <v>11056</v>
      </c>
    </row>
    <row r="28543" spans="1:4">
      <c r="A28543">
        <v>846241</v>
      </c>
      <c r="C28543" t="s">
        <v>10980</v>
      </c>
      <c r="D28543">
        <v>3</v>
      </c>
    </row>
    <row r="28545" spans="1:4">
      <c r="A28545">
        <v>846249</v>
      </c>
      <c r="C28545" t="s">
        <v>27</v>
      </c>
      <c r="D28545">
        <v>3</v>
      </c>
    </row>
    <row r="28547" spans="1:4">
      <c r="C28547" t="s">
        <v>95</v>
      </c>
    </row>
    <row r="28549" spans="1:4">
      <c r="C28549" t="s">
        <v>11057</v>
      </c>
    </row>
    <row r="28551" spans="1:4">
      <c r="A28551">
        <v>84629110</v>
      </c>
      <c r="C28551" t="s">
        <v>11058</v>
      </c>
      <c r="D28551" t="s">
        <v>265</v>
      </c>
    </row>
    <row r="28552" spans="1:4">
      <c r="C28552" t="s">
        <v>11059</v>
      </c>
    </row>
    <row r="28553" spans="1:4">
      <c r="A28553">
        <v>8462919</v>
      </c>
      <c r="C28553" t="s">
        <v>56</v>
      </c>
      <c r="D28553">
        <v>3</v>
      </c>
    </row>
    <row r="28555" spans="1:4">
      <c r="A28555">
        <v>846299</v>
      </c>
      <c r="C28555" t="s">
        <v>27</v>
      </c>
      <c r="D28555">
        <v>3</v>
      </c>
    </row>
    <row r="28559" spans="1:4">
      <c r="A28559">
        <v>427</v>
      </c>
    </row>
    <row r="28561" spans="1:4">
      <c r="A28561" t="s">
        <v>0</v>
      </c>
      <c r="C28561" t="s">
        <v>1</v>
      </c>
      <c r="D28561" t="s">
        <v>2</v>
      </c>
    </row>
    <row r="28563" spans="1:4">
      <c r="A28563" t="s">
        <v>4</v>
      </c>
      <c r="B28563" t="s">
        <v>5</v>
      </c>
    </row>
    <row r="28564" spans="1:4">
      <c r="A28564" t="s">
        <v>7</v>
      </c>
      <c r="B28564" t="s">
        <v>8</v>
      </c>
    </row>
    <row r="28565" spans="1:4">
      <c r="A28565" t="s">
        <v>12</v>
      </c>
    </row>
    <row r="28566" spans="1:4">
      <c r="A28566">
        <v>-1</v>
      </c>
      <c r="B28566">
        <v>-2</v>
      </c>
      <c r="C28566">
        <v>-3</v>
      </c>
      <c r="D28566">
        <v>-4</v>
      </c>
    </row>
    <row r="28568" spans="1:4">
      <c r="A28568">
        <v>8463</v>
      </c>
      <c r="C28568" t="s">
        <v>11060</v>
      </c>
    </row>
    <row r="28569" spans="1:4">
      <c r="C28569" t="s">
        <v>11061</v>
      </c>
    </row>
    <row r="28571" spans="1:4">
      <c r="A28571">
        <v>84631</v>
      </c>
      <c r="C28571" t="s">
        <v>11062</v>
      </c>
      <c r="D28571" t="s">
        <v>155</v>
      </c>
    </row>
    <row r="28572" spans="1:4">
      <c r="C28572" t="s">
        <v>11063</v>
      </c>
    </row>
    <row r="28574" spans="1:4">
      <c r="A28574">
        <v>84632</v>
      </c>
      <c r="C28574" t="s">
        <v>11064</v>
      </c>
      <c r="D28574">
        <v>3</v>
      </c>
    </row>
    <row r="28576" spans="1:4">
      <c r="A28576">
        <v>84633</v>
      </c>
      <c r="C28576" t="s">
        <v>11065</v>
      </c>
      <c r="D28576">
        <v>3</v>
      </c>
    </row>
    <row r="28578" spans="1:4">
      <c r="A28578">
        <v>84639</v>
      </c>
      <c r="C28578" t="s">
        <v>33</v>
      </c>
      <c r="D28578">
        <v>3</v>
      </c>
    </row>
    <row r="28580" spans="1:4">
      <c r="A28580">
        <v>8464</v>
      </c>
      <c r="C28580" t="s">
        <v>11066</v>
      </c>
    </row>
    <row r="28581" spans="1:4">
      <c r="C28581" t="s">
        <v>11067</v>
      </c>
    </row>
    <row r="28582" spans="1:4">
      <c r="C28582" t="s">
        <v>11068</v>
      </c>
    </row>
    <row r="28584" spans="1:4">
      <c r="A28584">
        <v>84641</v>
      </c>
      <c r="C28584" t="s">
        <v>11069</v>
      </c>
      <c r="D28584">
        <v>3</v>
      </c>
    </row>
    <row r="28586" spans="1:4">
      <c r="C28586" t="s">
        <v>11070</v>
      </c>
    </row>
    <row r="28588" spans="1:4">
      <c r="A28588">
        <v>84642010</v>
      </c>
      <c r="C28588" t="s">
        <v>11071</v>
      </c>
      <c r="D28588">
        <v>3</v>
      </c>
    </row>
    <row r="28590" spans="1:4">
      <c r="A28590">
        <v>8464209</v>
      </c>
      <c r="C28590" t="s">
        <v>11072</v>
      </c>
      <c r="D28590">
        <v>3</v>
      </c>
    </row>
    <row r="28592" spans="1:4">
      <c r="A28592">
        <v>84649</v>
      </c>
      <c r="C28592" t="s">
        <v>33</v>
      </c>
      <c r="D28592">
        <v>3</v>
      </c>
    </row>
    <row r="28594" spans="1:4">
      <c r="A28594">
        <v>8465</v>
      </c>
      <c r="C28594" t="s">
        <v>11073</v>
      </c>
    </row>
    <row r="28595" spans="1:4">
      <c r="C28595" t="s">
        <v>11074</v>
      </c>
    </row>
    <row r="28596" spans="1:4">
      <c r="C28596" t="s">
        <v>11075</v>
      </c>
    </row>
    <row r="28597" spans="1:4">
      <c r="C28597" t="s">
        <v>11076</v>
      </c>
    </row>
    <row r="28598" spans="1:4">
      <c r="C28598" t="s">
        <v>7888</v>
      </c>
    </row>
    <row r="28599" spans="1:4">
      <c r="A28599">
        <v>84651</v>
      </c>
      <c r="C28599" t="s">
        <v>11077</v>
      </c>
      <c r="D28599">
        <v>3</v>
      </c>
    </row>
    <row r="28600" spans="1:4">
      <c r="C28600" t="s">
        <v>11078</v>
      </c>
    </row>
    <row r="28601" spans="1:4">
      <c r="C28601" t="s">
        <v>11079</v>
      </c>
    </row>
    <row r="28603" spans="1:4">
      <c r="A28603">
        <v>84652</v>
      </c>
      <c r="C28603" t="s">
        <v>10974</v>
      </c>
      <c r="D28603">
        <v>3</v>
      </c>
    </row>
    <row r="28605" spans="1:4">
      <c r="C28605" t="s">
        <v>95</v>
      </c>
    </row>
    <row r="28607" spans="1:4">
      <c r="C28607" t="s">
        <v>11080</v>
      </c>
    </row>
    <row r="28609" spans="1:4">
      <c r="A28609">
        <v>84659110</v>
      </c>
      <c r="C28609" t="s">
        <v>11081</v>
      </c>
      <c r="D28609" t="s">
        <v>155</v>
      </c>
    </row>
    <row r="28610" spans="1:4">
      <c r="C28610" t="s">
        <v>11082</v>
      </c>
    </row>
    <row r="28612" spans="1:4">
      <c r="A28612">
        <v>8465919</v>
      </c>
      <c r="C28612" t="s">
        <v>56</v>
      </c>
      <c r="D28612">
        <v>3</v>
      </c>
    </row>
    <row r="28614" spans="1:4">
      <c r="A28614">
        <v>846592</v>
      </c>
      <c r="C28614" t="s">
        <v>11083</v>
      </c>
      <c r="D28614" t="s">
        <v>155</v>
      </c>
    </row>
    <row r="28615" spans="1:4">
      <c r="C28615" t="s">
        <v>9758</v>
      </c>
    </row>
    <row r="28617" spans="1:4">
      <c r="A28617">
        <v>846593</v>
      </c>
      <c r="C28617" t="s">
        <v>11084</v>
      </c>
      <c r="D28617" t="s">
        <v>155</v>
      </c>
    </row>
    <row r="28619" spans="1:4">
      <c r="A28619">
        <v>846594</v>
      </c>
      <c r="C28619" t="s">
        <v>11085</v>
      </c>
      <c r="D28619" t="s">
        <v>155</v>
      </c>
    </row>
    <row r="28621" spans="1:4">
      <c r="A28621">
        <v>846595</v>
      </c>
      <c r="C28621" t="s">
        <v>11086</v>
      </c>
      <c r="D28621" t="s">
        <v>155</v>
      </c>
    </row>
    <row r="28623" spans="1:4">
      <c r="A28623">
        <v>846596</v>
      </c>
      <c r="C28623" t="s">
        <v>11087</v>
      </c>
      <c r="D28623" t="s">
        <v>155</v>
      </c>
    </row>
    <row r="28625" spans="1:6">
      <c r="A28625">
        <v>846599</v>
      </c>
      <c r="C28625" t="s">
        <v>27</v>
      </c>
      <c r="D28625">
        <v>3</v>
      </c>
    </row>
    <row r="28627" spans="1:6">
      <c r="A28627">
        <v>8466</v>
      </c>
      <c r="C28627" t="s">
        <v>11088</v>
      </c>
    </row>
    <row r="28628" spans="1:6">
      <c r="C28628" t="s">
        <v>11089</v>
      </c>
    </row>
    <row r="28629" spans="1:6">
      <c r="C28629" t="s">
        <v>11090</v>
      </c>
    </row>
    <row r="28630" spans="1:6">
      <c r="C28630" t="s">
        <v>11091</v>
      </c>
    </row>
    <row r="28631" spans="1:6">
      <c r="C28631" t="s">
        <v>11092</v>
      </c>
    </row>
    <row r="28632" spans="1:6">
      <c r="C28632" t="s">
        <v>11093</v>
      </c>
    </row>
    <row r="28633" spans="1:6">
      <c r="C28633" t="s">
        <v>11094</v>
      </c>
    </row>
    <row r="28636" spans="1:6">
      <c r="A28636">
        <v>428</v>
      </c>
    </row>
    <row r="28638" spans="1:6">
      <c r="A28638" t="s">
        <v>0</v>
      </c>
      <c r="D28638" t="s">
        <v>1</v>
      </c>
      <c r="F28638" t="s">
        <v>2</v>
      </c>
    </row>
    <row r="28640" spans="1:6">
      <c r="A28640" t="s">
        <v>4</v>
      </c>
      <c r="B28640" t="s">
        <v>5</v>
      </c>
    </row>
    <row r="28641" spans="1:6">
      <c r="A28641" t="s">
        <v>7</v>
      </c>
      <c r="B28641" t="s">
        <v>8</v>
      </c>
    </row>
    <row r="28642" spans="1:6">
      <c r="A28642" t="s">
        <v>12</v>
      </c>
    </row>
    <row r="28643" spans="1:6">
      <c r="A28643">
        <v>-1</v>
      </c>
      <c r="B28643">
        <v>-2</v>
      </c>
      <c r="D28643">
        <v>-3</v>
      </c>
      <c r="F28643">
        <v>-4</v>
      </c>
    </row>
    <row r="28645" spans="1:6">
      <c r="A28645">
        <v>84661</v>
      </c>
      <c r="C28645" t="s">
        <v>11095</v>
      </c>
      <c r="F28645" t="s">
        <v>155</v>
      </c>
    </row>
    <row r="28647" spans="1:6">
      <c r="A28647">
        <v>84662</v>
      </c>
      <c r="C28647" t="s">
        <v>11096</v>
      </c>
      <c r="F28647">
        <v>3</v>
      </c>
    </row>
    <row r="28649" spans="1:6">
      <c r="A28649">
        <v>84663</v>
      </c>
      <c r="C28649" t="s">
        <v>11097</v>
      </c>
      <c r="F28649" t="s">
        <v>155</v>
      </c>
    </row>
    <row r="28650" spans="1:6">
      <c r="C28650" t="s">
        <v>11098</v>
      </c>
    </row>
    <row r="28652" spans="1:6">
      <c r="C28652" t="s">
        <v>95</v>
      </c>
    </row>
    <row r="28654" spans="1:6">
      <c r="A28654">
        <v>84669100</v>
      </c>
      <c r="C28654" t="s">
        <v>11099</v>
      </c>
      <c r="F28654" t="s">
        <v>155</v>
      </c>
    </row>
    <row r="28656" spans="1:6">
      <c r="A28656">
        <v>846692</v>
      </c>
      <c r="C28656" t="s">
        <v>11100</v>
      </c>
      <c r="F28656" t="s">
        <v>155</v>
      </c>
    </row>
    <row r="28658" spans="1:6">
      <c r="C28658" t="s">
        <v>11101</v>
      </c>
    </row>
    <row r="28660" spans="1:6">
      <c r="A28660">
        <v>84669310</v>
      </c>
      <c r="C28660" t="s">
        <v>11102</v>
      </c>
      <c r="F28660" t="s">
        <v>155</v>
      </c>
    </row>
    <row r="28661" spans="1:6">
      <c r="C28661" t="s">
        <v>11103</v>
      </c>
    </row>
    <row r="28662" spans="1:6">
      <c r="C28662" t="s">
        <v>11104</v>
      </c>
      <c r="E28662" t="s">
        <v>11105</v>
      </c>
    </row>
    <row r="28663" spans="1:6">
      <c r="C28663" t="s">
        <v>11106</v>
      </c>
    </row>
    <row r="28665" spans="1:6">
      <c r="A28665">
        <v>8466939</v>
      </c>
      <c r="C28665" t="s">
        <v>56</v>
      </c>
      <c r="F28665">
        <v>3</v>
      </c>
    </row>
    <row r="28667" spans="1:6">
      <c r="C28667" t="s">
        <v>11107</v>
      </c>
    </row>
    <row r="28669" spans="1:6">
      <c r="A28669">
        <v>84669410</v>
      </c>
      <c r="C28669" t="s">
        <v>11108</v>
      </c>
      <c r="F28669" t="s">
        <v>155</v>
      </c>
    </row>
    <row r="28670" spans="1:6">
      <c r="C28670" t="s">
        <v>11109</v>
      </c>
    </row>
    <row r="28672" spans="1:6">
      <c r="A28672">
        <v>8466949</v>
      </c>
      <c r="C28672" t="s">
        <v>56</v>
      </c>
      <c r="F28672">
        <v>3</v>
      </c>
    </row>
    <row r="28674" spans="1:6">
      <c r="A28674">
        <v>8467</v>
      </c>
      <c r="C28674" t="s">
        <v>11110</v>
      </c>
    </row>
    <row r="28675" spans="1:6">
      <c r="C28675" t="s">
        <v>11111</v>
      </c>
    </row>
    <row r="28676" spans="1:6">
      <c r="C28676" t="s">
        <v>11112</v>
      </c>
    </row>
    <row r="28678" spans="1:6">
      <c r="C28678" t="s">
        <v>11113</v>
      </c>
    </row>
    <row r="28680" spans="1:6">
      <c r="A28680">
        <v>84671100</v>
      </c>
      <c r="C28680" t="s">
        <v>11114</v>
      </c>
      <c r="F28680" t="s">
        <v>155</v>
      </c>
    </row>
    <row r="28681" spans="1:6">
      <c r="C28681" t="s">
        <v>11115</v>
      </c>
    </row>
    <row r="28683" spans="1:6">
      <c r="A28683">
        <v>846719</v>
      </c>
      <c r="C28683" t="s">
        <v>27</v>
      </c>
      <c r="F28683">
        <v>3</v>
      </c>
    </row>
    <row r="28685" spans="1:6">
      <c r="C28685" t="s">
        <v>11116</v>
      </c>
      <c r="D28685" t="s">
        <v>11117</v>
      </c>
    </row>
    <row r="28687" spans="1:6">
      <c r="A28687">
        <v>846721</v>
      </c>
      <c r="C28687" t="s">
        <v>11118</v>
      </c>
      <c r="F28687">
        <v>3</v>
      </c>
    </row>
    <row r="28689" spans="1:6">
      <c r="A28689">
        <v>846722</v>
      </c>
      <c r="C28689" t="s">
        <v>11119</v>
      </c>
      <c r="F28689">
        <v>3</v>
      </c>
    </row>
    <row r="28691" spans="1:6">
      <c r="A28691">
        <v>846729</v>
      </c>
      <c r="C28691" t="s">
        <v>27</v>
      </c>
      <c r="F28691">
        <v>3</v>
      </c>
    </row>
    <row r="28693" spans="1:6">
      <c r="C28693" t="s">
        <v>11120</v>
      </c>
    </row>
    <row r="28695" spans="1:6">
      <c r="A28695">
        <v>84678100</v>
      </c>
      <c r="C28695" t="s">
        <v>11121</v>
      </c>
      <c r="F28695">
        <v>3</v>
      </c>
    </row>
    <row r="28697" spans="1:6">
      <c r="A28697">
        <v>846789</v>
      </c>
      <c r="C28697" t="s">
        <v>27</v>
      </c>
      <c r="F28697">
        <v>3</v>
      </c>
    </row>
    <row r="28699" spans="1:6">
      <c r="C28699" t="s">
        <v>10074</v>
      </c>
    </row>
    <row r="28701" spans="1:6">
      <c r="A28701">
        <v>84679100</v>
      </c>
      <c r="C28701" t="s">
        <v>11122</v>
      </c>
      <c r="F28701">
        <v>3</v>
      </c>
    </row>
    <row r="28703" spans="1:6">
      <c r="A28703">
        <v>846792</v>
      </c>
      <c r="C28703" t="s">
        <v>11123</v>
      </c>
      <c r="F28703">
        <v>3</v>
      </c>
    </row>
    <row r="28705" spans="1:6">
      <c r="A28705">
        <v>846799</v>
      </c>
      <c r="C28705" t="s">
        <v>27</v>
      </c>
      <c r="F28705">
        <v>3</v>
      </c>
    </row>
    <row r="28707" spans="1:6">
      <c r="A28707">
        <v>8468</v>
      </c>
      <c r="C28707" t="s">
        <v>11124</v>
      </c>
    </row>
    <row r="28708" spans="1:6">
      <c r="C28708" t="s">
        <v>11125</v>
      </c>
    </row>
    <row r="28709" spans="1:6">
      <c r="C28709" t="s">
        <v>11126</v>
      </c>
    </row>
    <row r="28710" spans="1:6">
      <c r="C28710" t="s">
        <v>11127</v>
      </c>
    </row>
    <row r="28711" spans="1:6">
      <c r="C28711" t="s">
        <v>11128</v>
      </c>
    </row>
    <row r="28713" spans="1:6">
      <c r="A28713">
        <v>84681</v>
      </c>
      <c r="C28713" t="s">
        <v>11129</v>
      </c>
      <c r="F28713">
        <v>3</v>
      </c>
    </row>
    <row r="28715" spans="1:6">
      <c r="A28715">
        <v>84682</v>
      </c>
      <c r="C28715" t="s">
        <v>11130</v>
      </c>
      <c r="F28715" t="s">
        <v>155</v>
      </c>
    </row>
    <row r="28719" spans="1:6">
      <c r="A28719">
        <v>429</v>
      </c>
    </row>
    <row r="28721" spans="1:5">
      <c r="A28721" t="s">
        <v>0</v>
      </c>
      <c r="D28721" t="s">
        <v>1</v>
      </c>
      <c r="E28721" t="s">
        <v>2</v>
      </c>
    </row>
    <row r="28723" spans="1:5">
      <c r="A28723" t="s">
        <v>4</v>
      </c>
      <c r="B28723" t="s">
        <v>5</v>
      </c>
    </row>
    <row r="28724" spans="1:5">
      <c r="A28724" t="s">
        <v>7</v>
      </c>
      <c r="B28724" t="s">
        <v>8</v>
      </c>
    </row>
    <row r="28725" spans="1:5">
      <c r="A28725" t="s">
        <v>12</v>
      </c>
    </row>
    <row r="28726" spans="1:5">
      <c r="A28726">
        <v>-1</v>
      </c>
      <c r="B28726">
        <v>-2</v>
      </c>
      <c r="D28726">
        <v>-3</v>
      </c>
      <c r="E28726">
        <v>-4</v>
      </c>
    </row>
    <row r="28728" spans="1:5">
      <c r="A28728">
        <v>84688</v>
      </c>
      <c r="C28728" t="s">
        <v>11131</v>
      </c>
      <c r="E28728" t="s">
        <v>155</v>
      </c>
    </row>
    <row r="28730" spans="1:5">
      <c r="A28730">
        <v>84689</v>
      </c>
      <c r="C28730" t="s">
        <v>7487</v>
      </c>
      <c r="E28730">
        <v>3</v>
      </c>
    </row>
    <row r="28732" spans="1:5">
      <c r="A28732" t="s">
        <v>11132</v>
      </c>
    </row>
    <row r="28734" spans="1:5">
      <c r="A28734">
        <v>847</v>
      </c>
      <c r="C28734" t="s">
        <v>11133</v>
      </c>
    </row>
    <row r="28735" spans="1:5">
      <c r="C28735" t="s">
        <v>11134</v>
      </c>
    </row>
    <row r="28736" spans="1:5">
      <c r="C28736" t="s">
        <v>11135</v>
      </c>
    </row>
    <row r="28737" spans="1:5">
      <c r="C28737" t="s">
        <v>11136</v>
      </c>
    </row>
    <row r="28738" spans="1:5">
      <c r="C28738" t="s">
        <v>11137</v>
      </c>
    </row>
    <row r="28739" spans="1:5">
      <c r="C28739" t="s">
        <v>11138</v>
      </c>
    </row>
    <row r="28740" spans="1:5">
      <c r="C28740" t="s">
        <v>11139</v>
      </c>
    </row>
    <row r="28742" spans="1:5">
      <c r="A28742">
        <v>84701</v>
      </c>
      <c r="C28742" t="s">
        <v>11140</v>
      </c>
      <c r="E28742">
        <v>3</v>
      </c>
    </row>
    <row r="28743" spans="1:5">
      <c r="C28743" t="s">
        <v>11141</v>
      </c>
    </row>
    <row r="28744" spans="1:5">
      <c r="C28744" t="s">
        <v>11142</v>
      </c>
    </row>
    <row r="28745" spans="1:5">
      <c r="C28745" t="s">
        <v>11143</v>
      </c>
    </row>
    <row r="28747" spans="1:5">
      <c r="C28747" t="s">
        <v>11144</v>
      </c>
    </row>
    <row r="28749" spans="1:5">
      <c r="A28749">
        <v>84702100</v>
      </c>
      <c r="C28749" t="s">
        <v>11145</v>
      </c>
      <c r="E28749">
        <v>3</v>
      </c>
    </row>
    <row r="28751" spans="1:5">
      <c r="A28751">
        <v>847029</v>
      </c>
      <c r="C28751" t="s">
        <v>27</v>
      </c>
      <c r="E28751">
        <v>3</v>
      </c>
    </row>
    <row r="28753" spans="1:5">
      <c r="A28753">
        <v>84703</v>
      </c>
      <c r="C28753" t="s">
        <v>11146</v>
      </c>
      <c r="E28753">
        <v>3</v>
      </c>
    </row>
    <row r="28755" spans="1:5">
      <c r="A28755">
        <v>84705</v>
      </c>
      <c r="C28755" t="s">
        <v>11147</v>
      </c>
      <c r="E28755">
        <v>3</v>
      </c>
    </row>
    <row r="28757" spans="1:5">
      <c r="A28757">
        <v>84709</v>
      </c>
      <c r="C28757" t="s">
        <v>33</v>
      </c>
      <c r="E28757">
        <v>3</v>
      </c>
    </row>
    <row r="28759" spans="1:5">
      <c r="A28759">
        <v>8471</v>
      </c>
      <c r="C28759" t="s">
        <v>11148</v>
      </c>
    </row>
    <row r="28760" spans="1:5">
      <c r="C28760" t="s">
        <v>11149</v>
      </c>
    </row>
    <row r="28761" spans="1:5">
      <c r="C28761" t="s">
        <v>11150</v>
      </c>
    </row>
    <row r="28762" spans="1:5">
      <c r="C28762" t="s">
        <v>11151</v>
      </c>
    </row>
    <row r="28763" spans="1:5">
      <c r="C28763" t="s">
        <v>11152</v>
      </c>
    </row>
    <row r="28764" spans="1:5">
      <c r="C28764" t="s">
        <v>1596</v>
      </c>
    </row>
    <row r="28765" spans="1:5">
      <c r="C28765" t="s">
        <v>11153</v>
      </c>
      <c r="D28765" t="s">
        <v>11154</v>
      </c>
    </row>
    <row r="28766" spans="1:5">
      <c r="C28766" t="s">
        <v>11155</v>
      </c>
    </row>
    <row r="28767" spans="1:5">
      <c r="C28767" t="s">
        <v>11156</v>
      </c>
    </row>
    <row r="28768" spans="1:5">
      <c r="C28768" t="s">
        <v>11157</v>
      </c>
    </row>
    <row r="28769" spans="1:5">
      <c r="A28769">
        <v>8471301</v>
      </c>
      <c r="C28769" t="s">
        <v>11158</v>
      </c>
      <c r="E28769" t="s">
        <v>155</v>
      </c>
    </row>
    <row r="28770" spans="1:5">
      <c r="C28770" t="s">
        <v>11159</v>
      </c>
    </row>
    <row r="28772" spans="1:5">
      <c r="A28772">
        <v>8471302</v>
      </c>
      <c r="C28772" t="s">
        <v>11160</v>
      </c>
      <c r="E28772">
        <v>3</v>
      </c>
    </row>
    <row r="28774" spans="1:5">
      <c r="A28774">
        <v>8471309</v>
      </c>
      <c r="C28774" t="s">
        <v>56</v>
      </c>
      <c r="E28774">
        <v>3</v>
      </c>
    </row>
    <row r="28776" spans="1:5">
      <c r="C28776" t="s">
        <v>11161</v>
      </c>
    </row>
    <row r="28778" spans="1:5">
      <c r="C28778" t="s">
        <v>11162</v>
      </c>
    </row>
    <row r="28779" spans="1:5">
      <c r="C28779" t="s">
        <v>11163</v>
      </c>
    </row>
    <row r="28780" spans="1:5">
      <c r="C28780" t="s">
        <v>11164</v>
      </c>
    </row>
    <row r="28782" spans="1:5">
      <c r="A28782">
        <v>8471411</v>
      </c>
      <c r="C28782" t="s">
        <v>11165</v>
      </c>
      <c r="E28782">
        <v>3</v>
      </c>
    </row>
    <row r="28784" spans="1:5">
      <c r="A28784">
        <v>8471412</v>
      </c>
      <c r="C28784" t="s">
        <v>11166</v>
      </c>
      <c r="E28784">
        <v>3</v>
      </c>
    </row>
    <row r="28786" spans="1:5">
      <c r="A28786">
        <v>8471419</v>
      </c>
      <c r="C28786" t="s">
        <v>56</v>
      </c>
      <c r="E28786">
        <v>3</v>
      </c>
    </row>
    <row r="28788" spans="1:5">
      <c r="A28788">
        <v>847149</v>
      </c>
      <c r="C28788" t="s">
        <v>11167</v>
      </c>
      <c r="E28788">
        <v>3</v>
      </c>
    </row>
    <row r="28794" spans="1:5">
      <c r="A28794">
        <v>430</v>
      </c>
    </row>
    <row r="28796" spans="1:5">
      <c r="A28796" t="s">
        <v>0</v>
      </c>
      <c r="C28796" t="s">
        <v>1</v>
      </c>
      <c r="D28796" t="s">
        <v>2</v>
      </c>
    </row>
    <row r="28798" spans="1:5">
      <c r="A28798" t="s">
        <v>4</v>
      </c>
      <c r="B28798" t="s">
        <v>5</v>
      </c>
    </row>
    <row r="28799" spans="1:5">
      <c r="A28799" t="s">
        <v>7</v>
      </c>
      <c r="B28799" t="s">
        <v>8</v>
      </c>
    </row>
    <row r="28800" spans="1:5">
      <c r="A28800" t="s">
        <v>12</v>
      </c>
    </row>
    <row r="28801" spans="1:4">
      <c r="A28801">
        <v>-1</v>
      </c>
      <c r="B28801">
        <v>-2</v>
      </c>
      <c r="C28801">
        <v>-3</v>
      </c>
      <c r="D28801">
        <v>-4</v>
      </c>
    </row>
    <row r="28803" spans="1:4">
      <c r="A28803">
        <v>84715</v>
      </c>
      <c r="C28803" t="s">
        <v>11168</v>
      </c>
      <c r="D28803" t="s">
        <v>155</v>
      </c>
    </row>
    <row r="28804" spans="1:4">
      <c r="C28804" t="s">
        <v>11169</v>
      </c>
    </row>
    <row r="28805" spans="1:4">
      <c r="C28805" t="s">
        <v>11170</v>
      </c>
    </row>
    <row r="28806" spans="1:4">
      <c r="C28806" t="s">
        <v>11171</v>
      </c>
    </row>
    <row r="28807" spans="1:4">
      <c r="C28807" t="s">
        <v>11172</v>
      </c>
    </row>
    <row r="28808" spans="1:4">
      <c r="C28808" t="s">
        <v>11173</v>
      </c>
    </row>
    <row r="28809" spans="1:4">
      <c r="C28809" t="s">
        <v>11174</v>
      </c>
    </row>
    <row r="28811" spans="1:4">
      <c r="A28811">
        <v>8471601</v>
      </c>
      <c r="C28811" t="s">
        <v>11175</v>
      </c>
      <c r="D28811">
        <v>3</v>
      </c>
    </row>
    <row r="28813" spans="1:4">
      <c r="A28813">
        <v>8471602</v>
      </c>
      <c r="C28813" t="s">
        <v>11176</v>
      </c>
      <c r="D28813" t="s">
        <v>155</v>
      </c>
    </row>
    <row r="28815" spans="1:4">
      <c r="A28815">
        <v>8471603</v>
      </c>
      <c r="C28815" t="s">
        <v>11177</v>
      </c>
      <c r="D28815">
        <v>3</v>
      </c>
    </row>
    <row r="28817" spans="1:4">
      <c r="A28817">
        <v>8471609</v>
      </c>
      <c r="C28817" t="s">
        <v>56</v>
      </c>
      <c r="D28817">
        <v>3</v>
      </c>
    </row>
    <row r="28819" spans="1:4">
      <c r="C28819" t="s">
        <v>11178</v>
      </c>
    </row>
    <row r="28821" spans="1:4">
      <c r="A28821">
        <v>84717010</v>
      </c>
      <c r="C28821" t="s">
        <v>11179</v>
      </c>
      <c r="D28821">
        <v>3</v>
      </c>
    </row>
    <row r="28823" spans="1:4">
      <c r="A28823">
        <v>8471702</v>
      </c>
      <c r="C28823" t="s">
        <v>11180</v>
      </c>
      <c r="D28823">
        <v>3</v>
      </c>
    </row>
    <row r="28825" spans="1:4">
      <c r="A28825">
        <v>8471703</v>
      </c>
      <c r="C28825" t="s">
        <v>11181</v>
      </c>
      <c r="D28825">
        <v>3</v>
      </c>
    </row>
    <row r="28827" spans="1:4">
      <c r="A28827">
        <v>8471704</v>
      </c>
      <c r="C28827" t="s">
        <v>11182</v>
      </c>
      <c r="D28827">
        <v>3</v>
      </c>
    </row>
    <row r="28829" spans="1:4">
      <c r="A28829">
        <v>8471705</v>
      </c>
      <c r="C28829" t="s">
        <v>11183</v>
      </c>
      <c r="D28829" t="s">
        <v>155</v>
      </c>
    </row>
    <row r="28831" spans="1:4">
      <c r="A28831">
        <v>8471706</v>
      </c>
      <c r="C28831" t="s">
        <v>11184</v>
      </c>
      <c r="D28831" t="s">
        <v>155</v>
      </c>
    </row>
    <row r="28833" spans="1:4">
      <c r="A28833">
        <v>8471709</v>
      </c>
      <c r="C28833" t="s">
        <v>56</v>
      </c>
      <c r="D28833">
        <v>3</v>
      </c>
    </row>
    <row r="28835" spans="1:4">
      <c r="C28835" t="s">
        <v>11185</v>
      </c>
    </row>
    <row r="28836" spans="1:4">
      <c r="C28836" t="s">
        <v>11186</v>
      </c>
    </row>
    <row r="28838" spans="1:4">
      <c r="A28838">
        <v>8471801</v>
      </c>
      <c r="C28838" t="s">
        <v>11187</v>
      </c>
      <c r="D28838">
        <v>3</v>
      </c>
    </row>
    <row r="28840" spans="1:4">
      <c r="A28840">
        <v>8471809</v>
      </c>
      <c r="C28840" t="s">
        <v>56</v>
      </c>
      <c r="D28840">
        <v>3</v>
      </c>
    </row>
    <row r="28842" spans="1:4">
      <c r="C28842" t="s">
        <v>95</v>
      </c>
    </row>
    <row r="28844" spans="1:4">
      <c r="A28844">
        <v>84719010</v>
      </c>
      <c r="C28844" t="s">
        <v>11188</v>
      </c>
      <c r="D28844">
        <v>3</v>
      </c>
    </row>
    <row r="28846" spans="1:4">
      <c r="A28846">
        <v>8471902</v>
      </c>
      <c r="C28846" t="s">
        <v>11189</v>
      </c>
      <c r="D28846">
        <v>3</v>
      </c>
    </row>
    <row r="28848" spans="1:4">
      <c r="A28848">
        <v>8471909</v>
      </c>
      <c r="C28848" t="s">
        <v>56</v>
      </c>
      <c r="D28848">
        <v>3</v>
      </c>
    </row>
    <row r="28850" spans="1:4">
      <c r="A28850">
        <v>8472</v>
      </c>
      <c r="C28850" t="s">
        <v>11190</v>
      </c>
    </row>
    <row r="28851" spans="1:4">
      <c r="C28851" t="s">
        <v>11191</v>
      </c>
    </row>
    <row r="28852" spans="1:4">
      <c r="C28852" t="s">
        <v>11192</v>
      </c>
    </row>
    <row r="28853" spans="1:4">
      <c r="C28853" t="s">
        <v>11193</v>
      </c>
    </row>
    <row r="28854" spans="1:4">
      <c r="C28854" t="s">
        <v>11194</v>
      </c>
    </row>
    <row r="28855" spans="1:4">
      <c r="C28855" t="s">
        <v>11195</v>
      </c>
    </row>
    <row r="28856" spans="1:4">
      <c r="C28856" t="s">
        <v>11196</v>
      </c>
    </row>
    <row r="28858" spans="1:4">
      <c r="A28858">
        <v>84721</v>
      </c>
      <c r="C28858" t="s">
        <v>11197</v>
      </c>
      <c r="D28858">
        <v>3</v>
      </c>
    </row>
    <row r="28860" spans="1:4">
      <c r="A28860">
        <v>84723</v>
      </c>
      <c r="C28860" t="s">
        <v>11198</v>
      </c>
      <c r="D28860" t="s">
        <v>155</v>
      </c>
    </row>
    <row r="28861" spans="1:4">
      <c r="C28861" t="s">
        <v>11199</v>
      </c>
    </row>
    <row r="28862" spans="1:4">
      <c r="C28862" t="s">
        <v>11200</v>
      </c>
    </row>
    <row r="28863" spans="1:4">
      <c r="C28863" t="s">
        <v>11201</v>
      </c>
    </row>
    <row r="28864" spans="1:4">
      <c r="C28864" t="s">
        <v>11202</v>
      </c>
    </row>
    <row r="28865" spans="1:4">
      <c r="C28865" t="s">
        <v>95</v>
      </c>
    </row>
    <row r="28867" spans="1:4">
      <c r="A28867">
        <v>84729010</v>
      </c>
      <c r="C28867" t="s">
        <v>11203</v>
      </c>
      <c r="D28867">
        <v>3</v>
      </c>
    </row>
    <row r="28869" spans="1:4">
      <c r="A28869">
        <v>8472909</v>
      </c>
      <c r="C28869" t="s">
        <v>56</v>
      </c>
      <c r="D28869">
        <v>3</v>
      </c>
    </row>
    <row r="28875" spans="1:4">
      <c r="A28875">
        <v>431</v>
      </c>
    </row>
    <row r="28877" spans="1:4">
      <c r="A28877" t="s">
        <v>0</v>
      </c>
      <c r="C28877" t="s">
        <v>1</v>
      </c>
      <c r="D28877" t="s">
        <v>2</v>
      </c>
    </row>
    <row r="28879" spans="1:4">
      <c r="A28879" t="s">
        <v>4</v>
      </c>
      <c r="B28879" t="s">
        <v>5</v>
      </c>
    </row>
    <row r="28880" spans="1:4">
      <c r="A28880" t="s">
        <v>7</v>
      </c>
      <c r="B28880" t="s">
        <v>8</v>
      </c>
    </row>
    <row r="28881" spans="1:4">
      <c r="A28881" t="s">
        <v>12</v>
      </c>
    </row>
    <row r="28882" spans="1:4">
      <c r="A28882">
        <v>-1</v>
      </c>
      <c r="B28882">
        <v>-2</v>
      </c>
      <c r="C28882">
        <v>-3</v>
      </c>
      <c r="D28882">
        <v>-4</v>
      </c>
    </row>
    <row r="28884" spans="1:4">
      <c r="A28884">
        <v>8473</v>
      </c>
      <c r="C28884" t="s">
        <v>11204</v>
      </c>
    </row>
    <row r="28885" spans="1:4">
      <c r="C28885" t="s">
        <v>11205</v>
      </c>
    </row>
    <row r="28886" spans="1:4">
      <c r="C28886" t="s">
        <v>11206</v>
      </c>
    </row>
    <row r="28887" spans="1:4">
      <c r="C28887" t="s">
        <v>11207</v>
      </c>
    </row>
    <row r="28889" spans="1:4">
      <c r="C28889" t="s">
        <v>11208</v>
      </c>
    </row>
    <row r="28890" spans="1:4">
      <c r="C28890" t="s">
        <v>11209</v>
      </c>
    </row>
    <row r="28892" spans="1:4">
      <c r="A28892">
        <v>847321</v>
      </c>
      <c r="C28892" t="s">
        <v>11210</v>
      </c>
      <c r="D28892">
        <v>3</v>
      </c>
    </row>
    <row r="28893" spans="1:4">
      <c r="C28893" t="s">
        <v>11211</v>
      </c>
    </row>
    <row r="28895" spans="1:4">
      <c r="A28895">
        <v>847329</v>
      </c>
      <c r="C28895" t="s">
        <v>27</v>
      </c>
      <c r="D28895">
        <v>3</v>
      </c>
    </row>
    <row r="28897" spans="1:4">
      <c r="C28897" t="s">
        <v>11208</v>
      </c>
    </row>
    <row r="28898" spans="1:4">
      <c r="C28898" t="s">
        <v>11212</v>
      </c>
    </row>
    <row r="28900" spans="1:4">
      <c r="A28900">
        <v>8473301</v>
      </c>
      <c r="C28900" t="s">
        <v>11213</v>
      </c>
      <c r="D28900" t="s">
        <v>155</v>
      </c>
    </row>
    <row r="28902" spans="1:4">
      <c r="A28902">
        <v>8473302</v>
      </c>
      <c r="C28902" t="s">
        <v>11214</v>
      </c>
      <c r="D28902">
        <v>3</v>
      </c>
    </row>
    <row r="28904" spans="1:4">
      <c r="A28904">
        <v>8473309</v>
      </c>
      <c r="C28904" t="s">
        <v>56</v>
      </c>
      <c r="D28904">
        <v>3</v>
      </c>
    </row>
    <row r="28906" spans="1:4">
      <c r="A28906">
        <v>84734</v>
      </c>
      <c r="C28906" t="s">
        <v>11208</v>
      </c>
      <c r="D28906" t="s">
        <v>155</v>
      </c>
    </row>
    <row r="28907" spans="1:4">
      <c r="C28907" t="s">
        <v>11215</v>
      </c>
    </row>
    <row r="28909" spans="1:4">
      <c r="A28909">
        <v>84735</v>
      </c>
      <c r="C28909" t="s">
        <v>11216</v>
      </c>
      <c r="D28909" t="s">
        <v>155</v>
      </c>
    </row>
    <row r="28910" spans="1:4">
      <c r="C28910" t="s">
        <v>11217</v>
      </c>
    </row>
    <row r="28911" spans="1:4">
      <c r="C28911" t="s">
        <v>11218</v>
      </c>
    </row>
    <row r="28913" spans="1:4">
      <c r="A28913">
        <v>8474</v>
      </c>
      <c r="C28913" t="s">
        <v>11219</v>
      </c>
    </row>
    <row r="28914" spans="1:4">
      <c r="C28914" t="s">
        <v>11220</v>
      </c>
    </row>
    <row r="28915" spans="1:4">
      <c r="C28915" t="s">
        <v>11221</v>
      </c>
    </row>
    <row r="28916" spans="1:4">
      <c r="C28916" t="s">
        <v>11222</v>
      </c>
    </row>
    <row r="28917" spans="1:4">
      <c r="C28917" t="s">
        <v>11223</v>
      </c>
    </row>
    <row r="28918" spans="1:4">
      <c r="C28918" t="s">
        <v>11224</v>
      </c>
    </row>
    <row r="28919" spans="1:4">
      <c r="C28919" t="s">
        <v>11225</v>
      </c>
    </row>
    <row r="28920" spans="1:4">
      <c r="C28920" t="s">
        <v>11226</v>
      </c>
    </row>
    <row r="28921" spans="1:4">
      <c r="C28921" t="s">
        <v>11227</v>
      </c>
    </row>
    <row r="28922" spans="1:4">
      <c r="C28922" t="s">
        <v>11228</v>
      </c>
    </row>
    <row r="28924" spans="1:4">
      <c r="C28924" t="s">
        <v>11229</v>
      </c>
    </row>
    <row r="28925" spans="1:4">
      <c r="C28925" t="s">
        <v>11186</v>
      </c>
    </row>
    <row r="28927" spans="1:4">
      <c r="A28927">
        <v>8474101</v>
      </c>
      <c r="C28927" t="s">
        <v>11230</v>
      </c>
      <c r="D28927">
        <v>16</v>
      </c>
    </row>
    <row r="28929" spans="1:4">
      <c r="A28929">
        <v>8474102</v>
      </c>
      <c r="C28929" t="s">
        <v>11231</v>
      </c>
      <c r="D28929">
        <v>3</v>
      </c>
    </row>
    <row r="28931" spans="1:4">
      <c r="A28931">
        <v>8474109</v>
      </c>
      <c r="C28931" t="s">
        <v>56</v>
      </c>
      <c r="D28931">
        <v>11</v>
      </c>
    </row>
    <row r="28933" spans="1:4">
      <c r="C28933" t="s">
        <v>11232</v>
      </c>
    </row>
    <row r="28935" spans="1:4">
      <c r="A28935">
        <v>84742010</v>
      </c>
      <c r="C28935" t="s">
        <v>11230</v>
      </c>
      <c r="D28935">
        <v>3</v>
      </c>
    </row>
    <row r="28937" spans="1:4">
      <c r="A28937">
        <v>8474209</v>
      </c>
      <c r="C28937" t="s">
        <v>56</v>
      </c>
      <c r="D28937">
        <v>3</v>
      </c>
    </row>
    <row r="28939" spans="1:4">
      <c r="C28939" t="s">
        <v>11233</v>
      </c>
    </row>
    <row r="28941" spans="1:4">
      <c r="C28941" t="s">
        <v>11234</v>
      </c>
    </row>
    <row r="28943" spans="1:4">
      <c r="A28943">
        <v>84743110</v>
      </c>
      <c r="C28943" t="s">
        <v>11230</v>
      </c>
      <c r="D28943">
        <v>3</v>
      </c>
    </row>
    <row r="28945" spans="1:4">
      <c r="A28945">
        <v>8474312</v>
      </c>
      <c r="C28945" t="s">
        <v>11235</v>
      </c>
      <c r="D28945">
        <v>3</v>
      </c>
    </row>
    <row r="28947" spans="1:4">
      <c r="A28947">
        <v>8474313</v>
      </c>
      <c r="C28947" t="s">
        <v>11236</v>
      </c>
      <c r="D28947">
        <v>3</v>
      </c>
    </row>
    <row r="28949" spans="1:4">
      <c r="A28949">
        <v>8474319</v>
      </c>
      <c r="C28949" t="s">
        <v>56</v>
      </c>
      <c r="D28949">
        <v>3</v>
      </c>
    </row>
    <row r="28953" spans="1:4">
      <c r="A28953">
        <v>432</v>
      </c>
    </row>
    <row r="28955" spans="1:4">
      <c r="A28955" t="s">
        <v>0</v>
      </c>
      <c r="C28955" t="s">
        <v>1</v>
      </c>
      <c r="D28955" t="s">
        <v>2</v>
      </c>
    </row>
    <row r="28957" spans="1:4">
      <c r="A28957" t="s">
        <v>4</v>
      </c>
      <c r="B28957" t="s">
        <v>5</v>
      </c>
    </row>
    <row r="28958" spans="1:4">
      <c r="A28958" t="s">
        <v>7</v>
      </c>
      <c r="B28958" t="s">
        <v>8</v>
      </c>
    </row>
    <row r="28959" spans="1:4">
      <c r="A28959" t="s">
        <v>12</v>
      </c>
    </row>
    <row r="28960" spans="1:4">
      <c r="A28960">
        <v>-1</v>
      </c>
      <c r="B28960">
        <v>-2</v>
      </c>
      <c r="C28960">
        <v>-3</v>
      </c>
      <c r="D28960">
        <v>-4</v>
      </c>
    </row>
    <row r="28962" spans="1:4">
      <c r="C28962" t="s">
        <v>11237</v>
      </c>
    </row>
    <row r="28963" spans="1:4">
      <c r="C28963" t="s">
        <v>11238</v>
      </c>
    </row>
    <row r="28965" spans="1:4">
      <c r="A28965">
        <v>8474321</v>
      </c>
      <c r="C28965" t="s">
        <v>11239</v>
      </c>
      <c r="D28965" t="s">
        <v>155</v>
      </c>
    </row>
    <row r="28967" spans="1:4">
      <c r="A28967">
        <v>8474329</v>
      </c>
      <c r="C28967" t="s">
        <v>56</v>
      </c>
      <c r="D28967">
        <v>3</v>
      </c>
    </row>
    <row r="28969" spans="1:4">
      <c r="A28969">
        <v>847439</v>
      </c>
      <c r="C28969" t="s">
        <v>27</v>
      </c>
      <c r="D28969">
        <v>3</v>
      </c>
    </row>
    <row r="28971" spans="1:4">
      <c r="C28971" t="s">
        <v>10555</v>
      </c>
    </row>
    <row r="28973" spans="1:4">
      <c r="A28973">
        <v>84748010</v>
      </c>
      <c r="C28973" t="s">
        <v>11240</v>
      </c>
      <c r="D28973">
        <v>3</v>
      </c>
    </row>
    <row r="28974" spans="1:4">
      <c r="C28974" t="s">
        <v>11241</v>
      </c>
    </row>
    <row r="28976" spans="1:4">
      <c r="A28976">
        <v>8474809</v>
      </c>
      <c r="C28976" t="s">
        <v>56</v>
      </c>
      <c r="D28976">
        <v>3</v>
      </c>
    </row>
    <row r="28978" spans="1:4">
      <c r="C28978" t="s">
        <v>10074</v>
      </c>
    </row>
    <row r="28980" spans="1:4">
      <c r="A28980">
        <v>84749010</v>
      </c>
      <c r="C28980" t="s">
        <v>11242</v>
      </c>
      <c r="D28980" t="s">
        <v>155</v>
      </c>
    </row>
    <row r="28981" spans="1:4">
      <c r="C28981" t="s">
        <v>11243</v>
      </c>
    </row>
    <row r="28982" spans="1:4">
      <c r="C28982">
        <v>8474.8009999999995</v>
      </c>
    </row>
    <row r="28983" spans="1:4">
      <c r="A28983">
        <v>8474902</v>
      </c>
      <c r="C28983" t="s">
        <v>11244</v>
      </c>
      <c r="D28983" t="s">
        <v>155</v>
      </c>
    </row>
    <row r="28984" spans="1:4">
      <c r="C28984" t="s">
        <v>11245</v>
      </c>
    </row>
    <row r="28985" spans="1:4">
      <c r="C28985">
        <v>8474.8089999999993</v>
      </c>
    </row>
    <row r="28986" spans="1:4">
      <c r="A28986">
        <v>8474909</v>
      </c>
      <c r="C28986" t="s">
        <v>56</v>
      </c>
      <c r="D28986">
        <v>11</v>
      </c>
    </row>
    <row r="28988" spans="1:4">
      <c r="A28988">
        <v>8475</v>
      </c>
      <c r="C28988" t="s">
        <v>11246</v>
      </c>
    </row>
    <row r="28989" spans="1:4">
      <c r="C28989" t="s">
        <v>11247</v>
      </c>
    </row>
    <row r="28990" spans="1:4">
      <c r="C28990" t="s">
        <v>11248</v>
      </c>
    </row>
    <row r="28991" spans="1:4">
      <c r="C28991" t="s">
        <v>11249</v>
      </c>
    </row>
    <row r="28992" spans="1:4">
      <c r="C28992" t="s">
        <v>11250</v>
      </c>
    </row>
    <row r="28993" spans="1:4">
      <c r="A28993">
        <v>84751</v>
      </c>
      <c r="C28993" t="s">
        <v>11251</v>
      </c>
      <c r="D28993" t="s">
        <v>155</v>
      </c>
    </row>
    <row r="28994" spans="1:4">
      <c r="C28994" t="s">
        <v>11252</v>
      </c>
    </row>
    <row r="28995" spans="1:4">
      <c r="C28995" t="s">
        <v>11253</v>
      </c>
    </row>
    <row r="28997" spans="1:4">
      <c r="C28997" t="s">
        <v>11254</v>
      </c>
    </row>
    <row r="28998" spans="1:4">
      <c r="C28998" t="s">
        <v>11255</v>
      </c>
    </row>
    <row r="29000" spans="1:4">
      <c r="A29000">
        <v>847521</v>
      </c>
      <c r="C29000" t="s">
        <v>11256</v>
      </c>
      <c r="D29000" t="s">
        <v>155</v>
      </c>
    </row>
    <row r="29001" spans="1:4">
      <c r="C29001" t="s">
        <v>11257</v>
      </c>
    </row>
    <row r="29003" spans="1:4">
      <c r="A29003">
        <v>847529</v>
      </c>
      <c r="C29003" t="s">
        <v>27</v>
      </c>
      <c r="D29003">
        <v>3</v>
      </c>
    </row>
    <row r="29005" spans="1:4">
      <c r="A29005">
        <v>84759</v>
      </c>
      <c r="C29005" t="s">
        <v>7487</v>
      </c>
      <c r="D29005">
        <v>3</v>
      </c>
    </row>
    <row r="29007" spans="1:4">
      <c r="A29007">
        <v>8476</v>
      </c>
      <c r="C29007" t="s">
        <v>11258</v>
      </c>
    </row>
    <row r="29008" spans="1:4">
      <c r="C29008" t="s">
        <v>11259</v>
      </c>
    </row>
    <row r="29009" spans="1:4">
      <c r="C29009" t="s">
        <v>11260</v>
      </c>
    </row>
    <row r="29010" spans="1:4">
      <c r="C29010" t="s">
        <v>11261</v>
      </c>
    </row>
    <row r="29012" spans="1:4">
      <c r="C29012" t="s">
        <v>11262</v>
      </c>
    </row>
    <row r="29014" spans="1:4">
      <c r="A29014">
        <v>84762100</v>
      </c>
      <c r="C29014" t="s">
        <v>11263</v>
      </c>
      <c r="D29014" t="s">
        <v>265</v>
      </c>
    </row>
    <row r="29016" spans="1:4">
      <c r="A29016">
        <v>847629</v>
      </c>
      <c r="C29016" t="s">
        <v>27</v>
      </c>
      <c r="D29016">
        <v>11</v>
      </c>
    </row>
    <row r="29018" spans="1:4">
      <c r="C29018" t="s">
        <v>11264</v>
      </c>
    </row>
    <row r="29020" spans="1:4">
      <c r="A29020">
        <v>84768100</v>
      </c>
      <c r="C29020" t="s">
        <v>11263</v>
      </c>
      <c r="D29020" t="s">
        <v>265</v>
      </c>
    </row>
    <row r="29022" spans="1:4">
      <c r="A29022">
        <v>847689</v>
      </c>
      <c r="C29022" t="s">
        <v>27</v>
      </c>
      <c r="D29022">
        <v>11</v>
      </c>
    </row>
    <row r="29024" spans="1:4">
      <c r="A29024">
        <v>84769</v>
      </c>
      <c r="C29024" t="s">
        <v>7487</v>
      </c>
      <c r="D29024">
        <v>11</v>
      </c>
    </row>
    <row r="29030" spans="1:4">
      <c r="A29030">
        <v>433</v>
      </c>
    </row>
    <row r="29032" spans="1:4">
      <c r="A29032" t="s">
        <v>0</v>
      </c>
      <c r="C29032" t="s">
        <v>1</v>
      </c>
      <c r="D29032" t="s">
        <v>2</v>
      </c>
    </row>
    <row r="29034" spans="1:4">
      <c r="A29034" t="s">
        <v>4</v>
      </c>
      <c r="B29034" t="s">
        <v>5</v>
      </c>
    </row>
    <row r="29035" spans="1:4">
      <c r="A29035" t="s">
        <v>7</v>
      </c>
      <c r="B29035" t="s">
        <v>8</v>
      </c>
    </row>
    <row r="29036" spans="1:4">
      <c r="A29036" t="s">
        <v>12</v>
      </c>
    </row>
    <row r="29037" spans="1:4">
      <c r="A29037">
        <v>-1</v>
      </c>
      <c r="B29037">
        <v>-2</v>
      </c>
      <c r="C29037">
        <v>-3</v>
      </c>
      <c r="D29037">
        <v>-4</v>
      </c>
    </row>
    <row r="29039" spans="1:4">
      <c r="A29039">
        <v>8477</v>
      </c>
      <c r="C29039" t="s">
        <v>11265</v>
      </c>
    </row>
    <row r="29040" spans="1:4">
      <c r="C29040" t="s">
        <v>11266</v>
      </c>
    </row>
    <row r="29041" spans="1:4">
      <c r="C29041" t="s">
        <v>11267</v>
      </c>
    </row>
    <row r="29042" spans="1:4">
      <c r="C29042" t="s">
        <v>11268</v>
      </c>
    </row>
    <row r="29044" spans="1:4">
      <c r="A29044">
        <v>84771</v>
      </c>
      <c r="C29044" t="s">
        <v>11269</v>
      </c>
      <c r="D29044">
        <v>3</v>
      </c>
    </row>
    <row r="29046" spans="1:4">
      <c r="A29046">
        <v>84772</v>
      </c>
      <c r="C29046" t="s">
        <v>11270</v>
      </c>
      <c r="D29046">
        <v>3</v>
      </c>
    </row>
    <row r="29048" spans="1:4">
      <c r="C29048" t="s">
        <v>11271</v>
      </c>
    </row>
    <row r="29050" spans="1:4">
      <c r="A29050">
        <v>84773010</v>
      </c>
      <c r="C29050" t="s">
        <v>11272</v>
      </c>
      <c r="D29050" t="s">
        <v>155</v>
      </c>
    </row>
    <row r="29052" spans="1:4">
      <c r="A29052">
        <v>8477309</v>
      </c>
      <c r="C29052" t="s">
        <v>56</v>
      </c>
      <c r="D29052">
        <v>3</v>
      </c>
    </row>
    <row r="29054" spans="1:4">
      <c r="C29054" t="s">
        <v>11273</v>
      </c>
    </row>
    <row r="29055" spans="1:4">
      <c r="C29055" t="s">
        <v>11274</v>
      </c>
    </row>
    <row r="29057" spans="1:4">
      <c r="A29057">
        <v>8477401</v>
      </c>
      <c r="C29057" t="s">
        <v>11275</v>
      </c>
      <c r="D29057" t="s">
        <v>155</v>
      </c>
    </row>
    <row r="29059" spans="1:4">
      <c r="A29059">
        <v>8477409</v>
      </c>
      <c r="C29059" t="s">
        <v>56</v>
      </c>
      <c r="D29059">
        <v>3</v>
      </c>
    </row>
    <row r="29061" spans="1:4">
      <c r="C29061" t="s">
        <v>11276</v>
      </c>
    </row>
    <row r="29062" spans="1:4">
      <c r="C29062" t="s">
        <v>11277</v>
      </c>
    </row>
    <row r="29064" spans="1:4">
      <c r="A29064">
        <v>847751</v>
      </c>
      <c r="C29064" t="s">
        <v>11278</v>
      </c>
      <c r="D29064" t="s">
        <v>155</v>
      </c>
    </row>
    <row r="29065" spans="1:4">
      <c r="C29065" t="s">
        <v>11279</v>
      </c>
    </row>
    <row r="29067" spans="1:4">
      <c r="A29067">
        <v>847759</v>
      </c>
      <c r="C29067" t="s">
        <v>27</v>
      </c>
      <c r="D29067">
        <v>3</v>
      </c>
    </row>
    <row r="29069" spans="1:4">
      <c r="A29069">
        <v>84778</v>
      </c>
      <c r="C29069" t="s">
        <v>10676</v>
      </c>
      <c r="D29069">
        <v>3</v>
      </c>
    </row>
    <row r="29071" spans="1:4">
      <c r="A29071">
        <v>84779</v>
      </c>
      <c r="C29071" t="s">
        <v>7487</v>
      </c>
      <c r="D29071">
        <v>3</v>
      </c>
    </row>
    <row r="29073" spans="1:4">
      <c r="A29073">
        <v>8478</v>
      </c>
      <c r="C29073" t="s">
        <v>11280</v>
      </c>
    </row>
    <row r="29074" spans="1:4">
      <c r="C29074" t="s">
        <v>11281</v>
      </c>
    </row>
    <row r="29075" spans="1:4">
      <c r="C29075" t="s">
        <v>11282</v>
      </c>
    </row>
    <row r="29077" spans="1:4">
      <c r="A29077">
        <v>84781</v>
      </c>
      <c r="C29077" t="s">
        <v>10716</v>
      </c>
      <c r="D29077">
        <v>3</v>
      </c>
    </row>
    <row r="29079" spans="1:4">
      <c r="A29079">
        <v>84789</v>
      </c>
      <c r="C29079" t="s">
        <v>7487</v>
      </c>
      <c r="D29079">
        <v>3</v>
      </c>
    </row>
    <row r="29081" spans="1:4">
      <c r="A29081">
        <v>8479</v>
      </c>
      <c r="C29081" t="s">
        <v>11283</v>
      </c>
    </row>
    <row r="29082" spans="1:4">
      <c r="C29082" t="s">
        <v>11284</v>
      </c>
    </row>
    <row r="29083" spans="1:4">
      <c r="C29083" t="s">
        <v>11285</v>
      </c>
    </row>
    <row r="29085" spans="1:4">
      <c r="C29085" t="s">
        <v>11286</v>
      </c>
    </row>
    <row r="29087" spans="1:4">
      <c r="A29087">
        <v>84791010</v>
      </c>
      <c r="C29087" t="s">
        <v>11287</v>
      </c>
      <c r="D29087">
        <v>3</v>
      </c>
    </row>
    <row r="29089" spans="1:4">
      <c r="A29089">
        <v>8479109</v>
      </c>
      <c r="C29089" t="s">
        <v>56</v>
      </c>
      <c r="D29089">
        <v>3</v>
      </c>
    </row>
    <row r="29091" spans="1:4">
      <c r="A29091">
        <v>84792</v>
      </c>
      <c r="C29091" t="s">
        <v>11288</v>
      </c>
      <c r="D29091" t="s">
        <v>155</v>
      </c>
    </row>
    <row r="29092" spans="1:4">
      <c r="C29092" t="s">
        <v>11289</v>
      </c>
    </row>
    <row r="29094" spans="1:4">
      <c r="A29094">
        <v>84793</v>
      </c>
      <c r="C29094" t="s">
        <v>11290</v>
      </c>
      <c r="D29094" t="s">
        <v>155</v>
      </c>
    </row>
    <row r="29095" spans="1:4">
      <c r="C29095" t="s">
        <v>11291</v>
      </c>
    </row>
    <row r="29096" spans="1:4">
      <c r="C29096" t="s">
        <v>11292</v>
      </c>
    </row>
    <row r="29097" spans="1:4">
      <c r="C29097" t="s">
        <v>11293</v>
      </c>
    </row>
    <row r="29099" spans="1:4">
      <c r="A29099">
        <v>84794</v>
      </c>
      <c r="C29099" t="s">
        <v>11294</v>
      </c>
      <c r="D29099" t="s">
        <v>155</v>
      </c>
    </row>
    <row r="29101" spans="1:4">
      <c r="A29101">
        <v>84795</v>
      </c>
      <c r="C29101" t="s">
        <v>11295</v>
      </c>
      <c r="D29101" t="s">
        <v>155</v>
      </c>
    </row>
    <row r="29102" spans="1:4">
      <c r="C29102" t="s">
        <v>11296</v>
      </c>
    </row>
    <row r="29104" spans="1:4">
      <c r="A29104">
        <v>84796</v>
      </c>
      <c r="C29104" t="s">
        <v>11297</v>
      </c>
      <c r="D29104">
        <v>3</v>
      </c>
    </row>
    <row r="29106" spans="1:4">
      <c r="C29106" t="s">
        <v>11298</v>
      </c>
    </row>
    <row r="29110" spans="1:4">
      <c r="A29110" t="s">
        <v>11299</v>
      </c>
    </row>
    <row r="29112" spans="1:4">
      <c r="A29112" t="s">
        <v>0</v>
      </c>
      <c r="C29112" t="s">
        <v>1</v>
      </c>
      <c r="D29112" t="s">
        <v>2</v>
      </c>
    </row>
    <row r="29114" spans="1:4">
      <c r="A29114" t="s">
        <v>4</v>
      </c>
      <c r="B29114" t="s">
        <v>5</v>
      </c>
    </row>
    <row r="29115" spans="1:4">
      <c r="A29115" t="s">
        <v>7</v>
      </c>
      <c r="B29115" t="s">
        <v>8</v>
      </c>
    </row>
    <row r="29116" spans="1:4">
      <c r="A29116" t="s">
        <v>12</v>
      </c>
    </row>
    <row r="29117" spans="1:4">
      <c r="A29117">
        <v>-1</v>
      </c>
      <c r="B29117">
        <v>-2</v>
      </c>
      <c r="C29117">
        <v>-3</v>
      </c>
      <c r="D29117">
        <v>-4</v>
      </c>
    </row>
    <row r="29119" spans="1:4">
      <c r="A29119">
        <v>847971</v>
      </c>
      <c r="C29119" t="s">
        <v>11300</v>
      </c>
      <c r="D29119">
        <v>3</v>
      </c>
    </row>
    <row r="29121" spans="1:4">
      <c r="A29121">
        <v>847979</v>
      </c>
      <c r="C29121" t="s">
        <v>27</v>
      </c>
      <c r="D29121">
        <v>3</v>
      </c>
    </row>
    <row r="29123" spans="1:4">
      <c r="C29123" t="s">
        <v>11301</v>
      </c>
    </row>
    <row r="29125" spans="1:4">
      <c r="A29125">
        <v>84798100</v>
      </c>
      <c r="C29125" t="s">
        <v>11302</v>
      </c>
      <c r="D29125" t="s">
        <v>155</v>
      </c>
    </row>
    <row r="29126" spans="1:4">
      <c r="C29126" t="s">
        <v>11303</v>
      </c>
    </row>
    <row r="29128" spans="1:4">
      <c r="C29128" t="s">
        <v>11304</v>
      </c>
    </row>
    <row r="29129" spans="1:4">
      <c r="C29129" t="s">
        <v>11305</v>
      </c>
    </row>
    <row r="29130" spans="1:4">
      <c r="C29130" t="s">
        <v>11306</v>
      </c>
    </row>
    <row r="29132" spans="1:4">
      <c r="A29132">
        <v>8479821</v>
      </c>
      <c r="C29132" t="s">
        <v>11307</v>
      </c>
      <c r="D29132" t="s">
        <v>155</v>
      </c>
    </row>
    <row r="29134" spans="1:4">
      <c r="A29134">
        <v>8479822</v>
      </c>
      <c r="C29134" t="s">
        <v>11308</v>
      </c>
      <c r="D29134">
        <v>3</v>
      </c>
    </row>
    <row r="29136" spans="1:4">
      <c r="A29136">
        <v>8479823</v>
      </c>
      <c r="C29136" t="s">
        <v>11309</v>
      </c>
      <c r="D29136">
        <v>3</v>
      </c>
    </row>
    <row r="29138" spans="1:4">
      <c r="A29138">
        <v>8479829</v>
      </c>
      <c r="C29138" t="s">
        <v>56</v>
      </c>
      <c r="D29138">
        <v>3</v>
      </c>
    </row>
    <row r="29140" spans="1:4">
      <c r="C29140" t="s">
        <v>676</v>
      </c>
    </row>
    <row r="29142" spans="1:4">
      <c r="A29142">
        <v>84798910</v>
      </c>
      <c r="C29142" t="s">
        <v>11310</v>
      </c>
      <c r="D29142" t="s">
        <v>155</v>
      </c>
    </row>
    <row r="29143" spans="1:4">
      <c r="C29143" t="s">
        <v>9758</v>
      </c>
    </row>
    <row r="29145" spans="1:4">
      <c r="A29145">
        <v>8479892</v>
      </c>
      <c r="C29145" t="s">
        <v>11311</v>
      </c>
      <c r="D29145" t="s">
        <v>155</v>
      </c>
    </row>
    <row r="29146" spans="1:4">
      <c r="C29146" t="s">
        <v>11312</v>
      </c>
    </row>
    <row r="29148" spans="1:4">
      <c r="A29148">
        <v>8479893</v>
      </c>
      <c r="C29148" t="s">
        <v>11313</v>
      </c>
      <c r="D29148">
        <v>3</v>
      </c>
    </row>
    <row r="29150" spans="1:4">
      <c r="A29150">
        <v>8479894</v>
      </c>
      <c r="C29150" t="s">
        <v>11314</v>
      </c>
      <c r="D29150">
        <v>3</v>
      </c>
    </row>
    <row r="29152" spans="1:4">
      <c r="A29152">
        <v>8479895</v>
      </c>
      <c r="C29152" t="s">
        <v>11315</v>
      </c>
      <c r="D29152">
        <v>3</v>
      </c>
    </row>
    <row r="29154" spans="1:4">
      <c r="A29154">
        <v>8479896</v>
      </c>
      <c r="C29154" t="s">
        <v>11316</v>
      </c>
      <c r="D29154">
        <v>16</v>
      </c>
    </row>
    <row r="29156" spans="1:4">
      <c r="A29156">
        <v>8479899</v>
      </c>
      <c r="C29156" t="s">
        <v>56</v>
      </c>
      <c r="D29156">
        <v>3</v>
      </c>
    </row>
    <row r="29158" spans="1:4">
      <c r="C29158" t="s">
        <v>9048</v>
      </c>
    </row>
    <row r="29160" spans="1:4">
      <c r="A29160">
        <v>84799010</v>
      </c>
      <c r="C29160" t="s">
        <v>11317</v>
      </c>
      <c r="D29160" t="s">
        <v>155</v>
      </c>
    </row>
    <row r="29161" spans="1:4">
      <c r="C29161" t="s">
        <v>11318</v>
      </c>
    </row>
    <row r="29163" spans="1:4">
      <c r="A29163">
        <v>8479909</v>
      </c>
      <c r="C29163" t="s">
        <v>56</v>
      </c>
      <c r="D29163">
        <v>3</v>
      </c>
    </row>
    <row r="29165" spans="1:4">
      <c r="A29165">
        <v>848</v>
      </c>
      <c r="C29165" t="s">
        <v>11319</v>
      </c>
    </row>
    <row r="29166" spans="1:4">
      <c r="C29166" t="s">
        <v>11320</v>
      </c>
    </row>
    <row r="29167" spans="1:4">
      <c r="C29167" t="s">
        <v>11321</v>
      </c>
    </row>
    <row r="29168" spans="1:4">
      <c r="C29168" t="s">
        <v>11322</v>
      </c>
    </row>
    <row r="29170" spans="1:4">
      <c r="A29170">
        <v>84801</v>
      </c>
      <c r="C29170" t="s">
        <v>11323</v>
      </c>
      <c r="D29170">
        <v>3</v>
      </c>
    </row>
    <row r="29172" spans="1:4">
      <c r="A29172">
        <v>84802</v>
      </c>
      <c r="C29172" t="s">
        <v>11324</v>
      </c>
      <c r="D29172">
        <v>3</v>
      </c>
    </row>
    <row r="29174" spans="1:4">
      <c r="A29174">
        <v>84803</v>
      </c>
      <c r="C29174" t="s">
        <v>11325</v>
      </c>
      <c r="D29174">
        <v>3</v>
      </c>
    </row>
    <row r="29176" spans="1:4">
      <c r="C29176" t="s">
        <v>11326</v>
      </c>
    </row>
    <row r="29178" spans="1:4">
      <c r="A29178">
        <v>84804100</v>
      </c>
      <c r="C29178" t="s">
        <v>11327</v>
      </c>
      <c r="D29178" t="s">
        <v>155</v>
      </c>
    </row>
    <row r="29180" spans="1:4">
      <c r="A29180">
        <v>848049</v>
      </c>
      <c r="C29180" t="s">
        <v>27</v>
      </c>
      <c r="D29180">
        <v>3</v>
      </c>
    </row>
    <row r="29182" spans="1:4">
      <c r="A29182">
        <v>84805</v>
      </c>
      <c r="C29182" t="s">
        <v>11328</v>
      </c>
      <c r="D29182">
        <v>3</v>
      </c>
    </row>
    <row r="29184" spans="1:4">
      <c r="A29184">
        <v>84806</v>
      </c>
      <c r="C29184" t="s">
        <v>11329</v>
      </c>
      <c r="D29184">
        <v>3</v>
      </c>
    </row>
    <row r="29186" spans="1:5">
      <c r="C29186" t="s">
        <v>11330</v>
      </c>
    </row>
    <row r="29188" spans="1:5">
      <c r="A29188">
        <v>84807100</v>
      </c>
      <c r="C29188" t="s">
        <v>11327</v>
      </c>
      <c r="D29188" t="s">
        <v>155</v>
      </c>
    </row>
    <row r="29190" spans="1:5">
      <c r="A29190">
        <v>848079</v>
      </c>
      <c r="C29190" t="s">
        <v>27</v>
      </c>
      <c r="D29190">
        <v>3</v>
      </c>
    </row>
    <row r="29195" spans="1:5">
      <c r="A29195">
        <v>435</v>
      </c>
    </row>
    <row r="29197" spans="1:5">
      <c r="A29197" t="s">
        <v>0</v>
      </c>
      <c r="D29197" t="s">
        <v>1</v>
      </c>
      <c r="E29197" t="s">
        <v>2</v>
      </c>
    </row>
    <row r="29199" spans="1:5">
      <c r="A29199" t="s">
        <v>4</v>
      </c>
      <c r="B29199" t="s">
        <v>5</v>
      </c>
    </row>
    <row r="29200" spans="1:5">
      <c r="A29200" t="s">
        <v>7</v>
      </c>
      <c r="B29200" t="s">
        <v>8</v>
      </c>
    </row>
    <row r="29201" spans="1:5">
      <c r="A29201" t="s">
        <v>12</v>
      </c>
    </row>
    <row r="29202" spans="1:5">
      <c r="A29202">
        <v>-1</v>
      </c>
      <c r="B29202">
        <v>-2</v>
      </c>
      <c r="D29202">
        <v>-3</v>
      </c>
      <c r="E29202">
        <v>-4</v>
      </c>
    </row>
    <row r="29204" spans="1:5">
      <c r="A29204">
        <v>8481</v>
      </c>
      <c r="C29204" t="s">
        <v>11331</v>
      </c>
    </row>
    <row r="29205" spans="1:5">
      <c r="C29205" t="s">
        <v>11332</v>
      </c>
    </row>
    <row r="29206" spans="1:5">
      <c r="C29206" t="s">
        <v>11333</v>
      </c>
    </row>
    <row r="29207" spans="1:5">
      <c r="C29207" t="s">
        <v>11334</v>
      </c>
    </row>
    <row r="29209" spans="1:5">
      <c r="A29209">
        <v>84811</v>
      </c>
      <c r="C29209" t="s">
        <v>11335</v>
      </c>
      <c r="E29209">
        <v>16</v>
      </c>
    </row>
    <row r="29211" spans="1:5">
      <c r="A29211">
        <v>84812</v>
      </c>
      <c r="C29211" t="s">
        <v>11336</v>
      </c>
      <c r="E29211" t="s">
        <v>764</v>
      </c>
    </row>
    <row r="29212" spans="1:5">
      <c r="C29212" t="s">
        <v>11337</v>
      </c>
    </row>
    <row r="29214" spans="1:5">
      <c r="A29214">
        <v>84813</v>
      </c>
      <c r="C29214" t="s">
        <v>11338</v>
      </c>
      <c r="E29214">
        <v>16</v>
      </c>
    </row>
    <row r="29216" spans="1:5">
      <c r="A29216">
        <v>84814</v>
      </c>
      <c r="C29216" t="s">
        <v>11339</v>
      </c>
      <c r="E29216" t="s">
        <v>764</v>
      </c>
    </row>
    <row r="29218" spans="1:5">
      <c r="C29218" t="s">
        <v>9142</v>
      </c>
    </row>
    <row r="29220" spans="1:5">
      <c r="A29220">
        <v>84818010</v>
      </c>
      <c r="C29220" t="s">
        <v>2414</v>
      </c>
      <c r="D29220" t="s">
        <v>11340</v>
      </c>
      <c r="E29220">
        <v>35</v>
      </c>
    </row>
    <row r="29221" spans="1:5">
      <c r="C29221" t="s">
        <v>11341</v>
      </c>
    </row>
    <row r="29223" spans="1:5">
      <c r="A29223">
        <v>8481802</v>
      </c>
      <c r="C29223" t="s">
        <v>2414</v>
      </c>
      <c r="D29223" t="s">
        <v>11342</v>
      </c>
      <c r="E29223">
        <v>35</v>
      </c>
    </row>
    <row r="29224" spans="1:5">
      <c r="C29224">
        <v>87.11</v>
      </c>
    </row>
    <row r="29225" spans="1:5">
      <c r="A29225">
        <v>8481803</v>
      </c>
      <c r="C29225" t="s">
        <v>2414</v>
      </c>
      <c r="D29225" t="s">
        <v>11343</v>
      </c>
      <c r="E29225">
        <v>35</v>
      </c>
    </row>
    <row r="29227" spans="1:5">
      <c r="A29227">
        <v>8481809</v>
      </c>
      <c r="C29227" t="s">
        <v>2414</v>
      </c>
      <c r="D29227" t="s">
        <v>79</v>
      </c>
      <c r="E29227">
        <v>16</v>
      </c>
    </row>
    <row r="29229" spans="1:5">
      <c r="A29229">
        <v>84819</v>
      </c>
      <c r="C29229" t="s">
        <v>7487</v>
      </c>
      <c r="E29229">
        <v>11</v>
      </c>
    </row>
    <row r="29231" spans="1:5">
      <c r="A29231">
        <v>8482</v>
      </c>
      <c r="C29231" t="s">
        <v>11344</v>
      </c>
    </row>
    <row r="29233" spans="1:5">
      <c r="A29233">
        <v>84821</v>
      </c>
      <c r="C29233" t="s">
        <v>11345</v>
      </c>
      <c r="E29233">
        <v>11</v>
      </c>
    </row>
    <row r="29235" spans="1:5">
      <c r="A29235">
        <v>84822</v>
      </c>
      <c r="C29235" t="s">
        <v>11346</v>
      </c>
      <c r="E29235" t="s">
        <v>265</v>
      </c>
    </row>
    <row r="29236" spans="1:5">
      <c r="C29236" t="s">
        <v>11347</v>
      </c>
    </row>
    <row r="29238" spans="1:5">
      <c r="A29238">
        <v>84823</v>
      </c>
      <c r="C29238" t="s">
        <v>11348</v>
      </c>
      <c r="E29238">
        <v>11</v>
      </c>
    </row>
    <row r="29240" spans="1:5">
      <c r="A29240">
        <v>84824</v>
      </c>
      <c r="C29240" t="s">
        <v>11349</v>
      </c>
      <c r="E29240">
        <v>11</v>
      </c>
    </row>
    <row r="29242" spans="1:5">
      <c r="A29242">
        <v>84825</v>
      </c>
      <c r="C29242" t="s">
        <v>11350</v>
      </c>
      <c r="E29242">
        <v>11</v>
      </c>
    </row>
    <row r="29244" spans="1:5">
      <c r="A29244">
        <v>84828</v>
      </c>
      <c r="C29244" t="s">
        <v>11351</v>
      </c>
      <c r="E29244">
        <v>11</v>
      </c>
    </row>
    <row r="29246" spans="1:5">
      <c r="C29246" t="s">
        <v>10074</v>
      </c>
    </row>
    <row r="29248" spans="1:5">
      <c r="A29248">
        <v>84829100</v>
      </c>
      <c r="C29248" t="s">
        <v>11352</v>
      </c>
      <c r="E29248" t="s">
        <v>155</v>
      </c>
    </row>
    <row r="29250" spans="1:5">
      <c r="C29250" t="s">
        <v>676</v>
      </c>
    </row>
    <row r="29252" spans="1:5">
      <c r="A29252">
        <v>84829910</v>
      </c>
      <c r="C29252" t="s">
        <v>11353</v>
      </c>
      <c r="E29252">
        <v>3</v>
      </c>
    </row>
    <row r="29254" spans="1:5">
      <c r="A29254">
        <v>8482999</v>
      </c>
      <c r="C29254" t="s">
        <v>56</v>
      </c>
      <c r="E29254">
        <v>3</v>
      </c>
    </row>
    <row r="29256" spans="1:5">
      <c r="A29256">
        <v>8483</v>
      </c>
      <c r="C29256" t="s">
        <v>11354</v>
      </c>
    </row>
    <row r="29257" spans="1:5">
      <c r="C29257" t="s">
        <v>11355</v>
      </c>
    </row>
    <row r="29258" spans="1:5">
      <c r="C29258" t="s">
        <v>11356</v>
      </c>
    </row>
    <row r="29259" spans="1:5">
      <c r="C29259" t="s">
        <v>11357</v>
      </c>
    </row>
    <row r="29260" spans="1:5">
      <c r="C29260" t="s">
        <v>11358</v>
      </c>
    </row>
    <row r="29261" spans="1:5">
      <c r="C29261" t="s">
        <v>11359</v>
      </c>
    </row>
    <row r="29262" spans="1:5">
      <c r="C29262" t="s">
        <v>11360</v>
      </c>
    </row>
    <row r="29263" spans="1:5">
      <c r="C29263" t="s">
        <v>11361</v>
      </c>
    </row>
    <row r="29265" spans="1:5">
      <c r="C29265" t="s">
        <v>11362</v>
      </c>
    </row>
    <row r="29266" spans="1:5">
      <c r="C29266" t="s">
        <v>11363</v>
      </c>
    </row>
    <row r="29268" spans="1:5">
      <c r="C29268" t="s">
        <v>11364</v>
      </c>
    </row>
    <row r="29273" spans="1:5">
      <c r="A29273" t="s">
        <v>11365</v>
      </c>
    </row>
    <row r="29275" spans="1:5">
      <c r="A29275" t="s">
        <v>0</v>
      </c>
      <c r="D29275" t="s">
        <v>1</v>
      </c>
      <c r="E29275" t="s">
        <v>2</v>
      </c>
    </row>
    <row r="29277" spans="1:5">
      <c r="A29277" t="s">
        <v>4</v>
      </c>
      <c r="B29277" t="s">
        <v>5</v>
      </c>
    </row>
    <row r="29278" spans="1:5">
      <c r="A29278" t="s">
        <v>7</v>
      </c>
      <c r="B29278" t="s">
        <v>8</v>
      </c>
    </row>
    <row r="29279" spans="1:5">
      <c r="A29279" t="s">
        <v>12</v>
      </c>
    </row>
    <row r="29280" spans="1:5">
      <c r="A29280">
        <v>-1</v>
      </c>
      <c r="B29280">
        <v>-2</v>
      </c>
      <c r="D29280">
        <v>-3</v>
      </c>
      <c r="E29280">
        <v>-4</v>
      </c>
    </row>
    <row r="29282" spans="1:5">
      <c r="A29282">
        <v>84831011</v>
      </c>
      <c r="C29282" t="s">
        <v>11366</v>
      </c>
      <c r="E29282">
        <v>35</v>
      </c>
    </row>
    <row r="29283" spans="1:5">
      <c r="C29283" t="s">
        <v>10198</v>
      </c>
      <c r="D29283" t="s">
        <v>5188</v>
      </c>
    </row>
    <row r="29284" spans="1:5">
      <c r="C29284" t="s">
        <v>11367</v>
      </c>
    </row>
    <row r="29285" spans="1:5">
      <c r="C29285" t="s">
        <v>11368</v>
      </c>
    </row>
    <row r="29287" spans="1:5">
      <c r="C29287" t="s">
        <v>11369</v>
      </c>
    </row>
    <row r="29289" spans="1:5">
      <c r="C29289" t="s">
        <v>11370</v>
      </c>
    </row>
    <row r="29291" spans="1:5">
      <c r="C29291" t="s">
        <v>11371</v>
      </c>
    </row>
    <row r="29293" spans="1:5">
      <c r="C29293" t="s">
        <v>11372</v>
      </c>
    </row>
    <row r="29295" spans="1:5">
      <c r="C29295" t="s">
        <v>11373</v>
      </c>
    </row>
    <row r="29297" spans="3:3">
      <c r="C29297" t="s">
        <v>11374</v>
      </c>
    </row>
    <row r="29299" spans="3:3">
      <c r="C29299" t="s">
        <v>11375</v>
      </c>
    </row>
    <row r="29301" spans="3:3">
      <c r="C29301" t="s">
        <v>11376</v>
      </c>
    </row>
    <row r="29303" spans="3:3">
      <c r="C29303" t="s">
        <v>11377</v>
      </c>
    </row>
    <row r="29305" spans="3:3">
      <c r="C29305" t="s">
        <v>11378</v>
      </c>
    </row>
    <row r="29307" spans="3:3">
      <c r="C29307" t="s">
        <v>11379</v>
      </c>
    </row>
    <row r="29309" spans="3:3">
      <c r="C29309" t="s">
        <v>11380</v>
      </c>
    </row>
    <row r="29311" spans="3:3">
      <c r="C29311" t="s">
        <v>11381</v>
      </c>
    </row>
    <row r="29313" spans="1:5">
      <c r="C29313" t="s">
        <v>11382</v>
      </c>
    </row>
    <row r="29315" spans="1:5">
      <c r="C29315" t="s">
        <v>11383</v>
      </c>
    </row>
    <row r="29317" spans="1:5">
      <c r="C29317" t="s">
        <v>11384</v>
      </c>
    </row>
    <row r="29319" spans="1:5">
      <c r="C29319" t="s">
        <v>11385</v>
      </c>
    </row>
    <row r="29321" spans="1:5">
      <c r="C29321" t="s">
        <v>11386</v>
      </c>
    </row>
    <row r="29323" spans="1:5">
      <c r="C29323" t="s">
        <v>11387</v>
      </c>
    </row>
    <row r="29325" spans="1:5">
      <c r="A29325">
        <v>84831012</v>
      </c>
      <c r="C29325" t="s">
        <v>11388</v>
      </c>
      <c r="E29325">
        <v>35</v>
      </c>
    </row>
    <row r="29326" spans="1:5">
      <c r="C29326" t="s">
        <v>11389</v>
      </c>
    </row>
    <row r="29327" spans="1:5">
      <c r="C29327" t="s">
        <v>11390</v>
      </c>
    </row>
    <row r="29328" spans="1:5">
      <c r="C29328">
        <v>87.11</v>
      </c>
    </row>
    <row r="29329" spans="1:5">
      <c r="A29329">
        <v>84831013</v>
      </c>
      <c r="C29329" t="s">
        <v>11391</v>
      </c>
      <c r="E29329">
        <v>35</v>
      </c>
    </row>
    <row r="29330" spans="1:5">
      <c r="C29330" t="s">
        <v>11392</v>
      </c>
    </row>
    <row r="29331" spans="1:5">
      <c r="C29331">
        <v>87.11</v>
      </c>
    </row>
    <row r="29332" spans="1:5">
      <c r="A29332">
        <v>84831019</v>
      </c>
      <c r="C29332" t="s">
        <v>3208</v>
      </c>
      <c r="E29332">
        <v>35</v>
      </c>
    </row>
    <row r="29334" spans="1:5">
      <c r="A29334">
        <v>8483109</v>
      </c>
      <c r="C29334" t="s">
        <v>56</v>
      </c>
      <c r="E29334">
        <v>20</v>
      </c>
    </row>
    <row r="29336" spans="1:5">
      <c r="A29336">
        <v>84832</v>
      </c>
      <c r="C29336" t="s">
        <v>11393</v>
      </c>
      <c r="E29336" t="s">
        <v>764</v>
      </c>
    </row>
    <row r="29337" spans="1:5">
      <c r="C29337" t="s">
        <v>11394</v>
      </c>
    </row>
    <row r="29339" spans="1:5">
      <c r="C29339" t="s">
        <v>11395</v>
      </c>
    </row>
    <row r="29340" spans="1:5">
      <c r="C29340" t="s">
        <v>11396</v>
      </c>
    </row>
    <row r="29342" spans="1:5">
      <c r="A29342">
        <v>8483301</v>
      </c>
      <c r="C29342" t="s">
        <v>11397</v>
      </c>
      <c r="E29342" t="s">
        <v>5220</v>
      </c>
    </row>
    <row r="29343" spans="1:5">
      <c r="C29343" t="s">
        <v>10286</v>
      </c>
    </row>
    <row r="29345" spans="1:5">
      <c r="A29345">
        <v>8483302</v>
      </c>
      <c r="C29345" t="s">
        <v>11398</v>
      </c>
      <c r="E29345" t="s">
        <v>98</v>
      </c>
    </row>
    <row r="29347" spans="1:5">
      <c r="A29347">
        <v>8483303</v>
      </c>
      <c r="C29347" t="s">
        <v>11399</v>
      </c>
      <c r="E29347">
        <v>3</v>
      </c>
    </row>
    <row r="29349" spans="1:5">
      <c r="A29349">
        <v>8483309</v>
      </c>
      <c r="C29349" t="s">
        <v>56</v>
      </c>
      <c r="E29349">
        <v>20</v>
      </c>
    </row>
    <row r="29356" spans="1:5">
      <c r="A29356">
        <v>437</v>
      </c>
    </row>
    <row r="29358" spans="1:5">
      <c r="A29358" t="s">
        <v>0</v>
      </c>
      <c r="D29358" t="s">
        <v>1</v>
      </c>
      <c r="E29358" t="s">
        <v>2</v>
      </c>
    </row>
    <row r="29360" spans="1:5">
      <c r="A29360" t="s">
        <v>4</v>
      </c>
      <c r="B29360" t="s">
        <v>5</v>
      </c>
    </row>
    <row r="29361" spans="1:5">
      <c r="A29361" t="s">
        <v>7</v>
      </c>
      <c r="B29361" t="s">
        <v>8</v>
      </c>
    </row>
    <row r="29362" spans="1:5">
      <c r="A29362" t="s">
        <v>12</v>
      </c>
    </row>
    <row r="29363" spans="1:5">
      <c r="A29363">
        <v>-1</v>
      </c>
      <c r="B29363">
        <v>-2</v>
      </c>
      <c r="D29363">
        <v>-3</v>
      </c>
      <c r="E29363">
        <v>-4</v>
      </c>
    </row>
    <row r="29365" spans="1:5">
      <c r="C29365" t="s">
        <v>11400</v>
      </c>
    </row>
    <row r="29366" spans="1:5">
      <c r="C29366" t="s">
        <v>11401</v>
      </c>
    </row>
    <row r="29367" spans="1:5">
      <c r="C29367" t="s">
        <v>11402</v>
      </c>
    </row>
    <row r="29368" spans="1:5">
      <c r="C29368" t="s">
        <v>11403</v>
      </c>
    </row>
    <row r="29369" spans="1:5">
      <c r="C29369" t="s">
        <v>11404</v>
      </c>
    </row>
    <row r="29371" spans="1:5">
      <c r="C29371" t="s">
        <v>8169</v>
      </c>
    </row>
    <row r="29373" spans="1:5">
      <c r="A29373">
        <v>84834011</v>
      </c>
      <c r="C29373" t="s">
        <v>11366</v>
      </c>
      <c r="E29373">
        <v>35</v>
      </c>
    </row>
    <row r="29374" spans="1:5">
      <c r="C29374" t="s">
        <v>11405</v>
      </c>
    </row>
    <row r="29375" spans="1:5">
      <c r="C29375">
        <v>8701.9320000000007</v>
      </c>
    </row>
    <row r="29376" spans="1:5">
      <c r="C29376" t="s">
        <v>11406</v>
      </c>
    </row>
    <row r="29377" spans="3:3">
      <c r="C29377" t="s">
        <v>627</v>
      </c>
    </row>
    <row r="29379" spans="3:3">
      <c r="C29379" t="s">
        <v>11407</v>
      </c>
    </row>
    <row r="29381" spans="3:3">
      <c r="C29381" t="s">
        <v>11408</v>
      </c>
    </row>
    <row r="29383" spans="3:3">
      <c r="C29383" t="s">
        <v>11409</v>
      </c>
    </row>
    <row r="29385" spans="3:3">
      <c r="C29385" t="s">
        <v>11410</v>
      </c>
    </row>
    <row r="29387" spans="3:3">
      <c r="C29387" t="s">
        <v>11411</v>
      </c>
    </row>
    <row r="29389" spans="3:3">
      <c r="C29389" t="s">
        <v>11412</v>
      </c>
    </row>
    <row r="29391" spans="3:3">
      <c r="C29391" t="s">
        <v>11413</v>
      </c>
    </row>
    <row r="29393" spans="3:4">
      <c r="C29393" t="s">
        <v>11414</v>
      </c>
    </row>
    <row r="29395" spans="3:4">
      <c r="C29395">
        <v>-10</v>
      </c>
      <c r="D29395" t="s">
        <v>11415</v>
      </c>
    </row>
    <row r="29397" spans="3:4">
      <c r="C29397">
        <v>-11</v>
      </c>
      <c r="D29397" t="s">
        <v>11416</v>
      </c>
    </row>
    <row r="29399" spans="3:4">
      <c r="C29399">
        <v>-12</v>
      </c>
      <c r="D29399" t="s">
        <v>11417</v>
      </c>
    </row>
    <row r="29400" spans="3:4">
      <c r="C29400" t="s">
        <v>11418</v>
      </c>
    </row>
    <row r="29402" spans="3:4">
      <c r="C29402">
        <v>-13</v>
      </c>
      <c r="D29402" t="s">
        <v>11419</v>
      </c>
    </row>
    <row r="29403" spans="3:4">
      <c r="C29403" t="s">
        <v>11420</v>
      </c>
    </row>
    <row r="29405" spans="3:4">
      <c r="C29405">
        <v>-14</v>
      </c>
      <c r="D29405" t="s">
        <v>11421</v>
      </c>
    </row>
    <row r="29407" spans="3:4">
      <c r="C29407">
        <v>-15</v>
      </c>
      <c r="D29407" t="s">
        <v>11422</v>
      </c>
    </row>
    <row r="29409" spans="3:4">
      <c r="C29409" t="s">
        <v>11423</v>
      </c>
    </row>
    <row r="29411" spans="3:4">
      <c r="C29411">
        <v>-17</v>
      </c>
      <c r="D29411" t="s">
        <v>11424</v>
      </c>
    </row>
    <row r="29413" spans="3:4">
      <c r="C29413">
        <v>-18</v>
      </c>
      <c r="D29413" t="s">
        <v>11425</v>
      </c>
    </row>
    <row r="29415" spans="3:4">
      <c r="C29415">
        <v>-19</v>
      </c>
      <c r="D29415" t="s">
        <v>11426</v>
      </c>
    </row>
    <row r="29417" spans="3:4">
      <c r="C29417">
        <v>-20</v>
      </c>
      <c r="D29417" t="s">
        <v>11427</v>
      </c>
    </row>
    <row r="29419" spans="3:4">
      <c r="C29419">
        <v>-21</v>
      </c>
      <c r="D29419" t="s">
        <v>11428</v>
      </c>
    </row>
    <row r="29421" spans="3:4">
      <c r="C29421">
        <v>-22</v>
      </c>
      <c r="D29421" t="s">
        <v>11429</v>
      </c>
    </row>
    <row r="29423" spans="3:4">
      <c r="C29423" t="s">
        <v>11430</v>
      </c>
    </row>
    <row r="29424" spans="3:4">
      <c r="C29424" t="s">
        <v>11431</v>
      </c>
    </row>
    <row r="29425" spans="1:5">
      <c r="A29425">
        <v>84834012</v>
      </c>
      <c r="C29425" t="s">
        <v>11432</v>
      </c>
      <c r="E29425">
        <v>35</v>
      </c>
    </row>
    <row r="29426" spans="1:5">
      <c r="C29426" t="s">
        <v>11433</v>
      </c>
    </row>
    <row r="29428" spans="1:5">
      <c r="A29428">
        <v>84834019</v>
      </c>
      <c r="C29428" t="s">
        <v>3208</v>
      </c>
      <c r="E29428">
        <v>35</v>
      </c>
    </row>
    <row r="29430" spans="1:5">
      <c r="A29430">
        <v>8483409</v>
      </c>
      <c r="C29430" t="s">
        <v>56</v>
      </c>
      <c r="E29430">
        <v>20</v>
      </c>
    </row>
    <row r="29432" spans="1:5">
      <c r="C29432" t="s">
        <v>11434</v>
      </c>
    </row>
    <row r="29439" spans="1:5">
      <c r="A29439" t="s">
        <v>11435</v>
      </c>
    </row>
    <row r="29441" spans="1:6">
      <c r="A29441" t="s">
        <v>0</v>
      </c>
      <c r="D29441" t="s">
        <v>1</v>
      </c>
      <c r="F29441" t="s">
        <v>2</v>
      </c>
    </row>
    <row r="29443" spans="1:6">
      <c r="A29443" t="s">
        <v>4</v>
      </c>
      <c r="B29443" t="s">
        <v>5</v>
      </c>
    </row>
    <row r="29444" spans="1:6">
      <c r="A29444" t="s">
        <v>7</v>
      </c>
      <c r="B29444" t="s">
        <v>8</v>
      </c>
    </row>
    <row r="29445" spans="1:6">
      <c r="A29445" t="s">
        <v>12</v>
      </c>
    </row>
    <row r="29446" spans="1:6">
      <c r="A29446">
        <v>-1</v>
      </c>
      <c r="B29446">
        <v>-2</v>
      </c>
      <c r="E29446">
        <v>-3</v>
      </c>
      <c r="F29446">
        <v>-4</v>
      </c>
    </row>
    <row r="29448" spans="1:6">
      <c r="A29448">
        <v>8483501</v>
      </c>
      <c r="C29448" t="s">
        <v>11436</v>
      </c>
      <c r="F29448" t="s">
        <v>5220</v>
      </c>
    </row>
    <row r="29449" spans="1:6">
      <c r="C29449" t="s">
        <v>9831</v>
      </c>
    </row>
    <row r="29450" spans="1:6">
      <c r="C29450" t="s">
        <v>11437</v>
      </c>
    </row>
    <row r="29451" spans="1:6">
      <c r="C29451" t="s">
        <v>11438</v>
      </c>
    </row>
    <row r="29452" spans="1:6">
      <c r="C29452" t="s">
        <v>11439</v>
      </c>
    </row>
    <row r="29453" spans="1:6">
      <c r="C29453" t="s">
        <v>11440</v>
      </c>
    </row>
    <row r="29454" spans="1:6">
      <c r="C29454" t="s">
        <v>11441</v>
      </c>
    </row>
    <row r="29455" spans="1:6">
      <c r="C29455" t="s">
        <v>9099</v>
      </c>
    </row>
    <row r="29456" spans="1:6">
      <c r="C29456" t="s">
        <v>10116</v>
      </c>
    </row>
    <row r="29457" spans="1:6">
      <c r="C29457" t="s">
        <v>11442</v>
      </c>
    </row>
    <row r="29458" spans="1:6">
      <c r="C29458">
        <v>87.11</v>
      </c>
    </row>
    <row r="29459" spans="1:6">
      <c r="C29459" t="s">
        <v>11443</v>
      </c>
    </row>
    <row r="29460" spans="1:6">
      <c r="C29460" t="s">
        <v>5421</v>
      </c>
    </row>
    <row r="29462" spans="1:6">
      <c r="A29462">
        <v>8483502</v>
      </c>
      <c r="C29462" t="s">
        <v>11444</v>
      </c>
      <c r="F29462" t="s">
        <v>5220</v>
      </c>
    </row>
    <row r="29463" spans="1:6">
      <c r="C29463" t="s">
        <v>11445</v>
      </c>
    </row>
    <row r="29464" spans="1:6">
      <c r="C29464" t="s">
        <v>11446</v>
      </c>
      <c r="E29464" t="s">
        <v>11447</v>
      </c>
    </row>
    <row r="29465" spans="1:6">
      <c r="C29465" t="s">
        <v>11448</v>
      </c>
    </row>
    <row r="29466" spans="1:6">
      <c r="C29466">
        <v>8704.2389999999996</v>
      </c>
    </row>
    <row r="29467" spans="1:6">
      <c r="C29467" t="s">
        <v>11449</v>
      </c>
    </row>
    <row r="29468" spans="1:6">
      <c r="C29468" t="s">
        <v>11450</v>
      </c>
    </row>
    <row r="29469" spans="1:6">
      <c r="C29469" t="s">
        <v>5197</v>
      </c>
    </row>
    <row r="29470" spans="1:6">
      <c r="C29470" t="s">
        <v>11451</v>
      </c>
    </row>
    <row r="29471" spans="1:6">
      <c r="C29471" t="s">
        <v>11452</v>
      </c>
    </row>
    <row r="29472" spans="1:6">
      <c r="C29472" t="s">
        <v>5264</v>
      </c>
    </row>
    <row r="29474" spans="1:6">
      <c r="A29474">
        <v>8483503</v>
      </c>
      <c r="C29474" t="s">
        <v>10207</v>
      </c>
      <c r="F29474" t="s">
        <v>5220</v>
      </c>
    </row>
    <row r="29476" spans="1:6">
      <c r="A29476">
        <v>8483509</v>
      </c>
      <c r="C29476" t="s">
        <v>56</v>
      </c>
      <c r="F29476">
        <v>20</v>
      </c>
    </row>
    <row r="29478" spans="1:6">
      <c r="C29478" t="s">
        <v>11453</v>
      </c>
    </row>
    <row r="29479" spans="1:6">
      <c r="C29479" t="s">
        <v>11454</v>
      </c>
    </row>
    <row r="29481" spans="1:6">
      <c r="A29481">
        <v>8483601</v>
      </c>
      <c r="C29481" t="s">
        <v>11455</v>
      </c>
      <c r="F29481">
        <v>35</v>
      </c>
    </row>
    <row r="29483" spans="1:6">
      <c r="C29483" t="s">
        <v>2232</v>
      </c>
    </row>
    <row r="29485" spans="1:6">
      <c r="A29485">
        <v>84836091</v>
      </c>
      <c r="C29485" t="s">
        <v>11456</v>
      </c>
      <c r="F29485">
        <v>35</v>
      </c>
    </row>
    <row r="29486" spans="1:6">
      <c r="C29486" t="s">
        <v>6307</v>
      </c>
    </row>
    <row r="29488" spans="1:6">
      <c r="A29488">
        <v>84836092</v>
      </c>
      <c r="C29488" t="s">
        <v>11457</v>
      </c>
      <c r="F29488" t="s">
        <v>5220</v>
      </c>
    </row>
    <row r="29490" spans="1:6">
      <c r="A29490">
        <v>84836099</v>
      </c>
      <c r="C29490" t="s">
        <v>1213</v>
      </c>
      <c r="F29490">
        <v>20</v>
      </c>
    </row>
    <row r="29492" spans="1:6">
      <c r="C29492" t="s">
        <v>11458</v>
      </c>
    </row>
    <row r="29493" spans="1:6">
      <c r="C29493" t="s">
        <v>11459</v>
      </c>
    </row>
    <row r="29494" spans="1:6">
      <c r="C29494" t="s">
        <v>11460</v>
      </c>
    </row>
    <row r="29495" spans="1:6">
      <c r="A29495">
        <v>8483901</v>
      </c>
      <c r="C29495" t="s">
        <v>11461</v>
      </c>
      <c r="F29495">
        <v>35</v>
      </c>
    </row>
    <row r="29496" spans="1:6">
      <c r="C29496" t="s">
        <v>10198</v>
      </c>
      <c r="D29496" t="s">
        <v>5188</v>
      </c>
    </row>
    <row r="29497" spans="1:6">
      <c r="C29497" t="s">
        <v>11367</v>
      </c>
    </row>
    <row r="29498" spans="1:6">
      <c r="C29498" t="s">
        <v>11462</v>
      </c>
    </row>
    <row r="29500" spans="1:6">
      <c r="C29500" t="s">
        <v>11463</v>
      </c>
    </row>
    <row r="29502" spans="1:6">
      <c r="C29502" t="s">
        <v>11464</v>
      </c>
    </row>
    <row r="29504" spans="1:6">
      <c r="C29504" t="s">
        <v>11465</v>
      </c>
    </row>
    <row r="29506" spans="1:5">
      <c r="C29506" t="s">
        <v>11466</v>
      </c>
    </row>
    <row r="29508" spans="1:5">
      <c r="C29508" t="s">
        <v>11467</v>
      </c>
    </row>
    <row r="29511" spans="1:5">
      <c r="A29511">
        <v>439</v>
      </c>
    </row>
    <row r="29513" spans="1:5">
      <c r="A29513" t="s">
        <v>0</v>
      </c>
      <c r="D29513" t="s">
        <v>1</v>
      </c>
      <c r="E29513" t="s">
        <v>2</v>
      </c>
    </row>
    <row r="29515" spans="1:5">
      <c r="A29515" t="s">
        <v>4</v>
      </c>
      <c r="B29515" t="s">
        <v>5</v>
      </c>
    </row>
    <row r="29516" spans="1:5">
      <c r="A29516" t="s">
        <v>7</v>
      </c>
      <c r="B29516" t="s">
        <v>8</v>
      </c>
    </row>
    <row r="29517" spans="1:5">
      <c r="A29517" t="s">
        <v>12</v>
      </c>
    </row>
    <row r="29518" spans="1:5">
      <c r="A29518">
        <v>-1</v>
      </c>
      <c r="B29518">
        <v>-2</v>
      </c>
      <c r="D29518">
        <v>-3</v>
      </c>
      <c r="E29518">
        <v>-4</v>
      </c>
    </row>
    <row r="29520" spans="1:5">
      <c r="C29520" t="s">
        <v>11468</v>
      </c>
    </row>
    <row r="29522" spans="1:5">
      <c r="C29522" t="s">
        <v>11469</v>
      </c>
    </row>
    <row r="29524" spans="1:5">
      <c r="C29524" t="s">
        <v>11470</v>
      </c>
    </row>
    <row r="29526" spans="1:5">
      <c r="C29526" t="s">
        <v>11471</v>
      </c>
    </row>
    <row r="29528" spans="1:5">
      <c r="A29528">
        <v>8483902</v>
      </c>
      <c r="C29528" t="s">
        <v>2414</v>
      </c>
      <c r="D29528" t="s">
        <v>7971</v>
      </c>
      <c r="E29528">
        <v>35</v>
      </c>
    </row>
    <row r="29530" spans="1:5">
      <c r="A29530">
        <v>8483903</v>
      </c>
      <c r="C29530" t="s">
        <v>5219</v>
      </c>
      <c r="E29530" t="s">
        <v>5220</v>
      </c>
    </row>
    <row r="29532" spans="1:5">
      <c r="A29532">
        <v>8483909</v>
      </c>
      <c r="C29532" t="s">
        <v>2414</v>
      </c>
      <c r="D29532" t="s">
        <v>79</v>
      </c>
      <c r="E29532">
        <v>20</v>
      </c>
    </row>
    <row r="29534" spans="1:5">
      <c r="A29534">
        <v>8484</v>
      </c>
      <c r="C29534" t="s">
        <v>11472</v>
      </c>
    </row>
    <row r="29535" spans="1:5">
      <c r="C29535" t="s">
        <v>11473</v>
      </c>
    </row>
    <row r="29536" spans="1:5">
      <c r="C29536" t="s">
        <v>11474</v>
      </c>
    </row>
    <row r="29537" spans="1:5">
      <c r="C29537" t="s">
        <v>11475</v>
      </c>
    </row>
    <row r="29538" spans="1:5">
      <c r="C29538" t="s">
        <v>11476</v>
      </c>
    </row>
    <row r="29539" spans="1:5">
      <c r="C29539" t="s">
        <v>11477</v>
      </c>
    </row>
    <row r="29541" spans="1:5">
      <c r="C29541" t="s">
        <v>11478</v>
      </c>
    </row>
    <row r="29542" spans="1:5">
      <c r="C29542" t="s">
        <v>11479</v>
      </c>
    </row>
    <row r="29543" spans="1:5">
      <c r="C29543" t="s">
        <v>11480</v>
      </c>
    </row>
    <row r="29545" spans="1:5">
      <c r="A29545">
        <v>8484101</v>
      </c>
      <c r="C29545" t="s">
        <v>11481</v>
      </c>
      <c r="E29545">
        <v>3</v>
      </c>
    </row>
    <row r="29547" spans="1:5">
      <c r="C29547" t="s">
        <v>11364</v>
      </c>
    </row>
    <row r="29549" spans="1:5">
      <c r="A29549">
        <v>84841021</v>
      </c>
      <c r="C29549" t="s">
        <v>11482</v>
      </c>
      <c r="E29549" t="s">
        <v>5220</v>
      </c>
    </row>
    <row r="29550" spans="1:5">
      <c r="C29550" t="s">
        <v>10192</v>
      </c>
    </row>
    <row r="29551" spans="1:5">
      <c r="C29551" t="s">
        <v>11483</v>
      </c>
    </row>
    <row r="29553" spans="1:5">
      <c r="A29553">
        <v>84841022</v>
      </c>
      <c r="C29553" t="s">
        <v>11484</v>
      </c>
      <c r="E29553" t="s">
        <v>5220</v>
      </c>
    </row>
    <row r="29554" spans="1:5">
      <c r="C29554" t="s">
        <v>11485</v>
      </c>
    </row>
    <row r="29555" spans="1:5">
      <c r="C29555">
        <v>8703.2193000000007</v>
      </c>
    </row>
    <row r="29557" spans="1:5">
      <c r="A29557">
        <v>84841029</v>
      </c>
      <c r="C29557" t="s">
        <v>3208</v>
      </c>
      <c r="E29557">
        <v>35</v>
      </c>
    </row>
    <row r="29559" spans="1:5">
      <c r="A29559">
        <v>8484109</v>
      </c>
      <c r="C29559" t="s">
        <v>56</v>
      </c>
      <c r="E29559">
        <v>20</v>
      </c>
    </row>
    <row r="29561" spans="1:5">
      <c r="C29561" t="s">
        <v>11486</v>
      </c>
    </row>
    <row r="29563" spans="1:5">
      <c r="A29563">
        <v>84842010</v>
      </c>
      <c r="C29563" t="s">
        <v>11487</v>
      </c>
      <c r="E29563">
        <v>35</v>
      </c>
    </row>
    <row r="29564" spans="1:5">
      <c r="C29564" t="s">
        <v>10286</v>
      </c>
    </row>
    <row r="29566" spans="1:5">
      <c r="A29566">
        <v>8484202</v>
      </c>
      <c r="C29566" t="s">
        <v>11488</v>
      </c>
      <c r="E29566">
        <v>3</v>
      </c>
    </row>
    <row r="29568" spans="1:5">
      <c r="A29568">
        <v>8484209</v>
      </c>
      <c r="C29568" t="s">
        <v>56</v>
      </c>
      <c r="E29568">
        <v>3</v>
      </c>
    </row>
    <row r="29570" spans="1:5">
      <c r="A29570">
        <v>84849</v>
      </c>
      <c r="C29570" t="s">
        <v>33</v>
      </c>
      <c r="E29570">
        <v>20</v>
      </c>
    </row>
    <row r="29572" spans="1:5">
      <c r="A29572" t="s">
        <v>11489</v>
      </c>
    </row>
    <row r="29574" spans="1:5">
      <c r="A29574">
        <v>8486</v>
      </c>
      <c r="C29574" t="s">
        <v>11490</v>
      </c>
    </row>
    <row r="29575" spans="1:5">
      <c r="C29575" t="s">
        <v>11491</v>
      </c>
    </row>
    <row r="29576" spans="1:5">
      <c r="C29576" t="s">
        <v>11492</v>
      </c>
    </row>
    <row r="29577" spans="1:5">
      <c r="C29577" t="s">
        <v>11493</v>
      </c>
    </row>
    <row r="29578" spans="1:5">
      <c r="C29578" t="s">
        <v>11494</v>
      </c>
    </row>
    <row r="29579" spans="1:5">
      <c r="C29579" t="s">
        <v>11495</v>
      </c>
    </row>
    <row r="29580" spans="1:5">
      <c r="C29580" t="s">
        <v>11496</v>
      </c>
    </row>
    <row r="29582" spans="1:5">
      <c r="A29582">
        <v>84861</v>
      </c>
      <c r="C29582" t="s">
        <v>11497</v>
      </c>
      <c r="E29582" t="s">
        <v>155</v>
      </c>
    </row>
    <row r="29583" spans="1:5">
      <c r="C29583" t="s">
        <v>11498</v>
      </c>
    </row>
    <row r="29587" spans="1:5">
      <c r="A29587">
        <v>440</v>
      </c>
    </row>
    <row r="29589" spans="1:5">
      <c r="A29589" t="s">
        <v>0</v>
      </c>
      <c r="D29589" t="s">
        <v>1</v>
      </c>
      <c r="E29589" t="s">
        <v>2</v>
      </c>
    </row>
    <row r="29591" spans="1:5">
      <c r="A29591" t="s">
        <v>4</v>
      </c>
      <c r="B29591" t="s">
        <v>5</v>
      </c>
    </row>
    <row r="29592" spans="1:5">
      <c r="A29592" t="s">
        <v>7</v>
      </c>
      <c r="B29592" t="s">
        <v>8</v>
      </c>
    </row>
    <row r="29593" spans="1:5">
      <c r="A29593" t="s">
        <v>12</v>
      </c>
    </row>
    <row r="29594" spans="1:5">
      <c r="A29594">
        <v>-1</v>
      </c>
      <c r="B29594">
        <v>-2</v>
      </c>
      <c r="D29594">
        <v>-3</v>
      </c>
      <c r="E29594">
        <v>-4</v>
      </c>
    </row>
    <row r="29596" spans="1:5">
      <c r="A29596">
        <v>84862</v>
      </c>
      <c r="C29596" t="s">
        <v>360</v>
      </c>
      <c r="D29596" t="s">
        <v>11499</v>
      </c>
      <c r="E29596">
        <v>3</v>
      </c>
    </row>
    <row r="29597" spans="1:5">
      <c r="C29597" t="s">
        <v>11500</v>
      </c>
    </row>
    <row r="29598" spans="1:5">
      <c r="C29598" t="s">
        <v>11501</v>
      </c>
    </row>
    <row r="29600" spans="1:5">
      <c r="A29600">
        <v>84863</v>
      </c>
      <c r="C29600" t="s">
        <v>360</v>
      </c>
      <c r="D29600" t="s">
        <v>11499</v>
      </c>
      <c r="E29600">
        <v>3</v>
      </c>
    </row>
    <row r="29601" spans="1:5">
      <c r="C29601" t="s">
        <v>11502</v>
      </c>
    </row>
    <row r="29603" spans="1:5">
      <c r="A29603">
        <v>84864</v>
      </c>
      <c r="C29603" t="s">
        <v>360</v>
      </c>
      <c r="D29603" t="s">
        <v>11503</v>
      </c>
      <c r="E29603">
        <v>3</v>
      </c>
    </row>
    <row r="29604" spans="1:5">
      <c r="C29604" t="s">
        <v>11504</v>
      </c>
    </row>
    <row r="29606" spans="1:5">
      <c r="A29606">
        <v>84869</v>
      </c>
      <c r="C29606" t="s">
        <v>360</v>
      </c>
      <c r="D29606" t="s">
        <v>11505</v>
      </c>
      <c r="E29606">
        <v>3</v>
      </c>
    </row>
    <row r="29608" spans="1:5">
      <c r="A29608">
        <v>8487</v>
      </c>
      <c r="C29608" t="s">
        <v>11506</v>
      </c>
    </row>
    <row r="29609" spans="1:5">
      <c r="C29609" t="s">
        <v>11507</v>
      </c>
    </row>
    <row r="29610" spans="1:5">
      <c r="C29610" t="s">
        <v>11508</v>
      </c>
    </row>
    <row r="29611" spans="1:5">
      <c r="C29611" t="s">
        <v>11285</v>
      </c>
    </row>
    <row r="29613" spans="1:5">
      <c r="A29613">
        <v>84871</v>
      </c>
      <c r="C29613" t="s">
        <v>11509</v>
      </c>
      <c r="E29613" t="s">
        <v>155</v>
      </c>
    </row>
    <row r="29615" spans="1:5">
      <c r="C29615" t="s">
        <v>95</v>
      </c>
    </row>
    <row r="29617" spans="1:5">
      <c r="A29617">
        <v>84879010</v>
      </c>
      <c r="C29617" t="s">
        <v>11510</v>
      </c>
      <c r="E29617" t="s">
        <v>5220</v>
      </c>
    </row>
    <row r="29619" spans="1:5">
      <c r="A29619">
        <v>8487909</v>
      </c>
      <c r="C29619" t="s">
        <v>56</v>
      </c>
      <c r="E29619">
        <v>20</v>
      </c>
    </row>
    <row r="29623" spans="1:5">
      <c r="A29623" t="s">
        <v>11511</v>
      </c>
    </row>
    <row r="29625" spans="1:5">
      <c r="A29625" t="s">
        <v>11512</v>
      </c>
    </row>
    <row r="29627" spans="1:5">
      <c r="A29627" t="s">
        <v>822</v>
      </c>
    </row>
    <row r="29629" spans="1:5">
      <c r="A29629" t="s">
        <v>823</v>
      </c>
      <c r="B29629" t="s">
        <v>1851</v>
      </c>
    </row>
    <row r="29631" spans="1:5">
      <c r="A29631" t="s">
        <v>11513</v>
      </c>
    </row>
    <row r="29633" spans="1:2">
      <c r="A29633" t="s">
        <v>11514</v>
      </c>
    </row>
    <row r="29634" spans="1:2">
      <c r="A29634" t="s">
        <v>11515</v>
      </c>
    </row>
    <row r="29636" spans="1:2">
      <c r="A29636" t="s">
        <v>11516</v>
      </c>
    </row>
    <row r="29638" spans="1:2">
      <c r="A29638" t="s">
        <v>11517</v>
      </c>
    </row>
    <row r="29640" spans="1:2">
      <c r="A29640" t="s">
        <v>825</v>
      </c>
      <c r="B29640" t="s">
        <v>11518</v>
      </c>
    </row>
    <row r="29642" spans="1:2">
      <c r="A29642" t="s">
        <v>11519</v>
      </c>
    </row>
    <row r="29644" spans="1:2">
      <c r="A29644" t="s">
        <v>11520</v>
      </c>
    </row>
    <row r="29646" spans="1:2">
      <c r="A29646" t="s">
        <v>10044</v>
      </c>
      <c r="B29646" t="s">
        <v>11521</v>
      </c>
    </row>
    <row r="29649" spans="1:7">
      <c r="A29649">
        <v>441</v>
      </c>
    </row>
    <row r="29652" spans="1:7">
      <c r="A29652" t="s">
        <v>1480</v>
      </c>
      <c r="B29652" t="s">
        <v>11522</v>
      </c>
    </row>
    <row r="29654" spans="1:7">
      <c r="A29654" t="s">
        <v>11523</v>
      </c>
    </row>
    <row r="29656" spans="1:7">
      <c r="A29656" t="s">
        <v>11524</v>
      </c>
    </row>
    <row r="29658" spans="1:7">
      <c r="A29658" t="s">
        <v>11525</v>
      </c>
    </row>
    <row r="29660" spans="1:7">
      <c r="A29660" t="s">
        <v>11526</v>
      </c>
    </row>
    <row r="29661" spans="1:7">
      <c r="A29661" t="s">
        <v>11527</v>
      </c>
      <c r="B29661" t="s">
        <v>11528</v>
      </c>
      <c r="C29661" t="s">
        <v>11529</v>
      </c>
      <c r="D29661" t="s">
        <v>11530</v>
      </c>
      <c r="E29661" t="s">
        <v>11527</v>
      </c>
      <c r="F29661" t="s">
        <v>11531</v>
      </c>
      <c r="G29661" t="s">
        <v>11532</v>
      </c>
    </row>
    <row r="29662" spans="1:7">
      <c r="A29662" t="s">
        <v>11533</v>
      </c>
    </row>
    <row r="29664" spans="1:7">
      <c r="A29664" t="s">
        <v>11534</v>
      </c>
    </row>
    <row r="29665" spans="1:2">
      <c r="A29665" t="s">
        <v>11535</v>
      </c>
    </row>
    <row r="29666" spans="1:2">
      <c r="A29666" t="s">
        <v>11536</v>
      </c>
    </row>
    <row r="29668" spans="1:2">
      <c r="A29668" t="s">
        <v>1555</v>
      </c>
      <c r="B29668" t="s">
        <v>11537</v>
      </c>
    </row>
    <row r="29670" spans="1:2">
      <c r="A29670" t="s">
        <v>11538</v>
      </c>
    </row>
    <row r="29672" spans="1:2">
      <c r="A29672" t="s">
        <v>11539</v>
      </c>
    </row>
    <row r="29674" spans="1:2">
      <c r="A29674" t="s">
        <v>1557</v>
      </c>
      <c r="B29674" t="s">
        <v>11540</v>
      </c>
    </row>
    <row r="29676" spans="1:2">
      <c r="A29676" t="s">
        <v>11541</v>
      </c>
    </row>
    <row r="29678" spans="1:2">
      <c r="A29678" t="s">
        <v>11542</v>
      </c>
    </row>
    <row r="29680" spans="1:2">
      <c r="A29680" t="s">
        <v>2348</v>
      </c>
      <c r="B29680" t="s">
        <v>11543</v>
      </c>
    </row>
    <row r="29685" spans="1:2">
      <c r="A29685">
        <v>442</v>
      </c>
    </row>
    <row r="29688" spans="1:2">
      <c r="A29688" t="s">
        <v>2350</v>
      </c>
      <c r="B29688" t="s">
        <v>11544</v>
      </c>
    </row>
    <row r="29690" spans="1:2">
      <c r="A29690" t="s">
        <v>4788</v>
      </c>
      <c r="B29690" t="s">
        <v>11545</v>
      </c>
    </row>
    <row r="29692" spans="1:2">
      <c r="A29692" t="s">
        <v>11546</v>
      </c>
    </row>
    <row r="29694" spans="1:2">
      <c r="A29694" t="s">
        <v>11547</v>
      </c>
    </row>
    <row r="29696" spans="1:2">
      <c r="A29696" t="s">
        <v>11548</v>
      </c>
    </row>
    <row r="29698" spans="1:1">
      <c r="A29698" t="s">
        <v>11549</v>
      </c>
    </row>
    <row r="29700" spans="1:1">
      <c r="A29700" t="s">
        <v>11550</v>
      </c>
    </row>
    <row r="29703" spans="1:1">
      <c r="A29703" t="s">
        <v>10038</v>
      </c>
    </row>
    <row r="29705" spans="1:1">
      <c r="A29705" t="s">
        <v>11551</v>
      </c>
    </row>
    <row r="29708" spans="1:1">
      <c r="A29708" t="s">
        <v>11552</v>
      </c>
    </row>
    <row r="29710" spans="1:1">
      <c r="A29710" t="s">
        <v>11553</v>
      </c>
    </row>
    <row r="29712" spans="1:1">
      <c r="A29712" t="s">
        <v>11554</v>
      </c>
    </row>
    <row r="29714" spans="1:2">
      <c r="A29714" t="s">
        <v>11555</v>
      </c>
    </row>
    <row r="29716" spans="1:2">
      <c r="A29716" t="s">
        <v>11556</v>
      </c>
    </row>
    <row r="29718" spans="1:2">
      <c r="A29718">
        <v>443</v>
      </c>
    </row>
    <row r="29721" spans="1:2">
      <c r="A29721" t="s">
        <v>11557</v>
      </c>
    </row>
    <row r="29723" spans="1:2">
      <c r="A29723" t="s">
        <v>6558</v>
      </c>
      <c r="B29723" t="s">
        <v>11558</v>
      </c>
    </row>
    <row r="29725" spans="1:2">
      <c r="A29725" t="s">
        <v>11559</v>
      </c>
    </row>
    <row r="29727" spans="1:2">
      <c r="A29727" t="s">
        <v>11560</v>
      </c>
    </row>
    <row r="29729" spans="1:2">
      <c r="A29729" t="s">
        <v>11561</v>
      </c>
    </row>
    <row r="29731" spans="1:2">
      <c r="A29731" t="s">
        <v>4791</v>
      </c>
      <c r="B29731" t="s">
        <v>11562</v>
      </c>
    </row>
    <row r="29733" spans="1:2">
      <c r="A29733" t="s">
        <v>1702</v>
      </c>
    </row>
    <row r="29735" spans="1:2">
      <c r="A29735" t="s">
        <v>823</v>
      </c>
      <c r="B29735" t="s">
        <v>11563</v>
      </c>
    </row>
    <row r="29745" spans="1:4">
      <c r="A29745">
        <v>444</v>
      </c>
    </row>
    <row r="29747" spans="1:4">
      <c r="A29747" t="s">
        <v>0</v>
      </c>
      <c r="C29747" t="s">
        <v>1</v>
      </c>
      <c r="D29747" t="s">
        <v>2</v>
      </c>
    </row>
    <row r="29749" spans="1:4">
      <c r="A29749" t="s">
        <v>4</v>
      </c>
      <c r="B29749" t="s">
        <v>5</v>
      </c>
    </row>
    <row r="29750" spans="1:4">
      <c r="A29750" t="s">
        <v>7</v>
      </c>
      <c r="B29750" t="s">
        <v>8</v>
      </c>
    </row>
    <row r="29751" spans="1:4">
      <c r="A29751" t="s">
        <v>12</v>
      </c>
    </row>
    <row r="29753" spans="1:4">
      <c r="A29753">
        <v>-1</v>
      </c>
      <c r="B29753">
        <v>-2</v>
      </c>
      <c r="C29753">
        <v>-3</v>
      </c>
      <c r="D29753">
        <v>-4</v>
      </c>
    </row>
    <row r="29755" spans="1:4">
      <c r="A29755">
        <v>8501</v>
      </c>
      <c r="C29755" t="s">
        <v>11564</v>
      </c>
    </row>
    <row r="29756" spans="1:4">
      <c r="C29756" t="s">
        <v>11565</v>
      </c>
    </row>
    <row r="29758" spans="1:4">
      <c r="A29758">
        <v>85011</v>
      </c>
      <c r="C29758" t="s">
        <v>11566</v>
      </c>
      <c r="D29758" t="s">
        <v>155</v>
      </c>
    </row>
    <row r="29760" spans="1:4">
      <c r="A29760">
        <v>85012</v>
      </c>
      <c r="C29760" t="s">
        <v>11567</v>
      </c>
      <c r="D29760">
        <v>3</v>
      </c>
    </row>
    <row r="29761" spans="1:4">
      <c r="C29761" t="s">
        <v>11568</v>
      </c>
    </row>
    <row r="29763" spans="1:4">
      <c r="C29763" t="s">
        <v>11569</v>
      </c>
    </row>
    <row r="29765" spans="1:4">
      <c r="C29765" t="s">
        <v>11570</v>
      </c>
    </row>
    <row r="29767" spans="1:4">
      <c r="A29767">
        <v>85013110</v>
      </c>
      <c r="C29767" t="s">
        <v>11571</v>
      </c>
      <c r="D29767">
        <v>3</v>
      </c>
    </row>
    <row r="29768" spans="1:4">
      <c r="C29768" t="s">
        <v>11572</v>
      </c>
    </row>
    <row r="29770" spans="1:4">
      <c r="A29770">
        <v>8501319</v>
      </c>
      <c r="C29770" t="s">
        <v>56</v>
      </c>
      <c r="D29770">
        <v>3</v>
      </c>
    </row>
    <row r="29772" spans="1:4">
      <c r="C29772" t="s">
        <v>11573</v>
      </c>
    </row>
    <row r="29773" spans="1:4">
      <c r="C29773" t="s">
        <v>11574</v>
      </c>
    </row>
    <row r="29775" spans="1:4">
      <c r="A29775">
        <v>8501321</v>
      </c>
      <c r="C29775" t="s">
        <v>11571</v>
      </c>
      <c r="D29775">
        <v>3</v>
      </c>
    </row>
    <row r="29776" spans="1:4">
      <c r="C29776" t="s">
        <v>11572</v>
      </c>
    </row>
    <row r="29778" spans="1:4">
      <c r="A29778">
        <v>8501329</v>
      </c>
      <c r="C29778" t="s">
        <v>56</v>
      </c>
      <c r="D29778">
        <v>3</v>
      </c>
    </row>
    <row r="29780" spans="1:4">
      <c r="A29780">
        <v>850133</v>
      </c>
      <c r="C29780" t="s">
        <v>11575</v>
      </c>
      <c r="D29780" t="s">
        <v>155</v>
      </c>
    </row>
    <row r="29781" spans="1:4">
      <c r="C29781" t="s">
        <v>11576</v>
      </c>
    </row>
    <row r="29783" spans="1:4">
      <c r="A29783">
        <v>850134</v>
      </c>
      <c r="C29783" t="s">
        <v>11577</v>
      </c>
      <c r="D29783" t="s">
        <v>155</v>
      </c>
    </row>
    <row r="29785" spans="1:4">
      <c r="C29785" t="s">
        <v>11578</v>
      </c>
    </row>
    <row r="29787" spans="1:4">
      <c r="A29787">
        <v>85014010</v>
      </c>
      <c r="C29787" t="s">
        <v>11579</v>
      </c>
      <c r="D29787" t="s">
        <v>155</v>
      </c>
    </row>
    <row r="29789" spans="1:4">
      <c r="A29789">
        <v>8501409</v>
      </c>
      <c r="C29789" t="s">
        <v>56</v>
      </c>
      <c r="D29789">
        <v>20</v>
      </c>
    </row>
    <row r="29791" spans="1:4">
      <c r="C29791" t="s">
        <v>11580</v>
      </c>
    </row>
    <row r="29793" spans="1:4">
      <c r="C29793" t="s">
        <v>11570</v>
      </c>
    </row>
    <row r="29795" spans="1:4">
      <c r="A29795">
        <v>85015110</v>
      </c>
      <c r="C29795" t="s">
        <v>11581</v>
      </c>
      <c r="D29795">
        <v>3</v>
      </c>
    </row>
    <row r="29797" spans="1:4">
      <c r="A29797">
        <v>8501512</v>
      </c>
      <c r="C29797" t="s">
        <v>11582</v>
      </c>
      <c r="D29797">
        <v>3</v>
      </c>
    </row>
    <row r="29798" spans="1:4">
      <c r="C29798" t="s">
        <v>11583</v>
      </c>
    </row>
    <row r="29799" spans="1:4">
      <c r="A29799">
        <v>8501519</v>
      </c>
      <c r="C29799" t="s">
        <v>56</v>
      </c>
      <c r="D29799">
        <v>20</v>
      </c>
    </row>
    <row r="29801" spans="1:4">
      <c r="C29801" t="s">
        <v>11573</v>
      </c>
    </row>
    <row r="29802" spans="1:4">
      <c r="C29802" t="s">
        <v>11574</v>
      </c>
    </row>
    <row r="29804" spans="1:4">
      <c r="A29804">
        <v>8501521</v>
      </c>
      <c r="C29804" t="s">
        <v>11581</v>
      </c>
      <c r="D29804">
        <v>3</v>
      </c>
    </row>
    <row r="29806" spans="1:4">
      <c r="A29806">
        <v>8501522</v>
      </c>
      <c r="C29806" t="s">
        <v>11582</v>
      </c>
      <c r="D29806">
        <v>3</v>
      </c>
    </row>
    <row r="29807" spans="1:4">
      <c r="C29807" t="s">
        <v>11583</v>
      </c>
    </row>
    <row r="29808" spans="1:4">
      <c r="A29808">
        <v>8501523</v>
      </c>
      <c r="C29808" t="s">
        <v>11584</v>
      </c>
      <c r="D29808">
        <v>20</v>
      </c>
    </row>
    <row r="29810" spans="1:4">
      <c r="A29810">
        <v>8501529</v>
      </c>
      <c r="C29810" t="s">
        <v>56</v>
      </c>
      <c r="D29810">
        <v>20</v>
      </c>
    </row>
    <row r="29812" spans="1:4">
      <c r="C29812" t="s">
        <v>11585</v>
      </c>
    </row>
    <row r="29814" spans="1:4">
      <c r="A29814">
        <v>85015310</v>
      </c>
      <c r="C29814" t="s">
        <v>11586</v>
      </c>
      <c r="D29814" t="s">
        <v>98</v>
      </c>
    </row>
    <row r="29815" spans="1:4">
      <c r="C29815" t="s">
        <v>11587</v>
      </c>
    </row>
    <row r="29817" spans="1:4">
      <c r="A29817">
        <v>8501532</v>
      </c>
      <c r="C29817" t="s">
        <v>11581</v>
      </c>
      <c r="D29817">
        <v>3</v>
      </c>
    </row>
    <row r="29819" spans="1:4">
      <c r="A29819">
        <v>8501533</v>
      </c>
      <c r="C29819" t="s">
        <v>11584</v>
      </c>
      <c r="D29819">
        <v>3</v>
      </c>
    </row>
    <row r="29821" spans="1:4">
      <c r="A29821">
        <v>8501534</v>
      </c>
      <c r="C29821" t="s">
        <v>11588</v>
      </c>
      <c r="D29821">
        <v>3</v>
      </c>
    </row>
    <row r="29822" spans="1:4">
      <c r="C29822" t="s">
        <v>11589</v>
      </c>
    </row>
    <row r="29824" spans="1:4">
      <c r="A29824">
        <v>8501539</v>
      </c>
      <c r="C29824" t="s">
        <v>56</v>
      </c>
      <c r="D29824">
        <v>3</v>
      </c>
    </row>
    <row r="29828" spans="1:4">
      <c r="A29828">
        <v>445</v>
      </c>
    </row>
    <row r="29830" spans="1:4">
      <c r="A29830" t="s">
        <v>0</v>
      </c>
      <c r="C29830" t="s">
        <v>1</v>
      </c>
      <c r="D29830" t="s">
        <v>2</v>
      </c>
    </row>
    <row r="29832" spans="1:4">
      <c r="A29832" t="s">
        <v>4</v>
      </c>
      <c r="B29832" t="s">
        <v>5</v>
      </c>
    </row>
    <row r="29833" spans="1:4">
      <c r="A29833" t="s">
        <v>7</v>
      </c>
      <c r="B29833" t="s">
        <v>8</v>
      </c>
    </row>
    <row r="29834" spans="1:4">
      <c r="A29834" t="s">
        <v>12</v>
      </c>
    </row>
    <row r="29836" spans="1:4">
      <c r="A29836">
        <v>-1</v>
      </c>
      <c r="B29836">
        <v>-2</v>
      </c>
      <c r="C29836">
        <v>-3</v>
      </c>
      <c r="D29836">
        <v>-4</v>
      </c>
    </row>
    <row r="29838" spans="1:4">
      <c r="C29838" t="s">
        <v>11590</v>
      </c>
    </row>
    <row r="29840" spans="1:4">
      <c r="A29840">
        <v>85016100</v>
      </c>
      <c r="C29840" t="s">
        <v>11591</v>
      </c>
      <c r="D29840" t="s">
        <v>98</v>
      </c>
    </row>
    <row r="29842" spans="1:4">
      <c r="A29842">
        <v>850162</v>
      </c>
      <c r="C29842" t="s">
        <v>11592</v>
      </c>
      <c r="D29842" t="s">
        <v>98</v>
      </c>
    </row>
    <row r="29843" spans="1:4">
      <c r="C29843" t="s">
        <v>11593</v>
      </c>
    </row>
    <row r="29845" spans="1:4">
      <c r="A29845">
        <v>850163</v>
      </c>
      <c r="C29845" t="s">
        <v>11594</v>
      </c>
      <c r="D29845" t="s">
        <v>98</v>
      </c>
    </row>
    <row r="29846" spans="1:4">
      <c r="C29846" t="s">
        <v>11595</v>
      </c>
    </row>
    <row r="29848" spans="1:4">
      <c r="C29848" t="s">
        <v>11596</v>
      </c>
    </row>
    <row r="29850" spans="1:4">
      <c r="A29850">
        <v>85016410</v>
      </c>
      <c r="C29850" t="s">
        <v>11597</v>
      </c>
      <c r="D29850" t="s">
        <v>98</v>
      </c>
    </row>
    <row r="29851" spans="1:4">
      <c r="C29851" t="s">
        <v>11598</v>
      </c>
    </row>
    <row r="29853" spans="1:4">
      <c r="A29853">
        <v>8501649</v>
      </c>
      <c r="C29853" t="s">
        <v>56</v>
      </c>
      <c r="D29853">
        <v>3</v>
      </c>
    </row>
    <row r="29855" spans="1:4">
      <c r="A29855">
        <v>8502</v>
      </c>
      <c r="C29855" t="s">
        <v>11599</v>
      </c>
    </row>
    <row r="29856" spans="1:4">
      <c r="C29856" t="s">
        <v>11600</v>
      </c>
    </row>
    <row r="29857" spans="1:4">
      <c r="C29857" t="s">
        <v>11601</v>
      </c>
    </row>
    <row r="29858" spans="1:4">
      <c r="C29858" t="s">
        <v>11602</v>
      </c>
    </row>
    <row r="29859" spans="1:4">
      <c r="C29859" t="s">
        <v>11603</v>
      </c>
    </row>
    <row r="29861" spans="1:4">
      <c r="C29861" t="s">
        <v>11604</v>
      </c>
    </row>
    <row r="29863" spans="1:4">
      <c r="A29863">
        <v>85021110</v>
      </c>
      <c r="C29863" t="s">
        <v>11605</v>
      </c>
      <c r="D29863" t="s">
        <v>155</v>
      </c>
    </row>
    <row r="29865" spans="1:4">
      <c r="A29865">
        <v>8502112</v>
      </c>
      <c r="C29865" t="s">
        <v>11606</v>
      </c>
      <c r="D29865" t="s">
        <v>98</v>
      </c>
    </row>
    <row r="29867" spans="1:4">
      <c r="A29867">
        <v>8502113</v>
      </c>
      <c r="C29867" t="s">
        <v>11607</v>
      </c>
      <c r="D29867" t="s">
        <v>98</v>
      </c>
    </row>
    <row r="29868" spans="1:4">
      <c r="C29868" t="s">
        <v>11608</v>
      </c>
    </row>
    <row r="29869" spans="1:4">
      <c r="A29869">
        <v>8502119</v>
      </c>
      <c r="C29869" t="s">
        <v>56</v>
      </c>
      <c r="D29869">
        <v>20</v>
      </c>
    </row>
    <row r="29871" spans="1:4">
      <c r="A29871">
        <v>850212</v>
      </c>
      <c r="C29871" t="s">
        <v>11592</v>
      </c>
      <c r="D29871" t="s">
        <v>764</v>
      </c>
    </row>
    <row r="29872" spans="1:4">
      <c r="C29872" t="s">
        <v>11593</v>
      </c>
    </row>
    <row r="29874" spans="1:4">
      <c r="C29874" t="s">
        <v>11609</v>
      </c>
    </row>
    <row r="29876" spans="1:4">
      <c r="A29876">
        <v>85021310</v>
      </c>
      <c r="C29876" t="s">
        <v>11610</v>
      </c>
      <c r="D29876" t="s">
        <v>764</v>
      </c>
    </row>
    <row r="29877" spans="1:4">
      <c r="C29877" t="s">
        <v>11598</v>
      </c>
    </row>
    <row r="29879" spans="1:4">
      <c r="A29879">
        <v>8502139</v>
      </c>
      <c r="C29879" t="s">
        <v>56</v>
      </c>
      <c r="D29879">
        <v>3</v>
      </c>
    </row>
    <row r="29881" spans="1:4">
      <c r="A29881">
        <v>85022</v>
      </c>
      <c r="C29881" t="s">
        <v>11611</v>
      </c>
      <c r="D29881">
        <v>11</v>
      </c>
    </row>
    <row r="29882" spans="1:4">
      <c r="C29882" t="s">
        <v>11612</v>
      </c>
    </row>
    <row r="29884" spans="1:4">
      <c r="C29884" t="s">
        <v>11613</v>
      </c>
    </row>
    <row r="29886" spans="1:4">
      <c r="A29886">
        <v>85023100</v>
      </c>
      <c r="C29886" t="s">
        <v>11614</v>
      </c>
      <c r="D29886">
        <v>3</v>
      </c>
    </row>
    <row r="29888" spans="1:4">
      <c r="A29888">
        <v>850239</v>
      </c>
      <c r="C29888" t="s">
        <v>27</v>
      </c>
      <c r="D29888">
        <v>3</v>
      </c>
    </row>
    <row r="29890" spans="1:4">
      <c r="A29890">
        <v>85024</v>
      </c>
      <c r="C29890" t="s">
        <v>11615</v>
      </c>
      <c r="D29890">
        <v>20</v>
      </c>
    </row>
    <row r="29892" spans="1:4">
      <c r="A29892">
        <v>8503</v>
      </c>
      <c r="C29892" t="s">
        <v>10130</v>
      </c>
    </row>
    <row r="29893" spans="1:4">
      <c r="C29893" t="s">
        <v>11616</v>
      </c>
    </row>
    <row r="29895" spans="1:4">
      <c r="A29895">
        <v>8503001</v>
      </c>
      <c r="C29895" t="s">
        <v>11617</v>
      </c>
      <c r="D29895" t="s">
        <v>155</v>
      </c>
    </row>
    <row r="29896" spans="1:4">
      <c r="C29896" t="s">
        <v>11618</v>
      </c>
    </row>
    <row r="29897" spans="1:4">
      <c r="C29897" t="s">
        <v>11619</v>
      </c>
    </row>
    <row r="29898" spans="1:4">
      <c r="C29898" t="s">
        <v>11620</v>
      </c>
    </row>
    <row r="29900" spans="1:4">
      <c r="A29900">
        <v>8503002</v>
      </c>
      <c r="C29900" t="s">
        <v>11621</v>
      </c>
      <c r="D29900" t="s">
        <v>265</v>
      </c>
    </row>
    <row r="29901" spans="1:4">
      <c r="C29901" t="s">
        <v>11622</v>
      </c>
    </row>
    <row r="29903" spans="1:4">
      <c r="A29903">
        <v>8503009</v>
      </c>
      <c r="C29903" t="s">
        <v>56</v>
      </c>
      <c r="D29903">
        <v>16</v>
      </c>
    </row>
    <row r="29907" spans="1:5">
      <c r="A29907">
        <v>446</v>
      </c>
    </row>
    <row r="29909" spans="1:5">
      <c r="A29909" t="s">
        <v>0</v>
      </c>
      <c r="D29909" t="s">
        <v>1</v>
      </c>
      <c r="E29909" t="s">
        <v>2</v>
      </c>
    </row>
    <row r="29911" spans="1:5">
      <c r="A29911" t="s">
        <v>4</v>
      </c>
      <c r="B29911" t="s">
        <v>5</v>
      </c>
    </row>
    <row r="29912" spans="1:5">
      <c r="A29912" t="s">
        <v>7</v>
      </c>
      <c r="B29912" t="s">
        <v>8</v>
      </c>
    </row>
    <row r="29913" spans="1:5">
      <c r="A29913" t="s">
        <v>12</v>
      </c>
    </row>
    <row r="29915" spans="1:5">
      <c r="A29915">
        <v>-1</v>
      </c>
      <c r="B29915">
        <v>-2</v>
      </c>
      <c r="D29915">
        <v>-3</v>
      </c>
      <c r="E29915">
        <v>-4</v>
      </c>
    </row>
    <row r="29917" spans="1:5">
      <c r="A29917">
        <v>8504</v>
      </c>
      <c r="C29917" t="s">
        <v>11623</v>
      </c>
    </row>
    <row r="29918" spans="1:5">
      <c r="C29918" t="s">
        <v>11624</v>
      </c>
    </row>
    <row r="29920" spans="1:5">
      <c r="A29920">
        <v>85041</v>
      </c>
      <c r="C29920" t="s">
        <v>11625</v>
      </c>
      <c r="E29920" t="s">
        <v>98</v>
      </c>
    </row>
    <row r="29922" spans="1:5">
      <c r="C29922" t="s">
        <v>11626</v>
      </c>
    </row>
    <row r="29924" spans="1:5">
      <c r="A29924">
        <v>85042100</v>
      </c>
      <c r="C29924" t="s">
        <v>11627</v>
      </c>
      <c r="E29924" t="s">
        <v>98</v>
      </c>
    </row>
    <row r="29925" spans="1:5">
      <c r="C29925" t="s">
        <v>11628</v>
      </c>
    </row>
    <row r="29927" spans="1:5">
      <c r="A29927">
        <v>850422</v>
      </c>
      <c r="C29927" t="s">
        <v>11629</v>
      </c>
      <c r="E29927" t="s">
        <v>98</v>
      </c>
    </row>
    <row r="29928" spans="1:5">
      <c r="C29928" t="s">
        <v>11630</v>
      </c>
    </row>
    <row r="29930" spans="1:5">
      <c r="A29930">
        <v>850423</v>
      </c>
      <c r="C29930" t="s">
        <v>11629</v>
      </c>
      <c r="E29930" t="s">
        <v>98</v>
      </c>
    </row>
    <row r="29931" spans="1:5">
      <c r="C29931" t="s">
        <v>11631</v>
      </c>
    </row>
    <row r="29933" spans="1:5">
      <c r="C29933" t="s">
        <v>11632</v>
      </c>
    </row>
    <row r="29935" spans="1:5">
      <c r="A29935">
        <v>85043100</v>
      </c>
      <c r="C29935" t="s">
        <v>11627</v>
      </c>
      <c r="E29935" t="s">
        <v>98</v>
      </c>
    </row>
    <row r="29936" spans="1:5">
      <c r="C29936" t="s">
        <v>11633</v>
      </c>
    </row>
    <row r="29938" spans="1:5">
      <c r="A29938">
        <v>850432</v>
      </c>
      <c r="C29938" t="s">
        <v>11634</v>
      </c>
      <c r="E29938" t="s">
        <v>98</v>
      </c>
    </row>
    <row r="29939" spans="1:5">
      <c r="C29939" t="s">
        <v>11635</v>
      </c>
    </row>
    <row r="29941" spans="1:5">
      <c r="A29941">
        <v>850433</v>
      </c>
      <c r="C29941" t="s">
        <v>11629</v>
      </c>
      <c r="E29941" t="s">
        <v>98</v>
      </c>
    </row>
    <row r="29942" spans="1:5">
      <c r="C29942" t="s">
        <v>11636</v>
      </c>
    </row>
    <row r="29944" spans="1:5">
      <c r="A29944">
        <v>850434</v>
      </c>
      <c r="C29944" t="s">
        <v>11629</v>
      </c>
      <c r="E29944" t="s">
        <v>98</v>
      </c>
    </row>
    <row r="29945" spans="1:5">
      <c r="C29945" t="s">
        <v>11637</v>
      </c>
    </row>
    <row r="29947" spans="1:5">
      <c r="C29947" t="s">
        <v>11638</v>
      </c>
    </row>
    <row r="29949" spans="1:5">
      <c r="A29949">
        <v>85044010</v>
      </c>
      <c r="C29949" t="s">
        <v>11639</v>
      </c>
      <c r="E29949" t="s">
        <v>764</v>
      </c>
    </row>
    <row r="29950" spans="1:5">
      <c r="C29950" t="s">
        <v>11640</v>
      </c>
    </row>
    <row r="29952" spans="1:5">
      <c r="A29952">
        <v>8504402</v>
      </c>
      <c r="C29952" t="s">
        <v>11641</v>
      </c>
      <c r="E29952">
        <v>11</v>
      </c>
    </row>
    <row r="29954" spans="1:5">
      <c r="A29954">
        <v>8504409</v>
      </c>
      <c r="C29954" t="s">
        <v>56</v>
      </c>
      <c r="E29954">
        <v>16</v>
      </c>
    </row>
    <row r="29956" spans="1:5">
      <c r="A29956">
        <v>85045</v>
      </c>
      <c r="C29956" t="s">
        <v>11642</v>
      </c>
      <c r="E29956">
        <v>20</v>
      </c>
    </row>
    <row r="29958" spans="1:5">
      <c r="C29958" t="s">
        <v>10074</v>
      </c>
    </row>
    <row r="29960" spans="1:5">
      <c r="A29960">
        <v>85049010</v>
      </c>
      <c r="C29960" t="s">
        <v>11643</v>
      </c>
      <c r="E29960" t="s">
        <v>155</v>
      </c>
    </row>
    <row r="29962" spans="1:5">
      <c r="A29962">
        <v>8504902</v>
      </c>
      <c r="C29962" t="s">
        <v>2414</v>
      </c>
      <c r="D29962" t="s">
        <v>11644</v>
      </c>
      <c r="E29962">
        <v>3</v>
      </c>
    </row>
    <row r="29964" spans="1:5">
      <c r="A29964">
        <v>8504903</v>
      </c>
      <c r="C29964" t="s">
        <v>11645</v>
      </c>
      <c r="E29964" t="s">
        <v>155</v>
      </c>
    </row>
    <row r="29966" spans="1:5">
      <c r="A29966">
        <v>8504904</v>
      </c>
      <c r="C29966" t="s">
        <v>11646</v>
      </c>
      <c r="E29966" t="s">
        <v>265</v>
      </c>
    </row>
    <row r="29968" spans="1:5">
      <c r="A29968">
        <v>8504909</v>
      </c>
      <c r="C29968" t="s">
        <v>56</v>
      </c>
      <c r="E29968">
        <v>16</v>
      </c>
    </row>
    <row r="29970" spans="1:5">
      <c r="A29970">
        <v>8505</v>
      </c>
      <c r="C29970" t="s">
        <v>11647</v>
      </c>
    </row>
    <row r="29971" spans="1:5">
      <c r="C29971" t="s">
        <v>11648</v>
      </c>
    </row>
    <row r="29972" spans="1:5">
      <c r="C29972" t="s">
        <v>11649</v>
      </c>
    </row>
    <row r="29973" spans="1:5">
      <c r="C29973" t="s">
        <v>11650</v>
      </c>
    </row>
    <row r="29974" spans="1:5">
      <c r="C29974" t="s">
        <v>11651</v>
      </c>
    </row>
    <row r="29975" spans="1:5">
      <c r="C29975" t="s">
        <v>11652</v>
      </c>
    </row>
    <row r="29976" spans="1:5">
      <c r="C29976" t="s">
        <v>11653</v>
      </c>
    </row>
    <row r="29978" spans="1:5">
      <c r="C29978" t="s">
        <v>11654</v>
      </c>
    </row>
    <row r="29979" spans="1:5">
      <c r="C29979" t="s">
        <v>11655</v>
      </c>
    </row>
    <row r="29981" spans="1:5">
      <c r="A29981">
        <v>850511</v>
      </c>
      <c r="C29981" t="s">
        <v>11656</v>
      </c>
      <c r="E29981">
        <v>3</v>
      </c>
    </row>
    <row r="29983" spans="1:5">
      <c r="A29983">
        <v>850519</v>
      </c>
      <c r="C29983" t="s">
        <v>27</v>
      </c>
      <c r="E29983">
        <v>3</v>
      </c>
    </row>
    <row r="29986" spans="1:7">
      <c r="A29986">
        <v>447</v>
      </c>
    </row>
    <row r="29988" spans="1:7">
      <c r="A29988" t="s">
        <v>0</v>
      </c>
      <c r="D29988" t="s">
        <v>1</v>
      </c>
      <c r="G29988" t="s">
        <v>2</v>
      </c>
    </row>
    <row r="29990" spans="1:7">
      <c r="A29990" t="s">
        <v>4</v>
      </c>
      <c r="B29990" t="s">
        <v>5</v>
      </c>
    </row>
    <row r="29991" spans="1:7">
      <c r="A29991" t="s">
        <v>7</v>
      </c>
      <c r="B29991" t="s">
        <v>8</v>
      </c>
    </row>
    <row r="29992" spans="1:7">
      <c r="A29992" t="s">
        <v>12</v>
      </c>
    </row>
    <row r="29994" spans="1:7">
      <c r="A29994">
        <v>-1</v>
      </c>
      <c r="B29994">
        <v>-2</v>
      </c>
      <c r="E29994">
        <v>-3</v>
      </c>
      <c r="G29994">
        <v>-4</v>
      </c>
    </row>
    <row r="29996" spans="1:7">
      <c r="A29996">
        <v>85052</v>
      </c>
      <c r="C29996" t="s">
        <v>11657</v>
      </c>
      <c r="D29996" t="s">
        <v>11658</v>
      </c>
      <c r="G29996">
        <v>3</v>
      </c>
    </row>
    <row r="29997" spans="1:7">
      <c r="C29997" t="s">
        <v>11659</v>
      </c>
    </row>
    <row r="29998" spans="1:7">
      <c r="A29998">
        <v>85059</v>
      </c>
      <c r="C29998" t="s">
        <v>9172</v>
      </c>
      <c r="G29998">
        <v>3</v>
      </c>
    </row>
    <row r="30000" spans="1:7">
      <c r="A30000">
        <v>8506</v>
      </c>
      <c r="C30000" t="s">
        <v>11660</v>
      </c>
    </row>
    <row r="30002" spans="1:7">
      <c r="A30002">
        <v>85061</v>
      </c>
      <c r="C30002" t="s">
        <v>11661</v>
      </c>
      <c r="G30002">
        <v>11</v>
      </c>
    </row>
    <row r="30004" spans="1:7">
      <c r="A30004">
        <v>85063</v>
      </c>
      <c r="C30004" t="s">
        <v>11662</v>
      </c>
      <c r="G30004">
        <v>11</v>
      </c>
    </row>
    <row r="30006" spans="1:7">
      <c r="A30006">
        <v>85064</v>
      </c>
      <c r="C30006" t="s">
        <v>11663</v>
      </c>
      <c r="G30006">
        <v>11</v>
      </c>
    </row>
    <row r="30008" spans="1:7">
      <c r="A30008">
        <v>85065</v>
      </c>
      <c r="C30008" t="s">
        <v>11664</v>
      </c>
      <c r="G30008">
        <v>11</v>
      </c>
    </row>
    <row r="30010" spans="1:7">
      <c r="A30010">
        <v>85066</v>
      </c>
      <c r="C30010" t="s">
        <v>11665</v>
      </c>
      <c r="G30010">
        <v>11</v>
      </c>
    </row>
    <row r="30012" spans="1:7">
      <c r="A30012">
        <v>85068</v>
      </c>
      <c r="C30012" t="s">
        <v>11666</v>
      </c>
      <c r="G30012" t="s">
        <v>265</v>
      </c>
    </row>
    <row r="30014" spans="1:7">
      <c r="C30014" t="s">
        <v>10074</v>
      </c>
    </row>
    <row r="30016" spans="1:7">
      <c r="A30016">
        <v>85069010</v>
      </c>
      <c r="C30016" t="s">
        <v>11667</v>
      </c>
      <c r="G30016" t="s">
        <v>155</v>
      </c>
    </row>
    <row r="30018" spans="1:7">
      <c r="A30018">
        <v>8506909</v>
      </c>
      <c r="C30018" t="s">
        <v>56</v>
      </c>
      <c r="G30018">
        <v>3</v>
      </c>
    </row>
    <row r="30020" spans="1:7">
      <c r="A30020">
        <v>8507</v>
      </c>
      <c r="C30020" t="s">
        <v>11668</v>
      </c>
    </row>
    <row r="30021" spans="1:7">
      <c r="C30021" t="s">
        <v>11669</v>
      </c>
    </row>
    <row r="30022" spans="1:7">
      <c r="C30022" t="s">
        <v>11670</v>
      </c>
    </row>
    <row r="30024" spans="1:7">
      <c r="C30024" t="s">
        <v>11671</v>
      </c>
    </row>
    <row r="30025" spans="1:7">
      <c r="C30025" t="s">
        <v>10135</v>
      </c>
    </row>
    <row r="30027" spans="1:7">
      <c r="A30027">
        <v>8507101</v>
      </c>
      <c r="C30027" t="s">
        <v>11672</v>
      </c>
      <c r="G30027" t="s">
        <v>5220</v>
      </c>
    </row>
    <row r="30028" spans="1:7">
      <c r="C30028" t="s">
        <v>9726</v>
      </c>
    </row>
    <row r="30029" spans="1:7">
      <c r="C30029" t="s">
        <v>7116</v>
      </c>
      <c r="F30029" t="s">
        <v>7117</v>
      </c>
    </row>
    <row r="30030" spans="1:7">
      <c r="C30030" t="s">
        <v>11673</v>
      </c>
    </row>
    <row r="30031" spans="1:7">
      <c r="C30031" t="s">
        <v>11674</v>
      </c>
    </row>
    <row r="30032" spans="1:7">
      <c r="C30032">
        <v>87.11</v>
      </c>
    </row>
    <row r="30033" spans="1:7">
      <c r="A30033">
        <v>8507102</v>
      </c>
      <c r="C30033" t="s">
        <v>11675</v>
      </c>
      <c r="G30033" t="s">
        <v>5220</v>
      </c>
    </row>
    <row r="30034" spans="1:7">
      <c r="C30034" t="s">
        <v>11676</v>
      </c>
    </row>
    <row r="30035" spans="1:7">
      <c r="C30035" t="s">
        <v>11677</v>
      </c>
      <c r="E30035" t="s">
        <v>5384</v>
      </c>
    </row>
    <row r="30036" spans="1:7">
      <c r="C30036" t="s">
        <v>5385</v>
      </c>
    </row>
    <row r="30038" spans="1:7">
      <c r="A30038">
        <v>8507109</v>
      </c>
      <c r="C30038" t="s">
        <v>56</v>
      </c>
      <c r="G30038">
        <v>35</v>
      </c>
    </row>
    <row r="30040" spans="1:7">
      <c r="C30040" t="s">
        <v>11678</v>
      </c>
    </row>
    <row r="30042" spans="1:7">
      <c r="A30042">
        <v>85072010</v>
      </c>
      <c r="C30042" t="s">
        <v>11679</v>
      </c>
      <c r="G30042">
        <v>20</v>
      </c>
    </row>
    <row r="30043" spans="1:7">
      <c r="C30043" t="s">
        <v>11680</v>
      </c>
    </row>
    <row r="30045" spans="1:7">
      <c r="A30045">
        <v>8507209</v>
      </c>
      <c r="C30045" t="s">
        <v>56</v>
      </c>
      <c r="G30045">
        <v>20</v>
      </c>
    </row>
    <row r="30047" spans="1:7">
      <c r="A30047">
        <v>85073</v>
      </c>
      <c r="C30047" t="s">
        <v>11681</v>
      </c>
      <c r="G30047">
        <v>11</v>
      </c>
    </row>
    <row r="30049" spans="1:7">
      <c r="A30049">
        <v>85074</v>
      </c>
      <c r="C30049" t="s">
        <v>11682</v>
      </c>
      <c r="G30049">
        <v>11</v>
      </c>
    </row>
    <row r="30051" spans="1:7">
      <c r="A30051">
        <v>85075</v>
      </c>
      <c r="C30051" t="s">
        <v>11683</v>
      </c>
      <c r="G30051">
        <v>11</v>
      </c>
    </row>
    <row r="30053" spans="1:7">
      <c r="A30053">
        <v>85076</v>
      </c>
      <c r="C30053" t="s">
        <v>11684</v>
      </c>
      <c r="G30053">
        <v>11</v>
      </c>
    </row>
    <row r="30055" spans="1:7">
      <c r="A30055">
        <v>85078</v>
      </c>
      <c r="C30055" t="s">
        <v>1219</v>
      </c>
      <c r="G30055">
        <v>11</v>
      </c>
    </row>
    <row r="30057" spans="1:7">
      <c r="A30057">
        <v>85079</v>
      </c>
      <c r="C30057" t="s">
        <v>7487</v>
      </c>
      <c r="G30057">
        <v>11</v>
      </c>
    </row>
    <row r="30059" spans="1:7">
      <c r="A30059">
        <v>8508</v>
      </c>
      <c r="C30059" t="s">
        <v>11685</v>
      </c>
    </row>
    <row r="30061" spans="1:7">
      <c r="C30061" t="s">
        <v>11686</v>
      </c>
    </row>
    <row r="30067" spans="1:5">
      <c r="A30067" t="s">
        <v>11687</v>
      </c>
    </row>
    <row r="30069" spans="1:5">
      <c r="A30069" t="s">
        <v>0</v>
      </c>
      <c r="D30069" t="s">
        <v>1</v>
      </c>
      <c r="E30069" t="s">
        <v>2</v>
      </c>
    </row>
    <row r="30071" spans="1:5">
      <c r="A30071" t="s">
        <v>4</v>
      </c>
      <c r="B30071" t="s">
        <v>5</v>
      </c>
    </row>
    <row r="30072" spans="1:5">
      <c r="A30072" t="s">
        <v>7</v>
      </c>
      <c r="B30072" t="s">
        <v>8</v>
      </c>
    </row>
    <row r="30073" spans="1:5">
      <c r="A30073" t="s">
        <v>12</v>
      </c>
    </row>
    <row r="30075" spans="1:5">
      <c r="A30075">
        <v>-1</v>
      </c>
      <c r="B30075">
        <v>-2</v>
      </c>
      <c r="D30075">
        <v>-3</v>
      </c>
      <c r="E30075">
        <v>-4</v>
      </c>
    </row>
    <row r="30077" spans="1:5">
      <c r="A30077">
        <v>850811</v>
      </c>
      <c r="C30077" t="s">
        <v>11688</v>
      </c>
      <c r="E30077" t="s">
        <v>98</v>
      </c>
    </row>
    <row r="30078" spans="1:5">
      <c r="C30078" t="s">
        <v>11689</v>
      </c>
    </row>
    <row r="30079" spans="1:5">
      <c r="C30079" t="s">
        <v>11690</v>
      </c>
    </row>
    <row r="30081" spans="1:5">
      <c r="A30081">
        <v>850819</v>
      </c>
      <c r="C30081" t="s">
        <v>27</v>
      </c>
      <c r="E30081">
        <v>20</v>
      </c>
    </row>
    <row r="30083" spans="1:5">
      <c r="C30083" t="s">
        <v>360</v>
      </c>
      <c r="D30083" t="s">
        <v>11691</v>
      </c>
    </row>
    <row r="30085" spans="1:5">
      <c r="A30085">
        <v>8508601</v>
      </c>
      <c r="C30085" t="s">
        <v>11692</v>
      </c>
      <c r="E30085">
        <v>3</v>
      </c>
    </row>
    <row r="30087" spans="1:5">
      <c r="A30087">
        <v>8508609</v>
      </c>
      <c r="C30087" t="s">
        <v>56</v>
      </c>
      <c r="E30087">
        <v>20</v>
      </c>
    </row>
    <row r="30089" spans="1:5">
      <c r="A30089">
        <v>85087</v>
      </c>
      <c r="C30089" t="s">
        <v>360</v>
      </c>
      <c r="D30089" t="s">
        <v>11693</v>
      </c>
      <c r="E30089">
        <v>11</v>
      </c>
    </row>
    <row r="30091" spans="1:5">
      <c r="A30091">
        <v>8509</v>
      </c>
      <c r="C30091" t="s">
        <v>11694</v>
      </c>
    </row>
    <row r="30092" spans="1:5">
      <c r="C30092" t="s">
        <v>11695</v>
      </c>
    </row>
    <row r="30093" spans="1:5">
      <c r="C30093" t="s">
        <v>11696</v>
      </c>
    </row>
    <row r="30095" spans="1:5">
      <c r="C30095" t="s">
        <v>11697</v>
      </c>
    </row>
    <row r="30096" spans="1:5">
      <c r="C30096" t="s">
        <v>11698</v>
      </c>
    </row>
    <row r="30098" spans="1:5">
      <c r="A30098">
        <v>8509401</v>
      </c>
      <c r="C30098" t="s">
        <v>11699</v>
      </c>
      <c r="E30098">
        <v>20</v>
      </c>
    </row>
    <row r="30100" spans="1:5">
      <c r="A30100">
        <v>8509402</v>
      </c>
      <c r="C30100" t="s">
        <v>11700</v>
      </c>
      <c r="E30100">
        <v>20</v>
      </c>
    </row>
    <row r="30102" spans="1:5">
      <c r="A30102">
        <v>8509403</v>
      </c>
      <c r="C30102" t="s">
        <v>11701</v>
      </c>
      <c r="E30102" t="s">
        <v>98</v>
      </c>
    </row>
    <row r="30104" spans="1:5">
      <c r="A30104">
        <v>85098</v>
      </c>
      <c r="C30104" t="s">
        <v>11702</v>
      </c>
      <c r="E30104">
        <v>20</v>
      </c>
    </row>
    <row r="30106" spans="1:5">
      <c r="A30106">
        <v>85099</v>
      </c>
      <c r="C30106" t="s">
        <v>7487</v>
      </c>
      <c r="E30106">
        <v>20</v>
      </c>
    </row>
    <row r="30108" spans="1:5">
      <c r="A30108">
        <v>851</v>
      </c>
      <c r="C30108" t="s">
        <v>11703</v>
      </c>
    </row>
    <row r="30109" spans="1:5">
      <c r="C30109" t="s">
        <v>11704</v>
      </c>
    </row>
    <row r="30110" spans="1:5">
      <c r="C30110" t="s">
        <v>11705</v>
      </c>
    </row>
    <row r="30111" spans="1:5">
      <c r="A30111">
        <v>85101</v>
      </c>
      <c r="C30111" t="s">
        <v>11706</v>
      </c>
      <c r="E30111">
        <v>3</v>
      </c>
    </row>
    <row r="30113" spans="1:5">
      <c r="A30113">
        <v>85102</v>
      </c>
      <c r="C30113" t="s">
        <v>11707</v>
      </c>
      <c r="E30113">
        <v>3</v>
      </c>
    </row>
    <row r="30115" spans="1:5">
      <c r="A30115">
        <v>85103</v>
      </c>
      <c r="C30115" t="s">
        <v>11708</v>
      </c>
      <c r="E30115">
        <v>3</v>
      </c>
    </row>
    <row r="30117" spans="1:5">
      <c r="A30117">
        <v>85109</v>
      </c>
      <c r="C30117" t="s">
        <v>7487</v>
      </c>
      <c r="E30117">
        <v>3</v>
      </c>
    </row>
    <row r="30119" spans="1:5">
      <c r="A30119">
        <v>8511</v>
      </c>
      <c r="C30119" t="s">
        <v>11709</v>
      </c>
    </row>
    <row r="30120" spans="1:5">
      <c r="C30120" t="s">
        <v>11710</v>
      </c>
    </row>
    <row r="30121" spans="1:5">
      <c r="C30121" t="s">
        <v>11711</v>
      </c>
    </row>
    <row r="30122" spans="1:5">
      <c r="C30122" t="s">
        <v>11712</v>
      </c>
    </row>
    <row r="30123" spans="1:5">
      <c r="C30123" t="s">
        <v>11713</v>
      </c>
    </row>
    <row r="30124" spans="1:5">
      <c r="C30124" t="s">
        <v>11714</v>
      </c>
    </row>
    <row r="30125" spans="1:5">
      <c r="C30125" t="s">
        <v>11715</v>
      </c>
    </row>
    <row r="30126" spans="1:5">
      <c r="C30126" t="s">
        <v>11716</v>
      </c>
    </row>
    <row r="30127" spans="1:5">
      <c r="C30127" t="s">
        <v>11717</v>
      </c>
    </row>
    <row r="30129" spans="1:5">
      <c r="A30129">
        <v>85111</v>
      </c>
      <c r="C30129" t="s">
        <v>11718</v>
      </c>
      <c r="E30129">
        <v>11</v>
      </c>
    </row>
    <row r="30131" spans="1:5">
      <c r="C30131" t="s">
        <v>11719</v>
      </c>
    </row>
    <row r="30132" spans="1:5">
      <c r="C30132" t="s">
        <v>11720</v>
      </c>
    </row>
    <row r="30134" spans="1:5">
      <c r="A30134">
        <v>8511201</v>
      </c>
      <c r="C30134" t="s">
        <v>11721</v>
      </c>
      <c r="E30134" t="s">
        <v>5220</v>
      </c>
    </row>
    <row r="30136" spans="1:5">
      <c r="A30136">
        <v>8511209</v>
      </c>
      <c r="C30136" t="s">
        <v>7626</v>
      </c>
      <c r="E30136">
        <v>35</v>
      </c>
    </row>
    <row r="30138" spans="1:5">
      <c r="C30138" t="s">
        <v>11722</v>
      </c>
    </row>
    <row r="30140" spans="1:5">
      <c r="A30140">
        <v>85113010</v>
      </c>
      <c r="C30140" t="s">
        <v>11723</v>
      </c>
      <c r="E30140" t="s">
        <v>5220</v>
      </c>
    </row>
    <row r="30142" spans="1:5">
      <c r="A30142">
        <v>8511302</v>
      </c>
      <c r="C30142" t="s">
        <v>11724</v>
      </c>
      <c r="E30142" t="s">
        <v>5220</v>
      </c>
    </row>
    <row r="30144" spans="1:5">
      <c r="A30144">
        <v>8511309</v>
      </c>
      <c r="C30144" t="s">
        <v>7626</v>
      </c>
      <c r="E30144">
        <v>20</v>
      </c>
    </row>
    <row r="30147" spans="1:5">
      <c r="A30147">
        <v>449</v>
      </c>
    </row>
    <row r="30149" spans="1:5">
      <c r="A30149" t="s">
        <v>0</v>
      </c>
      <c r="D30149" t="s">
        <v>1</v>
      </c>
      <c r="E30149" t="s">
        <v>2</v>
      </c>
    </row>
    <row r="30151" spans="1:5">
      <c r="A30151" t="s">
        <v>4</v>
      </c>
      <c r="B30151" t="s">
        <v>5</v>
      </c>
    </row>
    <row r="30152" spans="1:5">
      <c r="A30152" t="s">
        <v>7</v>
      </c>
      <c r="B30152" t="s">
        <v>8</v>
      </c>
    </row>
    <row r="30153" spans="1:5">
      <c r="A30153" t="s">
        <v>12</v>
      </c>
    </row>
    <row r="30155" spans="1:5">
      <c r="A30155">
        <v>-1</v>
      </c>
      <c r="B30155">
        <v>-2</v>
      </c>
      <c r="D30155">
        <v>-3</v>
      </c>
      <c r="E30155">
        <v>-4</v>
      </c>
    </row>
    <row r="30157" spans="1:5">
      <c r="C30157" t="s">
        <v>11725</v>
      </c>
    </row>
    <row r="30158" spans="1:5">
      <c r="C30158" t="s">
        <v>11726</v>
      </c>
    </row>
    <row r="30160" spans="1:5">
      <c r="C30160" t="s">
        <v>11727</v>
      </c>
    </row>
    <row r="30162" spans="1:5">
      <c r="A30162">
        <v>85114011</v>
      </c>
      <c r="C30162" t="s">
        <v>11728</v>
      </c>
      <c r="E30162">
        <v>35</v>
      </c>
    </row>
    <row r="30163" spans="1:5">
      <c r="C30163" t="s">
        <v>5264</v>
      </c>
    </row>
    <row r="30165" spans="1:5">
      <c r="A30165">
        <v>85114012</v>
      </c>
      <c r="C30165" t="s">
        <v>11457</v>
      </c>
      <c r="E30165" t="s">
        <v>5220</v>
      </c>
    </row>
    <row r="30167" spans="1:5">
      <c r="A30167">
        <v>85114019</v>
      </c>
      <c r="C30167" t="s">
        <v>1213</v>
      </c>
      <c r="E30167">
        <v>20</v>
      </c>
    </row>
    <row r="30169" spans="1:5">
      <c r="A30169">
        <v>8511409</v>
      </c>
      <c r="C30169" t="s">
        <v>56</v>
      </c>
      <c r="E30169">
        <v>35</v>
      </c>
    </row>
    <row r="30171" spans="1:5">
      <c r="C30171" t="s">
        <v>11729</v>
      </c>
    </row>
    <row r="30173" spans="1:5">
      <c r="A30173">
        <v>85115010</v>
      </c>
      <c r="C30173" t="s">
        <v>2414</v>
      </c>
      <c r="D30173" t="s">
        <v>11730</v>
      </c>
      <c r="E30173">
        <v>35</v>
      </c>
    </row>
    <row r="30174" spans="1:5">
      <c r="C30174" t="s">
        <v>10192</v>
      </c>
    </row>
    <row r="30176" spans="1:5">
      <c r="A30176">
        <v>8511502</v>
      </c>
      <c r="C30176" t="s">
        <v>2414</v>
      </c>
      <c r="D30176" t="s">
        <v>11731</v>
      </c>
      <c r="E30176">
        <v>35</v>
      </c>
    </row>
    <row r="30177" spans="1:5">
      <c r="C30177" t="s">
        <v>11732</v>
      </c>
    </row>
    <row r="30179" spans="1:5">
      <c r="A30179">
        <v>8511509</v>
      </c>
      <c r="C30179" t="s">
        <v>2414</v>
      </c>
      <c r="D30179" t="s">
        <v>79</v>
      </c>
      <c r="E30179">
        <v>20</v>
      </c>
    </row>
    <row r="30181" spans="1:5">
      <c r="C30181" t="s">
        <v>11733</v>
      </c>
    </row>
    <row r="30183" spans="1:5">
      <c r="A30183">
        <v>85118010</v>
      </c>
      <c r="C30183" t="s">
        <v>11734</v>
      </c>
      <c r="E30183">
        <v>35</v>
      </c>
    </row>
    <row r="30184" spans="1:5">
      <c r="C30184" t="s">
        <v>11341</v>
      </c>
    </row>
    <row r="30186" spans="1:5">
      <c r="A30186">
        <v>8511802</v>
      </c>
      <c r="C30186" t="s">
        <v>11735</v>
      </c>
      <c r="E30186" t="s">
        <v>5220</v>
      </c>
    </row>
    <row r="30187" spans="1:5">
      <c r="C30187" t="s">
        <v>11736</v>
      </c>
    </row>
    <row r="30189" spans="1:5">
      <c r="A30189">
        <v>8511803</v>
      </c>
      <c r="C30189" t="s">
        <v>2414</v>
      </c>
      <c r="D30189" t="s">
        <v>11737</v>
      </c>
      <c r="E30189">
        <v>35</v>
      </c>
    </row>
    <row r="30190" spans="1:5">
      <c r="C30190" t="s">
        <v>11433</v>
      </c>
    </row>
    <row r="30192" spans="1:5">
      <c r="A30192">
        <v>8511804</v>
      </c>
      <c r="C30192" t="s">
        <v>2414</v>
      </c>
      <c r="D30192" t="s">
        <v>11737</v>
      </c>
      <c r="E30192">
        <v>35</v>
      </c>
    </row>
    <row r="30193" spans="1:5">
      <c r="C30193" t="s">
        <v>11738</v>
      </c>
    </row>
    <row r="30195" spans="1:5">
      <c r="A30195">
        <v>8511809</v>
      </c>
      <c r="C30195" t="s">
        <v>56</v>
      </c>
      <c r="E30195">
        <v>20</v>
      </c>
    </row>
    <row r="30197" spans="1:5">
      <c r="C30197" t="s">
        <v>10074</v>
      </c>
    </row>
    <row r="30199" spans="1:5">
      <c r="A30199">
        <v>85119010</v>
      </c>
      <c r="C30199" t="s">
        <v>2414</v>
      </c>
      <c r="D30199" t="s">
        <v>11739</v>
      </c>
      <c r="E30199">
        <v>35</v>
      </c>
    </row>
    <row r="30200" spans="1:5">
      <c r="C30200" t="s">
        <v>11740</v>
      </c>
    </row>
    <row r="30201" spans="1:5">
      <c r="C30201" t="s">
        <v>11741</v>
      </c>
    </row>
    <row r="30203" spans="1:5">
      <c r="A30203">
        <v>8511902</v>
      </c>
      <c r="C30203" t="s">
        <v>11724</v>
      </c>
      <c r="E30203" t="s">
        <v>5220</v>
      </c>
    </row>
    <row r="30205" spans="1:5">
      <c r="A30205">
        <v>8511909</v>
      </c>
      <c r="C30205" t="s">
        <v>56</v>
      </c>
      <c r="E30205">
        <v>20</v>
      </c>
    </row>
    <row r="30207" spans="1:5">
      <c r="A30207">
        <v>8512</v>
      </c>
      <c r="C30207" t="s">
        <v>11742</v>
      </c>
    </row>
    <row r="30208" spans="1:5">
      <c r="C30208" t="s">
        <v>11743</v>
      </c>
    </row>
    <row r="30209" spans="1:5">
      <c r="C30209" t="s">
        <v>11744</v>
      </c>
    </row>
    <row r="30210" spans="1:5">
      <c r="C30210" t="s">
        <v>11745</v>
      </c>
    </row>
    <row r="30212" spans="1:5">
      <c r="A30212">
        <v>85121</v>
      </c>
      <c r="C30212" t="s">
        <v>11746</v>
      </c>
      <c r="E30212" t="s">
        <v>98</v>
      </c>
    </row>
    <row r="30213" spans="1:5">
      <c r="C30213" t="s">
        <v>11747</v>
      </c>
    </row>
    <row r="30215" spans="1:5">
      <c r="C30215" t="s">
        <v>11748</v>
      </c>
    </row>
    <row r="30217" spans="1:5">
      <c r="A30217">
        <v>85122010</v>
      </c>
      <c r="C30217" t="s">
        <v>11749</v>
      </c>
      <c r="E30217" t="s">
        <v>5220</v>
      </c>
    </row>
    <row r="30218" spans="1:5">
      <c r="C30218" t="s">
        <v>11750</v>
      </c>
    </row>
    <row r="30219" spans="1:5">
      <c r="C30219" t="s">
        <v>11751</v>
      </c>
    </row>
    <row r="30220" spans="1:5">
      <c r="C30220" t="s">
        <v>11752</v>
      </c>
    </row>
    <row r="30225" spans="1:6">
      <c r="A30225">
        <v>450</v>
      </c>
    </row>
    <row r="30227" spans="1:6">
      <c r="A30227" t="s">
        <v>0</v>
      </c>
      <c r="D30227" t="s">
        <v>1</v>
      </c>
      <c r="F30227" t="s">
        <v>2</v>
      </c>
    </row>
    <row r="30229" spans="1:6">
      <c r="A30229" t="s">
        <v>4</v>
      </c>
      <c r="B30229" t="s">
        <v>5</v>
      </c>
    </row>
    <row r="30230" spans="1:6">
      <c r="A30230" t="s">
        <v>7</v>
      </c>
      <c r="B30230" t="s">
        <v>8</v>
      </c>
    </row>
    <row r="30231" spans="1:6">
      <c r="A30231" t="s">
        <v>12</v>
      </c>
    </row>
    <row r="30233" spans="1:6">
      <c r="A30233">
        <v>-1</v>
      </c>
      <c r="B30233">
        <v>-2</v>
      </c>
      <c r="E30233">
        <v>-3</v>
      </c>
      <c r="F30233">
        <v>-4</v>
      </c>
    </row>
    <row r="30235" spans="1:6">
      <c r="C30235" t="s">
        <v>11753</v>
      </c>
    </row>
    <row r="30236" spans="1:6">
      <c r="C30236" t="s">
        <v>11754</v>
      </c>
    </row>
    <row r="30237" spans="1:6">
      <c r="C30237" t="s">
        <v>9726</v>
      </c>
    </row>
    <row r="30238" spans="1:6">
      <c r="C30238" t="s">
        <v>11755</v>
      </c>
    </row>
    <row r="30239" spans="1:6">
      <c r="C30239" t="s">
        <v>11756</v>
      </c>
    </row>
    <row r="30240" spans="1:6">
      <c r="C30240" t="s">
        <v>11757</v>
      </c>
    </row>
    <row r="30242" spans="3:3">
      <c r="C30242" t="s">
        <v>11758</v>
      </c>
    </row>
    <row r="30243" spans="3:3">
      <c r="C30243" t="s">
        <v>11759</v>
      </c>
    </row>
    <row r="30245" spans="3:3">
      <c r="C30245" t="s">
        <v>11760</v>
      </c>
    </row>
    <row r="30246" spans="3:3">
      <c r="C30246" t="s">
        <v>11761</v>
      </c>
    </row>
    <row r="30247" spans="3:3">
      <c r="C30247" t="s">
        <v>11762</v>
      </c>
    </row>
    <row r="30248" spans="3:3">
      <c r="C30248" t="s">
        <v>11763</v>
      </c>
    </row>
    <row r="30249" spans="3:3">
      <c r="C30249" t="s">
        <v>10162</v>
      </c>
    </row>
    <row r="30251" spans="3:3">
      <c r="C30251" t="s">
        <v>11764</v>
      </c>
    </row>
    <row r="30252" spans="3:3">
      <c r="C30252" t="s">
        <v>11765</v>
      </c>
    </row>
    <row r="30253" spans="3:3">
      <c r="C30253" t="s">
        <v>11766</v>
      </c>
    </row>
    <row r="30254" spans="3:3">
      <c r="C30254" t="s">
        <v>10457</v>
      </c>
    </row>
    <row r="30255" spans="3:3">
      <c r="C30255" t="s">
        <v>11767</v>
      </c>
    </row>
    <row r="30256" spans="3:3">
      <c r="C30256" t="s">
        <v>11768</v>
      </c>
    </row>
    <row r="30257" spans="3:3">
      <c r="C30257" t="s">
        <v>11769</v>
      </c>
    </row>
    <row r="30259" spans="3:3">
      <c r="C30259" t="s">
        <v>11770</v>
      </c>
    </row>
    <row r="30260" spans="3:3">
      <c r="C30260" t="s">
        <v>11761</v>
      </c>
    </row>
    <row r="30261" spans="3:3">
      <c r="C30261" t="s">
        <v>11771</v>
      </c>
    </row>
    <row r="30262" spans="3:3">
      <c r="C30262" t="s">
        <v>11772</v>
      </c>
    </row>
    <row r="30263" spans="3:3">
      <c r="C30263" t="s">
        <v>11773</v>
      </c>
    </row>
    <row r="30264" spans="3:3">
      <c r="C30264">
        <v>8704.3189999999995</v>
      </c>
    </row>
    <row r="30265" spans="3:3">
      <c r="C30265" t="s">
        <v>11774</v>
      </c>
    </row>
    <row r="30266" spans="3:3">
      <c r="C30266" t="s">
        <v>11775</v>
      </c>
    </row>
    <row r="30267" spans="3:3">
      <c r="C30267" t="s">
        <v>11776</v>
      </c>
    </row>
    <row r="30268" spans="3:3">
      <c r="C30268" t="s">
        <v>11777</v>
      </c>
    </row>
    <row r="30269" spans="3:3">
      <c r="C30269" t="s">
        <v>5421</v>
      </c>
    </row>
    <row r="30270" spans="3:3">
      <c r="C30270" t="s">
        <v>11778</v>
      </c>
    </row>
    <row r="30271" spans="3:3">
      <c r="C30271" t="s">
        <v>11779</v>
      </c>
    </row>
    <row r="30272" spans="3:3">
      <c r="C30272" t="s">
        <v>9099</v>
      </c>
    </row>
    <row r="30273" spans="1:6">
      <c r="C30273" t="s">
        <v>11780</v>
      </c>
      <c r="E30273" t="s">
        <v>11781</v>
      </c>
    </row>
    <row r="30274" spans="1:6">
      <c r="C30274" t="s">
        <v>11782</v>
      </c>
    </row>
    <row r="30275" spans="1:6">
      <c r="C30275">
        <v>8703.3225000000002</v>
      </c>
    </row>
    <row r="30276" spans="1:6">
      <c r="A30276">
        <v>8512202</v>
      </c>
      <c r="C30276" t="s">
        <v>11783</v>
      </c>
      <c r="F30276" t="s">
        <v>5220</v>
      </c>
    </row>
    <row r="30277" spans="1:6">
      <c r="C30277" t="s">
        <v>11784</v>
      </c>
    </row>
    <row r="30278" spans="1:6">
      <c r="C30278" t="s">
        <v>5264</v>
      </c>
    </row>
    <row r="30280" spans="1:6">
      <c r="C30280" t="s">
        <v>11785</v>
      </c>
    </row>
    <row r="30281" spans="1:6">
      <c r="C30281" t="s">
        <v>11786</v>
      </c>
      <c r="D30281" t="s">
        <v>11787</v>
      </c>
    </row>
    <row r="30282" spans="1:6">
      <c r="C30282">
        <v>8704.2219000000005</v>
      </c>
    </row>
    <row r="30288" spans="1:6">
      <c r="A30288">
        <v>451</v>
      </c>
    </row>
    <row r="30290" spans="1:6">
      <c r="A30290" t="s">
        <v>0</v>
      </c>
      <c r="D30290" t="s">
        <v>1</v>
      </c>
      <c r="F30290" t="s">
        <v>2</v>
      </c>
    </row>
    <row r="30292" spans="1:6">
      <c r="A30292" t="s">
        <v>4</v>
      </c>
      <c r="B30292" t="s">
        <v>5</v>
      </c>
    </row>
    <row r="30293" spans="1:6">
      <c r="A30293" t="s">
        <v>7</v>
      </c>
      <c r="B30293" t="s">
        <v>8</v>
      </c>
    </row>
    <row r="30294" spans="1:6">
      <c r="A30294" t="s">
        <v>12</v>
      </c>
    </row>
    <row r="30296" spans="1:6">
      <c r="A30296">
        <v>-1</v>
      </c>
      <c r="B30296">
        <v>-2</v>
      </c>
      <c r="D30296">
        <v>-3</v>
      </c>
      <c r="F30296">
        <v>-4</v>
      </c>
    </row>
    <row r="30298" spans="1:6">
      <c r="C30298" t="s">
        <v>11788</v>
      </c>
    </row>
    <row r="30299" spans="1:6">
      <c r="C30299" t="s">
        <v>11789</v>
      </c>
    </row>
    <row r="30300" spans="1:6">
      <c r="C30300">
        <v>8701.9320000000007</v>
      </c>
    </row>
    <row r="30302" spans="1:6">
      <c r="C30302" t="s">
        <v>11790</v>
      </c>
    </row>
    <row r="30303" spans="1:6">
      <c r="C30303" t="s">
        <v>11765</v>
      </c>
    </row>
    <row r="30304" spans="1:6">
      <c r="C30304" t="s">
        <v>11791</v>
      </c>
    </row>
    <row r="30305" spans="1:6">
      <c r="C30305" t="s">
        <v>11792</v>
      </c>
    </row>
    <row r="30306" spans="1:6">
      <c r="C30306" t="s">
        <v>11793</v>
      </c>
      <c r="E30306" t="s">
        <v>11794</v>
      </c>
    </row>
    <row r="30307" spans="1:6">
      <c r="C30307" t="s">
        <v>5197</v>
      </c>
    </row>
    <row r="30309" spans="1:6">
      <c r="C30309" t="s">
        <v>11795</v>
      </c>
    </row>
    <row r="30310" spans="1:6">
      <c r="C30310" t="s">
        <v>11796</v>
      </c>
    </row>
    <row r="30311" spans="1:6">
      <c r="C30311">
        <v>8701.9320000000007</v>
      </c>
    </row>
    <row r="30313" spans="1:6">
      <c r="C30313" t="s">
        <v>11797</v>
      </c>
    </row>
    <row r="30314" spans="1:6">
      <c r="C30314" t="s">
        <v>11798</v>
      </c>
    </row>
    <row r="30316" spans="1:6">
      <c r="A30316">
        <v>8512209</v>
      </c>
      <c r="C30316" t="s">
        <v>56</v>
      </c>
      <c r="F30316">
        <v>35</v>
      </c>
    </row>
    <row r="30318" spans="1:6">
      <c r="C30318" t="s">
        <v>11799</v>
      </c>
    </row>
    <row r="30320" spans="1:6">
      <c r="A30320">
        <v>85123010</v>
      </c>
      <c r="C30320" t="s">
        <v>2414</v>
      </c>
      <c r="D30320" t="s">
        <v>10115</v>
      </c>
      <c r="F30320">
        <v>35</v>
      </c>
    </row>
    <row r="30321" spans="1:6">
      <c r="C30321" t="s">
        <v>11800</v>
      </c>
    </row>
    <row r="30322" spans="1:6">
      <c r="C30322" t="s">
        <v>11801</v>
      </c>
    </row>
    <row r="30323" spans="1:6">
      <c r="C30323" t="s">
        <v>11802</v>
      </c>
    </row>
    <row r="30325" spans="1:6">
      <c r="A30325">
        <v>8512302</v>
      </c>
      <c r="C30325" t="s">
        <v>2414</v>
      </c>
      <c r="D30325" t="s">
        <v>11803</v>
      </c>
      <c r="E30325" t="s">
        <v>11804</v>
      </c>
      <c r="F30325">
        <v>35</v>
      </c>
    </row>
    <row r="30326" spans="1:6">
      <c r="C30326" t="s">
        <v>11805</v>
      </c>
    </row>
    <row r="30328" spans="1:6">
      <c r="A30328">
        <v>8512303</v>
      </c>
      <c r="C30328" t="s">
        <v>2414</v>
      </c>
      <c r="D30328" t="s">
        <v>11806</v>
      </c>
      <c r="F30328">
        <v>35</v>
      </c>
    </row>
    <row r="30329" spans="1:6">
      <c r="C30329" t="s">
        <v>9079</v>
      </c>
    </row>
    <row r="30331" spans="1:6">
      <c r="A30331">
        <v>8512309</v>
      </c>
      <c r="C30331" t="s">
        <v>2414</v>
      </c>
      <c r="D30331" t="s">
        <v>79</v>
      </c>
      <c r="F30331">
        <v>35</v>
      </c>
    </row>
    <row r="30333" spans="1:6">
      <c r="C30333" t="s">
        <v>11807</v>
      </c>
    </row>
    <row r="30335" spans="1:6">
      <c r="A30335">
        <v>85124010</v>
      </c>
      <c r="C30335" t="s">
        <v>11808</v>
      </c>
      <c r="F30335" t="s">
        <v>5220</v>
      </c>
    </row>
    <row r="30336" spans="1:6">
      <c r="C30336" t="s">
        <v>10264</v>
      </c>
    </row>
    <row r="30337" spans="1:6">
      <c r="C30337" t="s">
        <v>11809</v>
      </c>
    </row>
    <row r="30338" spans="1:6">
      <c r="C30338">
        <v>8704.2189999999991</v>
      </c>
    </row>
    <row r="30339" spans="1:6">
      <c r="C30339" t="s">
        <v>11810</v>
      </c>
    </row>
    <row r="30340" spans="1:6">
      <c r="C30340" t="s">
        <v>10156</v>
      </c>
    </row>
    <row r="30341" spans="1:6">
      <c r="C30341" t="s">
        <v>10167</v>
      </c>
    </row>
    <row r="30342" spans="1:6">
      <c r="C30342" t="s">
        <v>11811</v>
      </c>
      <c r="E30342" t="s">
        <v>7117</v>
      </c>
    </row>
    <row r="30343" spans="1:6">
      <c r="C30343" t="s">
        <v>11812</v>
      </c>
    </row>
    <row r="30344" spans="1:6">
      <c r="A30344">
        <v>8512402</v>
      </c>
      <c r="C30344" t="s">
        <v>11813</v>
      </c>
      <c r="F30344" t="s">
        <v>5220</v>
      </c>
    </row>
    <row r="30345" spans="1:6">
      <c r="C30345" t="s">
        <v>11814</v>
      </c>
    </row>
    <row r="30347" spans="1:6">
      <c r="A30347">
        <v>8512409</v>
      </c>
      <c r="C30347" t="s">
        <v>2414</v>
      </c>
      <c r="D30347" t="s">
        <v>79</v>
      </c>
      <c r="F30347">
        <v>35</v>
      </c>
    </row>
    <row r="30349" spans="1:6">
      <c r="C30349" t="s">
        <v>10074</v>
      </c>
    </row>
    <row r="30351" spans="1:6">
      <c r="A30351">
        <v>85129010</v>
      </c>
      <c r="C30351" t="s">
        <v>2414</v>
      </c>
      <c r="D30351" t="s">
        <v>11815</v>
      </c>
      <c r="F30351">
        <v>35</v>
      </c>
    </row>
    <row r="30352" spans="1:6">
      <c r="C30352">
        <v>8512.4009999999998</v>
      </c>
    </row>
    <row r="30354" spans="1:6">
      <c r="A30354">
        <v>8512902</v>
      </c>
      <c r="C30354" t="s">
        <v>2414</v>
      </c>
      <c r="D30354" t="s">
        <v>11816</v>
      </c>
      <c r="F30354">
        <v>35</v>
      </c>
    </row>
    <row r="30355" spans="1:6">
      <c r="C30355" t="s">
        <v>11817</v>
      </c>
    </row>
    <row r="30356" spans="1:6">
      <c r="C30356">
        <v>8701.9320000000007</v>
      </c>
    </row>
    <row r="30358" spans="1:6">
      <c r="A30358">
        <v>452</v>
      </c>
    </row>
    <row r="30360" spans="1:6">
      <c r="A30360" t="s">
        <v>0</v>
      </c>
      <c r="D30360" t="s">
        <v>1</v>
      </c>
      <c r="E30360" t="s">
        <v>2</v>
      </c>
    </row>
    <row r="30362" spans="1:6">
      <c r="A30362" t="s">
        <v>4</v>
      </c>
      <c r="B30362" t="s">
        <v>5</v>
      </c>
    </row>
    <row r="30363" spans="1:6">
      <c r="A30363" t="s">
        <v>7</v>
      </c>
      <c r="B30363" t="s">
        <v>8</v>
      </c>
    </row>
    <row r="30364" spans="1:6">
      <c r="A30364" t="s">
        <v>12</v>
      </c>
    </row>
    <row r="30366" spans="1:6">
      <c r="A30366">
        <v>-1</v>
      </c>
      <c r="B30366">
        <v>-2</v>
      </c>
      <c r="D30366">
        <v>-3</v>
      </c>
      <c r="E30366">
        <v>-4</v>
      </c>
    </row>
    <row r="30368" spans="1:6">
      <c r="A30368">
        <v>8512903</v>
      </c>
      <c r="C30368" t="s">
        <v>2414</v>
      </c>
      <c r="D30368" t="s">
        <v>11818</v>
      </c>
      <c r="E30368">
        <v>35</v>
      </c>
    </row>
    <row r="30369" spans="1:5">
      <c r="C30369" t="s">
        <v>11736</v>
      </c>
    </row>
    <row r="30371" spans="1:5">
      <c r="A30371">
        <v>8512909</v>
      </c>
      <c r="C30371" t="s">
        <v>2414</v>
      </c>
      <c r="D30371" t="s">
        <v>79</v>
      </c>
      <c r="E30371">
        <v>35</v>
      </c>
    </row>
    <row r="30373" spans="1:5">
      <c r="A30373">
        <v>8513</v>
      </c>
      <c r="C30373" t="s">
        <v>11819</v>
      </c>
    </row>
    <row r="30374" spans="1:5">
      <c r="C30374" t="s">
        <v>11820</v>
      </c>
    </row>
    <row r="30375" spans="1:5">
      <c r="C30375" t="s">
        <v>11821</v>
      </c>
    </row>
    <row r="30376" spans="1:5">
      <c r="C30376" t="s">
        <v>11822</v>
      </c>
    </row>
    <row r="30378" spans="1:5">
      <c r="C30378" t="s">
        <v>11823</v>
      </c>
    </row>
    <row r="30380" spans="1:5">
      <c r="A30380">
        <v>85131010</v>
      </c>
      <c r="C30380" t="s">
        <v>11824</v>
      </c>
      <c r="E30380" t="s">
        <v>155</v>
      </c>
    </row>
    <row r="30382" spans="1:5">
      <c r="A30382">
        <v>8513102</v>
      </c>
      <c r="C30382" t="s">
        <v>11825</v>
      </c>
      <c r="E30382" t="s">
        <v>764</v>
      </c>
    </row>
    <row r="30383" spans="1:5">
      <c r="C30383" t="s">
        <v>11826</v>
      </c>
    </row>
    <row r="30385" spans="1:5">
      <c r="A30385">
        <v>8513103</v>
      </c>
      <c r="C30385" t="s">
        <v>11827</v>
      </c>
      <c r="E30385">
        <v>11</v>
      </c>
    </row>
    <row r="30387" spans="1:5">
      <c r="A30387">
        <v>8513104</v>
      </c>
      <c r="C30387" t="s">
        <v>11828</v>
      </c>
      <c r="E30387">
        <v>11</v>
      </c>
    </row>
    <row r="30389" spans="1:5">
      <c r="A30389">
        <v>8513105</v>
      </c>
      <c r="C30389" t="s">
        <v>11829</v>
      </c>
      <c r="E30389">
        <v>11</v>
      </c>
    </row>
    <row r="30391" spans="1:5">
      <c r="A30391">
        <v>8513109</v>
      </c>
      <c r="C30391" t="s">
        <v>56</v>
      </c>
      <c r="E30391">
        <v>16</v>
      </c>
    </row>
    <row r="30393" spans="1:5">
      <c r="C30393" t="s">
        <v>10074</v>
      </c>
    </row>
    <row r="30395" spans="1:5">
      <c r="A30395">
        <v>85139010</v>
      </c>
      <c r="C30395" t="s">
        <v>11830</v>
      </c>
      <c r="E30395" t="s">
        <v>155</v>
      </c>
    </row>
    <row r="30397" spans="1:5">
      <c r="A30397">
        <v>8513909</v>
      </c>
      <c r="C30397" t="s">
        <v>56</v>
      </c>
      <c r="E30397">
        <v>11</v>
      </c>
    </row>
    <row r="30399" spans="1:5">
      <c r="A30399">
        <v>8514</v>
      </c>
      <c r="C30399" t="s">
        <v>11831</v>
      </c>
    </row>
    <row r="30400" spans="1:5">
      <c r="C30400" t="s">
        <v>11832</v>
      </c>
    </row>
    <row r="30401" spans="1:5">
      <c r="C30401" t="s">
        <v>11833</v>
      </c>
    </row>
    <row r="30402" spans="1:5">
      <c r="C30402" t="s">
        <v>11834</v>
      </c>
    </row>
    <row r="30403" spans="1:5">
      <c r="C30403" t="s">
        <v>11835</v>
      </c>
    </row>
    <row r="30404" spans="1:5">
      <c r="C30404" t="s">
        <v>11836</v>
      </c>
    </row>
    <row r="30405" spans="1:5">
      <c r="A30405">
        <v>85141</v>
      </c>
      <c r="C30405" t="s">
        <v>11837</v>
      </c>
      <c r="E30405" t="s">
        <v>155</v>
      </c>
    </row>
    <row r="30407" spans="1:5">
      <c r="A30407">
        <v>85142</v>
      </c>
      <c r="C30407" t="s">
        <v>11838</v>
      </c>
      <c r="E30407" t="s">
        <v>155</v>
      </c>
    </row>
    <row r="30408" spans="1:5">
      <c r="C30408" t="s">
        <v>11839</v>
      </c>
    </row>
    <row r="30410" spans="1:5">
      <c r="A30410">
        <v>85143</v>
      </c>
      <c r="C30410" t="s">
        <v>11840</v>
      </c>
      <c r="E30410" t="s">
        <v>155</v>
      </c>
    </row>
    <row r="30412" spans="1:5">
      <c r="A30412">
        <v>85144</v>
      </c>
      <c r="C30412" t="s">
        <v>11841</v>
      </c>
      <c r="E30412">
        <v>3</v>
      </c>
    </row>
    <row r="30413" spans="1:5">
      <c r="C30413" t="s">
        <v>11842</v>
      </c>
    </row>
    <row r="30415" spans="1:5">
      <c r="A30415">
        <v>85149</v>
      </c>
      <c r="C30415" t="s">
        <v>7487</v>
      </c>
      <c r="E30415">
        <v>3</v>
      </c>
    </row>
    <row r="30417" spans="1:5">
      <c r="A30417">
        <v>8515</v>
      </c>
      <c r="C30417" t="s">
        <v>11843</v>
      </c>
    </row>
    <row r="30418" spans="1:5">
      <c r="C30418" t="s">
        <v>11844</v>
      </c>
    </row>
    <row r="30419" spans="1:5">
      <c r="C30419" t="s">
        <v>11845</v>
      </c>
    </row>
    <row r="30420" spans="1:5">
      <c r="C30420" t="s">
        <v>11846</v>
      </c>
    </row>
    <row r="30421" spans="1:5">
      <c r="C30421" t="s">
        <v>11847</v>
      </c>
    </row>
    <row r="30422" spans="1:5">
      <c r="C30422" t="s">
        <v>11848</v>
      </c>
    </row>
    <row r="30423" spans="1:5">
      <c r="C30423" t="s">
        <v>11849</v>
      </c>
    </row>
    <row r="30424" spans="1:5">
      <c r="C30424" t="s">
        <v>11850</v>
      </c>
    </row>
    <row r="30426" spans="1:5">
      <c r="C30426" t="s">
        <v>11851</v>
      </c>
    </row>
    <row r="30428" spans="1:5">
      <c r="A30428">
        <v>85151100</v>
      </c>
      <c r="C30428" t="s">
        <v>11852</v>
      </c>
      <c r="E30428" t="s">
        <v>155</v>
      </c>
    </row>
    <row r="30430" spans="1:5">
      <c r="A30430">
        <v>851519</v>
      </c>
      <c r="C30430" t="s">
        <v>27</v>
      </c>
      <c r="E30430">
        <v>3</v>
      </c>
    </row>
    <row r="30435" spans="1:4">
      <c r="A30435">
        <v>453</v>
      </c>
    </row>
    <row r="30437" spans="1:4">
      <c r="A30437" t="s">
        <v>0</v>
      </c>
      <c r="C30437" t="s">
        <v>1</v>
      </c>
      <c r="D30437" t="s">
        <v>2</v>
      </c>
    </row>
    <row r="30439" spans="1:4">
      <c r="A30439" t="s">
        <v>4</v>
      </c>
      <c r="B30439" t="s">
        <v>5</v>
      </c>
    </row>
    <row r="30440" spans="1:4">
      <c r="A30440" t="s">
        <v>7</v>
      </c>
      <c r="B30440" t="s">
        <v>8</v>
      </c>
    </row>
    <row r="30441" spans="1:4">
      <c r="A30441" t="s">
        <v>12</v>
      </c>
    </row>
    <row r="30443" spans="1:4">
      <c r="A30443">
        <v>-1</v>
      </c>
      <c r="B30443">
        <v>-2</v>
      </c>
      <c r="C30443">
        <v>-3</v>
      </c>
      <c r="D30443">
        <v>-4</v>
      </c>
    </row>
    <row r="30445" spans="1:4">
      <c r="C30445" t="s">
        <v>11853</v>
      </c>
    </row>
    <row r="30446" spans="1:4">
      <c r="C30446" t="s">
        <v>11854</v>
      </c>
    </row>
    <row r="30448" spans="1:4">
      <c r="A30448">
        <v>851521</v>
      </c>
      <c r="C30448" t="s">
        <v>11855</v>
      </c>
      <c r="D30448" t="s">
        <v>155</v>
      </c>
    </row>
    <row r="30450" spans="1:4">
      <c r="A30450">
        <v>851529</v>
      </c>
      <c r="C30450" t="s">
        <v>27</v>
      </c>
      <c r="D30450">
        <v>3</v>
      </c>
    </row>
    <row r="30452" spans="1:4">
      <c r="C30452" t="s">
        <v>11856</v>
      </c>
    </row>
    <row r="30453" spans="1:4">
      <c r="C30453" t="s">
        <v>11857</v>
      </c>
    </row>
    <row r="30455" spans="1:4">
      <c r="A30455">
        <v>851531</v>
      </c>
      <c r="C30455" t="s">
        <v>11855</v>
      </c>
      <c r="D30455" t="s">
        <v>155</v>
      </c>
    </row>
    <row r="30457" spans="1:4">
      <c r="A30457">
        <v>851539</v>
      </c>
      <c r="C30457" t="s">
        <v>27</v>
      </c>
      <c r="D30457">
        <v>3</v>
      </c>
    </row>
    <row r="30459" spans="1:4">
      <c r="A30459">
        <v>85158</v>
      </c>
      <c r="C30459" t="s">
        <v>11858</v>
      </c>
      <c r="D30459" t="s">
        <v>155</v>
      </c>
    </row>
    <row r="30461" spans="1:4">
      <c r="A30461">
        <v>85159</v>
      </c>
      <c r="C30461" t="s">
        <v>7487</v>
      </c>
      <c r="D30461">
        <v>3</v>
      </c>
    </row>
    <row r="30463" spans="1:4">
      <c r="A30463">
        <v>8516</v>
      </c>
      <c r="C30463" t="s">
        <v>11859</v>
      </c>
    </row>
    <row r="30464" spans="1:4">
      <c r="C30464" t="s">
        <v>11860</v>
      </c>
    </row>
    <row r="30465" spans="1:4">
      <c r="C30465" t="s">
        <v>11861</v>
      </c>
    </row>
    <row r="30466" spans="1:4">
      <c r="C30466" t="s">
        <v>11862</v>
      </c>
    </row>
    <row r="30467" spans="1:4">
      <c r="C30467" t="s">
        <v>11863</v>
      </c>
    </row>
    <row r="30468" spans="1:4">
      <c r="C30468" t="s">
        <v>11864</v>
      </c>
    </row>
    <row r="30469" spans="1:4">
      <c r="C30469" t="s">
        <v>11865</v>
      </c>
    </row>
    <row r="30470" spans="1:4">
      <c r="C30470" t="s">
        <v>11866</v>
      </c>
    </row>
    <row r="30471" spans="1:4">
      <c r="C30471" t="s">
        <v>11867</v>
      </c>
    </row>
    <row r="30472" spans="1:4">
      <c r="C30472" t="s">
        <v>11868</v>
      </c>
    </row>
    <row r="30474" spans="1:4">
      <c r="A30474">
        <v>85161</v>
      </c>
      <c r="C30474" t="s">
        <v>11869</v>
      </c>
      <c r="D30474" t="s">
        <v>98</v>
      </c>
    </row>
    <row r="30475" spans="1:4">
      <c r="C30475" t="s">
        <v>11870</v>
      </c>
    </row>
    <row r="30477" spans="1:4">
      <c r="C30477" t="s">
        <v>11871</v>
      </c>
    </row>
    <row r="30478" spans="1:4">
      <c r="C30478" t="s">
        <v>11872</v>
      </c>
    </row>
    <row r="30480" spans="1:4">
      <c r="A30480">
        <v>851621</v>
      </c>
      <c r="C30480" t="s">
        <v>11873</v>
      </c>
      <c r="D30480">
        <v>20</v>
      </c>
    </row>
    <row r="30482" spans="1:4">
      <c r="A30482">
        <v>851629</v>
      </c>
      <c r="C30482" t="s">
        <v>27</v>
      </c>
      <c r="D30482">
        <v>20</v>
      </c>
    </row>
    <row r="30484" spans="1:4">
      <c r="C30484" t="s">
        <v>11874</v>
      </c>
    </row>
    <row r="30485" spans="1:4">
      <c r="C30485" t="s">
        <v>11875</v>
      </c>
    </row>
    <row r="30487" spans="1:4">
      <c r="A30487">
        <v>851631</v>
      </c>
      <c r="C30487" t="s">
        <v>11876</v>
      </c>
      <c r="D30487">
        <v>20</v>
      </c>
    </row>
    <row r="30489" spans="1:4">
      <c r="A30489">
        <v>851632</v>
      </c>
      <c r="C30489" t="s">
        <v>11877</v>
      </c>
      <c r="D30489">
        <v>20</v>
      </c>
    </row>
    <row r="30491" spans="1:4">
      <c r="A30491">
        <v>851633</v>
      </c>
      <c r="C30491" t="s">
        <v>11878</v>
      </c>
      <c r="D30491">
        <v>20</v>
      </c>
    </row>
    <row r="30493" spans="1:4">
      <c r="A30493">
        <v>85164</v>
      </c>
      <c r="C30493" t="s">
        <v>11879</v>
      </c>
      <c r="D30493">
        <v>20</v>
      </c>
    </row>
    <row r="30495" spans="1:4">
      <c r="A30495">
        <v>85165</v>
      </c>
      <c r="C30495" t="s">
        <v>11880</v>
      </c>
      <c r="D30495">
        <v>20</v>
      </c>
    </row>
    <row r="30497" spans="1:4">
      <c r="C30497" t="s">
        <v>11881</v>
      </c>
    </row>
    <row r="30498" spans="1:4">
      <c r="C30498" t="s">
        <v>11882</v>
      </c>
    </row>
    <row r="30500" spans="1:4">
      <c r="A30500">
        <v>8516601</v>
      </c>
      <c r="C30500" t="s">
        <v>11883</v>
      </c>
      <c r="D30500">
        <v>20</v>
      </c>
    </row>
    <row r="30502" spans="1:4">
      <c r="A30502">
        <v>8516602</v>
      </c>
      <c r="C30502" t="s">
        <v>11884</v>
      </c>
      <c r="D30502">
        <v>20</v>
      </c>
    </row>
    <row r="30504" spans="1:4">
      <c r="A30504">
        <v>8516603</v>
      </c>
      <c r="C30504" t="s">
        <v>11885</v>
      </c>
      <c r="D30504">
        <v>20</v>
      </c>
    </row>
    <row r="30506" spans="1:4">
      <c r="A30506">
        <v>8516609</v>
      </c>
      <c r="C30506" t="s">
        <v>56</v>
      </c>
      <c r="D30506">
        <v>20</v>
      </c>
    </row>
    <row r="30508" spans="1:4">
      <c r="C30508" t="s">
        <v>11886</v>
      </c>
    </row>
    <row r="30510" spans="1:4">
      <c r="A30510">
        <v>85167100</v>
      </c>
      <c r="C30510" t="s">
        <v>11887</v>
      </c>
      <c r="D30510" t="s">
        <v>98</v>
      </c>
    </row>
    <row r="30512" spans="1:4">
      <c r="A30512">
        <v>851672</v>
      </c>
      <c r="C30512" t="s">
        <v>11888</v>
      </c>
      <c r="D30512">
        <v>20</v>
      </c>
    </row>
    <row r="30514" spans="1:5">
      <c r="C30514" t="s">
        <v>676</v>
      </c>
    </row>
    <row r="30517" spans="1:5">
      <c r="A30517" t="s">
        <v>11889</v>
      </c>
    </row>
    <row r="30519" spans="1:5">
      <c r="A30519" t="s">
        <v>0</v>
      </c>
      <c r="D30519" t="s">
        <v>1</v>
      </c>
      <c r="E30519" t="s">
        <v>2</v>
      </c>
    </row>
    <row r="30521" spans="1:5">
      <c r="A30521" t="s">
        <v>4</v>
      </c>
      <c r="B30521" t="s">
        <v>5</v>
      </c>
    </row>
    <row r="30522" spans="1:5">
      <c r="A30522" t="s">
        <v>7</v>
      </c>
      <c r="B30522" t="s">
        <v>8</v>
      </c>
    </row>
    <row r="30523" spans="1:5">
      <c r="A30523" t="s">
        <v>12</v>
      </c>
    </row>
    <row r="30525" spans="1:5">
      <c r="A30525">
        <v>-1</v>
      </c>
      <c r="B30525">
        <v>-2</v>
      </c>
      <c r="D30525">
        <v>-3</v>
      </c>
      <c r="E30525">
        <v>-4</v>
      </c>
    </row>
    <row r="30527" spans="1:5">
      <c r="A30527">
        <v>8516791</v>
      </c>
      <c r="C30527" t="s">
        <v>11890</v>
      </c>
      <c r="E30527">
        <v>20</v>
      </c>
    </row>
    <row r="30529" spans="1:5">
      <c r="A30529">
        <v>8516799</v>
      </c>
      <c r="C30529" t="s">
        <v>56</v>
      </c>
      <c r="E30529">
        <v>20</v>
      </c>
    </row>
    <row r="30531" spans="1:5">
      <c r="C30531" t="s">
        <v>11891</v>
      </c>
    </row>
    <row r="30533" spans="1:5">
      <c r="A30533">
        <v>85168010</v>
      </c>
      <c r="C30533" t="s">
        <v>11892</v>
      </c>
      <c r="E30533">
        <v>11</v>
      </c>
    </row>
    <row r="30534" spans="1:5">
      <c r="C30534" t="s">
        <v>11893</v>
      </c>
    </row>
    <row r="30535" spans="1:5">
      <c r="C30535" t="s">
        <v>11894</v>
      </c>
    </row>
    <row r="30537" spans="1:5">
      <c r="A30537">
        <v>8516809</v>
      </c>
      <c r="C30537" t="s">
        <v>56</v>
      </c>
      <c r="E30537">
        <v>20</v>
      </c>
    </row>
    <row r="30539" spans="1:5">
      <c r="A30539">
        <v>85169</v>
      </c>
      <c r="C30539" t="s">
        <v>7487</v>
      </c>
      <c r="E30539">
        <v>3</v>
      </c>
    </row>
    <row r="30541" spans="1:5">
      <c r="A30541">
        <v>8517</v>
      </c>
      <c r="C30541" t="s">
        <v>11895</v>
      </c>
    </row>
    <row r="30542" spans="1:5">
      <c r="C30542" t="s">
        <v>11896</v>
      </c>
    </row>
    <row r="30543" spans="1:5">
      <c r="C30543" t="s">
        <v>11897</v>
      </c>
    </row>
    <row r="30544" spans="1:5">
      <c r="C30544" t="s">
        <v>11898</v>
      </c>
    </row>
    <row r="30545" spans="1:5">
      <c r="C30545" t="s">
        <v>11899</v>
      </c>
    </row>
    <row r="30546" spans="1:5">
      <c r="C30546" t="s">
        <v>11900</v>
      </c>
    </row>
    <row r="30547" spans="1:5">
      <c r="C30547" t="s">
        <v>11901</v>
      </c>
    </row>
    <row r="30548" spans="1:5">
      <c r="C30548" t="s">
        <v>11902</v>
      </c>
    </row>
    <row r="30549" spans="1:5">
      <c r="C30549" t="s">
        <v>11903</v>
      </c>
    </row>
    <row r="30550" spans="1:5">
      <c r="C30550" t="s">
        <v>11904</v>
      </c>
    </row>
    <row r="30552" spans="1:5">
      <c r="C30552" t="s">
        <v>11905</v>
      </c>
    </row>
    <row r="30553" spans="1:5">
      <c r="C30553" t="s">
        <v>11906</v>
      </c>
    </row>
    <row r="30555" spans="1:5">
      <c r="A30555">
        <v>851711</v>
      </c>
      <c r="C30555" t="s">
        <v>11907</v>
      </c>
      <c r="E30555">
        <v>20</v>
      </c>
    </row>
    <row r="30557" spans="1:5">
      <c r="C30557" t="s">
        <v>11908</v>
      </c>
    </row>
    <row r="30558" spans="1:5">
      <c r="C30558" t="s">
        <v>11909</v>
      </c>
    </row>
    <row r="30560" spans="1:5">
      <c r="A30560">
        <v>8517121</v>
      </c>
      <c r="C30560" t="s">
        <v>2414</v>
      </c>
      <c r="D30560" t="s">
        <v>11910</v>
      </c>
      <c r="E30560" t="s">
        <v>11911</v>
      </c>
    </row>
    <row r="30563" spans="1:5">
      <c r="A30563">
        <v>8517122</v>
      </c>
      <c r="C30563" t="s">
        <v>11912</v>
      </c>
      <c r="E30563" t="s">
        <v>764</v>
      </c>
    </row>
    <row r="30565" spans="1:5">
      <c r="A30565">
        <v>8517123</v>
      </c>
      <c r="C30565" t="s">
        <v>2414</v>
      </c>
      <c r="D30565" t="s">
        <v>11913</v>
      </c>
      <c r="E30565">
        <v>11</v>
      </c>
    </row>
    <row r="30566" spans="1:5">
      <c r="C30566" t="s">
        <v>11914</v>
      </c>
    </row>
    <row r="30568" spans="1:5">
      <c r="A30568">
        <v>8517129</v>
      </c>
      <c r="C30568" t="s">
        <v>2414</v>
      </c>
      <c r="D30568" t="s">
        <v>79</v>
      </c>
      <c r="E30568">
        <v>20</v>
      </c>
    </row>
    <row r="30570" spans="1:5">
      <c r="C30570" t="s">
        <v>676</v>
      </c>
    </row>
    <row r="30572" spans="1:5">
      <c r="A30572">
        <v>85171810</v>
      </c>
      <c r="C30572" t="s">
        <v>11915</v>
      </c>
      <c r="E30572">
        <v>11</v>
      </c>
    </row>
    <row r="30574" spans="1:5">
      <c r="A30574">
        <v>8517189</v>
      </c>
      <c r="C30574" t="s">
        <v>2414</v>
      </c>
      <c r="D30574" t="s">
        <v>79</v>
      </c>
      <c r="E30574">
        <v>11</v>
      </c>
    </row>
    <row r="30576" spans="1:5">
      <c r="C30576" t="s">
        <v>11916</v>
      </c>
    </row>
    <row r="30577" spans="1:5">
      <c r="C30577" t="s">
        <v>11917</v>
      </c>
    </row>
    <row r="30578" spans="1:5">
      <c r="C30578" t="s">
        <v>11918</v>
      </c>
    </row>
    <row r="30579" spans="1:5">
      <c r="C30579" t="s">
        <v>11919</v>
      </c>
    </row>
    <row r="30580" spans="1:5">
      <c r="C30580" t="s">
        <v>11920</v>
      </c>
    </row>
    <row r="30581" spans="1:5">
      <c r="A30581">
        <v>851761</v>
      </c>
      <c r="C30581" t="s">
        <v>11921</v>
      </c>
      <c r="E30581" t="s">
        <v>265</v>
      </c>
    </row>
    <row r="30583" spans="1:5">
      <c r="C30583" t="s">
        <v>11922</v>
      </c>
    </row>
    <row r="30584" spans="1:5">
      <c r="C30584" t="s">
        <v>11923</v>
      </c>
    </row>
    <row r="30585" spans="1:5">
      <c r="C30585" t="s">
        <v>11924</v>
      </c>
    </row>
    <row r="30586" spans="1:5">
      <c r="C30586" t="s">
        <v>11925</v>
      </c>
    </row>
    <row r="30590" spans="1:5">
      <c r="A30590">
        <v>455</v>
      </c>
    </row>
    <row r="30592" spans="1:5">
      <c r="A30592" t="s">
        <v>0</v>
      </c>
      <c r="D30592" t="s">
        <v>1</v>
      </c>
      <c r="E30592" t="s">
        <v>2</v>
      </c>
    </row>
    <row r="30594" spans="1:5">
      <c r="A30594" t="s">
        <v>4</v>
      </c>
      <c r="B30594" t="s">
        <v>5</v>
      </c>
    </row>
    <row r="30595" spans="1:5">
      <c r="A30595" t="s">
        <v>7</v>
      </c>
      <c r="B30595" t="s">
        <v>8</v>
      </c>
    </row>
    <row r="30596" spans="1:5">
      <c r="A30596" t="s">
        <v>12</v>
      </c>
    </row>
    <row r="30598" spans="1:5">
      <c r="A30598">
        <v>-1</v>
      </c>
      <c r="B30598">
        <v>-2</v>
      </c>
      <c r="D30598">
        <v>-3</v>
      </c>
      <c r="E30598">
        <v>-4</v>
      </c>
    </row>
    <row r="30600" spans="1:5">
      <c r="A30600">
        <v>8517621</v>
      </c>
      <c r="C30600" t="s">
        <v>2414</v>
      </c>
      <c r="D30600" t="s">
        <v>11926</v>
      </c>
      <c r="E30600">
        <v>11</v>
      </c>
    </row>
    <row r="30602" spans="1:5">
      <c r="A30602">
        <v>8517622</v>
      </c>
      <c r="C30602" t="s">
        <v>11927</v>
      </c>
      <c r="E30602">
        <v>11</v>
      </c>
    </row>
    <row r="30604" spans="1:5">
      <c r="A30604">
        <v>8517623</v>
      </c>
      <c r="C30604" t="s">
        <v>2414</v>
      </c>
      <c r="D30604" t="s">
        <v>11928</v>
      </c>
      <c r="E30604">
        <v>11</v>
      </c>
    </row>
    <row r="30606" spans="1:5">
      <c r="A30606">
        <v>8517624</v>
      </c>
      <c r="C30606" t="s">
        <v>2414</v>
      </c>
      <c r="D30606" t="s">
        <v>11929</v>
      </c>
      <c r="E30606">
        <v>11</v>
      </c>
    </row>
    <row r="30608" spans="1:5">
      <c r="A30608">
        <v>8517625</v>
      </c>
      <c r="C30608" t="s">
        <v>2414</v>
      </c>
      <c r="D30608" t="s">
        <v>11930</v>
      </c>
      <c r="E30608">
        <v>11</v>
      </c>
    </row>
    <row r="30610" spans="1:5">
      <c r="A30610">
        <v>8517626</v>
      </c>
      <c r="C30610" t="s">
        <v>2414</v>
      </c>
      <c r="D30610" t="s">
        <v>11931</v>
      </c>
      <c r="E30610">
        <v>11</v>
      </c>
    </row>
    <row r="30612" spans="1:5">
      <c r="A30612">
        <v>8517627</v>
      </c>
      <c r="C30612" t="s">
        <v>2414</v>
      </c>
      <c r="D30612" t="s">
        <v>11932</v>
      </c>
      <c r="E30612">
        <v>3</v>
      </c>
    </row>
    <row r="30614" spans="1:5">
      <c r="A30614">
        <v>8517629</v>
      </c>
      <c r="C30614" t="s">
        <v>2414</v>
      </c>
      <c r="D30614" t="s">
        <v>79</v>
      </c>
      <c r="E30614">
        <v>16</v>
      </c>
    </row>
    <row r="30616" spans="1:5">
      <c r="C30616" t="s">
        <v>676</v>
      </c>
    </row>
    <row r="30618" spans="1:5">
      <c r="A30618">
        <v>85176910</v>
      </c>
      <c r="C30618" t="s">
        <v>11933</v>
      </c>
      <c r="E30618">
        <v>11</v>
      </c>
    </row>
    <row r="30620" spans="1:5">
      <c r="A30620">
        <v>8517692</v>
      </c>
      <c r="C30620" t="s">
        <v>2414</v>
      </c>
      <c r="D30620" t="s">
        <v>11934</v>
      </c>
      <c r="E30620">
        <v>11</v>
      </c>
    </row>
    <row r="30622" spans="1:5">
      <c r="A30622">
        <v>8517694</v>
      </c>
      <c r="C30622" t="s">
        <v>11935</v>
      </c>
      <c r="E30622">
        <v>11</v>
      </c>
    </row>
    <row r="30624" spans="1:5">
      <c r="A30624">
        <v>8517695</v>
      </c>
      <c r="C30624" t="s">
        <v>11936</v>
      </c>
      <c r="E30624">
        <v>11</v>
      </c>
    </row>
    <row r="30626" spans="1:5">
      <c r="A30626">
        <v>8517696</v>
      </c>
      <c r="C30626" t="s">
        <v>11937</v>
      </c>
      <c r="E30626">
        <v>11</v>
      </c>
    </row>
    <row r="30628" spans="1:5">
      <c r="A30628">
        <v>8517697</v>
      </c>
      <c r="C30628" t="s">
        <v>11938</v>
      </c>
      <c r="E30628" t="s">
        <v>155</v>
      </c>
    </row>
    <row r="30629" spans="1:5">
      <c r="C30629" t="s">
        <v>11939</v>
      </c>
    </row>
    <row r="30631" spans="1:5">
      <c r="A30631">
        <v>8517698</v>
      </c>
      <c r="C30631" t="s">
        <v>11940</v>
      </c>
      <c r="E30631">
        <v>3</v>
      </c>
    </row>
    <row r="30633" spans="1:5">
      <c r="A30633">
        <v>8517699</v>
      </c>
      <c r="C30633" t="s">
        <v>56</v>
      </c>
      <c r="E30633">
        <v>16</v>
      </c>
    </row>
    <row r="30635" spans="1:5">
      <c r="A30635">
        <v>85177</v>
      </c>
      <c r="C30635" t="s">
        <v>11941</v>
      </c>
      <c r="E30635">
        <v>11</v>
      </c>
    </row>
    <row r="30637" spans="1:5">
      <c r="A30637">
        <v>8518</v>
      </c>
      <c r="C30637" t="s">
        <v>11942</v>
      </c>
    </row>
    <row r="30638" spans="1:5">
      <c r="C30638" t="s">
        <v>11943</v>
      </c>
    </row>
    <row r="30639" spans="1:5">
      <c r="C30639" t="s">
        <v>11944</v>
      </c>
    </row>
    <row r="30640" spans="1:5">
      <c r="C30640" t="s">
        <v>11945</v>
      </c>
    </row>
    <row r="30641" spans="1:5">
      <c r="C30641" t="s">
        <v>11946</v>
      </c>
    </row>
    <row r="30642" spans="1:5">
      <c r="C30642" t="s">
        <v>11947</v>
      </c>
    </row>
    <row r="30643" spans="1:5">
      <c r="C30643" t="s">
        <v>11948</v>
      </c>
    </row>
    <row r="30644" spans="1:5">
      <c r="C30644" t="s">
        <v>11949</v>
      </c>
    </row>
    <row r="30646" spans="1:5">
      <c r="C30646" t="s">
        <v>11950</v>
      </c>
    </row>
    <row r="30648" spans="1:5">
      <c r="A30648">
        <v>85181010</v>
      </c>
      <c r="C30648" t="s">
        <v>11951</v>
      </c>
      <c r="E30648" t="s">
        <v>155</v>
      </c>
    </row>
    <row r="30649" spans="1:5">
      <c r="C30649" t="s">
        <v>11952</v>
      </c>
    </row>
    <row r="30650" spans="1:5">
      <c r="C30650" t="s">
        <v>11953</v>
      </c>
    </row>
    <row r="30651" spans="1:5">
      <c r="C30651" t="s">
        <v>11954</v>
      </c>
    </row>
    <row r="30653" spans="1:5">
      <c r="A30653">
        <v>8518109</v>
      </c>
      <c r="C30653" t="s">
        <v>56</v>
      </c>
      <c r="E30653">
        <v>16</v>
      </c>
    </row>
    <row r="30655" spans="1:5">
      <c r="C30655" t="s">
        <v>11955</v>
      </c>
    </row>
    <row r="30656" spans="1:5">
      <c r="C30656" t="s">
        <v>11956</v>
      </c>
    </row>
    <row r="30658" spans="1:5">
      <c r="A30658">
        <v>851821</v>
      </c>
      <c r="C30658" t="s">
        <v>11957</v>
      </c>
      <c r="E30658" t="s">
        <v>98</v>
      </c>
    </row>
    <row r="30659" spans="1:5">
      <c r="C30659" t="s">
        <v>11958</v>
      </c>
    </row>
    <row r="30660" spans="1:5">
      <c r="A30660">
        <v>851822</v>
      </c>
      <c r="C30660" t="s">
        <v>11959</v>
      </c>
      <c r="E30660">
        <v>20</v>
      </c>
    </row>
    <row r="30661" spans="1:5">
      <c r="C30661" t="s">
        <v>11958</v>
      </c>
    </row>
    <row r="30663" spans="1:5">
      <c r="C30663" t="s">
        <v>676</v>
      </c>
    </row>
    <row r="30671" spans="1:5">
      <c r="A30671" t="s">
        <v>11960</v>
      </c>
    </row>
    <row r="30673" spans="1:5">
      <c r="A30673" t="s">
        <v>0</v>
      </c>
      <c r="D30673" t="s">
        <v>1</v>
      </c>
      <c r="E30673" t="s">
        <v>2</v>
      </c>
    </row>
    <row r="30675" spans="1:5">
      <c r="A30675" t="s">
        <v>4</v>
      </c>
      <c r="B30675" t="s">
        <v>5</v>
      </c>
    </row>
    <row r="30676" spans="1:5">
      <c r="A30676" t="s">
        <v>7</v>
      </c>
      <c r="B30676" t="s">
        <v>8</v>
      </c>
    </row>
    <row r="30677" spans="1:5">
      <c r="A30677" t="s">
        <v>12</v>
      </c>
    </row>
    <row r="30679" spans="1:5">
      <c r="A30679">
        <v>-1</v>
      </c>
      <c r="B30679">
        <v>-2</v>
      </c>
      <c r="D30679">
        <v>-3</v>
      </c>
      <c r="E30679">
        <v>-4</v>
      </c>
    </row>
    <row r="30681" spans="1:5">
      <c r="A30681">
        <v>8518291</v>
      </c>
      <c r="C30681" t="s">
        <v>11961</v>
      </c>
      <c r="E30681">
        <v>3</v>
      </c>
    </row>
    <row r="30682" spans="1:5">
      <c r="C30682" t="s">
        <v>11962</v>
      </c>
    </row>
    <row r="30683" spans="1:5">
      <c r="C30683" t="s">
        <v>11963</v>
      </c>
    </row>
    <row r="30684" spans="1:5">
      <c r="C30684" t="s">
        <v>11954</v>
      </c>
    </row>
    <row r="30686" spans="1:5">
      <c r="A30686">
        <v>8518299</v>
      </c>
      <c r="C30686" t="s">
        <v>56</v>
      </c>
      <c r="E30686">
        <v>20</v>
      </c>
    </row>
    <row r="30688" spans="1:5">
      <c r="A30688">
        <v>85183</v>
      </c>
      <c r="C30688" t="s">
        <v>11964</v>
      </c>
      <c r="E30688" t="s">
        <v>98</v>
      </c>
    </row>
    <row r="30689" spans="1:5">
      <c r="C30689" t="s">
        <v>11965</v>
      </c>
    </row>
    <row r="30690" spans="1:5">
      <c r="C30690" t="s">
        <v>11966</v>
      </c>
    </row>
    <row r="30692" spans="1:5">
      <c r="A30692">
        <v>85184</v>
      </c>
      <c r="C30692" t="s">
        <v>11967</v>
      </c>
      <c r="E30692" t="s">
        <v>98</v>
      </c>
    </row>
    <row r="30694" spans="1:5">
      <c r="A30694">
        <v>85185</v>
      </c>
      <c r="C30694" t="s">
        <v>11968</v>
      </c>
      <c r="E30694">
        <v>20</v>
      </c>
    </row>
    <row r="30696" spans="1:5">
      <c r="A30696">
        <v>85189</v>
      </c>
      <c r="C30696" t="s">
        <v>7487</v>
      </c>
      <c r="E30696">
        <v>16</v>
      </c>
    </row>
    <row r="30698" spans="1:5">
      <c r="A30698">
        <v>8519</v>
      </c>
      <c r="C30698" t="s">
        <v>11969</v>
      </c>
    </row>
    <row r="30700" spans="1:5">
      <c r="A30700">
        <v>85192</v>
      </c>
      <c r="C30700" t="s">
        <v>11970</v>
      </c>
      <c r="E30700">
        <v>20</v>
      </c>
    </row>
    <row r="30701" spans="1:5">
      <c r="C30701" t="s">
        <v>11971</v>
      </c>
    </row>
    <row r="30703" spans="1:5">
      <c r="A30703">
        <v>85193</v>
      </c>
      <c r="C30703" t="s">
        <v>360</v>
      </c>
      <c r="D30703" t="s">
        <v>11972</v>
      </c>
      <c r="E30703">
        <v>20</v>
      </c>
    </row>
    <row r="30705" spans="1:5">
      <c r="A30705">
        <v>85195</v>
      </c>
      <c r="C30705" t="s">
        <v>11973</v>
      </c>
      <c r="E30705">
        <v>20</v>
      </c>
    </row>
    <row r="30707" spans="1:5">
      <c r="C30707" t="s">
        <v>360</v>
      </c>
      <c r="D30707" t="s">
        <v>11974</v>
      </c>
    </row>
    <row r="30709" spans="1:5">
      <c r="C30709" t="s">
        <v>11975</v>
      </c>
    </row>
    <row r="30710" spans="1:5">
      <c r="C30710" t="s">
        <v>11976</v>
      </c>
    </row>
    <row r="30712" spans="1:5">
      <c r="A30712">
        <v>8519811</v>
      </c>
      <c r="C30712" t="s">
        <v>11977</v>
      </c>
      <c r="E30712">
        <v>3</v>
      </c>
    </row>
    <row r="30713" spans="1:5">
      <c r="C30713" t="s">
        <v>11978</v>
      </c>
    </row>
    <row r="30715" spans="1:5">
      <c r="A30715">
        <v>8519819</v>
      </c>
      <c r="C30715" t="s">
        <v>56</v>
      </c>
      <c r="E30715">
        <v>20</v>
      </c>
    </row>
    <row r="30717" spans="1:5">
      <c r="C30717" t="s">
        <v>676</v>
      </c>
    </row>
    <row r="30719" spans="1:5">
      <c r="A30719">
        <v>85198910</v>
      </c>
      <c r="C30719" t="s">
        <v>11979</v>
      </c>
      <c r="E30719" t="s">
        <v>98</v>
      </c>
    </row>
    <row r="30721" spans="1:5">
      <c r="A30721">
        <v>8519892</v>
      </c>
      <c r="C30721" t="s">
        <v>11977</v>
      </c>
      <c r="E30721">
        <v>3</v>
      </c>
    </row>
    <row r="30722" spans="1:5">
      <c r="C30722" t="s">
        <v>11978</v>
      </c>
    </row>
    <row r="30724" spans="1:5">
      <c r="A30724">
        <v>8519893</v>
      </c>
      <c r="C30724" t="s">
        <v>11980</v>
      </c>
      <c r="E30724" t="s">
        <v>98</v>
      </c>
    </row>
    <row r="30726" spans="1:5">
      <c r="A30726">
        <v>8519899</v>
      </c>
      <c r="C30726" t="s">
        <v>56</v>
      </c>
      <c r="E30726">
        <v>20</v>
      </c>
    </row>
    <row r="30728" spans="1:5">
      <c r="A30728" t="s">
        <v>11981</v>
      </c>
    </row>
    <row r="30730" spans="1:5">
      <c r="A30730">
        <v>8521</v>
      </c>
      <c r="C30730" t="s">
        <v>11982</v>
      </c>
    </row>
    <row r="30731" spans="1:5">
      <c r="C30731" t="s">
        <v>11983</v>
      </c>
    </row>
    <row r="30733" spans="1:5">
      <c r="C30733" t="s">
        <v>11984</v>
      </c>
    </row>
    <row r="30735" spans="1:5">
      <c r="A30735">
        <v>85211010</v>
      </c>
      <c r="C30735" t="s">
        <v>11985</v>
      </c>
      <c r="E30735">
        <v>20</v>
      </c>
    </row>
    <row r="30737" spans="1:5">
      <c r="A30737">
        <v>8521102</v>
      </c>
      <c r="C30737" t="s">
        <v>11986</v>
      </c>
      <c r="E30737">
        <v>20</v>
      </c>
    </row>
    <row r="30739" spans="1:5">
      <c r="A30739">
        <v>8521109</v>
      </c>
      <c r="C30739" t="s">
        <v>56</v>
      </c>
      <c r="E30739">
        <v>20</v>
      </c>
    </row>
    <row r="30741" spans="1:5">
      <c r="C30741" t="s">
        <v>95</v>
      </c>
    </row>
    <row r="30743" spans="1:5">
      <c r="A30743">
        <v>85219010</v>
      </c>
      <c r="C30743" t="s">
        <v>11987</v>
      </c>
      <c r="E30743" t="s">
        <v>98</v>
      </c>
    </row>
    <row r="30745" spans="1:5">
      <c r="A30745">
        <v>8521909</v>
      </c>
      <c r="C30745" t="s">
        <v>56</v>
      </c>
      <c r="E30745">
        <v>20</v>
      </c>
    </row>
    <row r="30747" spans="1:5">
      <c r="A30747">
        <v>8522</v>
      </c>
      <c r="C30747" t="s">
        <v>11088</v>
      </c>
    </row>
    <row r="30748" spans="1:5">
      <c r="C30748" t="s">
        <v>11988</v>
      </c>
    </row>
    <row r="30749" spans="1:5">
      <c r="C30749" t="s">
        <v>11989</v>
      </c>
    </row>
    <row r="30751" spans="1:5">
      <c r="A30751">
        <v>85221</v>
      </c>
      <c r="C30751" t="s">
        <v>11990</v>
      </c>
      <c r="E30751">
        <v>3</v>
      </c>
    </row>
    <row r="30754" spans="1:5">
      <c r="A30754">
        <v>457</v>
      </c>
    </row>
    <row r="30756" spans="1:5">
      <c r="A30756" t="s">
        <v>0</v>
      </c>
      <c r="D30756" t="s">
        <v>1</v>
      </c>
      <c r="E30756" t="s">
        <v>2</v>
      </c>
    </row>
    <row r="30758" spans="1:5">
      <c r="A30758" t="s">
        <v>4</v>
      </c>
      <c r="B30758" t="s">
        <v>5</v>
      </c>
    </row>
    <row r="30759" spans="1:5">
      <c r="A30759" t="s">
        <v>7</v>
      </c>
      <c r="B30759" t="s">
        <v>8</v>
      </c>
    </row>
    <row r="30760" spans="1:5">
      <c r="A30760" t="s">
        <v>12</v>
      </c>
    </row>
    <row r="30762" spans="1:5">
      <c r="A30762">
        <v>-1</v>
      </c>
      <c r="B30762">
        <v>-2</v>
      </c>
      <c r="D30762">
        <v>-3</v>
      </c>
      <c r="E30762">
        <v>-4</v>
      </c>
    </row>
    <row r="30764" spans="1:5">
      <c r="A30764">
        <v>85229</v>
      </c>
      <c r="C30764" t="s">
        <v>33</v>
      </c>
      <c r="E30764">
        <v>3</v>
      </c>
    </row>
    <row r="30766" spans="1:5">
      <c r="A30766">
        <v>8523</v>
      </c>
      <c r="C30766" t="s">
        <v>11991</v>
      </c>
    </row>
    <row r="30767" spans="1:5">
      <c r="C30767" t="s">
        <v>11992</v>
      </c>
    </row>
    <row r="30768" spans="1:5">
      <c r="C30768" t="s">
        <v>11993</v>
      </c>
    </row>
    <row r="30769" spans="1:5">
      <c r="C30769" t="s">
        <v>11994</v>
      </c>
    </row>
    <row r="30770" spans="1:5">
      <c r="C30770" t="s">
        <v>11995</v>
      </c>
    </row>
    <row r="30771" spans="1:5">
      <c r="C30771" t="s">
        <v>11996</v>
      </c>
    </row>
    <row r="30772" spans="1:5">
      <c r="C30772" t="s">
        <v>11997</v>
      </c>
    </row>
    <row r="30774" spans="1:5">
      <c r="C30774" t="s">
        <v>11998</v>
      </c>
    </row>
    <row r="30776" spans="1:5">
      <c r="A30776">
        <v>85232100</v>
      </c>
      <c r="C30776" t="s">
        <v>11999</v>
      </c>
      <c r="E30776">
        <v>3</v>
      </c>
    </row>
    <row r="30778" spans="1:5">
      <c r="C30778" t="s">
        <v>60</v>
      </c>
      <c r="D30778" t="s">
        <v>61</v>
      </c>
    </row>
    <row r="30780" spans="1:5">
      <c r="A30780">
        <v>8523291</v>
      </c>
      <c r="C30780" t="s">
        <v>12000</v>
      </c>
      <c r="E30780">
        <v>3</v>
      </c>
    </row>
    <row r="30782" spans="1:5">
      <c r="A30782">
        <v>8523292</v>
      </c>
      <c r="C30782" t="s">
        <v>12001</v>
      </c>
      <c r="E30782">
        <v>20</v>
      </c>
    </row>
    <row r="30783" spans="1:5">
      <c r="C30783" t="s">
        <v>12002</v>
      </c>
    </row>
    <row r="30785" spans="1:5">
      <c r="A30785">
        <v>8523293</v>
      </c>
      <c r="C30785" t="s">
        <v>12003</v>
      </c>
      <c r="E30785">
        <v>20</v>
      </c>
    </row>
    <row r="30787" spans="1:5">
      <c r="A30787">
        <v>8523294</v>
      </c>
      <c r="C30787" t="s">
        <v>12004</v>
      </c>
      <c r="E30787">
        <v>20</v>
      </c>
    </row>
    <row r="30789" spans="1:5">
      <c r="A30789">
        <v>8523299</v>
      </c>
      <c r="C30789" t="s">
        <v>2414</v>
      </c>
      <c r="D30789" t="s">
        <v>79</v>
      </c>
      <c r="E30789">
        <v>20</v>
      </c>
    </row>
    <row r="30791" spans="1:5">
      <c r="C30791" t="s">
        <v>12005</v>
      </c>
    </row>
    <row r="30793" spans="1:5">
      <c r="C30793" t="s">
        <v>12006</v>
      </c>
    </row>
    <row r="30795" spans="1:5">
      <c r="A30795">
        <v>85234110</v>
      </c>
      <c r="C30795" t="s">
        <v>12007</v>
      </c>
      <c r="E30795" t="s">
        <v>265</v>
      </c>
    </row>
    <row r="30797" spans="1:5">
      <c r="A30797">
        <v>8523412</v>
      </c>
      <c r="C30797" t="s">
        <v>12008</v>
      </c>
      <c r="E30797">
        <v>11</v>
      </c>
    </row>
    <row r="30799" spans="1:5">
      <c r="A30799">
        <v>8523419</v>
      </c>
      <c r="C30799" t="s">
        <v>2414</v>
      </c>
      <c r="D30799" t="s">
        <v>79</v>
      </c>
      <c r="E30799">
        <v>11</v>
      </c>
    </row>
    <row r="30801" spans="1:5">
      <c r="C30801" t="s">
        <v>676</v>
      </c>
    </row>
    <row r="30803" spans="1:5">
      <c r="A30803">
        <v>85234910</v>
      </c>
      <c r="C30803" t="s">
        <v>2414</v>
      </c>
      <c r="D30803" t="s">
        <v>12009</v>
      </c>
      <c r="E30803">
        <v>11</v>
      </c>
    </row>
    <row r="30805" spans="1:5">
      <c r="A30805">
        <v>8523492</v>
      </c>
      <c r="C30805" t="s">
        <v>2414</v>
      </c>
      <c r="D30805" t="s">
        <v>12010</v>
      </c>
      <c r="E30805">
        <v>11</v>
      </c>
    </row>
    <row r="30806" spans="1:5">
      <c r="C30806" t="s">
        <v>12011</v>
      </c>
    </row>
    <row r="30808" spans="1:5">
      <c r="A30808">
        <v>8523493</v>
      </c>
      <c r="C30808" t="s">
        <v>2414</v>
      </c>
      <c r="D30808" t="s">
        <v>12010</v>
      </c>
      <c r="E30808">
        <v>11</v>
      </c>
    </row>
    <row r="30809" spans="1:5">
      <c r="C30809" t="s">
        <v>12012</v>
      </c>
    </row>
    <row r="30811" spans="1:5">
      <c r="A30811">
        <v>8523499</v>
      </c>
      <c r="C30811" t="s">
        <v>2414</v>
      </c>
      <c r="D30811" t="s">
        <v>79</v>
      </c>
      <c r="E30811">
        <v>11</v>
      </c>
    </row>
    <row r="30813" spans="1:5">
      <c r="C30813" t="s">
        <v>12013</v>
      </c>
    </row>
    <row r="30815" spans="1:5">
      <c r="C30815" t="s">
        <v>12014</v>
      </c>
    </row>
    <row r="30817" spans="1:5">
      <c r="A30817">
        <v>85235110</v>
      </c>
      <c r="C30817" t="s">
        <v>12015</v>
      </c>
      <c r="E30817">
        <v>3</v>
      </c>
    </row>
    <row r="30819" spans="1:5">
      <c r="A30819">
        <v>8523512</v>
      </c>
      <c r="C30819" t="s">
        <v>2414</v>
      </c>
      <c r="D30819" t="s">
        <v>12016</v>
      </c>
      <c r="E30819">
        <v>3</v>
      </c>
    </row>
    <row r="30820" spans="1:5">
      <c r="C30820" t="s">
        <v>12017</v>
      </c>
    </row>
    <row r="30821" spans="1:5">
      <c r="C30821" t="s">
        <v>11583</v>
      </c>
    </row>
    <row r="30823" spans="1:5">
      <c r="A30823">
        <v>8523513</v>
      </c>
      <c r="C30823" t="s">
        <v>2414</v>
      </c>
      <c r="D30823" t="s">
        <v>12018</v>
      </c>
      <c r="E30823">
        <v>11</v>
      </c>
    </row>
    <row r="30825" spans="1:5">
      <c r="A30825">
        <v>8523519</v>
      </c>
      <c r="C30825" t="s">
        <v>2414</v>
      </c>
      <c r="D30825" t="s">
        <v>79</v>
      </c>
      <c r="E30825">
        <v>3</v>
      </c>
    </row>
    <row r="30827" spans="1:5">
      <c r="C30827" t="s">
        <v>12019</v>
      </c>
    </row>
    <row r="30829" spans="1:5">
      <c r="A30829">
        <v>85235210</v>
      </c>
      <c r="C30829" t="s">
        <v>12020</v>
      </c>
      <c r="E30829">
        <v>3</v>
      </c>
    </row>
    <row r="30831" spans="1:5">
      <c r="A30831">
        <v>8523522</v>
      </c>
      <c r="C30831" t="s">
        <v>12021</v>
      </c>
      <c r="E30831">
        <v>3</v>
      </c>
    </row>
    <row r="30833" spans="1:5">
      <c r="A30833">
        <v>8523529</v>
      </c>
      <c r="C30833" t="s">
        <v>56</v>
      </c>
      <c r="E30833">
        <v>3</v>
      </c>
    </row>
    <row r="30835" spans="1:5">
      <c r="C30835" t="s">
        <v>676</v>
      </c>
    </row>
    <row r="30837" spans="1:5">
      <c r="A30837">
        <v>85235910</v>
      </c>
      <c r="C30837" t="s">
        <v>2414</v>
      </c>
      <c r="D30837" t="s">
        <v>12022</v>
      </c>
      <c r="E30837">
        <v>3</v>
      </c>
    </row>
    <row r="30840" spans="1:5">
      <c r="A30840">
        <v>458</v>
      </c>
    </row>
    <row r="30842" spans="1:5">
      <c r="A30842" t="s">
        <v>0</v>
      </c>
      <c r="D30842" t="s">
        <v>1</v>
      </c>
      <c r="E30842" t="s">
        <v>2</v>
      </c>
    </row>
    <row r="30844" spans="1:5">
      <c r="A30844" t="s">
        <v>4</v>
      </c>
      <c r="B30844" t="s">
        <v>5</v>
      </c>
    </row>
    <row r="30845" spans="1:5">
      <c r="A30845" t="s">
        <v>7</v>
      </c>
      <c r="B30845" t="s">
        <v>8</v>
      </c>
    </row>
    <row r="30846" spans="1:5">
      <c r="A30846" t="s">
        <v>12</v>
      </c>
    </row>
    <row r="30848" spans="1:5">
      <c r="A30848">
        <v>-1</v>
      </c>
      <c r="B30848">
        <v>-2</v>
      </c>
      <c r="D30848">
        <v>-3</v>
      </c>
      <c r="E30848">
        <v>-4</v>
      </c>
    </row>
    <row r="30850" spans="1:5">
      <c r="A30850">
        <v>8523599</v>
      </c>
      <c r="C30850" t="s">
        <v>56</v>
      </c>
      <c r="E30850">
        <v>11</v>
      </c>
    </row>
    <row r="30852" spans="1:5">
      <c r="C30852" t="s">
        <v>360</v>
      </c>
      <c r="D30852" t="s">
        <v>61</v>
      </c>
    </row>
    <row r="30854" spans="1:5">
      <c r="A30854">
        <v>8523801</v>
      </c>
      <c r="C30854" t="s">
        <v>12023</v>
      </c>
      <c r="E30854">
        <v>3</v>
      </c>
    </row>
    <row r="30855" spans="1:5">
      <c r="C30855" t="s">
        <v>12024</v>
      </c>
    </row>
    <row r="30856" spans="1:5">
      <c r="C30856" t="s">
        <v>12025</v>
      </c>
    </row>
    <row r="30857" spans="1:5">
      <c r="C30857" t="s">
        <v>12026</v>
      </c>
    </row>
    <row r="30858" spans="1:5">
      <c r="C30858" t="s">
        <v>12027</v>
      </c>
    </row>
    <row r="30859" spans="1:5">
      <c r="C30859" t="s">
        <v>11583</v>
      </c>
    </row>
    <row r="30860" spans="1:5">
      <c r="A30860">
        <v>8523802</v>
      </c>
      <c r="C30860" t="s">
        <v>12028</v>
      </c>
      <c r="E30860">
        <v>20</v>
      </c>
    </row>
    <row r="30862" spans="1:5">
      <c r="A30862">
        <v>8523803</v>
      </c>
      <c r="C30862" t="s">
        <v>12029</v>
      </c>
      <c r="E30862">
        <v>3</v>
      </c>
    </row>
    <row r="30864" spans="1:5">
      <c r="A30864">
        <v>8523804</v>
      </c>
      <c r="C30864" t="s">
        <v>12030</v>
      </c>
      <c r="E30864">
        <v>3</v>
      </c>
    </row>
    <row r="30866" spans="1:5">
      <c r="A30866">
        <v>8523805</v>
      </c>
      <c r="C30866" t="s">
        <v>12031</v>
      </c>
      <c r="E30866">
        <v>3</v>
      </c>
    </row>
    <row r="30868" spans="1:5">
      <c r="A30868">
        <v>8523809</v>
      </c>
      <c r="C30868" t="s">
        <v>56</v>
      </c>
      <c r="E30868">
        <v>11</v>
      </c>
    </row>
    <row r="30870" spans="1:5">
      <c r="A30870" t="s">
        <v>12032</v>
      </c>
    </row>
    <row r="30872" spans="1:5">
      <c r="A30872">
        <v>8525</v>
      </c>
      <c r="C30872" t="s">
        <v>12033</v>
      </c>
    </row>
    <row r="30873" spans="1:5">
      <c r="C30873" t="s">
        <v>12034</v>
      </c>
    </row>
    <row r="30874" spans="1:5">
      <c r="C30874" t="s">
        <v>12035</v>
      </c>
    </row>
    <row r="30875" spans="1:5">
      <c r="C30875" t="s">
        <v>12036</v>
      </c>
    </row>
    <row r="30876" spans="1:5">
      <c r="C30876" t="s">
        <v>12037</v>
      </c>
    </row>
    <row r="30877" spans="1:5">
      <c r="C30877" t="s">
        <v>12038</v>
      </c>
    </row>
    <row r="30878" spans="1:5">
      <c r="C30878" t="s">
        <v>360</v>
      </c>
      <c r="D30878" t="s">
        <v>12039</v>
      </c>
    </row>
    <row r="30880" spans="1:5">
      <c r="A30880">
        <v>8525501</v>
      </c>
      <c r="C30880" t="s">
        <v>12040</v>
      </c>
      <c r="E30880">
        <v>16</v>
      </c>
    </row>
    <row r="30882" spans="1:5">
      <c r="A30882">
        <v>8525502</v>
      </c>
      <c r="C30882" t="s">
        <v>12041</v>
      </c>
      <c r="E30882">
        <v>16</v>
      </c>
    </row>
    <row r="30884" spans="1:5">
      <c r="A30884">
        <v>8525503</v>
      </c>
      <c r="C30884" t="s">
        <v>12042</v>
      </c>
      <c r="E30884">
        <v>16</v>
      </c>
    </row>
    <row r="30886" spans="1:5">
      <c r="A30886">
        <v>8525504</v>
      </c>
      <c r="C30886" t="s">
        <v>12043</v>
      </c>
      <c r="E30886">
        <v>16</v>
      </c>
    </row>
    <row r="30888" spans="1:5">
      <c r="A30888">
        <v>8525509</v>
      </c>
      <c r="C30888" t="s">
        <v>56</v>
      </c>
      <c r="E30888">
        <v>3</v>
      </c>
    </row>
    <row r="30890" spans="1:5">
      <c r="C30890" t="s">
        <v>360</v>
      </c>
      <c r="D30890" t="s">
        <v>12044</v>
      </c>
    </row>
    <row r="30891" spans="1:5">
      <c r="C30891" t="s">
        <v>12045</v>
      </c>
    </row>
    <row r="30893" spans="1:5">
      <c r="A30893">
        <v>8525601</v>
      </c>
      <c r="C30893" t="s">
        <v>12046</v>
      </c>
      <c r="E30893" t="s">
        <v>265</v>
      </c>
    </row>
    <row r="30894" spans="1:5">
      <c r="C30894" t="s">
        <v>12047</v>
      </c>
    </row>
    <row r="30895" spans="1:5">
      <c r="C30895" t="s">
        <v>11583</v>
      </c>
    </row>
    <row r="30897" spans="1:5">
      <c r="A30897">
        <v>8525602</v>
      </c>
      <c r="C30897" t="s">
        <v>12048</v>
      </c>
      <c r="E30897">
        <v>11</v>
      </c>
    </row>
    <row r="30899" spans="1:5">
      <c r="A30899">
        <v>8525603</v>
      </c>
      <c r="C30899" t="s">
        <v>12049</v>
      </c>
      <c r="E30899">
        <v>11</v>
      </c>
    </row>
    <row r="30901" spans="1:5">
      <c r="A30901">
        <v>8525604</v>
      </c>
      <c r="C30901" t="s">
        <v>12050</v>
      </c>
      <c r="E30901">
        <v>11</v>
      </c>
    </row>
    <row r="30903" spans="1:5">
      <c r="A30903">
        <v>8525605</v>
      </c>
      <c r="C30903" t="s">
        <v>12051</v>
      </c>
      <c r="E30903">
        <v>11</v>
      </c>
    </row>
    <row r="30905" spans="1:5">
      <c r="A30905">
        <v>8525606</v>
      </c>
      <c r="C30905" t="s">
        <v>12052</v>
      </c>
      <c r="E30905">
        <v>11</v>
      </c>
    </row>
    <row r="30907" spans="1:5">
      <c r="A30907">
        <v>8525607</v>
      </c>
      <c r="C30907" t="s">
        <v>11927</v>
      </c>
      <c r="E30907">
        <v>11</v>
      </c>
    </row>
    <row r="30909" spans="1:5">
      <c r="A30909">
        <v>8525609</v>
      </c>
      <c r="C30909" t="s">
        <v>56</v>
      </c>
      <c r="E30909">
        <v>11</v>
      </c>
    </row>
    <row r="30911" spans="1:5">
      <c r="C30911" t="s">
        <v>360</v>
      </c>
      <c r="D30911" t="s">
        <v>12053</v>
      </c>
    </row>
    <row r="30912" spans="1:5">
      <c r="C30912" t="s">
        <v>12054</v>
      </c>
    </row>
    <row r="30914" spans="1:5">
      <c r="A30914">
        <v>8525801</v>
      </c>
      <c r="C30914" t="s">
        <v>12055</v>
      </c>
      <c r="E30914">
        <v>11</v>
      </c>
    </row>
    <row r="30916" spans="1:5">
      <c r="A30916">
        <v>8525802</v>
      </c>
      <c r="C30916" t="s">
        <v>12056</v>
      </c>
      <c r="E30916">
        <v>11</v>
      </c>
    </row>
    <row r="30918" spans="1:5">
      <c r="A30918">
        <v>8525803</v>
      </c>
      <c r="C30918" t="s">
        <v>12057</v>
      </c>
      <c r="E30918">
        <v>11</v>
      </c>
    </row>
    <row r="30922" spans="1:5">
      <c r="A30922">
        <v>459</v>
      </c>
    </row>
    <row r="30924" spans="1:5">
      <c r="A30924" t="s">
        <v>0</v>
      </c>
      <c r="D30924" t="s">
        <v>1</v>
      </c>
      <c r="E30924" t="s">
        <v>2</v>
      </c>
    </row>
    <row r="30926" spans="1:5">
      <c r="A30926" t="s">
        <v>4</v>
      </c>
      <c r="B30926" t="s">
        <v>5</v>
      </c>
    </row>
    <row r="30927" spans="1:5">
      <c r="A30927" t="s">
        <v>7</v>
      </c>
      <c r="B30927" t="s">
        <v>8</v>
      </c>
    </row>
    <row r="30928" spans="1:5">
      <c r="A30928" t="s">
        <v>12</v>
      </c>
    </row>
    <row r="30930" spans="1:5">
      <c r="A30930">
        <v>-1</v>
      </c>
      <c r="B30930">
        <v>-2</v>
      </c>
      <c r="D30930">
        <v>-3</v>
      </c>
      <c r="E30930">
        <v>-4</v>
      </c>
    </row>
    <row r="30932" spans="1:5">
      <c r="A30932">
        <v>8525804</v>
      </c>
      <c r="C30932" t="s">
        <v>12058</v>
      </c>
      <c r="E30932">
        <v>11</v>
      </c>
    </row>
    <row r="30934" spans="1:5">
      <c r="A30934">
        <v>8525805</v>
      </c>
      <c r="C30934" t="s">
        <v>12059</v>
      </c>
      <c r="E30934">
        <v>11</v>
      </c>
    </row>
    <row r="30936" spans="1:5">
      <c r="A30936">
        <v>8525809</v>
      </c>
      <c r="C30936" t="s">
        <v>56</v>
      </c>
      <c r="E30936">
        <v>11</v>
      </c>
    </row>
    <row r="30938" spans="1:5">
      <c r="A30938">
        <v>8526</v>
      </c>
      <c r="C30938" t="s">
        <v>12060</v>
      </c>
    </row>
    <row r="30939" spans="1:5">
      <c r="C30939" t="s">
        <v>12061</v>
      </c>
    </row>
    <row r="30940" spans="1:5">
      <c r="C30940" t="s">
        <v>12062</v>
      </c>
    </row>
    <row r="30941" spans="1:5">
      <c r="A30941">
        <v>85261</v>
      </c>
      <c r="C30941" t="s">
        <v>12063</v>
      </c>
      <c r="E30941">
        <v>3</v>
      </c>
    </row>
    <row r="30943" spans="1:5">
      <c r="C30943" t="s">
        <v>95</v>
      </c>
    </row>
    <row r="30945" spans="1:5">
      <c r="A30945">
        <v>85269100</v>
      </c>
      <c r="C30945" t="s">
        <v>12064</v>
      </c>
      <c r="E30945">
        <v>3</v>
      </c>
    </row>
    <row r="30947" spans="1:5">
      <c r="A30947">
        <v>852692</v>
      </c>
      <c r="C30947" t="s">
        <v>12065</v>
      </c>
      <c r="E30947">
        <v>3</v>
      </c>
    </row>
    <row r="30949" spans="1:5">
      <c r="A30949">
        <v>8527</v>
      </c>
      <c r="C30949" t="s">
        <v>12066</v>
      </c>
    </row>
    <row r="30950" spans="1:5">
      <c r="C30950" t="s">
        <v>12067</v>
      </c>
    </row>
    <row r="30951" spans="1:5">
      <c r="C30951" t="s">
        <v>12068</v>
      </c>
    </row>
    <row r="30952" spans="1:5">
      <c r="C30952" t="s">
        <v>12069</v>
      </c>
    </row>
    <row r="30954" spans="1:5">
      <c r="C30954" t="s">
        <v>12070</v>
      </c>
    </row>
    <row r="30955" spans="1:5">
      <c r="C30955" t="s">
        <v>12071</v>
      </c>
    </row>
    <row r="30957" spans="1:5">
      <c r="A30957">
        <v>852712</v>
      </c>
      <c r="C30957" t="s">
        <v>12072</v>
      </c>
      <c r="E30957">
        <v>20</v>
      </c>
    </row>
    <row r="30959" spans="1:5">
      <c r="A30959">
        <v>852713</v>
      </c>
      <c r="C30959" t="s">
        <v>12073</v>
      </c>
      <c r="E30959">
        <v>20</v>
      </c>
    </row>
    <row r="30960" spans="1:5">
      <c r="C30960" t="s">
        <v>12074</v>
      </c>
    </row>
    <row r="30962" spans="1:5">
      <c r="A30962">
        <v>852719</v>
      </c>
      <c r="C30962" t="s">
        <v>27</v>
      </c>
      <c r="E30962">
        <v>20</v>
      </c>
    </row>
    <row r="30964" spans="1:5">
      <c r="C30964" t="s">
        <v>12075</v>
      </c>
    </row>
    <row r="30965" spans="1:5">
      <c r="C30965" t="s">
        <v>12076</v>
      </c>
    </row>
    <row r="30966" spans="1:5">
      <c r="C30966" t="s">
        <v>12077</v>
      </c>
    </row>
    <row r="30968" spans="1:5">
      <c r="C30968" t="s">
        <v>12078</v>
      </c>
    </row>
    <row r="30969" spans="1:5">
      <c r="C30969" t="s">
        <v>12079</v>
      </c>
    </row>
    <row r="30971" spans="1:5">
      <c r="A30971">
        <v>8527211</v>
      </c>
      <c r="C30971" t="s">
        <v>2414</v>
      </c>
      <c r="D30971" t="s">
        <v>12080</v>
      </c>
      <c r="E30971">
        <v>35</v>
      </c>
    </row>
    <row r="30973" spans="1:5">
      <c r="A30973">
        <v>8527219</v>
      </c>
      <c r="C30973" t="s">
        <v>2414</v>
      </c>
      <c r="D30973" t="s">
        <v>79</v>
      </c>
      <c r="E30973">
        <v>20</v>
      </c>
    </row>
    <row r="30975" spans="1:5">
      <c r="C30975" t="s">
        <v>676</v>
      </c>
    </row>
    <row r="30977" spans="1:5">
      <c r="A30977">
        <v>85272910</v>
      </c>
      <c r="C30977" t="s">
        <v>2414</v>
      </c>
      <c r="D30977" t="s">
        <v>12080</v>
      </c>
      <c r="E30977">
        <v>35</v>
      </c>
    </row>
    <row r="30979" spans="1:5">
      <c r="A30979">
        <v>8527299</v>
      </c>
      <c r="C30979" t="s">
        <v>2414</v>
      </c>
      <c r="D30979" t="s">
        <v>79</v>
      </c>
      <c r="E30979">
        <v>20</v>
      </c>
    </row>
    <row r="30981" spans="1:5">
      <c r="C30981" t="s">
        <v>2928</v>
      </c>
    </row>
    <row r="30983" spans="1:5">
      <c r="A30983">
        <v>85279100</v>
      </c>
      <c r="C30983" t="s">
        <v>12078</v>
      </c>
      <c r="E30983" t="s">
        <v>98</v>
      </c>
    </row>
    <row r="30984" spans="1:5">
      <c r="C30984" t="s">
        <v>12081</v>
      </c>
    </row>
    <row r="30986" spans="1:5">
      <c r="A30986">
        <v>852792</v>
      </c>
      <c r="C30986" t="s">
        <v>12082</v>
      </c>
      <c r="E30986" t="s">
        <v>98</v>
      </c>
    </row>
    <row r="30987" spans="1:5">
      <c r="C30987" t="s">
        <v>12083</v>
      </c>
    </row>
    <row r="30989" spans="1:5">
      <c r="C30989" t="s">
        <v>676</v>
      </c>
    </row>
    <row r="30991" spans="1:5">
      <c r="A30991">
        <v>85279910</v>
      </c>
      <c r="C30991" t="s">
        <v>11927</v>
      </c>
      <c r="E30991">
        <v>11</v>
      </c>
    </row>
    <row r="30993" spans="1:5">
      <c r="A30993">
        <v>8527999</v>
      </c>
      <c r="C30993" t="s">
        <v>56</v>
      </c>
      <c r="E30993">
        <v>20</v>
      </c>
    </row>
    <row r="31003" spans="1:5">
      <c r="A31003">
        <v>460</v>
      </c>
    </row>
    <row r="31005" spans="1:5">
      <c r="A31005" t="s">
        <v>0</v>
      </c>
      <c r="D31005" t="s">
        <v>1</v>
      </c>
      <c r="E31005" t="s">
        <v>2</v>
      </c>
    </row>
    <row r="31007" spans="1:5">
      <c r="A31007" t="s">
        <v>4</v>
      </c>
      <c r="B31007" t="s">
        <v>5</v>
      </c>
    </row>
    <row r="31008" spans="1:5">
      <c r="A31008" t="s">
        <v>7</v>
      </c>
      <c r="B31008" t="s">
        <v>8</v>
      </c>
    </row>
    <row r="31009" spans="1:5">
      <c r="A31009" t="s">
        <v>12</v>
      </c>
    </row>
    <row r="31011" spans="1:5">
      <c r="A31011">
        <v>-1</v>
      </c>
      <c r="B31011">
        <v>-2</v>
      </c>
      <c r="D31011">
        <v>-3</v>
      </c>
      <c r="E31011">
        <v>-4</v>
      </c>
    </row>
    <row r="31013" spans="1:5">
      <c r="A31013">
        <v>8528</v>
      </c>
      <c r="C31013" t="s">
        <v>12084</v>
      </c>
    </row>
    <row r="31014" spans="1:5">
      <c r="C31014" t="s">
        <v>12085</v>
      </c>
    </row>
    <row r="31015" spans="1:5">
      <c r="C31015" t="s">
        <v>12086</v>
      </c>
    </row>
    <row r="31016" spans="1:5">
      <c r="C31016" t="s">
        <v>12087</v>
      </c>
    </row>
    <row r="31017" spans="1:5">
      <c r="C31017" t="s">
        <v>12088</v>
      </c>
    </row>
    <row r="31018" spans="1:5">
      <c r="C31018" t="s">
        <v>12062</v>
      </c>
    </row>
    <row r="31020" spans="1:5">
      <c r="C31020" t="s">
        <v>12089</v>
      </c>
    </row>
    <row r="31022" spans="1:5">
      <c r="A31022">
        <v>85284200</v>
      </c>
      <c r="C31022" t="s">
        <v>60</v>
      </c>
      <c r="D31022" t="s">
        <v>12090</v>
      </c>
      <c r="E31022">
        <v>3</v>
      </c>
    </row>
    <row r="31023" spans="1:5">
      <c r="C31023" t="s">
        <v>12091</v>
      </c>
    </row>
    <row r="31024" spans="1:5">
      <c r="C31024" t="s">
        <v>12092</v>
      </c>
    </row>
    <row r="31026" spans="1:5">
      <c r="A31026">
        <v>852849</v>
      </c>
      <c r="C31026" t="s">
        <v>27</v>
      </c>
      <c r="E31026">
        <v>20</v>
      </c>
    </row>
    <row r="31028" spans="1:5">
      <c r="C31028" t="s">
        <v>12093</v>
      </c>
    </row>
    <row r="31030" spans="1:5">
      <c r="A31030">
        <v>85285200</v>
      </c>
      <c r="C31030" t="s">
        <v>12094</v>
      </c>
      <c r="E31030" t="s">
        <v>155</v>
      </c>
    </row>
    <row r="31031" spans="1:5">
      <c r="C31031" t="s">
        <v>12091</v>
      </c>
    </row>
    <row r="31032" spans="1:5">
      <c r="C31032" t="s">
        <v>12092</v>
      </c>
    </row>
    <row r="31034" spans="1:5">
      <c r="A31034">
        <v>852859</v>
      </c>
      <c r="C31034" t="s">
        <v>27</v>
      </c>
      <c r="E31034">
        <v>20</v>
      </c>
    </row>
    <row r="31036" spans="1:5">
      <c r="C31036" t="s">
        <v>12095</v>
      </c>
    </row>
    <row r="31038" spans="1:5">
      <c r="C31038" t="s">
        <v>12094</v>
      </c>
    </row>
    <row r="31039" spans="1:5">
      <c r="C31039" t="s">
        <v>12091</v>
      </c>
    </row>
    <row r="31040" spans="1:5">
      <c r="C31040" t="s">
        <v>12096</v>
      </c>
    </row>
    <row r="31042" spans="1:5">
      <c r="A31042">
        <v>8528621</v>
      </c>
      <c r="C31042" t="s">
        <v>12097</v>
      </c>
      <c r="E31042">
        <v>3</v>
      </c>
    </row>
    <row r="31044" spans="1:5">
      <c r="A31044">
        <v>8528629</v>
      </c>
      <c r="C31044" t="s">
        <v>56</v>
      </c>
      <c r="E31044">
        <v>3</v>
      </c>
    </row>
    <row r="31046" spans="1:5">
      <c r="A31046">
        <v>852869</v>
      </c>
      <c r="C31046" t="s">
        <v>60</v>
      </c>
      <c r="D31046" t="s">
        <v>79</v>
      </c>
      <c r="E31046">
        <v>20</v>
      </c>
    </row>
    <row r="31048" spans="1:5">
      <c r="C31048" t="s">
        <v>12098</v>
      </c>
    </row>
    <row r="31049" spans="1:5">
      <c r="C31049" t="s">
        <v>12099</v>
      </c>
    </row>
    <row r="31050" spans="1:5">
      <c r="C31050" t="s">
        <v>12088</v>
      </c>
    </row>
    <row r="31051" spans="1:5">
      <c r="C31051" t="s">
        <v>11875</v>
      </c>
    </row>
    <row r="31052" spans="1:5">
      <c r="C31052" t="s">
        <v>12100</v>
      </c>
    </row>
    <row r="31053" spans="1:5">
      <c r="C31053" t="s">
        <v>12101</v>
      </c>
    </row>
    <row r="31055" spans="1:5">
      <c r="A31055">
        <v>8528711</v>
      </c>
      <c r="C31055" t="s">
        <v>12102</v>
      </c>
      <c r="E31055">
        <v>20</v>
      </c>
    </row>
    <row r="31056" spans="1:5">
      <c r="C31056" t="s">
        <v>12103</v>
      </c>
    </row>
    <row r="31057" spans="1:5">
      <c r="C31057" t="s">
        <v>12104</v>
      </c>
    </row>
    <row r="31059" spans="1:5">
      <c r="A31059">
        <v>8528719</v>
      </c>
      <c r="C31059" t="s">
        <v>56</v>
      </c>
      <c r="E31059">
        <v>20</v>
      </c>
    </row>
    <row r="31061" spans="1:5">
      <c r="C31061" t="s">
        <v>60</v>
      </c>
      <c r="D31061" t="s">
        <v>12105</v>
      </c>
    </row>
    <row r="31063" spans="1:5">
      <c r="C31063" t="s">
        <v>12106</v>
      </c>
    </row>
    <row r="31065" spans="1:5">
      <c r="A31065">
        <v>85287211</v>
      </c>
      <c r="C31065" t="s">
        <v>12107</v>
      </c>
      <c r="E31065" t="s">
        <v>98</v>
      </c>
    </row>
    <row r="31067" spans="1:5">
      <c r="A31067">
        <v>85287212</v>
      </c>
      <c r="C31067" t="s">
        <v>3208</v>
      </c>
      <c r="E31067">
        <v>20</v>
      </c>
    </row>
    <row r="31069" spans="1:5">
      <c r="A31069">
        <v>8528729</v>
      </c>
      <c r="C31069" t="s">
        <v>56</v>
      </c>
      <c r="E31069">
        <v>20</v>
      </c>
    </row>
    <row r="31071" spans="1:5">
      <c r="A31071">
        <v>852873</v>
      </c>
      <c r="C31071" t="s">
        <v>60</v>
      </c>
      <c r="D31071" t="s">
        <v>12108</v>
      </c>
      <c r="E31071">
        <v>20</v>
      </c>
    </row>
    <row r="31073" spans="1:4">
      <c r="A31073">
        <v>8529</v>
      </c>
      <c r="C31073" t="s">
        <v>10130</v>
      </c>
    </row>
    <row r="31074" spans="1:4">
      <c r="C31074" t="s">
        <v>12109</v>
      </c>
    </row>
    <row r="31075" spans="1:4">
      <c r="C31075" t="s">
        <v>12110</v>
      </c>
    </row>
    <row r="31079" spans="1:4">
      <c r="A31079">
        <v>461</v>
      </c>
    </row>
    <row r="31081" spans="1:4">
      <c r="A31081" t="s">
        <v>0</v>
      </c>
      <c r="C31081" t="s">
        <v>1</v>
      </c>
      <c r="D31081" t="s">
        <v>2</v>
      </c>
    </row>
    <row r="31083" spans="1:4">
      <c r="A31083" t="s">
        <v>4</v>
      </c>
      <c r="B31083" t="s">
        <v>5</v>
      </c>
    </row>
    <row r="31084" spans="1:4">
      <c r="A31084" t="s">
        <v>7</v>
      </c>
      <c r="B31084" t="s">
        <v>8</v>
      </c>
    </row>
    <row r="31085" spans="1:4">
      <c r="A31085" t="s">
        <v>12</v>
      </c>
    </row>
    <row r="31087" spans="1:4">
      <c r="A31087">
        <v>-1</v>
      </c>
      <c r="B31087">
        <v>-2</v>
      </c>
      <c r="C31087">
        <v>-3</v>
      </c>
      <c r="D31087">
        <v>-4</v>
      </c>
    </row>
    <row r="31089" spans="1:4">
      <c r="C31089" t="s">
        <v>12111</v>
      </c>
    </row>
    <row r="31090" spans="1:4">
      <c r="C31090" t="s">
        <v>12112</v>
      </c>
    </row>
    <row r="31092" spans="1:4">
      <c r="A31092">
        <v>8529101</v>
      </c>
      <c r="C31092" t="s">
        <v>12113</v>
      </c>
      <c r="D31092" t="s">
        <v>98</v>
      </c>
    </row>
    <row r="31093" spans="1:4">
      <c r="C31093" t="s">
        <v>12114</v>
      </c>
    </row>
    <row r="31094" spans="1:4">
      <c r="C31094" t="s">
        <v>12115</v>
      </c>
    </row>
    <row r="31096" spans="1:4">
      <c r="A31096">
        <v>8529102</v>
      </c>
      <c r="C31096" t="s">
        <v>12116</v>
      </c>
      <c r="D31096">
        <v>20</v>
      </c>
    </row>
    <row r="31098" spans="1:4">
      <c r="A31098">
        <v>8529109</v>
      </c>
      <c r="C31098" t="s">
        <v>56</v>
      </c>
      <c r="D31098">
        <v>16</v>
      </c>
    </row>
    <row r="31100" spans="1:4">
      <c r="C31100" t="s">
        <v>95</v>
      </c>
    </row>
    <row r="31102" spans="1:4">
      <c r="A31102">
        <v>85299020</v>
      </c>
      <c r="C31102" t="s">
        <v>12117</v>
      </c>
      <c r="D31102">
        <v>3</v>
      </c>
    </row>
    <row r="31104" spans="1:4">
      <c r="A31104">
        <v>8529903</v>
      </c>
      <c r="C31104" t="s">
        <v>12118</v>
      </c>
      <c r="D31104">
        <v>20</v>
      </c>
    </row>
    <row r="31106" spans="1:4">
      <c r="A31106">
        <v>8529909</v>
      </c>
      <c r="C31106" t="s">
        <v>56</v>
      </c>
      <c r="D31106">
        <v>20</v>
      </c>
    </row>
    <row r="31108" spans="1:4">
      <c r="A31108">
        <v>853</v>
      </c>
      <c r="C31108" t="s">
        <v>12119</v>
      </c>
    </row>
    <row r="31109" spans="1:4">
      <c r="C31109" t="s">
        <v>12120</v>
      </c>
    </row>
    <row r="31110" spans="1:4">
      <c r="C31110" t="s">
        <v>12121</v>
      </c>
    </row>
    <row r="31111" spans="1:4">
      <c r="C31111" t="s">
        <v>12122</v>
      </c>
    </row>
    <row r="31112" spans="1:4">
      <c r="C31112" t="s">
        <v>12123</v>
      </c>
    </row>
    <row r="31113" spans="1:4">
      <c r="A31113">
        <v>85301</v>
      </c>
      <c r="C31113" t="s">
        <v>12124</v>
      </c>
      <c r="D31113" t="s">
        <v>155</v>
      </c>
    </row>
    <row r="31115" spans="1:4">
      <c r="A31115">
        <v>85308</v>
      </c>
      <c r="C31115" t="s">
        <v>12125</v>
      </c>
      <c r="D31115">
        <v>3</v>
      </c>
    </row>
    <row r="31117" spans="1:4">
      <c r="A31117">
        <v>85309</v>
      </c>
      <c r="C31117" t="s">
        <v>7487</v>
      </c>
      <c r="D31117">
        <v>3</v>
      </c>
    </row>
    <row r="31119" spans="1:4">
      <c r="A31119">
        <v>8531</v>
      </c>
      <c r="C31119" t="s">
        <v>12126</v>
      </c>
    </row>
    <row r="31120" spans="1:4">
      <c r="C31120" t="s">
        <v>12127</v>
      </c>
    </row>
    <row r="31121" spans="1:4">
      <c r="C31121" t="s">
        <v>12128</v>
      </c>
    </row>
    <row r="31122" spans="1:4">
      <c r="C31122" t="s">
        <v>12129</v>
      </c>
    </row>
    <row r="31124" spans="1:4">
      <c r="A31124">
        <v>85311</v>
      </c>
      <c r="C31124" t="s">
        <v>12130</v>
      </c>
      <c r="D31124" t="s">
        <v>155</v>
      </c>
    </row>
    <row r="31126" spans="1:4">
      <c r="A31126">
        <v>85312</v>
      </c>
      <c r="C31126" t="s">
        <v>12131</v>
      </c>
      <c r="D31126">
        <v>20</v>
      </c>
    </row>
    <row r="31127" spans="1:4">
      <c r="C31127" t="s">
        <v>12132</v>
      </c>
    </row>
    <row r="31129" spans="1:4">
      <c r="A31129">
        <v>85318</v>
      </c>
      <c r="C31129" t="s">
        <v>12133</v>
      </c>
      <c r="D31129">
        <v>11</v>
      </c>
    </row>
    <row r="31131" spans="1:4">
      <c r="C31131" t="s">
        <v>10074</v>
      </c>
    </row>
    <row r="31133" spans="1:4">
      <c r="A31133">
        <v>85319010</v>
      </c>
      <c r="C31133" t="s">
        <v>12134</v>
      </c>
      <c r="D31133">
        <v>3</v>
      </c>
    </row>
    <row r="31135" spans="1:4">
      <c r="A31135">
        <v>8531902</v>
      </c>
      <c r="C31135" t="s">
        <v>12135</v>
      </c>
      <c r="D31135">
        <v>3</v>
      </c>
    </row>
    <row r="31136" spans="1:4">
      <c r="C31136">
        <v>8531.2000000000007</v>
      </c>
    </row>
    <row r="31137" spans="1:4">
      <c r="A31137">
        <v>8531909</v>
      </c>
      <c r="C31137" t="s">
        <v>56</v>
      </c>
      <c r="D31137">
        <v>3</v>
      </c>
    </row>
    <row r="31139" spans="1:4">
      <c r="A31139">
        <v>8532</v>
      </c>
      <c r="C31139" t="s">
        <v>12136</v>
      </c>
    </row>
    <row r="31140" spans="1:4">
      <c r="C31140" t="s">
        <v>12137</v>
      </c>
    </row>
    <row r="31142" spans="1:4">
      <c r="A31142">
        <v>85321</v>
      </c>
      <c r="C31142" t="s">
        <v>12138</v>
      </c>
      <c r="D31142" t="s">
        <v>98</v>
      </c>
    </row>
    <row r="31143" spans="1:4">
      <c r="C31143" t="s">
        <v>12139</v>
      </c>
    </row>
    <row r="31144" spans="1:4">
      <c r="C31144" t="s">
        <v>12140</v>
      </c>
    </row>
    <row r="31145" spans="1:4">
      <c r="C31145" t="s">
        <v>12141</v>
      </c>
    </row>
    <row r="31147" spans="1:4">
      <c r="C31147" t="s">
        <v>12142</v>
      </c>
    </row>
    <row r="31149" spans="1:4">
      <c r="A31149">
        <v>85322100</v>
      </c>
      <c r="C31149" t="s">
        <v>12143</v>
      </c>
      <c r="D31149">
        <v>11</v>
      </c>
    </row>
    <row r="31151" spans="1:4">
      <c r="A31151">
        <v>853222</v>
      </c>
      <c r="C31151" t="s">
        <v>12144</v>
      </c>
      <c r="D31151">
        <v>20</v>
      </c>
    </row>
    <row r="31153" spans="1:5">
      <c r="A31153">
        <v>853223</v>
      </c>
      <c r="C31153" t="s">
        <v>12145</v>
      </c>
      <c r="D31153" t="s">
        <v>265</v>
      </c>
    </row>
    <row r="31155" spans="1:5">
      <c r="A31155">
        <v>853224</v>
      </c>
      <c r="C31155" t="s">
        <v>12146</v>
      </c>
      <c r="D31155">
        <v>11</v>
      </c>
    </row>
    <row r="31158" spans="1:5">
      <c r="A31158">
        <v>462</v>
      </c>
    </row>
    <row r="31160" spans="1:5">
      <c r="A31160" t="s">
        <v>0</v>
      </c>
      <c r="D31160" t="s">
        <v>1</v>
      </c>
      <c r="E31160" t="s">
        <v>2</v>
      </c>
    </row>
    <row r="31162" spans="1:5">
      <c r="A31162" t="s">
        <v>4</v>
      </c>
      <c r="B31162" t="s">
        <v>5</v>
      </c>
    </row>
    <row r="31163" spans="1:5">
      <c r="A31163" t="s">
        <v>7</v>
      </c>
      <c r="B31163" t="s">
        <v>8</v>
      </c>
    </row>
    <row r="31164" spans="1:5">
      <c r="A31164" t="s">
        <v>12</v>
      </c>
    </row>
    <row r="31166" spans="1:5">
      <c r="A31166">
        <v>-1</v>
      </c>
      <c r="B31166">
        <v>-2</v>
      </c>
      <c r="D31166">
        <v>-3</v>
      </c>
      <c r="E31166">
        <v>-4</v>
      </c>
    </row>
    <row r="31168" spans="1:5">
      <c r="A31168">
        <v>853225</v>
      </c>
      <c r="C31168" t="s">
        <v>12147</v>
      </c>
      <c r="E31168" t="s">
        <v>98</v>
      </c>
    </row>
    <row r="31170" spans="1:5">
      <c r="A31170">
        <v>853229</v>
      </c>
      <c r="C31170" t="s">
        <v>27</v>
      </c>
      <c r="E31170">
        <v>20</v>
      </c>
    </row>
    <row r="31172" spans="1:5">
      <c r="C31172" t="s">
        <v>12148</v>
      </c>
    </row>
    <row r="31174" spans="1:5">
      <c r="A31174">
        <v>85323090</v>
      </c>
      <c r="C31174" t="s">
        <v>2414</v>
      </c>
      <c r="D31174" t="s">
        <v>79</v>
      </c>
      <c r="E31174">
        <v>20</v>
      </c>
    </row>
    <row r="31176" spans="1:5">
      <c r="C31176" t="s">
        <v>10074</v>
      </c>
    </row>
    <row r="31178" spans="1:5">
      <c r="A31178">
        <v>85329010</v>
      </c>
      <c r="C31178" t="s">
        <v>12149</v>
      </c>
      <c r="E31178" t="s">
        <v>265</v>
      </c>
    </row>
    <row r="31179" spans="1:5">
      <c r="C31179" t="s">
        <v>12150</v>
      </c>
    </row>
    <row r="31181" spans="1:5">
      <c r="A31181">
        <v>8532902</v>
      </c>
      <c r="C31181" t="s">
        <v>12151</v>
      </c>
      <c r="E31181">
        <v>11</v>
      </c>
    </row>
    <row r="31183" spans="1:5">
      <c r="A31183">
        <v>8532909</v>
      </c>
      <c r="C31183" t="s">
        <v>56</v>
      </c>
      <c r="E31183">
        <v>20</v>
      </c>
    </row>
    <row r="31185" spans="1:5">
      <c r="A31185">
        <v>8533</v>
      </c>
      <c r="C31185" t="s">
        <v>12152</v>
      </c>
    </row>
    <row r="31186" spans="1:5">
      <c r="C31186" t="s">
        <v>12153</v>
      </c>
    </row>
    <row r="31188" spans="1:5">
      <c r="A31188">
        <v>85331</v>
      </c>
      <c r="C31188" t="s">
        <v>12154</v>
      </c>
      <c r="E31188" t="s">
        <v>155</v>
      </c>
    </row>
    <row r="31189" spans="1:5">
      <c r="C31189" t="s">
        <v>12155</v>
      </c>
    </row>
    <row r="31190" spans="1:5">
      <c r="C31190" t="s">
        <v>12156</v>
      </c>
    </row>
    <row r="31192" spans="1:5">
      <c r="A31192">
        <v>85332100</v>
      </c>
      <c r="C31192" t="s">
        <v>12157</v>
      </c>
      <c r="E31192" t="s">
        <v>155</v>
      </c>
    </row>
    <row r="31193" spans="1:5">
      <c r="C31193" t="s">
        <v>12158</v>
      </c>
    </row>
    <row r="31195" spans="1:5">
      <c r="A31195">
        <v>853329</v>
      </c>
      <c r="C31195" t="s">
        <v>27</v>
      </c>
      <c r="E31195">
        <v>3</v>
      </c>
    </row>
    <row r="31197" spans="1:5">
      <c r="C31197" t="s">
        <v>12159</v>
      </c>
    </row>
    <row r="31198" spans="1:5">
      <c r="C31198" t="s">
        <v>12160</v>
      </c>
    </row>
    <row r="31200" spans="1:5">
      <c r="A31200">
        <v>853331</v>
      </c>
      <c r="C31200" t="s">
        <v>12157</v>
      </c>
      <c r="E31200" t="s">
        <v>155</v>
      </c>
    </row>
    <row r="31201" spans="1:5">
      <c r="C31201" t="s">
        <v>12158</v>
      </c>
    </row>
    <row r="31203" spans="1:5">
      <c r="A31203">
        <v>853339</v>
      </c>
      <c r="C31203" t="s">
        <v>27</v>
      </c>
      <c r="E31203">
        <v>3</v>
      </c>
    </row>
    <row r="31205" spans="1:5">
      <c r="A31205">
        <v>85334</v>
      </c>
      <c r="C31205" t="s">
        <v>12161</v>
      </c>
      <c r="E31205" t="s">
        <v>155</v>
      </c>
    </row>
    <row r="31206" spans="1:5">
      <c r="C31206" t="s">
        <v>12162</v>
      </c>
    </row>
    <row r="31208" spans="1:5">
      <c r="A31208">
        <v>85339</v>
      </c>
      <c r="C31208" t="s">
        <v>7487</v>
      </c>
      <c r="E31208">
        <v>3</v>
      </c>
    </row>
    <row r="31210" spans="1:5">
      <c r="A31210">
        <v>8534</v>
      </c>
      <c r="C31210" t="s">
        <v>12163</v>
      </c>
      <c r="E31210">
        <v>20</v>
      </c>
    </row>
    <row r="31212" spans="1:5">
      <c r="A31212">
        <v>8535</v>
      </c>
      <c r="C31212" t="s">
        <v>12164</v>
      </c>
    </row>
    <row r="31213" spans="1:5">
      <c r="C31213" t="s">
        <v>12165</v>
      </c>
    </row>
    <row r="31214" spans="1:5">
      <c r="C31214" t="s">
        <v>12166</v>
      </c>
    </row>
    <row r="31215" spans="1:5">
      <c r="C31215" t="s">
        <v>12167</v>
      </c>
    </row>
    <row r="31216" spans="1:5">
      <c r="C31216" t="s">
        <v>12168</v>
      </c>
    </row>
    <row r="31217" spans="1:5">
      <c r="C31217" t="s">
        <v>12169</v>
      </c>
    </row>
    <row r="31218" spans="1:5">
      <c r="C31218" t="s">
        <v>12170</v>
      </c>
    </row>
    <row r="31220" spans="1:5">
      <c r="A31220">
        <v>85351</v>
      </c>
      <c r="C31220" t="s">
        <v>12171</v>
      </c>
      <c r="E31220">
        <v>20</v>
      </c>
    </row>
    <row r="31222" spans="1:5">
      <c r="C31222" t="s">
        <v>12172</v>
      </c>
    </row>
    <row r="31224" spans="1:5">
      <c r="C31224" t="s">
        <v>12173</v>
      </c>
    </row>
    <row r="31226" spans="1:5">
      <c r="A31226">
        <v>85352110</v>
      </c>
      <c r="C31226" t="s">
        <v>12174</v>
      </c>
      <c r="E31226" t="s">
        <v>98</v>
      </c>
    </row>
    <row r="31228" spans="1:5">
      <c r="A31228">
        <v>8535219</v>
      </c>
      <c r="C31228" t="s">
        <v>56</v>
      </c>
      <c r="E31228">
        <v>11</v>
      </c>
    </row>
    <row r="31230" spans="1:5">
      <c r="A31230">
        <v>853529</v>
      </c>
      <c r="C31230" t="s">
        <v>27</v>
      </c>
      <c r="E31230">
        <v>11</v>
      </c>
    </row>
    <row r="31232" spans="1:5">
      <c r="C31232" t="s">
        <v>12175</v>
      </c>
    </row>
    <row r="31233" spans="1:6">
      <c r="C31233" t="s">
        <v>12176</v>
      </c>
    </row>
    <row r="31235" spans="1:6">
      <c r="A31235">
        <v>8535301</v>
      </c>
      <c r="C31235" t="s">
        <v>12177</v>
      </c>
      <c r="E31235" t="s">
        <v>98</v>
      </c>
    </row>
    <row r="31238" spans="1:6">
      <c r="A31238">
        <v>463</v>
      </c>
    </row>
    <row r="31240" spans="1:6">
      <c r="A31240" t="s">
        <v>0</v>
      </c>
      <c r="D31240" t="s">
        <v>1</v>
      </c>
      <c r="F31240" t="s">
        <v>2</v>
      </c>
    </row>
    <row r="31242" spans="1:6">
      <c r="A31242" t="s">
        <v>4</v>
      </c>
      <c r="B31242" t="s">
        <v>5</v>
      </c>
    </row>
    <row r="31243" spans="1:6">
      <c r="A31243" t="s">
        <v>7</v>
      </c>
      <c r="B31243" t="s">
        <v>8</v>
      </c>
    </row>
    <row r="31244" spans="1:6">
      <c r="A31244" t="s">
        <v>12</v>
      </c>
    </row>
    <row r="31246" spans="1:6">
      <c r="A31246">
        <v>-1</v>
      </c>
      <c r="B31246">
        <v>-2</v>
      </c>
      <c r="E31246">
        <v>-3</v>
      </c>
      <c r="F31246">
        <v>-4</v>
      </c>
    </row>
    <row r="31248" spans="1:6">
      <c r="A31248">
        <v>8535309</v>
      </c>
      <c r="C31248" t="s">
        <v>56</v>
      </c>
      <c r="F31248">
        <v>11</v>
      </c>
    </row>
    <row r="31250" spans="1:6">
      <c r="C31250" t="s">
        <v>12178</v>
      </c>
    </row>
    <row r="31251" spans="1:6">
      <c r="C31251" t="s">
        <v>12179</v>
      </c>
    </row>
    <row r="31253" spans="1:6">
      <c r="A31253">
        <v>8535401</v>
      </c>
      <c r="C31253" t="s">
        <v>12180</v>
      </c>
      <c r="F31253" t="s">
        <v>98</v>
      </c>
    </row>
    <row r="31255" spans="1:6">
      <c r="A31255">
        <v>8535409</v>
      </c>
      <c r="C31255" t="s">
        <v>56</v>
      </c>
      <c r="F31255">
        <v>11</v>
      </c>
    </row>
    <row r="31257" spans="1:6">
      <c r="A31257">
        <v>85359</v>
      </c>
      <c r="C31257" t="s">
        <v>33</v>
      </c>
      <c r="F31257">
        <v>11</v>
      </c>
    </row>
    <row r="31259" spans="1:6">
      <c r="A31259">
        <v>8536</v>
      </c>
      <c r="C31259" t="s">
        <v>12164</v>
      </c>
    </row>
    <row r="31260" spans="1:6">
      <c r="C31260" t="s">
        <v>12165</v>
      </c>
    </row>
    <row r="31261" spans="1:6">
      <c r="C31261" t="s">
        <v>12166</v>
      </c>
    </row>
    <row r="31262" spans="1:6">
      <c r="C31262" t="s">
        <v>12181</v>
      </c>
    </row>
    <row r="31263" spans="1:6">
      <c r="C31263" t="s">
        <v>12182</v>
      </c>
    </row>
    <row r="31264" spans="1:6">
      <c r="C31264" t="s">
        <v>12169</v>
      </c>
    </row>
    <row r="31265" spans="1:6">
      <c r="C31265" t="s">
        <v>12183</v>
      </c>
    </row>
    <row r="31266" spans="1:6">
      <c r="C31266" t="s">
        <v>12184</v>
      </c>
    </row>
    <row r="31267" spans="1:6">
      <c r="C31267" t="s">
        <v>12185</v>
      </c>
    </row>
    <row r="31269" spans="1:6">
      <c r="A31269">
        <v>85361</v>
      </c>
      <c r="C31269" t="s">
        <v>12171</v>
      </c>
      <c r="F31269">
        <v>20</v>
      </c>
    </row>
    <row r="31271" spans="1:6">
      <c r="C31271" t="s">
        <v>12172</v>
      </c>
    </row>
    <row r="31273" spans="1:6">
      <c r="A31273">
        <v>85362010</v>
      </c>
      <c r="C31273" t="s">
        <v>12186</v>
      </c>
      <c r="F31273" t="s">
        <v>155</v>
      </c>
    </row>
    <row r="31275" spans="1:6">
      <c r="A31275">
        <v>8536202</v>
      </c>
      <c r="C31275" t="s">
        <v>12187</v>
      </c>
      <c r="F31275">
        <v>3</v>
      </c>
    </row>
    <row r="31277" spans="1:6">
      <c r="A31277">
        <v>8536209</v>
      </c>
      <c r="C31277" t="s">
        <v>56</v>
      </c>
      <c r="F31277">
        <v>20</v>
      </c>
    </row>
    <row r="31279" spans="1:6">
      <c r="A31279">
        <v>85363</v>
      </c>
      <c r="C31279" t="s">
        <v>12188</v>
      </c>
      <c r="F31279">
        <v>20</v>
      </c>
    </row>
    <row r="31281" spans="1:6">
      <c r="C31281" t="s">
        <v>12189</v>
      </c>
    </row>
    <row r="31283" spans="1:6">
      <c r="A31283">
        <v>85364100</v>
      </c>
      <c r="C31283" t="s">
        <v>12190</v>
      </c>
      <c r="F31283" t="s">
        <v>155</v>
      </c>
    </row>
    <row r="31285" spans="1:6">
      <c r="A31285">
        <v>853649</v>
      </c>
      <c r="C31285" t="s">
        <v>27</v>
      </c>
      <c r="F31285">
        <v>3</v>
      </c>
    </row>
    <row r="31287" spans="1:6">
      <c r="C31287" t="s">
        <v>12191</v>
      </c>
    </row>
    <row r="31289" spans="1:6">
      <c r="A31289">
        <v>85365010</v>
      </c>
      <c r="C31289" t="s">
        <v>12192</v>
      </c>
      <c r="F31289">
        <v>11</v>
      </c>
    </row>
    <row r="31291" spans="1:6">
      <c r="C31291" t="s">
        <v>12193</v>
      </c>
    </row>
    <row r="31293" spans="1:6">
      <c r="A31293">
        <v>85365021</v>
      </c>
      <c r="C31293" t="s">
        <v>12194</v>
      </c>
      <c r="F31293" t="s">
        <v>5220</v>
      </c>
    </row>
    <row r="31294" spans="1:6">
      <c r="C31294" t="s">
        <v>12195</v>
      </c>
    </row>
    <row r="31295" spans="1:6">
      <c r="C31295" t="s">
        <v>12196</v>
      </c>
      <c r="E31295" t="s">
        <v>12197</v>
      </c>
    </row>
    <row r="31296" spans="1:6">
      <c r="C31296" t="s">
        <v>12198</v>
      </c>
    </row>
    <row r="31297" spans="1:6">
      <c r="C31297" t="s">
        <v>12199</v>
      </c>
    </row>
    <row r="31298" spans="1:6">
      <c r="C31298" t="s">
        <v>12200</v>
      </c>
    </row>
    <row r="31299" spans="1:6">
      <c r="C31299" t="s">
        <v>12201</v>
      </c>
    </row>
    <row r="31300" spans="1:6">
      <c r="C31300" t="s">
        <v>12202</v>
      </c>
    </row>
    <row r="31301" spans="1:6">
      <c r="C31301" t="s">
        <v>12203</v>
      </c>
    </row>
    <row r="31302" spans="1:6">
      <c r="C31302" t="s">
        <v>12204</v>
      </c>
    </row>
    <row r="31303" spans="1:6">
      <c r="C31303" t="s">
        <v>5187</v>
      </c>
      <c r="D31303" t="s">
        <v>5145</v>
      </c>
    </row>
    <row r="31305" spans="1:6">
      <c r="A31305">
        <v>85365022</v>
      </c>
      <c r="C31305" t="s">
        <v>12205</v>
      </c>
      <c r="F31305" t="s">
        <v>5220</v>
      </c>
    </row>
    <row r="31306" spans="1:6">
      <c r="C31306" t="s">
        <v>12206</v>
      </c>
    </row>
    <row r="31307" spans="1:6">
      <c r="C31307" t="s">
        <v>12207</v>
      </c>
      <c r="E31307" t="s">
        <v>12208</v>
      </c>
    </row>
    <row r="31308" spans="1:6">
      <c r="C31308" t="s">
        <v>5388</v>
      </c>
    </row>
    <row r="31310" spans="1:6">
      <c r="A31310">
        <v>85365029</v>
      </c>
      <c r="C31310" t="s">
        <v>1213</v>
      </c>
      <c r="F31310">
        <v>35</v>
      </c>
    </row>
    <row r="31313" spans="1:5">
      <c r="A31313">
        <v>464</v>
      </c>
    </row>
    <row r="31315" spans="1:5">
      <c r="A31315" t="s">
        <v>0</v>
      </c>
      <c r="D31315" t="s">
        <v>1</v>
      </c>
      <c r="E31315" t="s">
        <v>2</v>
      </c>
    </row>
    <row r="31317" spans="1:5">
      <c r="A31317" t="s">
        <v>4</v>
      </c>
      <c r="B31317" t="s">
        <v>5</v>
      </c>
    </row>
    <row r="31318" spans="1:5">
      <c r="A31318" t="s">
        <v>7</v>
      </c>
      <c r="B31318" t="s">
        <v>8</v>
      </c>
    </row>
    <row r="31319" spans="1:5">
      <c r="A31319" t="s">
        <v>12</v>
      </c>
    </row>
    <row r="31321" spans="1:5">
      <c r="A31321">
        <v>-1</v>
      </c>
      <c r="B31321">
        <v>-2</v>
      </c>
      <c r="D31321">
        <v>-3</v>
      </c>
      <c r="E31321">
        <v>-4</v>
      </c>
    </row>
    <row r="31323" spans="1:5">
      <c r="C31323" t="s">
        <v>2232</v>
      </c>
    </row>
    <row r="31325" spans="1:5">
      <c r="A31325">
        <v>85365091</v>
      </c>
      <c r="C31325" t="s">
        <v>11457</v>
      </c>
      <c r="E31325" t="s">
        <v>5220</v>
      </c>
    </row>
    <row r="31327" spans="1:5">
      <c r="A31327">
        <v>85365099</v>
      </c>
      <c r="C31327" t="s">
        <v>1213</v>
      </c>
      <c r="E31327">
        <v>20</v>
      </c>
    </row>
    <row r="31329" spans="1:5">
      <c r="C31329" t="s">
        <v>12209</v>
      </c>
    </row>
    <row r="31331" spans="1:5">
      <c r="A31331">
        <v>85366100</v>
      </c>
      <c r="C31331" t="s">
        <v>12210</v>
      </c>
      <c r="E31331">
        <v>20</v>
      </c>
    </row>
    <row r="31333" spans="1:5">
      <c r="C31333" t="s">
        <v>676</v>
      </c>
    </row>
    <row r="31335" spans="1:5">
      <c r="A31335">
        <v>85366910</v>
      </c>
      <c r="C31335" t="s">
        <v>12211</v>
      </c>
      <c r="E31335" t="s">
        <v>155</v>
      </c>
    </row>
    <row r="31337" spans="1:5">
      <c r="A31337">
        <v>8536699</v>
      </c>
      <c r="C31337" t="s">
        <v>56</v>
      </c>
      <c r="E31337">
        <v>20</v>
      </c>
    </row>
    <row r="31339" spans="1:5">
      <c r="A31339">
        <v>85367</v>
      </c>
      <c r="C31339" t="s">
        <v>12212</v>
      </c>
      <c r="E31339">
        <v>20</v>
      </c>
    </row>
    <row r="31340" spans="1:5">
      <c r="C31340" t="s">
        <v>12213</v>
      </c>
    </row>
    <row r="31342" spans="1:5">
      <c r="C31342" t="s">
        <v>12214</v>
      </c>
    </row>
    <row r="31344" spans="1:5">
      <c r="A31344">
        <v>85369010</v>
      </c>
      <c r="C31344" t="s">
        <v>12215</v>
      </c>
      <c r="E31344">
        <v>3</v>
      </c>
    </row>
    <row r="31346" spans="1:5">
      <c r="A31346">
        <v>8536903</v>
      </c>
      <c r="C31346" t="s">
        <v>12216</v>
      </c>
      <c r="E31346">
        <v>11</v>
      </c>
    </row>
    <row r="31347" spans="1:5">
      <c r="C31347" t="s">
        <v>11894</v>
      </c>
    </row>
    <row r="31349" spans="1:5">
      <c r="A31349">
        <v>8536909</v>
      </c>
      <c r="C31349" t="s">
        <v>56</v>
      </c>
      <c r="E31349">
        <v>20</v>
      </c>
    </row>
    <row r="31351" spans="1:5">
      <c r="A31351">
        <v>8537</v>
      </c>
      <c r="C31351" t="s">
        <v>12217</v>
      </c>
    </row>
    <row r="31352" spans="1:5">
      <c r="C31352" t="s">
        <v>12218</v>
      </c>
    </row>
    <row r="31353" spans="1:5">
      <c r="C31353" t="s">
        <v>12219</v>
      </c>
    </row>
    <row r="31354" spans="1:5">
      <c r="C31354" t="s">
        <v>12220</v>
      </c>
    </row>
    <row r="31355" spans="1:5">
      <c r="C31355" t="s">
        <v>12221</v>
      </c>
    </row>
    <row r="31356" spans="1:5">
      <c r="C31356" t="s">
        <v>12222</v>
      </c>
    </row>
    <row r="31357" spans="1:5">
      <c r="C31357" t="s">
        <v>12223</v>
      </c>
    </row>
    <row r="31358" spans="1:5">
      <c r="C31358" t="s">
        <v>12224</v>
      </c>
    </row>
    <row r="31360" spans="1:5">
      <c r="C31360" t="s">
        <v>12225</v>
      </c>
    </row>
    <row r="31362" spans="1:5">
      <c r="A31362">
        <v>85371010</v>
      </c>
      <c r="C31362" t="s">
        <v>2414</v>
      </c>
      <c r="D31362" t="s">
        <v>12226</v>
      </c>
      <c r="E31362">
        <v>35</v>
      </c>
    </row>
    <row r="31363" spans="1:5">
      <c r="C31363" t="s">
        <v>5421</v>
      </c>
    </row>
    <row r="31365" spans="1:5">
      <c r="A31365">
        <v>8537102</v>
      </c>
      <c r="C31365" t="s">
        <v>2414</v>
      </c>
      <c r="D31365" t="s">
        <v>12227</v>
      </c>
      <c r="E31365">
        <v>35</v>
      </c>
    </row>
    <row r="31366" spans="1:5">
      <c r="C31366" t="s">
        <v>11736</v>
      </c>
    </row>
    <row r="31367" spans="1:5">
      <c r="A31367">
        <v>8537109</v>
      </c>
      <c r="C31367" t="s">
        <v>2414</v>
      </c>
      <c r="D31367" t="s">
        <v>79</v>
      </c>
      <c r="E31367">
        <v>20</v>
      </c>
    </row>
    <row r="31369" spans="1:5">
      <c r="A31369">
        <v>85372</v>
      </c>
      <c r="C31369" t="s">
        <v>12228</v>
      </c>
      <c r="E31369" t="s">
        <v>98</v>
      </c>
    </row>
    <row r="31371" spans="1:5">
      <c r="A31371">
        <v>8538</v>
      </c>
      <c r="C31371" t="s">
        <v>10130</v>
      </c>
    </row>
    <row r="31372" spans="1:5">
      <c r="C31372" t="s">
        <v>12229</v>
      </c>
    </row>
    <row r="31373" spans="1:5">
      <c r="C31373" t="s">
        <v>12230</v>
      </c>
    </row>
    <row r="31374" spans="1:5">
      <c r="A31374">
        <v>85381</v>
      </c>
      <c r="C31374" t="s">
        <v>12231</v>
      </c>
      <c r="E31374" t="s">
        <v>98</v>
      </c>
    </row>
    <row r="31375" spans="1:5">
      <c r="C31375" t="s">
        <v>12232</v>
      </c>
    </row>
    <row r="31376" spans="1:5">
      <c r="C31376" t="s">
        <v>12233</v>
      </c>
    </row>
    <row r="31378" spans="1:5">
      <c r="C31378" t="s">
        <v>95</v>
      </c>
    </row>
    <row r="31380" spans="1:5">
      <c r="A31380">
        <v>85389010</v>
      </c>
      <c r="C31380" t="s">
        <v>12234</v>
      </c>
      <c r="E31380">
        <v>3</v>
      </c>
    </row>
    <row r="31381" spans="1:5">
      <c r="C31381" t="s">
        <v>12235</v>
      </c>
    </row>
    <row r="31383" spans="1:5">
      <c r="A31383">
        <v>8538909</v>
      </c>
      <c r="C31383" t="s">
        <v>56</v>
      </c>
      <c r="E31383">
        <v>16</v>
      </c>
    </row>
    <row r="31390" spans="1:5">
      <c r="A31390">
        <v>465</v>
      </c>
    </row>
    <row r="31392" spans="1:5">
      <c r="A31392" t="s">
        <v>0</v>
      </c>
      <c r="D31392" t="s">
        <v>1</v>
      </c>
      <c r="E31392" t="s">
        <v>2</v>
      </c>
    </row>
    <row r="31394" spans="1:5">
      <c r="A31394" t="s">
        <v>4</v>
      </c>
      <c r="B31394" t="s">
        <v>5</v>
      </c>
    </row>
    <row r="31395" spans="1:5">
      <c r="A31395" t="s">
        <v>7</v>
      </c>
      <c r="B31395" t="s">
        <v>8</v>
      </c>
    </row>
    <row r="31396" spans="1:5">
      <c r="A31396" t="s">
        <v>12</v>
      </c>
    </row>
    <row r="31398" spans="1:5">
      <c r="A31398">
        <v>-1</v>
      </c>
      <c r="B31398">
        <v>-2</v>
      </c>
      <c r="D31398">
        <v>-3</v>
      </c>
      <c r="E31398">
        <v>-4</v>
      </c>
    </row>
    <row r="31400" spans="1:5">
      <c r="A31400">
        <v>8539</v>
      </c>
      <c r="C31400" t="s">
        <v>12236</v>
      </c>
    </row>
    <row r="31401" spans="1:5">
      <c r="C31401" t="s">
        <v>12237</v>
      </c>
    </row>
    <row r="31402" spans="1:5">
      <c r="C31402" t="s">
        <v>12238</v>
      </c>
    </row>
    <row r="31403" spans="1:5">
      <c r="C31403" t="s">
        <v>12239</v>
      </c>
    </row>
    <row r="31405" spans="1:5">
      <c r="A31405">
        <v>85391</v>
      </c>
      <c r="C31405" t="s">
        <v>12240</v>
      </c>
      <c r="E31405">
        <v>35</v>
      </c>
    </row>
    <row r="31407" spans="1:5">
      <c r="C31407" t="s">
        <v>12241</v>
      </c>
    </row>
    <row r="31408" spans="1:5">
      <c r="C31408" t="s">
        <v>12242</v>
      </c>
    </row>
    <row r="31410" spans="1:5">
      <c r="C31410" t="s">
        <v>12243</v>
      </c>
    </row>
    <row r="31412" spans="1:5">
      <c r="A31412">
        <v>85392110</v>
      </c>
      <c r="C31412" t="s">
        <v>12244</v>
      </c>
      <c r="E31412">
        <v>35</v>
      </c>
    </row>
    <row r="31414" spans="1:5">
      <c r="A31414">
        <v>8539219</v>
      </c>
      <c r="C31414" t="s">
        <v>56</v>
      </c>
      <c r="E31414">
        <v>11</v>
      </c>
    </row>
    <row r="31416" spans="1:5">
      <c r="A31416">
        <v>853922</v>
      </c>
      <c r="C31416" t="s">
        <v>12245</v>
      </c>
      <c r="E31416" t="s">
        <v>98</v>
      </c>
    </row>
    <row r="31417" spans="1:5">
      <c r="C31417" t="s">
        <v>12246</v>
      </c>
    </row>
    <row r="31419" spans="1:5">
      <c r="C31419" t="s">
        <v>676</v>
      </c>
    </row>
    <row r="31421" spans="1:5">
      <c r="A31421">
        <v>85392910</v>
      </c>
      <c r="C31421" t="s">
        <v>12247</v>
      </c>
      <c r="E31421">
        <v>35</v>
      </c>
    </row>
    <row r="31423" spans="1:5">
      <c r="A31423">
        <v>8539292</v>
      </c>
      <c r="C31423" t="s">
        <v>12248</v>
      </c>
      <c r="E31423">
        <v>20</v>
      </c>
    </row>
    <row r="31425" spans="1:5">
      <c r="A31425">
        <v>8539299</v>
      </c>
      <c r="C31425" t="s">
        <v>56</v>
      </c>
      <c r="E31425">
        <v>20</v>
      </c>
    </row>
    <row r="31427" spans="1:5">
      <c r="C31427" t="s">
        <v>12249</v>
      </c>
    </row>
    <row r="31429" spans="1:5">
      <c r="C31429" t="s">
        <v>12250</v>
      </c>
    </row>
    <row r="31431" spans="1:5">
      <c r="A31431">
        <v>85393110</v>
      </c>
      <c r="C31431" t="s">
        <v>12251</v>
      </c>
      <c r="E31431">
        <v>3</v>
      </c>
    </row>
    <row r="31433" spans="1:5">
      <c r="A31433">
        <v>8539312</v>
      </c>
      <c r="C31433" t="s">
        <v>12252</v>
      </c>
      <c r="E31433">
        <v>3</v>
      </c>
    </row>
    <row r="31435" spans="1:5">
      <c r="A31435">
        <v>8539319</v>
      </c>
      <c r="C31435" t="s">
        <v>56</v>
      </c>
      <c r="E31435">
        <v>20</v>
      </c>
    </row>
    <row r="31437" spans="1:5">
      <c r="C31437" t="s">
        <v>12253</v>
      </c>
    </row>
    <row r="31438" spans="1:5">
      <c r="C31438" t="s">
        <v>12254</v>
      </c>
    </row>
    <row r="31440" spans="1:5">
      <c r="A31440">
        <v>8539321</v>
      </c>
      <c r="C31440" t="s">
        <v>12251</v>
      </c>
      <c r="E31440">
        <v>3</v>
      </c>
    </row>
    <row r="31442" spans="1:5">
      <c r="A31442">
        <v>8539322</v>
      </c>
      <c r="C31442" t="s">
        <v>12252</v>
      </c>
      <c r="E31442">
        <v>3</v>
      </c>
    </row>
    <row r="31444" spans="1:5">
      <c r="A31444">
        <v>8539329</v>
      </c>
      <c r="C31444" t="s">
        <v>56</v>
      </c>
      <c r="E31444">
        <v>20</v>
      </c>
    </row>
    <row r="31446" spans="1:5">
      <c r="A31446">
        <v>853939</v>
      </c>
      <c r="C31446" t="s">
        <v>27</v>
      </c>
      <c r="E31446">
        <v>20</v>
      </c>
    </row>
    <row r="31448" spans="1:5">
      <c r="C31448" t="s">
        <v>12255</v>
      </c>
    </row>
    <row r="31450" spans="1:5">
      <c r="A31450">
        <v>85394100</v>
      </c>
      <c r="C31450" t="s">
        <v>12256</v>
      </c>
      <c r="E31450">
        <v>20</v>
      </c>
    </row>
    <row r="31452" spans="1:5">
      <c r="C31452" t="s">
        <v>676</v>
      </c>
    </row>
    <row r="31454" spans="1:5">
      <c r="A31454">
        <v>85394910</v>
      </c>
      <c r="C31454" t="s">
        <v>12257</v>
      </c>
      <c r="E31454">
        <v>20</v>
      </c>
    </row>
    <row r="31456" spans="1:5">
      <c r="A31456">
        <v>8539492</v>
      </c>
      <c r="C31456" t="s">
        <v>12258</v>
      </c>
      <c r="E31456">
        <v>20</v>
      </c>
    </row>
    <row r="31458" spans="1:5">
      <c r="C31458" t="s">
        <v>12259</v>
      </c>
    </row>
    <row r="31460" spans="1:5">
      <c r="A31460">
        <v>85395010</v>
      </c>
      <c r="C31460" t="s">
        <v>2414</v>
      </c>
      <c r="D31460" t="s">
        <v>12260</v>
      </c>
      <c r="E31460">
        <v>3</v>
      </c>
    </row>
    <row r="31462" spans="1:5">
      <c r="A31462">
        <v>8539502</v>
      </c>
      <c r="C31462" t="s">
        <v>12261</v>
      </c>
      <c r="E31462">
        <v>3</v>
      </c>
    </row>
    <row r="31464" spans="1:5">
      <c r="C31464" t="s">
        <v>10074</v>
      </c>
    </row>
    <row r="31466" spans="1:5">
      <c r="A31466">
        <v>85399010</v>
      </c>
      <c r="C31466" t="s">
        <v>12262</v>
      </c>
      <c r="E31466" t="s">
        <v>155</v>
      </c>
    </row>
    <row r="31467" spans="1:5">
      <c r="C31467" t="s">
        <v>12263</v>
      </c>
    </row>
    <row r="31469" spans="1:5">
      <c r="A31469">
        <v>8539902</v>
      </c>
      <c r="C31469" t="s">
        <v>12264</v>
      </c>
      <c r="E31469" t="s">
        <v>155</v>
      </c>
    </row>
    <row r="31471" spans="1:5">
      <c r="A31471">
        <v>8539903</v>
      </c>
      <c r="C31471" t="s">
        <v>12265</v>
      </c>
      <c r="E31471" t="s">
        <v>265</v>
      </c>
    </row>
    <row r="31473" spans="1:5">
      <c r="A31473">
        <v>8539904</v>
      </c>
      <c r="C31473" t="s">
        <v>12266</v>
      </c>
      <c r="E31473">
        <v>3</v>
      </c>
    </row>
    <row r="31475" spans="1:5">
      <c r="A31475">
        <v>8539909</v>
      </c>
      <c r="C31475" t="s">
        <v>56</v>
      </c>
      <c r="E31475">
        <v>11</v>
      </c>
    </row>
    <row r="31478" spans="1:5">
      <c r="A31478">
        <v>466</v>
      </c>
    </row>
    <row r="31480" spans="1:5">
      <c r="A31480" t="s">
        <v>0</v>
      </c>
      <c r="C31480" t="s">
        <v>1</v>
      </c>
      <c r="D31480" t="s">
        <v>2</v>
      </c>
    </row>
    <row r="31482" spans="1:5">
      <c r="A31482" t="s">
        <v>4</v>
      </c>
      <c r="B31482" t="s">
        <v>5</v>
      </c>
    </row>
    <row r="31483" spans="1:5">
      <c r="A31483" t="s">
        <v>7</v>
      </c>
      <c r="B31483" t="s">
        <v>8</v>
      </c>
    </row>
    <row r="31484" spans="1:5">
      <c r="A31484" t="s">
        <v>12</v>
      </c>
    </row>
    <row r="31486" spans="1:5">
      <c r="A31486">
        <v>-1</v>
      </c>
      <c r="B31486">
        <v>-2</v>
      </c>
      <c r="C31486">
        <v>-3</v>
      </c>
      <c r="D31486">
        <v>-4</v>
      </c>
    </row>
    <row r="31488" spans="1:5">
      <c r="A31488">
        <v>854</v>
      </c>
      <c r="C31488" t="s">
        <v>12267</v>
      </c>
    </row>
    <row r="31489" spans="1:4">
      <c r="C31489" t="s">
        <v>12268</v>
      </c>
    </row>
    <row r="31490" spans="1:4">
      <c r="C31490" t="s">
        <v>12269</v>
      </c>
    </row>
    <row r="31491" spans="1:4">
      <c r="C31491" t="s">
        <v>12270</v>
      </c>
    </row>
    <row r="31492" spans="1:4">
      <c r="C31492" t="s">
        <v>12271</v>
      </c>
    </row>
    <row r="31494" spans="1:4">
      <c r="C31494" t="s">
        <v>12272</v>
      </c>
    </row>
    <row r="31495" spans="1:4">
      <c r="C31495" t="s">
        <v>12273</v>
      </c>
    </row>
    <row r="31497" spans="1:4">
      <c r="A31497">
        <v>854011</v>
      </c>
      <c r="C31497" t="s">
        <v>12274</v>
      </c>
      <c r="D31497">
        <v>3</v>
      </c>
    </row>
    <row r="31499" spans="1:4">
      <c r="A31499">
        <v>854012</v>
      </c>
      <c r="C31499" t="s">
        <v>12275</v>
      </c>
      <c r="D31499">
        <v>3</v>
      </c>
    </row>
    <row r="31501" spans="1:4">
      <c r="A31501">
        <v>85402</v>
      </c>
      <c r="C31501" t="s">
        <v>12276</v>
      </c>
      <c r="D31501" t="s">
        <v>155</v>
      </c>
    </row>
    <row r="31502" spans="1:4">
      <c r="C31502" t="s">
        <v>12277</v>
      </c>
    </row>
    <row r="31504" spans="1:4">
      <c r="A31504">
        <v>85404</v>
      </c>
      <c r="C31504" t="s">
        <v>12278</v>
      </c>
      <c r="D31504" t="s">
        <v>155</v>
      </c>
    </row>
    <row r="31505" spans="1:4">
      <c r="C31505" t="s">
        <v>12279</v>
      </c>
    </row>
    <row r="31506" spans="1:4">
      <c r="C31506" t="s">
        <v>12280</v>
      </c>
    </row>
    <row r="31508" spans="1:4">
      <c r="A31508">
        <v>85406</v>
      </c>
      <c r="C31508" t="s">
        <v>12281</v>
      </c>
      <c r="D31508">
        <v>3</v>
      </c>
    </row>
    <row r="31510" spans="1:4">
      <c r="C31510" t="s">
        <v>12282</v>
      </c>
    </row>
    <row r="31511" spans="1:4">
      <c r="C31511" t="s">
        <v>12283</v>
      </c>
    </row>
    <row r="31512" spans="1:4">
      <c r="C31512" t="s">
        <v>12284</v>
      </c>
    </row>
    <row r="31514" spans="1:4">
      <c r="A31514">
        <v>854071</v>
      </c>
      <c r="C31514" t="s">
        <v>12285</v>
      </c>
      <c r="D31514">
        <v>3</v>
      </c>
    </row>
    <row r="31516" spans="1:4">
      <c r="A31516">
        <v>854079</v>
      </c>
      <c r="C31516" t="s">
        <v>27</v>
      </c>
      <c r="D31516">
        <v>3</v>
      </c>
    </row>
    <row r="31518" spans="1:4">
      <c r="C31518" t="s">
        <v>12286</v>
      </c>
    </row>
    <row r="31520" spans="1:4">
      <c r="A31520">
        <v>85408100</v>
      </c>
      <c r="C31520" t="s">
        <v>12287</v>
      </c>
      <c r="D31520" t="s">
        <v>155</v>
      </c>
    </row>
    <row r="31522" spans="1:4">
      <c r="A31522">
        <v>854089</v>
      </c>
      <c r="C31522" t="s">
        <v>27</v>
      </c>
      <c r="D31522">
        <v>3</v>
      </c>
    </row>
    <row r="31524" spans="1:4">
      <c r="C31524" t="s">
        <v>10074</v>
      </c>
    </row>
    <row r="31526" spans="1:4">
      <c r="A31526">
        <v>85409100</v>
      </c>
      <c r="C31526" t="s">
        <v>12288</v>
      </c>
      <c r="D31526">
        <v>3</v>
      </c>
    </row>
    <row r="31528" spans="1:4">
      <c r="A31528">
        <v>854099</v>
      </c>
      <c r="C31528" t="s">
        <v>27</v>
      </c>
      <c r="D31528">
        <v>3</v>
      </c>
    </row>
    <row r="31530" spans="1:4">
      <c r="A31530">
        <v>8541</v>
      </c>
      <c r="C31530" t="s">
        <v>12289</v>
      </c>
    </row>
    <row r="31531" spans="1:4">
      <c r="C31531" t="s">
        <v>12290</v>
      </c>
    </row>
    <row r="31532" spans="1:4">
      <c r="C31532" t="s">
        <v>12291</v>
      </c>
    </row>
    <row r="31533" spans="1:4">
      <c r="C31533" t="s">
        <v>12292</v>
      </c>
    </row>
    <row r="31534" spans="1:4">
      <c r="C31534" t="s">
        <v>12293</v>
      </c>
    </row>
    <row r="31535" spans="1:4">
      <c r="C31535" t="s">
        <v>12294</v>
      </c>
    </row>
    <row r="31536" spans="1:4">
      <c r="C31536" t="s">
        <v>12295</v>
      </c>
    </row>
    <row r="31538" spans="1:4">
      <c r="A31538">
        <v>85411</v>
      </c>
      <c r="C31538" t="s">
        <v>12296</v>
      </c>
      <c r="D31538" t="s">
        <v>155</v>
      </c>
    </row>
    <row r="31539" spans="1:4">
      <c r="C31539" t="s">
        <v>12297</v>
      </c>
    </row>
    <row r="31541" spans="1:4">
      <c r="C31541" t="s">
        <v>12298</v>
      </c>
    </row>
    <row r="31542" spans="1:4">
      <c r="C31542" t="s">
        <v>12299</v>
      </c>
    </row>
    <row r="31543" spans="1:4">
      <c r="A31543">
        <v>854121</v>
      </c>
      <c r="C31543" t="s">
        <v>12300</v>
      </c>
      <c r="D31543" t="s">
        <v>155</v>
      </c>
    </row>
    <row r="31545" spans="1:4">
      <c r="A31545">
        <v>854129</v>
      </c>
      <c r="C31545" t="s">
        <v>27</v>
      </c>
      <c r="D31545">
        <v>3</v>
      </c>
    </row>
    <row r="31547" spans="1:4">
      <c r="A31547">
        <v>85413</v>
      </c>
      <c r="C31547" t="s">
        <v>12301</v>
      </c>
      <c r="D31547" t="s">
        <v>155</v>
      </c>
    </row>
    <row r="31548" spans="1:4">
      <c r="C31548" t="s">
        <v>12302</v>
      </c>
    </row>
    <row r="31554" spans="1:5">
      <c r="A31554">
        <v>467</v>
      </c>
    </row>
    <row r="31556" spans="1:5">
      <c r="A31556" t="s">
        <v>0</v>
      </c>
      <c r="D31556" t="s">
        <v>1</v>
      </c>
      <c r="E31556" t="s">
        <v>2</v>
      </c>
    </row>
    <row r="31558" spans="1:5">
      <c r="A31558" t="s">
        <v>4</v>
      </c>
      <c r="B31558" t="s">
        <v>5</v>
      </c>
    </row>
    <row r="31559" spans="1:5">
      <c r="A31559" t="s">
        <v>7</v>
      </c>
      <c r="B31559" t="s">
        <v>8</v>
      </c>
    </row>
    <row r="31560" spans="1:5">
      <c r="A31560" t="s">
        <v>12</v>
      </c>
    </row>
    <row r="31562" spans="1:5">
      <c r="A31562">
        <v>-1</v>
      </c>
      <c r="B31562">
        <v>-2</v>
      </c>
      <c r="D31562">
        <v>-3</v>
      </c>
      <c r="E31562">
        <v>-4</v>
      </c>
    </row>
    <row r="31564" spans="1:5">
      <c r="A31564">
        <v>85414</v>
      </c>
      <c r="C31564" t="s">
        <v>12303</v>
      </c>
      <c r="E31564" t="s">
        <v>155</v>
      </c>
    </row>
    <row r="31565" spans="1:5">
      <c r="C31565" t="s">
        <v>12304</v>
      </c>
    </row>
    <row r="31566" spans="1:5">
      <c r="C31566" t="s">
        <v>12305</v>
      </c>
    </row>
    <row r="31567" spans="1:5">
      <c r="C31567" t="s">
        <v>12306</v>
      </c>
    </row>
    <row r="31569" spans="1:5">
      <c r="A31569">
        <v>85415</v>
      </c>
      <c r="C31569" t="s">
        <v>12307</v>
      </c>
      <c r="E31569">
        <v>3</v>
      </c>
    </row>
    <row r="31571" spans="1:5">
      <c r="A31571">
        <v>85416</v>
      </c>
      <c r="C31571" t="s">
        <v>12308</v>
      </c>
      <c r="E31571">
        <v>3</v>
      </c>
    </row>
    <row r="31573" spans="1:5">
      <c r="A31573">
        <v>85419</v>
      </c>
      <c r="C31573" t="s">
        <v>7487</v>
      </c>
      <c r="E31573">
        <v>3</v>
      </c>
    </row>
    <row r="31575" spans="1:5">
      <c r="A31575">
        <v>8542</v>
      </c>
      <c r="C31575" t="s">
        <v>12309</v>
      </c>
    </row>
    <row r="31577" spans="1:5">
      <c r="C31577" t="s">
        <v>12310</v>
      </c>
    </row>
    <row r="31579" spans="1:5">
      <c r="A31579">
        <v>85423100</v>
      </c>
      <c r="C31579" t="s">
        <v>12311</v>
      </c>
      <c r="E31579" t="s">
        <v>155</v>
      </c>
    </row>
    <row r="31580" spans="1:5">
      <c r="C31580" t="s">
        <v>12312</v>
      </c>
    </row>
    <row r="31581" spans="1:5">
      <c r="C31581" t="s">
        <v>12313</v>
      </c>
    </row>
    <row r="31582" spans="1:5">
      <c r="C31582" t="s">
        <v>12314</v>
      </c>
    </row>
    <row r="31583" spans="1:5">
      <c r="A31583">
        <v>854232</v>
      </c>
      <c r="C31583" t="s">
        <v>60</v>
      </c>
      <c r="D31583" t="s">
        <v>12315</v>
      </c>
      <c r="E31583">
        <v>3</v>
      </c>
    </row>
    <row r="31585" spans="1:5">
      <c r="A31585">
        <v>854233</v>
      </c>
      <c r="C31585" t="s">
        <v>60</v>
      </c>
      <c r="D31585" t="s">
        <v>12316</v>
      </c>
      <c r="E31585">
        <v>3</v>
      </c>
    </row>
    <row r="31587" spans="1:5">
      <c r="A31587">
        <v>854239</v>
      </c>
      <c r="C31587" t="s">
        <v>60</v>
      </c>
      <c r="D31587" t="s">
        <v>79</v>
      </c>
      <c r="E31587">
        <v>3</v>
      </c>
    </row>
    <row r="31589" spans="1:5">
      <c r="A31589">
        <v>85429</v>
      </c>
      <c r="C31589" t="s">
        <v>11941</v>
      </c>
      <c r="E31589">
        <v>3</v>
      </c>
    </row>
    <row r="31591" spans="1:5">
      <c r="A31591">
        <v>8543</v>
      </c>
      <c r="C31591" t="s">
        <v>12317</v>
      </c>
    </row>
    <row r="31592" spans="1:5">
      <c r="C31592" t="s">
        <v>12318</v>
      </c>
    </row>
    <row r="31593" spans="1:5">
      <c r="C31593" t="s">
        <v>11268</v>
      </c>
    </row>
    <row r="31595" spans="1:5">
      <c r="A31595">
        <v>85431</v>
      </c>
      <c r="C31595" t="s">
        <v>12319</v>
      </c>
      <c r="E31595">
        <v>11</v>
      </c>
    </row>
    <row r="31597" spans="1:5">
      <c r="A31597">
        <v>85432</v>
      </c>
      <c r="C31597" t="s">
        <v>12320</v>
      </c>
      <c r="E31597">
        <v>11</v>
      </c>
    </row>
    <row r="31599" spans="1:5">
      <c r="A31599">
        <v>85433</v>
      </c>
      <c r="C31599" t="s">
        <v>12321</v>
      </c>
      <c r="E31599" t="s">
        <v>155</v>
      </c>
    </row>
    <row r="31600" spans="1:5">
      <c r="C31600" t="s">
        <v>12322</v>
      </c>
    </row>
    <row r="31602" spans="1:5">
      <c r="C31602" t="s">
        <v>12323</v>
      </c>
    </row>
    <row r="31604" spans="1:5">
      <c r="A31604">
        <v>85437010</v>
      </c>
      <c r="C31604" t="s">
        <v>2414</v>
      </c>
      <c r="D31604" t="s">
        <v>12324</v>
      </c>
      <c r="E31604">
        <v>3</v>
      </c>
    </row>
    <row r="31606" spans="1:5">
      <c r="A31606">
        <v>8543702</v>
      </c>
      <c r="C31606" t="s">
        <v>2414</v>
      </c>
      <c r="D31606" t="s">
        <v>12325</v>
      </c>
      <c r="E31606">
        <v>20</v>
      </c>
    </row>
    <row r="31608" spans="1:5">
      <c r="A31608">
        <v>8543703</v>
      </c>
      <c r="C31608" t="s">
        <v>2414</v>
      </c>
      <c r="D31608" t="s">
        <v>12326</v>
      </c>
      <c r="E31608">
        <v>20</v>
      </c>
    </row>
    <row r="31610" spans="1:5">
      <c r="A31610">
        <v>8543709</v>
      </c>
      <c r="C31610" t="s">
        <v>56</v>
      </c>
      <c r="E31610">
        <v>3</v>
      </c>
    </row>
    <row r="31612" spans="1:5">
      <c r="C31612" t="s">
        <v>10074</v>
      </c>
    </row>
    <row r="31614" spans="1:5">
      <c r="A31614">
        <v>85439010</v>
      </c>
      <c r="C31614" t="s">
        <v>12327</v>
      </c>
      <c r="E31614" t="s">
        <v>155</v>
      </c>
    </row>
    <row r="31615" spans="1:5">
      <c r="C31615">
        <v>8543.2000000000007</v>
      </c>
    </row>
    <row r="31617" spans="1:5">
      <c r="A31617">
        <v>8543909</v>
      </c>
      <c r="C31617" t="s">
        <v>56</v>
      </c>
      <c r="E31617">
        <v>3</v>
      </c>
    </row>
    <row r="31619" spans="1:5">
      <c r="A31619">
        <v>8544</v>
      </c>
      <c r="C31619" t="s">
        <v>12328</v>
      </c>
    </row>
    <row r="31620" spans="1:5">
      <c r="C31620" t="s">
        <v>12329</v>
      </c>
    </row>
    <row r="31621" spans="1:5">
      <c r="C31621" t="s">
        <v>12330</v>
      </c>
    </row>
    <row r="31622" spans="1:5">
      <c r="C31622" t="s">
        <v>12331</v>
      </c>
    </row>
    <row r="31623" spans="1:5">
      <c r="C31623" t="s">
        <v>12332</v>
      </c>
    </row>
    <row r="31624" spans="1:5">
      <c r="C31624" t="s">
        <v>12333</v>
      </c>
    </row>
    <row r="31625" spans="1:5">
      <c r="C31625" t="s">
        <v>12334</v>
      </c>
    </row>
    <row r="31627" spans="1:5">
      <c r="C31627" t="s">
        <v>12335</v>
      </c>
    </row>
    <row r="31629" spans="1:5">
      <c r="C31629" t="s">
        <v>12336</v>
      </c>
    </row>
    <row r="31633" spans="1:6">
      <c r="A31633" t="s">
        <v>12337</v>
      </c>
    </row>
    <row r="31635" spans="1:6">
      <c r="A31635" t="s">
        <v>0</v>
      </c>
      <c r="E31635" t="s">
        <v>1</v>
      </c>
      <c r="F31635" t="s">
        <v>2</v>
      </c>
    </row>
    <row r="31637" spans="1:6">
      <c r="A31637" t="s">
        <v>4</v>
      </c>
      <c r="B31637" t="s">
        <v>5</v>
      </c>
    </row>
    <row r="31638" spans="1:6">
      <c r="A31638" t="s">
        <v>7</v>
      </c>
      <c r="B31638" t="s">
        <v>8</v>
      </c>
    </row>
    <row r="31639" spans="1:6">
      <c r="A31639" t="s">
        <v>12</v>
      </c>
    </row>
    <row r="31641" spans="1:6">
      <c r="A31641">
        <v>-1</v>
      </c>
      <c r="B31641">
        <v>-2</v>
      </c>
      <c r="E31641">
        <v>-3</v>
      </c>
      <c r="F31641">
        <v>-4</v>
      </c>
    </row>
    <row r="31643" spans="1:6">
      <c r="A31643">
        <v>8544111</v>
      </c>
      <c r="C31643" t="s">
        <v>12338</v>
      </c>
      <c r="F31643">
        <v>11</v>
      </c>
    </row>
    <row r="31645" spans="1:6">
      <c r="A31645">
        <v>8544119</v>
      </c>
      <c r="C31645" t="s">
        <v>56</v>
      </c>
      <c r="F31645">
        <v>20</v>
      </c>
    </row>
    <row r="31647" spans="1:6">
      <c r="A31647">
        <v>854419</v>
      </c>
      <c r="C31647" t="s">
        <v>27</v>
      </c>
      <c r="F31647">
        <v>20</v>
      </c>
    </row>
    <row r="31649" spans="1:6">
      <c r="A31649">
        <v>85442</v>
      </c>
      <c r="C31649" t="s">
        <v>12339</v>
      </c>
      <c r="F31649" t="s">
        <v>98</v>
      </c>
    </row>
    <row r="31650" spans="1:6">
      <c r="C31650" t="s">
        <v>12340</v>
      </c>
    </row>
    <row r="31652" spans="1:6">
      <c r="C31652" t="s">
        <v>12341</v>
      </c>
    </row>
    <row r="31653" spans="1:6">
      <c r="C31653" t="s">
        <v>12342</v>
      </c>
    </row>
    <row r="31655" spans="1:6">
      <c r="C31655" t="s">
        <v>12343</v>
      </c>
    </row>
    <row r="31657" spans="1:6">
      <c r="A31657">
        <v>85443011</v>
      </c>
      <c r="C31657" t="s">
        <v>12344</v>
      </c>
      <c r="F31657" t="s">
        <v>5220</v>
      </c>
    </row>
    <row r="31658" spans="1:6">
      <c r="C31658" t="s">
        <v>12345</v>
      </c>
    </row>
    <row r="31659" spans="1:6">
      <c r="C31659" t="s">
        <v>10458</v>
      </c>
    </row>
    <row r="31660" spans="1:6">
      <c r="C31660" t="s">
        <v>12346</v>
      </c>
      <c r="E31660" t="s">
        <v>12347</v>
      </c>
    </row>
    <row r="31661" spans="1:6">
      <c r="C31661" t="s">
        <v>12348</v>
      </c>
    </row>
    <row r="31662" spans="1:6">
      <c r="C31662" t="s">
        <v>11752</v>
      </c>
    </row>
    <row r="31664" spans="1:6">
      <c r="A31664">
        <v>85443012</v>
      </c>
      <c r="C31664" t="s">
        <v>12349</v>
      </c>
      <c r="F31664" t="s">
        <v>5220</v>
      </c>
    </row>
    <row r="31665" spans="1:6">
      <c r="C31665" t="s">
        <v>12350</v>
      </c>
    </row>
    <row r="31666" spans="1:6">
      <c r="C31666" t="s">
        <v>12351</v>
      </c>
    </row>
    <row r="31667" spans="1:6">
      <c r="C31667" t="s">
        <v>9104</v>
      </c>
    </row>
    <row r="31669" spans="1:6">
      <c r="A31669">
        <v>85443019</v>
      </c>
      <c r="C31669" t="s">
        <v>3208</v>
      </c>
      <c r="F31669">
        <v>35</v>
      </c>
    </row>
    <row r="31671" spans="1:6">
      <c r="A31671">
        <v>8544309</v>
      </c>
      <c r="C31671" t="s">
        <v>2414</v>
      </c>
      <c r="D31671" t="s">
        <v>79</v>
      </c>
      <c r="F31671">
        <v>20</v>
      </c>
    </row>
    <row r="31673" spans="1:6">
      <c r="C31673" t="s">
        <v>12352</v>
      </c>
    </row>
    <row r="31674" spans="1:6">
      <c r="C31674" t="s">
        <v>12353</v>
      </c>
    </row>
    <row r="31676" spans="1:6">
      <c r="C31676" t="s">
        <v>12354</v>
      </c>
    </row>
    <row r="31678" spans="1:6">
      <c r="A31678">
        <v>85444210</v>
      </c>
      <c r="C31678" t="s">
        <v>12355</v>
      </c>
      <c r="F31678">
        <v>3</v>
      </c>
    </row>
    <row r="31680" spans="1:6">
      <c r="C31680" t="s">
        <v>12343</v>
      </c>
    </row>
    <row r="31682" spans="1:6">
      <c r="A31682">
        <v>85444221</v>
      </c>
      <c r="C31682" t="s">
        <v>12344</v>
      </c>
      <c r="F31682" t="s">
        <v>5220</v>
      </c>
    </row>
    <row r="31683" spans="1:6">
      <c r="C31683" t="s">
        <v>12345</v>
      </c>
    </row>
    <row r="31684" spans="1:6">
      <c r="C31684" t="s">
        <v>12356</v>
      </c>
    </row>
    <row r="31685" spans="1:6">
      <c r="C31685" t="s">
        <v>12346</v>
      </c>
      <c r="E31685" t="s">
        <v>12347</v>
      </c>
    </row>
    <row r="31686" spans="1:6">
      <c r="C31686" t="s">
        <v>12348</v>
      </c>
    </row>
    <row r="31687" spans="1:6">
      <c r="C31687" t="s">
        <v>11752</v>
      </c>
    </row>
    <row r="31689" spans="1:6">
      <c r="A31689">
        <v>85444222</v>
      </c>
      <c r="C31689" t="s">
        <v>12349</v>
      </c>
      <c r="F31689" t="s">
        <v>5220</v>
      </c>
    </row>
    <row r="31690" spans="1:6">
      <c r="C31690" t="s">
        <v>12350</v>
      </c>
    </row>
    <row r="31691" spans="1:6">
      <c r="C31691" t="s">
        <v>12351</v>
      </c>
    </row>
    <row r="31692" spans="1:6">
      <c r="C31692" t="s">
        <v>9104</v>
      </c>
    </row>
    <row r="31694" spans="1:6">
      <c r="A31694">
        <v>85444229</v>
      </c>
      <c r="C31694" t="s">
        <v>3208</v>
      </c>
      <c r="F31694">
        <v>35</v>
      </c>
    </row>
    <row r="31696" spans="1:6">
      <c r="A31696">
        <v>8544429</v>
      </c>
      <c r="C31696" t="s">
        <v>56</v>
      </c>
      <c r="F31696">
        <v>20</v>
      </c>
    </row>
    <row r="31698" spans="1:6">
      <c r="C31698" t="s">
        <v>60</v>
      </c>
      <c r="D31698" t="s">
        <v>61</v>
      </c>
    </row>
    <row r="31700" spans="1:6">
      <c r="A31700">
        <v>8544491</v>
      </c>
      <c r="C31700" t="s">
        <v>12357</v>
      </c>
      <c r="F31700">
        <v>20</v>
      </c>
    </row>
    <row r="31702" spans="1:6">
      <c r="A31702">
        <v>8544492</v>
      </c>
      <c r="C31702" t="s">
        <v>12358</v>
      </c>
      <c r="F31702" t="s">
        <v>265</v>
      </c>
    </row>
    <row r="31703" spans="1:6">
      <c r="C31703" t="s">
        <v>12359</v>
      </c>
    </row>
    <row r="31705" spans="1:6">
      <c r="A31705">
        <v>8544499</v>
      </c>
      <c r="C31705" t="s">
        <v>56</v>
      </c>
      <c r="F31705">
        <v>20</v>
      </c>
    </row>
    <row r="31708" spans="1:6">
      <c r="A31708">
        <v>469</v>
      </c>
    </row>
    <row r="31710" spans="1:6">
      <c r="A31710" t="s">
        <v>0</v>
      </c>
      <c r="C31710" t="s">
        <v>1</v>
      </c>
      <c r="D31710" t="s">
        <v>2</v>
      </c>
    </row>
    <row r="31712" spans="1:6">
      <c r="A31712" t="s">
        <v>4</v>
      </c>
      <c r="B31712" t="s">
        <v>5</v>
      </c>
    </row>
    <row r="31713" spans="1:4">
      <c r="A31713" t="s">
        <v>7</v>
      </c>
      <c r="B31713" t="s">
        <v>8</v>
      </c>
    </row>
    <row r="31714" spans="1:4">
      <c r="A31714" t="s">
        <v>12</v>
      </c>
    </row>
    <row r="31716" spans="1:4">
      <c r="A31716">
        <v>-1</v>
      </c>
      <c r="B31716">
        <v>-2</v>
      </c>
      <c r="C31716">
        <v>-3</v>
      </c>
      <c r="D31716">
        <v>-4</v>
      </c>
    </row>
    <row r="31718" spans="1:4">
      <c r="A31718">
        <v>85446</v>
      </c>
      <c r="C31718" t="s">
        <v>12360</v>
      </c>
      <c r="D31718">
        <v>20</v>
      </c>
    </row>
    <row r="31719" spans="1:4">
      <c r="C31719" t="s">
        <v>12361</v>
      </c>
    </row>
    <row r="31721" spans="1:4">
      <c r="A31721">
        <v>85447</v>
      </c>
      <c r="C31721" t="s">
        <v>12362</v>
      </c>
      <c r="D31721">
        <v>20</v>
      </c>
    </row>
    <row r="31723" spans="1:4">
      <c r="A31723">
        <v>8545</v>
      </c>
      <c r="C31723" t="s">
        <v>12363</v>
      </c>
    </row>
    <row r="31724" spans="1:4">
      <c r="C31724" t="s">
        <v>12364</v>
      </c>
    </row>
    <row r="31725" spans="1:4">
      <c r="C31725" t="s">
        <v>12365</v>
      </c>
    </row>
    <row r="31726" spans="1:4">
      <c r="C31726" t="s">
        <v>12366</v>
      </c>
    </row>
    <row r="31728" spans="1:4">
      <c r="C31728" t="s">
        <v>12367</v>
      </c>
    </row>
    <row r="31730" spans="1:4">
      <c r="A31730">
        <v>85451100</v>
      </c>
      <c r="C31730" t="s">
        <v>12368</v>
      </c>
      <c r="D31730">
        <v>3</v>
      </c>
    </row>
    <row r="31732" spans="1:4">
      <c r="A31732">
        <v>854519</v>
      </c>
      <c r="C31732" t="s">
        <v>27</v>
      </c>
      <c r="D31732">
        <v>16</v>
      </c>
    </row>
    <row r="31734" spans="1:4">
      <c r="A31734">
        <v>85452</v>
      </c>
      <c r="C31734" t="s">
        <v>12369</v>
      </c>
      <c r="D31734">
        <v>16</v>
      </c>
    </row>
    <row r="31736" spans="1:4">
      <c r="C31736" t="s">
        <v>95</v>
      </c>
    </row>
    <row r="31738" spans="1:4">
      <c r="A31738">
        <v>85459010</v>
      </c>
      <c r="C31738" t="s">
        <v>12370</v>
      </c>
      <c r="D31738">
        <v>35</v>
      </c>
    </row>
    <row r="31740" spans="1:4">
      <c r="A31740">
        <v>8545902</v>
      </c>
      <c r="C31740" t="s">
        <v>12371</v>
      </c>
      <c r="D31740">
        <v>3</v>
      </c>
    </row>
    <row r="31742" spans="1:4">
      <c r="A31742">
        <v>8545909</v>
      </c>
      <c r="C31742" t="s">
        <v>56</v>
      </c>
      <c r="D31742">
        <v>16</v>
      </c>
    </row>
    <row r="31744" spans="1:4">
      <c r="A31744">
        <v>8546</v>
      </c>
      <c r="C31744" t="s">
        <v>12372</v>
      </c>
    </row>
    <row r="31746" spans="1:4">
      <c r="A31746">
        <v>85461</v>
      </c>
      <c r="C31746" t="s">
        <v>12373</v>
      </c>
      <c r="D31746">
        <v>20</v>
      </c>
    </row>
    <row r="31748" spans="1:4">
      <c r="A31748">
        <v>85462</v>
      </c>
      <c r="C31748" t="s">
        <v>12374</v>
      </c>
      <c r="D31748">
        <v>20</v>
      </c>
    </row>
    <row r="31750" spans="1:4">
      <c r="A31750">
        <v>85469</v>
      </c>
      <c r="C31750" t="s">
        <v>33</v>
      </c>
      <c r="D31750">
        <v>20</v>
      </c>
    </row>
    <row r="31752" spans="1:4">
      <c r="A31752">
        <v>8547</v>
      </c>
      <c r="C31752" t="s">
        <v>12375</v>
      </c>
    </row>
    <row r="31753" spans="1:4">
      <c r="C31753" t="s">
        <v>12376</v>
      </c>
    </row>
    <row r="31754" spans="1:4">
      <c r="C31754" t="s">
        <v>12377</v>
      </c>
    </row>
    <row r="31755" spans="1:4">
      <c r="C31755" t="s">
        <v>12378</v>
      </c>
    </row>
    <row r="31756" spans="1:4">
      <c r="C31756" t="s">
        <v>12379</v>
      </c>
    </row>
    <row r="31757" spans="1:4">
      <c r="C31757" t="s">
        <v>12380</v>
      </c>
    </row>
    <row r="31758" spans="1:4">
      <c r="C31758" t="s">
        <v>12381</v>
      </c>
    </row>
    <row r="31759" spans="1:4">
      <c r="C31759" t="s">
        <v>12382</v>
      </c>
    </row>
    <row r="31760" spans="1:4">
      <c r="C31760" t="s">
        <v>12383</v>
      </c>
    </row>
    <row r="31762" spans="1:4">
      <c r="A31762">
        <v>85471</v>
      </c>
      <c r="C31762" t="s">
        <v>12384</v>
      </c>
      <c r="D31762">
        <v>20</v>
      </c>
    </row>
    <row r="31764" spans="1:4">
      <c r="A31764">
        <v>85472</v>
      </c>
      <c r="C31764" t="s">
        <v>12385</v>
      </c>
      <c r="D31764">
        <v>20</v>
      </c>
    </row>
    <row r="31766" spans="1:4">
      <c r="A31766">
        <v>85479</v>
      </c>
      <c r="C31766" t="s">
        <v>33</v>
      </c>
      <c r="D31766">
        <v>20</v>
      </c>
    </row>
    <row r="31768" spans="1:4">
      <c r="A31768">
        <v>8548</v>
      </c>
      <c r="C31768" t="s">
        <v>12386</v>
      </c>
    </row>
    <row r="31769" spans="1:4">
      <c r="C31769" t="s">
        <v>12387</v>
      </c>
    </row>
    <row r="31770" spans="1:4">
      <c r="C31770" t="s">
        <v>12388</v>
      </c>
    </row>
    <row r="31771" spans="1:4">
      <c r="C31771" t="s">
        <v>12389</v>
      </c>
    </row>
    <row r="31772" spans="1:4">
      <c r="C31772" t="s">
        <v>12390</v>
      </c>
    </row>
    <row r="31773" spans="1:4">
      <c r="C31773" t="s">
        <v>11285</v>
      </c>
    </row>
    <row r="31775" spans="1:4">
      <c r="C31775" t="s">
        <v>12391</v>
      </c>
    </row>
    <row r="31776" spans="1:4">
      <c r="C31776" t="s">
        <v>12387</v>
      </c>
    </row>
    <row r="31777" spans="1:4">
      <c r="C31777" t="s">
        <v>12392</v>
      </c>
    </row>
    <row r="31778" spans="1:4">
      <c r="C31778" t="s">
        <v>12393</v>
      </c>
    </row>
    <row r="31782" spans="1:4">
      <c r="A31782">
        <v>470</v>
      </c>
    </row>
    <row r="31784" spans="1:4">
      <c r="A31784" t="s">
        <v>0</v>
      </c>
      <c r="C31784" t="s">
        <v>1</v>
      </c>
      <c r="D31784" t="s">
        <v>2</v>
      </c>
    </row>
    <row r="31786" spans="1:4">
      <c r="A31786" t="s">
        <v>4</v>
      </c>
      <c r="B31786" t="s">
        <v>5</v>
      </c>
    </row>
    <row r="31787" spans="1:4">
      <c r="A31787" t="s">
        <v>7</v>
      </c>
      <c r="B31787" t="s">
        <v>8</v>
      </c>
    </row>
    <row r="31788" spans="1:4">
      <c r="A31788" t="s">
        <v>12</v>
      </c>
    </row>
    <row r="31790" spans="1:4">
      <c r="A31790">
        <v>-1</v>
      </c>
      <c r="B31790">
        <v>-2</v>
      </c>
      <c r="C31790">
        <v>-3</v>
      </c>
      <c r="D31790">
        <v>-4</v>
      </c>
    </row>
    <row r="31792" spans="1:4">
      <c r="A31792">
        <v>8548101</v>
      </c>
      <c r="C31792" t="s">
        <v>12394</v>
      </c>
      <c r="D31792">
        <v>3</v>
      </c>
    </row>
    <row r="31794" spans="1:4">
      <c r="A31794">
        <v>8548109</v>
      </c>
      <c r="C31794" t="s">
        <v>56</v>
      </c>
      <c r="D31794">
        <v>3</v>
      </c>
    </row>
    <row r="31796" spans="1:4">
      <c r="A31796">
        <v>85489</v>
      </c>
      <c r="C31796" t="s">
        <v>33</v>
      </c>
      <c r="D31796">
        <v>20</v>
      </c>
    </row>
    <row r="31801" spans="1:4">
      <c r="A31801" t="s">
        <v>12395</v>
      </c>
    </row>
    <row r="31803" spans="1:4">
      <c r="A31803" t="s">
        <v>12396</v>
      </c>
    </row>
    <row r="31805" spans="1:4">
      <c r="A31805" t="s">
        <v>12397</v>
      </c>
    </row>
    <row r="31807" spans="1:4">
      <c r="A31807" t="s">
        <v>822</v>
      </c>
    </row>
    <row r="31809" spans="1:4">
      <c r="A31809" t="s">
        <v>823</v>
      </c>
      <c r="B31809" t="s">
        <v>12398</v>
      </c>
      <c r="C31809" t="s">
        <v>12399</v>
      </c>
      <c r="D31809" t="s">
        <v>12400</v>
      </c>
    </row>
    <row r="31810" spans="1:4">
      <c r="B31810" t="s">
        <v>12401</v>
      </c>
      <c r="D31810" t="s">
        <v>12402</v>
      </c>
    </row>
    <row r="31811" spans="1:4">
      <c r="A31811" t="s">
        <v>825</v>
      </c>
      <c r="B31811" t="s">
        <v>12403</v>
      </c>
    </row>
    <row r="31812" spans="1:4">
      <c r="B31812" t="s">
        <v>12404</v>
      </c>
    </row>
    <row r="31813" spans="1:4">
      <c r="B31813" t="s">
        <v>12405</v>
      </c>
    </row>
    <row r="31814" spans="1:4">
      <c r="B31814" t="s">
        <v>6554</v>
      </c>
      <c r="C31814" t="s">
        <v>12406</v>
      </c>
    </row>
    <row r="31815" spans="1:4">
      <c r="C31815" t="s">
        <v>12407</v>
      </c>
    </row>
    <row r="31816" spans="1:4">
      <c r="C31816" t="s">
        <v>12408</v>
      </c>
    </row>
    <row r="31817" spans="1:4">
      <c r="B31817" t="s">
        <v>6558</v>
      </c>
      <c r="C31817" t="s">
        <v>12409</v>
      </c>
    </row>
    <row r="31818" spans="1:4">
      <c r="C31818" t="s">
        <v>12410</v>
      </c>
    </row>
    <row r="31819" spans="1:4">
      <c r="B31819" t="s">
        <v>6562</v>
      </c>
      <c r="C31819" t="s">
        <v>12411</v>
      </c>
    </row>
    <row r="31820" spans="1:4">
      <c r="B31820" t="s">
        <v>12412</v>
      </c>
      <c r="C31820" t="s">
        <v>12413</v>
      </c>
    </row>
    <row r="31821" spans="1:4">
      <c r="B31821" t="s">
        <v>12414</v>
      </c>
      <c r="C31821" t="s">
        <v>12415</v>
      </c>
    </row>
    <row r="31822" spans="1:4">
      <c r="C31822" t="s">
        <v>12416</v>
      </c>
    </row>
    <row r="31823" spans="1:4">
      <c r="C31823" t="s">
        <v>12417</v>
      </c>
    </row>
    <row r="31824" spans="1:4">
      <c r="C31824" t="s">
        <v>12418</v>
      </c>
    </row>
    <row r="31825" spans="1:3">
      <c r="B31825" t="s">
        <v>12419</v>
      </c>
      <c r="C31825" t="s">
        <v>12420</v>
      </c>
    </row>
    <row r="31826" spans="1:3">
      <c r="B31826" t="s">
        <v>9980</v>
      </c>
      <c r="C31826" t="s">
        <v>12421</v>
      </c>
    </row>
    <row r="31827" spans="1:3">
      <c r="B31827" t="s">
        <v>9982</v>
      </c>
      <c r="C31827" t="s">
        <v>12422</v>
      </c>
    </row>
    <row r="31828" spans="1:3">
      <c r="B31828" t="s">
        <v>1860</v>
      </c>
      <c r="C31828" t="s">
        <v>12423</v>
      </c>
    </row>
    <row r="31829" spans="1:3">
      <c r="A31829" t="s">
        <v>12424</v>
      </c>
    </row>
    <row r="31830" spans="1:3">
      <c r="A31830" t="s">
        <v>12425</v>
      </c>
    </row>
    <row r="31832" spans="1:3">
      <c r="A31832" t="s">
        <v>827</v>
      </c>
      <c r="B31832" t="s">
        <v>12426</v>
      </c>
    </row>
    <row r="31834" spans="1:3">
      <c r="A31834" t="s">
        <v>1480</v>
      </c>
      <c r="B31834" t="s">
        <v>12427</v>
      </c>
    </row>
    <row r="31836" spans="1:3">
      <c r="A31836" t="s">
        <v>12428</v>
      </c>
    </row>
    <row r="31840" spans="1:3">
      <c r="A31840">
        <v>471</v>
      </c>
    </row>
    <row r="31843" spans="1:2">
      <c r="A31843" t="s">
        <v>12429</v>
      </c>
    </row>
    <row r="31845" spans="1:2">
      <c r="A31845" t="s">
        <v>12430</v>
      </c>
    </row>
    <row r="31847" spans="1:2">
      <c r="A31847" t="s">
        <v>1555</v>
      </c>
      <c r="B31847" t="s">
        <v>12431</v>
      </c>
    </row>
    <row r="31849" spans="1:2">
      <c r="A31849" t="s">
        <v>12432</v>
      </c>
    </row>
    <row r="31851" spans="1:2">
      <c r="A31851" t="s">
        <v>12433</v>
      </c>
    </row>
    <row r="31853" spans="1:2">
      <c r="A31853" t="s">
        <v>12434</v>
      </c>
    </row>
    <row r="31855" spans="1:2">
      <c r="A31855" t="s">
        <v>12435</v>
      </c>
    </row>
    <row r="31857" spans="1:2">
      <c r="A31857" t="s">
        <v>12436</v>
      </c>
    </row>
    <row r="31859" spans="1:2">
      <c r="A31859" t="s">
        <v>12437</v>
      </c>
    </row>
    <row r="31861" spans="1:2">
      <c r="A31861" t="s">
        <v>12438</v>
      </c>
    </row>
    <row r="31863" spans="1:2">
      <c r="A31863" t="s">
        <v>822</v>
      </c>
    </row>
    <row r="31865" spans="1:2">
      <c r="A31865" t="s">
        <v>823</v>
      </c>
      <c r="B31865" t="s">
        <v>1851</v>
      </c>
    </row>
    <row r="31867" spans="1:2">
      <c r="A31867" t="s">
        <v>12439</v>
      </c>
    </row>
    <row r="31869" spans="1:2">
      <c r="A31869" t="s">
        <v>12440</v>
      </c>
    </row>
    <row r="31871" spans="1:2">
      <c r="A31871" t="s">
        <v>12441</v>
      </c>
    </row>
    <row r="31873" spans="1:2">
      <c r="A31873" t="s">
        <v>825</v>
      </c>
      <c r="B31873" t="s">
        <v>12442</v>
      </c>
    </row>
    <row r="31875" spans="1:2">
      <c r="A31875" t="s">
        <v>12443</v>
      </c>
    </row>
    <row r="31877" spans="1:2">
      <c r="A31877" t="s">
        <v>12444</v>
      </c>
    </row>
    <row r="31879" spans="1:2">
      <c r="A31879" t="s">
        <v>12445</v>
      </c>
    </row>
    <row r="31881" spans="1:2">
      <c r="A31881" t="s">
        <v>12446</v>
      </c>
    </row>
    <row r="31883" spans="1:2">
      <c r="A31883" t="s">
        <v>12447</v>
      </c>
    </row>
    <row r="31885" spans="1:2">
      <c r="A31885" t="s">
        <v>827</v>
      </c>
      <c r="B31885" t="s">
        <v>12448</v>
      </c>
    </row>
    <row r="31887" spans="1:2">
      <c r="A31887" t="s">
        <v>12449</v>
      </c>
    </row>
    <row r="31889" spans="1:5">
      <c r="A31889" t="s">
        <v>12450</v>
      </c>
    </row>
    <row r="31891" spans="1:5">
      <c r="A31891">
        <v>472</v>
      </c>
    </row>
    <row r="31894" spans="1:5">
      <c r="A31894" t="s">
        <v>12451</v>
      </c>
    </row>
    <row r="31896" spans="1:5">
      <c r="A31896" t="s">
        <v>0</v>
      </c>
      <c r="D31896" t="s">
        <v>1</v>
      </c>
      <c r="E31896" t="s">
        <v>2</v>
      </c>
    </row>
    <row r="31898" spans="1:5">
      <c r="A31898" t="s">
        <v>4</v>
      </c>
      <c r="B31898" t="s">
        <v>5</v>
      </c>
    </row>
    <row r="31899" spans="1:5">
      <c r="A31899" t="s">
        <v>7</v>
      </c>
      <c r="B31899" t="s">
        <v>8</v>
      </c>
    </row>
    <row r="31900" spans="1:5">
      <c r="A31900" t="s">
        <v>12</v>
      </c>
    </row>
    <row r="31901" spans="1:5">
      <c r="A31901">
        <v>-1</v>
      </c>
      <c r="B31901">
        <v>-2</v>
      </c>
      <c r="D31901">
        <v>-3</v>
      </c>
      <c r="E31901">
        <v>-4</v>
      </c>
    </row>
    <row r="31903" spans="1:5">
      <c r="A31903">
        <v>8601</v>
      </c>
      <c r="C31903" t="s">
        <v>12452</v>
      </c>
    </row>
    <row r="31904" spans="1:5">
      <c r="C31904" t="s">
        <v>12453</v>
      </c>
    </row>
    <row r="31905" spans="1:5">
      <c r="C31905" t="s">
        <v>12454</v>
      </c>
    </row>
    <row r="31907" spans="1:5">
      <c r="A31907">
        <v>86011</v>
      </c>
      <c r="C31907" t="s">
        <v>12455</v>
      </c>
      <c r="E31907">
        <v>3</v>
      </c>
    </row>
    <row r="31909" spans="1:5">
      <c r="A31909">
        <v>86012</v>
      </c>
      <c r="C31909" t="s">
        <v>12456</v>
      </c>
      <c r="E31909">
        <v>3</v>
      </c>
    </row>
    <row r="31911" spans="1:5">
      <c r="A31911">
        <v>8602</v>
      </c>
      <c r="C31911" t="s">
        <v>12457</v>
      </c>
    </row>
    <row r="31913" spans="1:5">
      <c r="A31913">
        <v>86021</v>
      </c>
      <c r="C31913" t="s">
        <v>12458</v>
      </c>
      <c r="E31913">
        <v>3</v>
      </c>
    </row>
    <row r="31915" spans="1:5">
      <c r="A31915">
        <v>86029</v>
      </c>
      <c r="C31915" t="s">
        <v>33</v>
      </c>
      <c r="E31915">
        <v>3</v>
      </c>
    </row>
    <row r="31917" spans="1:5">
      <c r="A31917">
        <v>8603</v>
      </c>
      <c r="C31917" t="s">
        <v>12459</v>
      </c>
    </row>
    <row r="31918" spans="1:5">
      <c r="C31918" t="s">
        <v>12460</v>
      </c>
    </row>
    <row r="31919" spans="1:5">
      <c r="C31919" t="s">
        <v>12461</v>
      </c>
    </row>
    <row r="31921" spans="1:5">
      <c r="A31921">
        <v>86031</v>
      </c>
      <c r="C31921" t="s">
        <v>12455</v>
      </c>
      <c r="E31921">
        <v>3</v>
      </c>
    </row>
    <row r="31923" spans="1:5">
      <c r="A31923">
        <v>86039</v>
      </c>
      <c r="C31923" t="s">
        <v>33</v>
      </c>
      <c r="E31923">
        <v>3</v>
      </c>
    </row>
    <row r="31925" spans="1:5">
      <c r="A31925">
        <v>8604</v>
      </c>
      <c r="C31925" t="s">
        <v>12462</v>
      </c>
      <c r="E31925">
        <v>3</v>
      </c>
    </row>
    <row r="31926" spans="1:5">
      <c r="C31926" t="s">
        <v>12463</v>
      </c>
    </row>
    <row r="31927" spans="1:5">
      <c r="C31927" t="s">
        <v>12464</v>
      </c>
    </row>
    <row r="31928" spans="1:5">
      <c r="C31928" t="s">
        <v>12465</v>
      </c>
    </row>
    <row r="31929" spans="1:5">
      <c r="C31929" t="s">
        <v>12466</v>
      </c>
    </row>
    <row r="31931" spans="1:5">
      <c r="A31931">
        <v>8605</v>
      </c>
      <c r="C31931" t="s">
        <v>12467</v>
      </c>
      <c r="E31931">
        <v>3</v>
      </c>
    </row>
    <row r="31932" spans="1:5">
      <c r="C31932" t="s">
        <v>12468</v>
      </c>
    </row>
    <row r="31933" spans="1:5">
      <c r="C31933" t="s">
        <v>12469</v>
      </c>
    </row>
    <row r="31934" spans="1:5">
      <c r="C31934" t="s">
        <v>12470</v>
      </c>
    </row>
    <row r="31935" spans="1:5">
      <c r="C31935" t="s">
        <v>12471</v>
      </c>
    </row>
    <row r="31937" spans="1:5">
      <c r="A31937">
        <v>8606</v>
      </c>
      <c r="C31937" t="s">
        <v>12472</v>
      </c>
    </row>
    <row r="31938" spans="1:5">
      <c r="C31938" t="s">
        <v>12473</v>
      </c>
    </row>
    <row r="31940" spans="1:5">
      <c r="A31940">
        <v>86061</v>
      </c>
      <c r="C31940" t="s">
        <v>12474</v>
      </c>
      <c r="E31940" t="s">
        <v>155</v>
      </c>
    </row>
    <row r="31942" spans="1:5">
      <c r="A31942">
        <v>86063</v>
      </c>
      <c r="C31942" t="s">
        <v>12475</v>
      </c>
      <c r="E31942" t="s">
        <v>155</v>
      </c>
    </row>
    <row r="31943" spans="1:5">
      <c r="C31943" t="s">
        <v>12476</v>
      </c>
      <c r="D31943" t="s">
        <v>12477</v>
      </c>
    </row>
    <row r="31945" spans="1:5">
      <c r="C31945" t="s">
        <v>95</v>
      </c>
    </row>
    <row r="31947" spans="1:5">
      <c r="A31947">
        <v>86069100</v>
      </c>
      <c r="C31947" t="s">
        <v>12478</v>
      </c>
      <c r="E31947" t="s">
        <v>155</v>
      </c>
    </row>
    <row r="31949" spans="1:5">
      <c r="A31949">
        <v>860692</v>
      </c>
      <c r="C31949" t="s">
        <v>12479</v>
      </c>
      <c r="E31949">
        <v>3</v>
      </c>
    </row>
    <row r="31950" spans="1:5">
      <c r="C31950" t="s">
        <v>12480</v>
      </c>
    </row>
    <row r="31952" spans="1:5">
      <c r="A31952">
        <v>860699</v>
      </c>
      <c r="C31952" t="s">
        <v>27</v>
      </c>
      <c r="E31952">
        <v>3</v>
      </c>
    </row>
    <row r="31954" spans="1:5">
      <c r="A31954">
        <v>8607</v>
      </c>
      <c r="C31954" t="s">
        <v>12481</v>
      </c>
    </row>
    <row r="31955" spans="1:5">
      <c r="C31955" t="s">
        <v>12482</v>
      </c>
    </row>
    <row r="31957" spans="1:5">
      <c r="C31957" t="s">
        <v>12483</v>
      </c>
    </row>
    <row r="31958" spans="1:5">
      <c r="C31958" t="s">
        <v>12484</v>
      </c>
    </row>
    <row r="31960" spans="1:5">
      <c r="A31960">
        <v>860711</v>
      </c>
      <c r="C31960" t="s">
        <v>12485</v>
      </c>
      <c r="E31960" t="s">
        <v>155</v>
      </c>
    </row>
    <row r="31962" spans="1:5">
      <c r="A31962">
        <v>860712</v>
      </c>
      <c r="C31962" t="s">
        <v>12486</v>
      </c>
      <c r="E31962" t="s">
        <v>155</v>
      </c>
    </row>
    <row r="31966" spans="1:5">
      <c r="A31966">
        <v>473</v>
      </c>
    </row>
    <row r="31968" spans="1:5">
      <c r="A31968" t="s">
        <v>0</v>
      </c>
      <c r="C31968" t="s">
        <v>1</v>
      </c>
      <c r="D31968" t="s">
        <v>2</v>
      </c>
    </row>
    <row r="31970" spans="1:4">
      <c r="A31970" t="s">
        <v>4</v>
      </c>
      <c r="B31970" t="s">
        <v>5</v>
      </c>
    </row>
    <row r="31971" spans="1:4">
      <c r="A31971" t="s">
        <v>7</v>
      </c>
      <c r="B31971" t="s">
        <v>8</v>
      </c>
    </row>
    <row r="31972" spans="1:4">
      <c r="A31972" t="s">
        <v>12</v>
      </c>
    </row>
    <row r="31973" spans="1:4">
      <c r="A31973">
        <v>-1</v>
      </c>
      <c r="B31973">
        <v>-2</v>
      </c>
      <c r="C31973">
        <v>-3</v>
      </c>
      <c r="D31973">
        <v>-4</v>
      </c>
    </row>
    <row r="31975" spans="1:4">
      <c r="A31975">
        <v>860719</v>
      </c>
      <c r="C31975" t="s">
        <v>9681</v>
      </c>
      <c r="D31975">
        <v>3</v>
      </c>
    </row>
    <row r="31977" spans="1:4">
      <c r="C31977" t="s">
        <v>12487</v>
      </c>
    </row>
    <row r="31979" spans="1:4">
      <c r="A31979">
        <v>86072100</v>
      </c>
      <c r="C31979" t="s">
        <v>12488</v>
      </c>
      <c r="D31979" t="s">
        <v>155</v>
      </c>
    </row>
    <row r="31981" spans="1:4">
      <c r="A31981">
        <v>860729</v>
      </c>
      <c r="C31981" t="s">
        <v>27</v>
      </c>
      <c r="D31981">
        <v>3</v>
      </c>
    </row>
    <row r="31983" spans="1:4">
      <c r="A31983">
        <v>86073</v>
      </c>
      <c r="C31983" t="s">
        <v>12489</v>
      </c>
      <c r="D31983" t="s">
        <v>155</v>
      </c>
    </row>
    <row r="31984" spans="1:4">
      <c r="C31984" t="s">
        <v>12490</v>
      </c>
    </row>
    <row r="31986" spans="1:4">
      <c r="C31986" t="s">
        <v>95</v>
      </c>
    </row>
    <row r="31988" spans="1:4">
      <c r="A31988">
        <v>86079100</v>
      </c>
      <c r="C31988" t="s">
        <v>12491</v>
      </c>
      <c r="D31988">
        <v>3</v>
      </c>
    </row>
    <row r="31990" spans="1:4">
      <c r="A31990">
        <v>860799</v>
      </c>
      <c r="C31990" t="s">
        <v>27</v>
      </c>
      <c r="D31990">
        <v>3</v>
      </c>
    </row>
    <row r="31992" spans="1:4">
      <c r="A31992">
        <v>8608</v>
      </c>
      <c r="C31992" t="s">
        <v>12492</v>
      </c>
      <c r="D31992">
        <v>3</v>
      </c>
    </row>
    <row r="31993" spans="1:4">
      <c r="C31993" t="s">
        <v>12493</v>
      </c>
    </row>
    <row r="31994" spans="1:4">
      <c r="C31994" t="s">
        <v>12494</v>
      </c>
    </row>
    <row r="31995" spans="1:4">
      <c r="C31995" t="s">
        <v>12495</v>
      </c>
    </row>
    <row r="31996" spans="1:4">
      <c r="C31996" t="s">
        <v>12496</v>
      </c>
    </row>
    <row r="31997" spans="1:4">
      <c r="C31997" t="s">
        <v>12497</v>
      </c>
    </row>
    <row r="31998" spans="1:4">
      <c r="C31998" t="s">
        <v>12498</v>
      </c>
    </row>
    <row r="32000" spans="1:4">
      <c r="A32000">
        <v>8609</v>
      </c>
      <c r="C32000" t="s">
        <v>12499</v>
      </c>
      <c r="D32000">
        <v>11</v>
      </c>
    </row>
    <row r="32001" spans="1:3">
      <c r="C32001" t="s">
        <v>12500</v>
      </c>
    </row>
    <row r="32002" spans="1:3">
      <c r="C32002" t="s">
        <v>12501</v>
      </c>
    </row>
    <row r="32003" spans="1:3">
      <c r="C32003" t="s">
        <v>8391</v>
      </c>
    </row>
    <row r="32008" spans="1:3">
      <c r="A32008" t="s">
        <v>10179</v>
      </c>
    </row>
    <row r="32010" spans="1:3">
      <c r="A32010" t="s">
        <v>12502</v>
      </c>
    </row>
    <row r="32012" spans="1:3">
      <c r="A32012" t="s">
        <v>12503</v>
      </c>
    </row>
    <row r="32014" spans="1:3">
      <c r="A32014" t="s">
        <v>822</v>
      </c>
    </row>
    <row r="32016" spans="1:3">
      <c r="A32016" t="s">
        <v>823</v>
      </c>
      <c r="B32016" t="s">
        <v>12504</v>
      </c>
    </row>
    <row r="32018" spans="1:2">
      <c r="A32018" t="s">
        <v>825</v>
      </c>
      <c r="B32018" t="s">
        <v>12505</v>
      </c>
    </row>
    <row r="32020" spans="1:2">
      <c r="A32020" t="s">
        <v>12506</v>
      </c>
    </row>
    <row r="32022" spans="1:2">
      <c r="A32022" t="s">
        <v>827</v>
      </c>
      <c r="B32022" t="s">
        <v>12507</v>
      </c>
    </row>
    <row r="32024" spans="1:2">
      <c r="A32024" t="s">
        <v>1480</v>
      </c>
      <c r="B32024" t="s">
        <v>12508</v>
      </c>
    </row>
    <row r="32029" spans="1:2">
      <c r="A32029">
        <v>474</v>
      </c>
    </row>
    <row r="32031" spans="1:2">
      <c r="A32031" t="s">
        <v>12509</v>
      </c>
    </row>
    <row r="32033" spans="1:4">
      <c r="A32033" t="s">
        <v>823</v>
      </c>
      <c r="B32033" t="s">
        <v>12510</v>
      </c>
    </row>
    <row r="32037" spans="1:4">
      <c r="A32037" t="s">
        <v>0</v>
      </c>
      <c r="C32037" t="s">
        <v>1</v>
      </c>
      <c r="D32037" t="s">
        <v>2</v>
      </c>
    </row>
    <row r="32039" spans="1:4">
      <c r="A32039" t="s">
        <v>4</v>
      </c>
      <c r="B32039" t="s">
        <v>5</v>
      </c>
    </row>
    <row r="32040" spans="1:4">
      <c r="A32040" t="s">
        <v>7</v>
      </c>
      <c r="B32040" t="s">
        <v>8</v>
      </c>
    </row>
    <row r="32041" spans="1:4">
      <c r="A32041" t="s">
        <v>12</v>
      </c>
    </row>
    <row r="32043" spans="1:4">
      <c r="A32043">
        <v>8701</v>
      </c>
      <c r="C32043" t="s">
        <v>12511</v>
      </c>
    </row>
    <row r="32044" spans="1:4">
      <c r="C32044" t="s">
        <v>12512</v>
      </c>
    </row>
    <row r="32045" spans="1:4">
      <c r="C32045" t="s">
        <v>12513</v>
      </c>
    </row>
    <row r="32047" spans="1:4">
      <c r="A32047">
        <v>87011010</v>
      </c>
      <c r="C32047" t="s">
        <v>12514</v>
      </c>
      <c r="D32047" t="s">
        <v>12515</v>
      </c>
    </row>
    <row r="32048" spans="1:4">
      <c r="C32048" t="s">
        <v>12516</v>
      </c>
    </row>
    <row r="32050" spans="1:4">
      <c r="A32050">
        <v>8701109</v>
      </c>
      <c r="C32050" t="s">
        <v>56</v>
      </c>
      <c r="D32050">
        <v>30</v>
      </c>
    </row>
    <row r="32052" spans="1:4">
      <c r="C32052" t="s">
        <v>12517</v>
      </c>
    </row>
    <row r="32054" spans="1:4">
      <c r="A32054">
        <v>87012010</v>
      </c>
      <c r="C32054" t="s">
        <v>12518</v>
      </c>
      <c r="D32054">
        <v>20</v>
      </c>
    </row>
    <row r="32055" spans="1:4">
      <c r="C32055" t="s">
        <v>12519</v>
      </c>
    </row>
    <row r="32056" spans="1:4">
      <c r="C32056" t="s">
        <v>12520</v>
      </c>
    </row>
    <row r="32058" spans="1:4">
      <c r="A32058">
        <v>8701202</v>
      </c>
      <c r="C32058" t="s">
        <v>12521</v>
      </c>
      <c r="D32058" t="s">
        <v>98</v>
      </c>
    </row>
    <row r="32059" spans="1:4">
      <c r="C32059" t="s">
        <v>12522</v>
      </c>
    </row>
    <row r="32061" spans="1:4">
      <c r="A32061">
        <v>8701203</v>
      </c>
      <c r="C32061" t="s">
        <v>12518</v>
      </c>
      <c r="D32061">
        <v>20</v>
      </c>
    </row>
    <row r="32062" spans="1:4">
      <c r="C32062" t="s">
        <v>12519</v>
      </c>
    </row>
    <row r="32063" spans="1:4">
      <c r="C32063" t="s">
        <v>12523</v>
      </c>
    </row>
    <row r="32065" spans="1:4">
      <c r="A32065">
        <v>8701204</v>
      </c>
      <c r="C32065" t="s">
        <v>12521</v>
      </c>
      <c r="D32065" t="s">
        <v>98</v>
      </c>
    </row>
    <row r="32066" spans="1:4">
      <c r="C32066" t="s">
        <v>12524</v>
      </c>
    </row>
    <row r="32068" spans="1:4">
      <c r="A32068">
        <v>8701209</v>
      </c>
      <c r="C32068" t="s">
        <v>56</v>
      </c>
      <c r="D32068">
        <v>11</v>
      </c>
    </row>
    <row r="32070" spans="1:4">
      <c r="C32070" t="s">
        <v>12525</v>
      </c>
    </row>
    <row r="32072" spans="1:4">
      <c r="A32072">
        <v>87013010</v>
      </c>
      <c r="C32072" t="s">
        <v>12526</v>
      </c>
      <c r="D32072" t="s">
        <v>12515</v>
      </c>
    </row>
    <row r="32073" spans="1:4">
      <c r="C32073" t="s">
        <v>12516</v>
      </c>
    </row>
    <row r="32075" spans="1:4">
      <c r="A32075">
        <v>8701309</v>
      </c>
      <c r="C32075" t="s">
        <v>56</v>
      </c>
      <c r="D32075">
        <v>30</v>
      </c>
    </row>
    <row r="32077" spans="1:4">
      <c r="C32077" t="s">
        <v>12527</v>
      </c>
    </row>
    <row r="32079" spans="1:4">
      <c r="A32079">
        <v>87019100</v>
      </c>
      <c r="C32079" t="s">
        <v>12528</v>
      </c>
      <c r="D32079" t="s">
        <v>265</v>
      </c>
    </row>
    <row r="32081" spans="1:4">
      <c r="C32081" t="s">
        <v>12529</v>
      </c>
    </row>
    <row r="32083" spans="1:4">
      <c r="A32083">
        <v>87019210</v>
      </c>
      <c r="C32083" t="s">
        <v>12518</v>
      </c>
      <c r="D32083">
        <v>16</v>
      </c>
    </row>
    <row r="32084" spans="1:4">
      <c r="C32084" t="s">
        <v>12530</v>
      </c>
    </row>
    <row r="32086" spans="1:4">
      <c r="A32086">
        <v>8701922</v>
      </c>
      <c r="C32086" t="s">
        <v>12531</v>
      </c>
      <c r="D32086">
        <v>16</v>
      </c>
    </row>
    <row r="32087" spans="1:4">
      <c r="C32087" t="s">
        <v>12532</v>
      </c>
    </row>
    <row r="32088" spans="1:4">
      <c r="C32088" t="s">
        <v>12533</v>
      </c>
    </row>
    <row r="32089" spans="1:4">
      <c r="A32089">
        <v>8701929</v>
      </c>
      <c r="C32089" t="s">
        <v>56</v>
      </c>
      <c r="D32089">
        <v>11</v>
      </c>
    </row>
    <row r="32091" spans="1:4">
      <c r="C32091" t="s">
        <v>12534</v>
      </c>
    </row>
    <row r="32093" spans="1:4">
      <c r="A32093">
        <v>87019310</v>
      </c>
      <c r="C32093" t="s">
        <v>12518</v>
      </c>
      <c r="D32093">
        <v>16</v>
      </c>
    </row>
    <row r="32094" spans="1:4">
      <c r="C32094" t="s">
        <v>12530</v>
      </c>
    </row>
    <row r="32096" spans="1:4">
      <c r="A32096">
        <v>8701932</v>
      </c>
      <c r="C32096" t="s">
        <v>12531</v>
      </c>
      <c r="D32096">
        <v>16</v>
      </c>
    </row>
    <row r="32097" spans="1:4">
      <c r="C32097" t="s">
        <v>12535</v>
      </c>
    </row>
    <row r="32102" spans="1:4">
      <c r="A32102">
        <v>475</v>
      </c>
    </row>
    <row r="32104" spans="1:4">
      <c r="C32104" t="s">
        <v>12533</v>
      </c>
    </row>
    <row r="32107" spans="1:4">
      <c r="A32107">
        <v>8701939</v>
      </c>
      <c r="C32107" t="s">
        <v>56</v>
      </c>
      <c r="D32107">
        <v>11</v>
      </c>
    </row>
    <row r="32109" spans="1:4">
      <c r="A32109">
        <v>870194</v>
      </c>
      <c r="C32109" t="s">
        <v>12536</v>
      </c>
      <c r="D32109" t="s">
        <v>265</v>
      </c>
    </row>
    <row r="32111" spans="1:4">
      <c r="A32111">
        <v>870195</v>
      </c>
      <c r="C32111" t="s">
        <v>12537</v>
      </c>
      <c r="D32111" t="s">
        <v>265</v>
      </c>
    </row>
    <row r="32113" spans="1:4">
      <c r="A32113">
        <v>8702</v>
      </c>
      <c r="C32113" t="s">
        <v>12538</v>
      </c>
    </row>
    <row r="32114" spans="1:4">
      <c r="C32114" t="s">
        <v>12539</v>
      </c>
    </row>
    <row r="32116" spans="1:4">
      <c r="C32116" t="s">
        <v>12540</v>
      </c>
    </row>
    <row r="32117" spans="1:4">
      <c r="C32117" t="s">
        <v>12541</v>
      </c>
    </row>
    <row r="32118" spans="1:4">
      <c r="C32118" t="s">
        <v>12542</v>
      </c>
    </row>
    <row r="32119" spans="1:4">
      <c r="A32119">
        <v>8702101</v>
      </c>
      <c r="C32119" t="s">
        <v>12543</v>
      </c>
      <c r="D32119">
        <v>20</v>
      </c>
    </row>
    <row r="32120" spans="1:4">
      <c r="C32120" t="s">
        <v>12544</v>
      </c>
    </row>
    <row r="32122" spans="1:4">
      <c r="A32122">
        <v>8702109</v>
      </c>
      <c r="C32122" t="s">
        <v>56</v>
      </c>
      <c r="D32122">
        <v>20</v>
      </c>
    </row>
    <row r="32124" spans="1:4">
      <c r="C32124" t="s">
        <v>12545</v>
      </c>
    </row>
    <row r="32125" spans="1:4">
      <c r="C32125" t="s">
        <v>12546</v>
      </c>
    </row>
    <row r="32126" spans="1:4">
      <c r="C32126" t="s">
        <v>12547</v>
      </c>
    </row>
    <row r="32128" spans="1:4">
      <c r="A32128">
        <v>8702201</v>
      </c>
      <c r="C32128" t="s">
        <v>12543</v>
      </c>
      <c r="D32128">
        <v>20</v>
      </c>
    </row>
    <row r="32129" spans="1:4">
      <c r="C32129" t="s">
        <v>12544</v>
      </c>
    </row>
    <row r="32131" spans="1:4">
      <c r="A32131">
        <v>8702209</v>
      </c>
      <c r="C32131" t="s">
        <v>56</v>
      </c>
      <c r="D32131">
        <v>20</v>
      </c>
    </row>
    <row r="32133" spans="1:4">
      <c r="C32133" t="s">
        <v>12548</v>
      </c>
    </row>
    <row r="32134" spans="1:4">
      <c r="C32134" t="s">
        <v>12549</v>
      </c>
    </row>
    <row r="32135" spans="1:4">
      <c r="C32135" t="s">
        <v>12550</v>
      </c>
    </row>
    <row r="32137" spans="1:4">
      <c r="A32137">
        <v>8702301</v>
      </c>
      <c r="C32137" t="s">
        <v>12543</v>
      </c>
      <c r="D32137">
        <v>20</v>
      </c>
    </row>
    <row r="32138" spans="1:4">
      <c r="C32138" t="s">
        <v>12544</v>
      </c>
    </row>
    <row r="32140" spans="1:4">
      <c r="A32140">
        <v>8702309</v>
      </c>
      <c r="C32140" t="s">
        <v>56</v>
      </c>
      <c r="D32140">
        <v>20</v>
      </c>
    </row>
    <row r="32142" spans="1:4">
      <c r="C32142" t="s">
        <v>12551</v>
      </c>
    </row>
    <row r="32144" spans="1:4">
      <c r="A32144">
        <v>87024010</v>
      </c>
      <c r="C32144" t="s">
        <v>12543</v>
      </c>
      <c r="D32144">
        <v>20</v>
      </c>
    </row>
    <row r="32145" spans="1:4">
      <c r="C32145" t="s">
        <v>12544</v>
      </c>
    </row>
    <row r="32147" spans="1:4">
      <c r="A32147">
        <v>8702409</v>
      </c>
      <c r="C32147" t="s">
        <v>56</v>
      </c>
      <c r="D32147">
        <v>20</v>
      </c>
    </row>
    <row r="32149" spans="1:4">
      <c r="C32149" t="s">
        <v>4650</v>
      </c>
    </row>
    <row r="32151" spans="1:4">
      <c r="A32151">
        <v>87029010</v>
      </c>
      <c r="C32151" t="s">
        <v>12543</v>
      </c>
      <c r="D32151">
        <v>20</v>
      </c>
    </row>
    <row r="32152" spans="1:4">
      <c r="C32152" t="s">
        <v>12544</v>
      </c>
    </row>
    <row r="32154" spans="1:4">
      <c r="A32154">
        <v>8702902</v>
      </c>
      <c r="C32154" t="s">
        <v>12543</v>
      </c>
      <c r="D32154">
        <v>20</v>
      </c>
    </row>
    <row r="32155" spans="1:4">
      <c r="C32155" t="s">
        <v>12552</v>
      </c>
    </row>
    <row r="32156" spans="1:4">
      <c r="C32156" t="s">
        <v>12553</v>
      </c>
    </row>
    <row r="32158" spans="1:4">
      <c r="A32158">
        <v>8702903</v>
      </c>
      <c r="C32158" t="s">
        <v>12554</v>
      </c>
      <c r="D32158">
        <v>20</v>
      </c>
    </row>
    <row r="32160" spans="1:4">
      <c r="A32160">
        <v>8702904</v>
      </c>
      <c r="C32160" t="s">
        <v>12555</v>
      </c>
      <c r="D32160">
        <v>20</v>
      </c>
    </row>
    <row r="32162" spans="1:4">
      <c r="A32162">
        <v>8702905</v>
      </c>
      <c r="C32162" t="s">
        <v>12556</v>
      </c>
      <c r="D32162">
        <v>20</v>
      </c>
    </row>
    <row r="32164" spans="1:4">
      <c r="A32164">
        <v>8702909</v>
      </c>
      <c r="C32164" t="s">
        <v>56</v>
      </c>
      <c r="D32164">
        <v>20</v>
      </c>
    </row>
    <row r="32166" spans="1:4">
      <c r="A32166">
        <v>8703</v>
      </c>
      <c r="C32166" t="s">
        <v>12557</v>
      </c>
    </row>
    <row r="32167" spans="1:4">
      <c r="C32167" t="s">
        <v>12558</v>
      </c>
    </row>
    <row r="32168" spans="1:4">
      <c r="C32168" t="s">
        <v>12559</v>
      </c>
    </row>
    <row r="32169" spans="1:4">
      <c r="C32169" t="s">
        <v>12560</v>
      </c>
    </row>
    <row r="32171" spans="1:4">
      <c r="A32171">
        <v>87031</v>
      </c>
      <c r="C32171" t="s">
        <v>12561</v>
      </c>
      <c r="D32171">
        <v>30</v>
      </c>
    </row>
    <row r="32172" spans="1:4">
      <c r="C32172" t="s">
        <v>12562</v>
      </c>
    </row>
    <row r="32176" spans="1:4">
      <c r="A32176">
        <v>476</v>
      </c>
    </row>
    <row r="32178" spans="1:4">
      <c r="C32178" t="s">
        <v>12563</v>
      </c>
    </row>
    <row r="32179" spans="1:4">
      <c r="C32179" t="s">
        <v>12564</v>
      </c>
    </row>
    <row r="32181" spans="1:4">
      <c r="C32181" t="s">
        <v>12565</v>
      </c>
    </row>
    <row r="32183" spans="1:4">
      <c r="C32183" t="s">
        <v>12566</v>
      </c>
    </row>
    <row r="32185" spans="1:4">
      <c r="A32185">
        <v>87032111</v>
      </c>
      <c r="C32185" t="s">
        <v>12567</v>
      </c>
      <c r="D32185">
        <v>50</v>
      </c>
    </row>
    <row r="32186" spans="1:4">
      <c r="C32186" t="s">
        <v>12568</v>
      </c>
    </row>
    <row r="32187" spans="1:4">
      <c r="C32187" t="s">
        <v>12569</v>
      </c>
    </row>
    <row r="32189" spans="1:4">
      <c r="A32189">
        <v>87032112</v>
      </c>
      <c r="C32189" t="s">
        <v>12570</v>
      </c>
      <c r="D32189" t="s">
        <v>1746</v>
      </c>
    </row>
    <row r="32190" spans="1:4">
      <c r="C32190" t="s">
        <v>12571</v>
      </c>
    </row>
    <row r="32191" spans="1:4">
      <c r="C32191" t="s">
        <v>4663</v>
      </c>
    </row>
    <row r="32192" spans="1:4">
      <c r="A32192">
        <v>87032113</v>
      </c>
      <c r="C32192" t="s">
        <v>12572</v>
      </c>
      <c r="D32192">
        <v>50</v>
      </c>
    </row>
    <row r="32194" spans="1:4">
      <c r="A32194">
        <v>87032114</v>
      </c>
      <c r="C32194" t="s">
        <v>12567</v>
      </c>
      <c r="D32194">
        <v>50</v>
      </c>
    </row>
    <row r="32195" spans="1:4">
      <c r="C32195" t="s">
        <v>12573</v>
      </c>
    </row>
    <row r="32197" spans="1:4">
      <c r="A32197">
        <v>87032115</v>
      </c>
      <c r="C32197" t="s">
        <v>12574</v>
      </c>
      <c r="D32197">
        <v>50</v>
      </c>
    </row>
    <row r="32199" spans="1:4">
      <c r="A32199">
        <v>87032119</v>
      </c>
      <c r="C32199" t="s">
        <v>3208</v>
      </c>
      <c r="D32199">
        <v>50</v>
      </c>
    </row>
    <row r="32201" spans="1:4">
      <c r="C32201" t="s">
        <v>12575</v>
      </c>
    </row>
    <row r="32202" spans="1:4">
      <c r="C32202" t="s">
        <v>12576</v>
      </c>
    </row>
    <row r="32204" spans="1:4">
      <c r="A32204">
        <v>87032191</v>
      </c>
      <c r="C32204" t="s">
        <v>12570</v>
      </c>
      <c r="D32204" t="s">
        <v>12577</v>
      </c>
    </row>
    <row r="32205" spans="1:4">
      <c r="C32205" t="s">
        <v>12578</v>
      </c>
    </row>
    <row r="32206" spans="1:4">
      <c r="C32206" t="s">
        <v>12579</v>
      </c>
    </row>
    <row r="32208" spans="1:4">
      <c r="A32208">
        <v>87032192</v>
      </c>
      <c r="C32208" t="s">
        <v>12580</v>
      </c>
      <c r="D32208" t="s">
        <v>12577</v>
      </c>
    </row>
    <row r="32209" spans="1:4">
      <c r="C32209" t="s">
        <v>12581</v>
      </c>
    </row>
    <row r="32211" spans="1:4">
      <c r="A32211">
        <v>87032193</v>
      </c>
      <c r="C32211" t="s">
        <v>12582</v>
      </c>
      <c r="D32211">
        <v>55</v>
      </c>
    </row>
    <row r="32213" spans="1:4">
      <c r="A32213">
        <v>87032194</v>
      </c>
      <c r="C32213" t="s">
        <v>12580</v>
      </c>
      <c r="D32213" t="s">
        <v>12577</v>
      </c>
    </row>
    <row r="32214" spans="1:4">
      <c r="C32214" t="s">
        <v>12583</v>
      </c>
    </row>
    <row r="32216" spans="1:4">
      <c r="A32216">
        <v>87032195</v>
      </c>
      <c r="C32216" t="s">
        <v>12584</v>
      </c>
      <c r="D32216">
        <v>55</v>
      </c>
    </row>
    <row r="32218" spans="1:4">
      <c r="A32218">
        <v>87032199</v>
      </c>
      <c r="C32218" t="s">
        <v>3208</v>
      </c>
      <c r="D32218">
        <v>55</v>
      </c>
    </row>
    <row r="32220" spans="1:4">
      <c r="C32220" t="s">
        <v>12585</v>
      </c>
    </row>
    <row r="32221" spans="1:4">
      <c r="C32221" t="s">
        <v>12586</v>
      </c>
    </row>
    <row r="32223" spans="1:4">
      <c r="A32223">
        <v>8703221</v>
      </c>
      <c r="C32223" t="s">
        <v>12518</v>
      </c>
      <c r="D32223">
        <v>60</v>
      </c>
    </row>
    <row r="32224" spans="1:4">
      <c r="C32224" t="s">
        <v>12568</v>
      </c>
    </row>
    <row r="32225" spans="1:4">
      <c r="C32225" t="s">
        <v>12587</v>
      </c>
    </row>
    <row r="32227" spans="1:4">
      <c r="A32227">
        <v>8703222</v>
      </c>
      <c r="C32227" t="s">
        <v>12588</v>
      </c>
      <c r="D32227">
        <v>60</v>
      </c>
    </row>
    <row r="32228" spans="1:4">
      <c r="C32228" t="s">
        <v>12589</v>
      </c>
    </row>
    <row r="32230" spans="1:4">
      <c r="A32230">
        <v>8703223</v>
      </c>
      <c r="C32230" t="s">
        <v>12518</v>
      </c>
      <c r="D32230">
        <v>60</v>
      </c>
    </row>
    <row r="32231" spans="1:4">
      <c r="C32231" t="s">
        <v>12590</v>
      </c>
    </row>
    <row r="32233" spans="1:4">
      <c r="A32233">
        <v>8703224</v>
      </c>
      <c r="C32233" t="s">
        <v>12591</v>
      </c>
      <c r="D32233">
        <v>60</v>
      </c>
    </row>
    <row r="32235" spans="1:4">
      <c r="A32235">
        <v>8703229</v>
      </c>
      <c r="C32235" t="s">
        <v>56</v>
      </c>
      <c r="D32235">
        <v>60</v>
      </c>
    </row>
    <row r="32237" spans="1:4">
      <c r="C32237" t="s">
        <v>12592</v>
      </c>
    </row>
    <row r="32238" spans="1:4">
      <c r="C32238" t="s">
        <v>12593</v>
      </c>
    </row>
    <row r="32240" spans="1:4">
      <c r="C32240" t="s">
        <v>12594</v>
      </c>
    </row>
    <row r="32241" spans="1:4">
      <c r="C32241" t="s">
        <v>12595</v>
      </c>
    </row>
    <row r="32243" spans="1:4">
      <c r="A32243">
        <v>87032311</v>
      </c>
      <c r="C32243" t="s">
        <v>12580</v>
      </c>
      <c r="D32243" t="s">
        <v>12596</v>
      </c>
    </row>
    <row r="32244" spans="1:4">
      <c r="C32244" t="s">
        <v>12597</v>
      </c>
    </row>
    <row r="32246" spans="1:4">
      <c r="A32246">
        <v>87032319</v>
      </c>
      <c r="C32246" t="s">
        <v>3208</v>
      </c>
      <c r="D32246">
        <v>75</v>
      </c>
    </row>
    <row r="32251" spans="1:4">
      <c r="A32251">
        <v>477</v>
      </c>
    </row>
    <row r="32253" spans="1:4">
      <c r="C32253" t="s">
        <v>12598</v>
      </c>
    </row>
    <row r="32254" spans="1:4">
      <c r="C32254" t="s">
        <v>12593</v>
      </c>
    </row>
    <row r="32256" spans="1:4">
      <c r="A32256">
        <v>87032321</v>
      </c>
      <c r="C32256" t="s">
        <v>12580</v>
      </c>
      <c r="D32256" t="s">
        <v>12599</v>
      </c>
    </row>
    <row r="32257" spans="1:4">
      <c r="C32257" t="s">
        <v>12597</v>
      </c>
    </row>
    <row r="32258" spans="1:4">
      <c r="C32258" t="s">
        <v>12600</v>
      </c>
    </row>
    <row r="32260" spans="1:4">
      <c r="A32260">
        <v>87032322</v>
      </c>
      <c r="C32260" t="s">
        <v>12580</v>
      </c>
      <c r="D32260" t="s">
        <v>12599</v>
      </c>
    </row>
    <row r="32261" spans="1:4">
      <c r="C32261" t="s">
        <v>12601</v>
      </c>
    </row>
    <row r="32262" spans="1:4">
      <c r="C32262" t="s">
        <v>12553</v>
      </c>
    </row>
    <row r="32263" spans="1:4">
      <c r="A32263">
        <v>87032323</v>
      </c>
      <c r="C32263" t="s">
        <v>12602</v>
      </c>
      <c r="D32263" t="s">
        <v>12599</v>
      </c>
    </row>
    <row r="32265" spans="1:4">
      <c r="A32265">
        <v>87032329</v>
      </c>
      <c r="C32265" t="s">
        <v>3208</v>
      </c>
      <c r="D32265">
        <v>100</v>
      </c>
    </row>
    <row r="32267" spans="1:4">
      <c r="C32267" t="s">
        <v>12603</v>
      </c>
    </row>
    <row r="32269" spans="1:4">
      <c r="A32269">
        <v>87032410</v>
      </c>
      <c r="C32269" t="s">
        <v>12604</v>
      </c>
      <c r="D32269" t="s">
        <v>12599</v>
      </c>
    </row>
    <row r="32270" spans="1:4">
      <c r="C32270" t="s">
        <v>12597</v>
      </c>
    </row>
    <row r="32272" spans="1:4">
      <c r="A32272">
        <v>8703249</v>
      </c>
      <c r="C32272" t="s">
        <v>56</v>
      </c>
      <c r="D32272">
        <v>100</v>
      </c>
    </row>
    <row r="32274" spans="1:4">
      <c r="C32274" t="s">
        <v>12605</v>
      </c>
    </row>
    <row r="32275" spans="1:4">
      <c r="C32275" t="s">
        <v>12606</v>
      </c>
    </row>
    <row r="32276" spans="1:4">
      <c r="C32276" t="s">
        <v>12607</v>
      </c>
    </row>
    <row r="32278" spans="1:4">
      <c r="C32278" t="s">
        <v>12608</v>
      </c>
    </row>
    <row r="32280" spans="1:4">
      <c r="C32280" t="s">
        <v>12566</v>
      </c>
    </row>
    <row r="32282" spans="1:4">
      <c r="A32282">
        <v>87033111</v>
      </c>
      <c r="C32282" t="s">
        <v>12580</v>
      </c>
      <c r="D32282" t="s">
        <v>1746</v>
      </c>
    </row>
    <row r="32283" spans="1:4">
      <c r="C32283" t="s">
        <v>12597</v>
      </c>
    </row>
    <row r="32285" spans="1:4">
      <c r="A32285">
        <v>87033112</v>
      </c>
      <c r="C32285" t="s">
        <v>3208</v>
      </c>
      <c r="D32285">
        <v>50</v>
      </c>
    </row>
    <row r="32287" spans="1:4">
      <c r="C32287" t="s">
        <v>12609</v>
      </c>
    </row>
    <row r="32288" spans="1:4">
      <c r="C32288" t="s">
        <v>12610</v>
      </c>
    </row>
    <row r="32290" spans="1:4">
      <c r="A32290">
        <v>87033121</v>
      </c>
      <c r="C32290" t="s">
        <v>12580</v>
      </c>
      <c r="D32290" t="s">
        <v>12577</v>
      </c>
    </row>
    <row r="32291" spans="1:4">
      <c r="C32291" t="s">
        <v>12597</v>
      </c>
    </row>
    <row r="32293" spans="1:4">
      <c r="A32293">
        <v>87033129</v>
      </c>
      <c r="C32293" t="s">
        <v>3208</v>
      </c>
      <c r="D32293">
        <v>55</v>
      </c>
    </row>
    <row r="32295" spans="1:4">
      <c r="C32295" t="s">
        <v>12611</v>
      </c>
    </row>
    <row r="32296" spans="1:4">
      <c r="C32296" t="s">
        <v>12612</v>
      </c>
    </row>
    <row r="32298" spans="1:4">
      <c r="A32298">
        <v>87033131</v>
      </c>
      <c r="C32298" t="s">
        <v>12580</v>
      </c>
      <c r="D32298" t="s">
        <v>12613</v>
      </c>
    </row>
    <row r="32299" spans="1:4">
      <c r="C32299" t="s">
        <v>12597</v>
      </c>
    </row>
    <row r="32301" spans="1:4">
      <c r="A32301">
        <v>87033139</v>
      </c>
      <c r="C32301" t="s">
        <v>3208</v>
      </c>
      <c r="D32301">
        <v>60</v>
      </c>
    </row>
    <row r="32303" spans="1:4">
      <c r="C32303" t="s">
        <v>12592</v>
      </c>
    </row>
    <row r="32304" spans="1:4">
      <c r="C32304" t="s">
        <v>12614</v>
      </c>
    </row>
    <row r="32306" spans="1:4">
      <c r="C32306" t="s">
        <v>12615</v>
      </c>
    </row>
    <row r="32307" spans="1:4">
      <c r="C32307" t="s">
        <v>12616</v>
      </c>
    </row>
    <row r="32309" spans="1:4">
      <c r="A32309">
        <v>87033211</v>
      </c>
      <c r="C32309" t="s">
        <v>12580</v>
      </c>
      <c r="D32309" t="s">
        <v>12596</v>
      </c>
    </row>
    <row r="32310" spans="1:4">
      <c r="C32310" t="s">
        <v>12597</v>
      </c>
    </row>
    <row r="32312" spans="1:4">
      <c r="A32312">
        <v>87033219</v>
      </c>
      <c r="C32312" t="s">
        <v>3208</v>
      </c>
      <c r="D32312">
        <v>75</v>
      </c>
    </row>
    <row r="32314" spans="1:4">
      <c r="C32314" t="s">
        <v>12617</v>
      </c>
    </row>
    <row r="32315" spans="1:4">
      <c r="C32315" t="s">
        <v>12614</v>
      </c>
    </row>
    <row r="32317" spans="1:4">
      <c r="A32317">
        <v>87033221</v>
      </c>
      <c r="C32317" t="s">
        <v>12567</v>
      </c>
      <c r="D32317">
        <v>100</v>
      </c>
    </row>
    <row r="32318" spans="1:4">
      <c r="C32318" t="s">
        <v>12568</v>
      </c>
    </row>
    <row r="32319" spans="1:4">
      <c r="C32319" t="s">
        <v>12618</v>
      </c>
    </row>
    <row r="32325" spans="1:5">
      <c r="A32325">
        <v>478</v>
      </c>
    </row>
    <row r="32327" spans="1:5">
      <c r="A32327">
        <v>87033222</v>
      </c>
      <c r="C32327" t="s">
        <v>12619</v>
      </c>
      <c r="D32327" t="s">
        <v>12620</v>
      </c>
      <c r="E32327">
        <v>100</v>
      </c>
    </row>
    <row r="32328" spans="1:5">
      <c r="C32328" t="s">
        <v>12621</v>
      </c>
      <c r="D32328" t="s">
        <v>12622</v>
      </c>
    </row>
    <row r="32329" spans="1:5">
      <c r="C32329" t="s">
        <v>4663</v>
      </c>
    </row>
    <row r="32330" spans="1:5">
      <c r="A32330">
        <v>87033223</v>
      </c>
      <c r="C32330" t="s">
        <v>12602</v>
      </c>
      <c r="E32330" t="s">
        <v>12599</v>
      </c>
    </row>
    <row r="32332" spans="1:5">
      <c r="A32332">
        <v>87033224</v>
      </c>
      <c r="C32332" t="s">
        <v>12623</v>
      </c>
      <c r="E32332">
        <v>100</v>
      </c>
    </row>
    <row r="32333" spans="1:5">
      <c r="C32333" t="s">
        <v>12624</v>
      </c>
    </row>
    <row r="32335" spans="1:5">
      <c r="A32335">
        <v>87033225</v>
      </c>
      <c r="C32335" t="s">
        <v>12625</v>
      </c>
      <c r="E32335" t="s">
        <v>12599</v>
      </c>
    </row>
    <row r="32337" spans="1:5">
      <c r="A32337">
        <v>87033226</v>
      </c>
      <c r="C32337" t="s">
        <v>12626</v>
      </c>
      <c r="E32337">
        <v>20</v>
      </c>
    </row>
    <row r="32338" spans="1:5">
      <c r="C32338" t="s">
        <v>12627</v>
      </c>
    </row>
    <row r="32339" spans="1:5">
      <c r="C32339" t="s">
        <v>12628</v>
      </c>
    </row>
    <row r="32341" spans="1:5">
      <c r="A32341">
        <v>87033227</v>
      </c>
      <c r="C32341" t="s">
        <v>12629</v>
      </c>
      <c r="E32341" t="s">
        <v>98</v>
      </c>
    </row>
    <row r="32342" spans="1:5">
      <c r="C32342" t="s">
        <v>12630</v>
      </c>
    </row>
    <row r="32343" spans="1:5">
      <c r="C32343" t="s">
        <v>12631</v>
      </c>
    </row>
    <row r="32344" spans="1:5">
      <c r="C32344" t="s">
        <v>12632</v>
      </c>
    </row>
    <row r="32345" spans="1:5">
      <c r="C32345" t="s">
        <v>12633</v>
      </c>
    </row>
    <row r="32346" spans="1:5">
      <c r="C32346" t="s">
        <v>12634</v>
      </c>
    </row>
    <row r="32347" spans="1:5">
      <c r="C32347" t="s">
        <v>12635</v>
      </c>
    </row>
    <row r="32348" spans="1:5">
      <c r="C32348" t="s">
        <v>12636</v>
      </c>
    </row>
    <row r="32350" spans="1:5">
      <c r="A32350">
        <v>87033229</v>
      </c>
      <c r="C32350" t="s">
        <v>3208</v>
      </c>
      <c r="E32350">
        <v>100</v>
      </c>
    </row>
    <row r="32352" spans="1:5">
      <c r="C32352" t="s">
        <v>12637</v>
      </c>
    </row>
    <row r="32354" spans="1:5">
      <c r="A32354">
        <v>87033310</v>
      </c>
      <c r="C32354" t="s">
        <v>12638</v>
      </c>
      <c r="E32354" t="s">
        <v>12599</v>
      </c>
    </row>
    <row r="32355" spans="1:5">
      <c r="C32355" t="s">
        <v>12597</v>
      </c>
    </row>
    <row r="32357" spans="1:5">
      <c r="A32357">
        <v>8703339</v>
      </c>
      <c r="C32357" t="s">
        <v>56</v>
      </c>
      <c r="E32357">
        <v>100</v>
      </c>
    </row>
    <row r="32359" spans="1:5">
      <c r="C32359" t="s">
        <v>12639</v>
      </c>
    </row>
    <row r="32360" spans="1:5">
      <c r="C32360" t="s">
        <v>12640</v>
      </c>
    </row>
    <row r="32361" spans="1:5">
      <c r="C32361" t="s">
        <v>12641</v>
      </c>
    </row>
    <row r="32362" spans="1:5">
      <c r="C32362" t="s">
        <v>12642</v>
      </c>
    </row>
    <row r="32363" spans="1:5">
      <c r="C32363" t="s">
        <v>12643</v>
      </c>
    </row>
    <row r="32365" spans="1:5">
      <c r="C32365" t="s">
        <v>12566</v>
      </c>
    </row>
    <row r="32367" spans="1:5">
      <c r="A32367">
        <v>87034011</v>
      </c>
      <c r="C32367" t="s">
        <v>12619</v>
      </c>
      <c r="D32367" t="s">
        <v>12620</v>
      </c>
      <c r="E32367">
        <v>50</v>
      </c>
    </row>
    <row r="32368" spans="1:5">
      <c r="C32368" t="s">
        <v>12597</v>
      </c>
    </row>
    <row r="32370" spans="1:5">
      <c r="A32370">
        <v>87034019</v>
      </c>
      <c r="C32370" t="s">
        <v>3208</v>
      </c>
      <c r="E32370">
        <v>50</v>
      </c>
    </row>
    <row r="32372" spans="1:5">
      <c r="C32372" t="s">
        <v>12575</v>
      </c>
    </row>
    <row r="32373" spans="1:5">
      <c r="C32373" t="s">
        <v>12576</v>
      </c>
    </row>
    <row r="32375" spans="1:5">
      <c r="A32375">
        <v>87034021</v>
      </c>
      <c r="C32375" t="s">
        <v>12619</v>
      </c>
      <c r="D32375" t="s">
        <v>12620</v>
      </c>
      <c r="E32375">
        <v>55</v>
      </c>
    </row>
    <row r="32376" spans="1:5">
      <c r="C32376" t="s">
        <v>12597</v>
      </c>
    </row>
    <row r="32378" spans="1:5">
      <c r="A32378">
        <v>87034029</v>
      </c>
      <c r="C32378" t="s">
        <v>3208</v>
      </c>
      <c r="E32378">
        <v>55</v>
      </c>
    </row>
    <row r="32380" spans="1:5">
      <c r="C32380" t="s">
        <v>12611</v>
      </c>
    </row>
    <row r="32381" spans="1:5">
      <c r="C32381" t="s">
        <v>12612</v>
      </c>
    </row>
    <row r="32383" spans="1:5">
      <c r="A32383">
        <v>87034031</v>
      </c>
      <c r="C32383" t="s">
        <v>12619</v>
      </c>
      <c r="D32383" t="s">
        <v>12620</v>
      </c>
      <c r="E32383">
        <v>60</v>
      </c>
    </row>
    <row r="32384" spans="1:5">
      <c r="C32384" t="s">
        <v>12597</v>
      </c>
    </row>
    <row r="32386" spans="1:5">
      <c r="A32386">
        <v>87034032</v>
      </c>
      <c r="C32386" t="s">
        <v>12644</v>
      </c>
      <c r="E32386">
        <v>60</v>
      </c>
    </row>
    <row r="32387" spans="1:5">
      <c r="C32387" t="s">
        <v>12589</v>
      </c>
    </row>
    <row r="32389" spans="1:5">
      <c r="A32389">
        <v>87034039</v>
      </c>
      <c r="C32389" t="s">
        <v>3208</v>
      </c>
      <c r="E32389">
        <v>60</v>
      </c>
    </row>
    <row r="32391" spans="1:5">
      <c r="C32391" t="s">
        <v>12615</v>
      </c>
    </row>
    <row r="32392" spans="1:5">
      <c r="C32392" t="s">
        <v>12616</v>
      </c>
    </row>
    <row r="32396" spans="1:5">
      <c r="A32396">
        <v>479</v>
      </c>
    </row>
    <row r="32398" spans="1:5">
      <c r="A32398">
        <v>87034041</v>
      </c>
      <c r="C32398" t="s">
        <v>12580</v>
      </c>
      <c r="D32398" t="s">
        <v>12596</v>
      </c>
    </row>
    <row r="32400" spans="1:5">
      <c r="C32400" t="s">
        <v>12597</v>
      </c>
    </row>
    <row r="32402" spans="1:4">
      <c r="A32402">
        <v>87034049</v>
      </c>
      <c r="C32402" t="s">
        <v>3208</v>
      </c>
      <c r="D32402">
        <v>75</v>
      </c>
    </row>
    <row r="32404" spans="1:4">
      <c r="C32404" t="s">
        <v>12645</v>
      </c>
    </row>
    <row r="32405" spans="1:4">
      <c r="C32405" t="s">
        <v>12646</v>
      </c>
    </row>
    <row r="32407" spans="1:4">
      <c r="A32407">
        <v>87034051</v>
      </c>
      <c r="C32407" t="s">
        <v>12580</v>
      </c>
      <c r="D32407" t="s">
        <v>12599</v>
      </c>
    </row>
    <row r="32408" spans="1:4">
      <c r="C32408" t="s">
        <v>12597</v>
      </c>
    </row>
    <row r="32410" spans="1:4">
      <c r="A32410">
        <v>87034059</v>
      </c>
      <c r="C32410" t="s">
        <v>3208</v>
      </c>
      <c r="D32410">
        <v>100</v>
      </c>
    </row>
    <row r="32412" spans="1:4">
      <c r="C32412" t="s">
        <v>12647</v>
      </c>
    </row>
    <row r="32414" spans="1:4">
      <c r="A32414">
        <v>87034061</v>
      </c>
      <c r="C32414" t="s">
        <v>12580</v>
      </c>
      <c r="D32414" t="s">
        <v>12599</v>
      </c>
    </row>
    <row r="32415" spans="1:4">
      <c r="C32415" t="s">
        <v>12597</v>
      </c>
    </row>
    <row r="32417" spans="1:4">
      <c r="A32417">
        <v>87034069</v>
      </c>
      <c r="C32417" t="s">
        <v>3208</v>
      </c>
      <c r="D32417">
        <v>100</v>
      </c>
    </row>
    <row r="32419" spans="1:4">
      <c r="C32419" t="s">
        <v>12648</v>
      </c>
    </row>
    <row r="32420" spans="1:4">
      <c r="C32420" t="s">
        <v>12606</v>
      </c>
    </row>
    <row r="32421" spans="1:4">
      <c r="C32421" t="s">
        <v>12649</v>
      </c>
    </row>
    <row r="32422" spans="1:4">
      <c r="C32422" t="s">
        <v>12650</v>
      </c>
    </row>
    <row r="32423" spans="1:4">
      <c r="C32423" t="s">
        <v>12651</v>
      </c>
    </row>
    <row r="32424" spans="1:4">
      <c r="C32424" t="s">
        <v>12652</v>
      </c>
    </row>
    <row r="32425" spans="1:4">
      <c r="C32425" t="s">
        <v>12566</v>
      </c>
    </row>
    <row r="32427" spans="1:4">
      <c r="A32427">
        <v>87035011</v>
      </c>
      <c r="C32427" t="s">
        <v>12580</v>
      </c>
      <c r="D32427" t="s">
        <v>1746</v>
      </c>
    </row>
    <row r="32428" spans="1:4">
      <c r="C32428" t="s">
        <v>12597</v>
      </c>
    </row>
    <row r="32430" spans="1:4">
      <c r="A32430">
        <v>87035019</v>
      </c>
      <c r="C32430" t="s">
        <v>3208</v>
      </c>
      <c r="D32430">
        <v>50</v>
      </c>
    </row>
    <row r="32432" spans="1:4">
      <c r="C32432" t="s">
        <v>12575</v>
      </c>
    </row>
    <row r="32433" spans="1:4">
      <c r="C32433" t="s">
        <v>12576</v>
      </c>
    </row>
    <row r="32435" spans="1:4">
      <c r="A32435">
        <v>87035021</v>
      </c>
      <c r="C32435" t="s">
        <v>12580</v>
      </c>
      <c r="D32435" t="s">
        <v>12577</v>
      </c>
    </row>
    <row r="32436" spans="1:4">
      <c r="C32436" t="s">
        <v>12597</v>
      </c>
    </row>
    <row r="32438" spans="1:4">
      <c r="A32438">
        <v>87035029</v>
      </c>
      <c r="C32438" t="s">
        <v>3208</v>
      </c>
      <c r="D32438">
        <v>55</v>
      </c>
    </row>
    <row r="32440" spans="1:4">
      <c r="C32440" t="s">
        <v>12611</v>
      </c>
    </row>
    <row r="32441" spans="1:4">
      <c r="C32441" t="s">
        <v>12612</v>
      </c>
    </row>
    <row r="32443" spans="1:4">
      <c r="A32443">
        <v>87035031</v>
      </c>
      <c r="C32443" t="s">
        <v>12580</v>
      </c>
      <c r="D32443" t="s">
        <v>12613</v>
      </c>
    </row>
    <row r="32444" spans="1:4">
      <c r="C32444" t="s">
        <v>12597</v>
      </c>
    </row>
    <row r="32446" spans="1:4">
      <c r="A32446">
        <v>87035039</v>
      </c>
      <c r="C32446" t="s">
        <v>3208</v>
      </c>
      <c r="D32446">
        <v>60</v>
      </c>
    </row>
    <row r="32448" spans="1:4">
      <c r="C32448" t="s">
        <v>12615</v>
      </c>
    </row>
    <row r="32449" spans="1:4">
      <c r="C32449" t="s">
        <v>12616</v>
      </c>
    </row>
    <row r="32451" spans="1:4">
      <c r="A32451">
        <v>87035041</v>
      </c>
      <c r="C32451" t="s">
        <v>12580</v>
      </c>
      <c r="D32451" t="s">
        <v>12596</v>
      </c>
    </row>
    <row r="32452" spans="1:4">
      <c r="C32452" t="s">
        <v>12597</v>
      </c>
    </row>
    <row r="32454" spans="1:4">
      <c r="A32454">
        <v>87035049</v>
      </c>
      <c r="C32454" t="s">
        <v>3208</v>
      </c>
      <c r="D32454">
        <v>75</v>
      </c>
    </row>
    <row r="32456" spans="1:4">
      <c r="C32456" t="s">
        <v>12645</v>
      </c>
    </row>
    <row r="32457" spans="1:4">
      <c r="C32457" t="s">
        <v>12653</v>
      </c>
    </row>
    <row r="32459" spans="1:4">
      <c r="A32459">
        <v>87035051</v>
      </c>
      <c r="C32459" t="s">
        <v>12580</v>
      </c>
      <c r="D32459" t="s">
        <v>12599</v>
      </c>
    </row>
    <row r="32460" spans="1:4">
      <c r="C32460" t="s">
        <v>12597</v>
      </c>
    </row>
    <row r="32462" spans="1:4">
      <c r="A32462">
        <v>87035059</v>
      </c>
      <c r="C32462" t="s">
        <v>3208</v>
      </c>
      <c r="D32462">
        <v>100</v>
      </c>
    </row>
    <row r="32464" spans="1:4">
      <c r="C32464" t="s">
        <v>12654</v>
      </c>
    </row>
    <row r="32465" spans="1:4">
      <c r="C32465" t="s">
        <v>12655</v>
      </c>
    </row>
    <row r="32472" spans="1:4">
      <c r="A32472">
        <v>480</v>
      </c>
    </row>
    <row r="32474" spans="1:4">
      <c r="A32474">
        <v>87035061</v>
      </c>
      <c r="C32474" t="s">
        <v>12580</v>
      </c>
      <c r="D32474" t="s">
        <v>12599</v>
      </c>
    </row>
    <row r="32476" spans="1:4">
      <c r="C32476" t="s">
        <v>12597</v>
      </c>
    </row>
    <row r="32478" spans="1:4">
      <c r="A32478">
        <v>87035069</v>
      </c>
      <c r="C32478" t="s">
        <v>3208</v>
      </c>
      <c r="D32478">
        <v>100</v>
      </c>
    </row>
    <row r="32480" spans="1:4">
      <c r="C32480" t="s">
        <v>12639</v>
      </c>
    </row>
    <row r="32481" spans="1:4">
      <c r="C32481" t="s">
        <v>12640</v>
      </c>
    </row>
    <row r="32482" spans="1:4">
      <c r="C32482" t="s">
        <v>12656</v>
      </c>
    </row>
    <row r="32483" spans="1:4">
      <c r="C32483" t="s">
        <v>12657</v>
      </c>
    </row>
    <row r="32484" spans="1:4">
      <c r="C32484" t="s">
        <v>12658</v>
      </c>
    </row>
    <row r="32486" spans="1:4">
      <c r="C32486" t="s">
        <v>12566</v>
      </c>
    </row>
    <row r="32488" spans="1:4">
      <c r="A32488">
        <v>87036011</v>
      </c>
      <c r="C32488" t="s">
        <v>12580</v>
      </c>
      <c r="D32488" t="s">
        <v>1746</v>
      </c>
    </row>
    <row r="32489" spans="1:4">
      <c r="C32489" t="s">
        <v>12597</v>
      </c>
    </row>
    <row r="32491" spans="1:4">
      <c r="A32491">
        <v>87036019</v>
      </c>
      <c r="C32491" t="s">
        <v>3208</v>
      </c>
      <c r="D32491">
        <v>50</v>
      </c>
    </row>
    <row r="32493" spans="1:4">
      <c r="C32493" t="s">
        <v>12575</v>
      </c>
    </row>
    <row r="32494" spans="1:4">
      <c r="C32494" t="s">
        <v>12576</v>
      </c>
    </row>
    <row r="32496" spans="1:4">
      <c r="A32496">
        <v>87036021</v>
      </c>
      <c r="C32496" t="s">
        <v>12580</v>
      </c>
      <c r="D32496" t="s">
        <v>12577</v>
      </c>
    </row>
    <row r="32497" spans="1:4">
      <c r="C32497" t="s">
        <v>12597</v>
      </c>
    </row>
    <row r="32499" spans="1:4">
      <c r="A32499">
        <v>87036029</v>
      </c>
      <c r="C32499" t="s">
        <v>3208</v>
      </c>
      <c r="D32499">
        <v>55</v>
      </c>
    </row>
    <row r="32501" spans="1:4">
      <c r="C32501" t="s">
        <v>12611</v>
      </c>
    </row>
    <row r="32502" spans="1:4">
      <c r="C32502" t="s">
        <v>12612</v>
      </c>
    </row>
    <row r="32504" spans="1:4">
      <c r="A32504">
        <v>87036031</v>
      </c>
      <c r="C32504" t="s">
        <v>12580</v>
      </c>
      <c r="D32504" t="s">
        <v>12613</v>
      </c>
    </row>
    <row r="32505" spans="1:4">
      <c r="C32505" t="s">
        <v>12597</v>
      </c>
    </row>
    <row r="32507" spans="1:4">
      <c r="A32507">
        <v>87036032</v>
      </c>
      <c r="C32507" t="s">
        <v>12588</v>
      </c>
      <c r="D32507">
        <v>60</v>
      </c>
    </row>
    <row r="32508" spans="1:4">
      <c r="C32508" t="s">
        <v>12589</v>
      </c>
    </row>
    <row r="32510" spans="1:4">
      <c r="A32510">
        <v>87036039</v>
      </c>
      <c r="C32510" t="s">
        <v>3208</v>
      </c>
      <c r="D32510">
        <v>60</v>
      </c>
    </row>
    <row r="32512" spans="1:4">
      <c r="C32512" t="s">
        <v>12615</v>
      </c>
    </row>
    <row r="32513" spans="1:4">
      <c r="C32513" t="s">
        <v>12616</v>
      </c>
    </row>
    <row r="32515" spans="1:4">
      <c r="A32515">
        <v>87036041</v>
      </c>
      <c r="C32515" t="s">
        <v>12580</v>
      </c>
      <c r="D32515" t="s">
        <v>12596</v>
      </c>
    </row>
    <row r="32516" spans="1:4">
      <c r="C32516" t="s">
        <v>12597</v>
      </c>
    </row>
    <row r="32518" spans="1:4">
      <c r="A32518">
        <v>87036049</v>
      </c>
      <c r="C32518" t="s">
        <v>3208</v>
      </c>
      <c r="D32518">
        <v>75</v>
      </c>
    </row>
    <row r="32520" spans="1:4">
      <c r="C32520" t="s">
        <v>12645</v>
      </c>
    </row>
    <row r="32521" spans="1:4">
      <c r="C32521" t="s">
        <v>12646</v>
      </c>
    </row>
    <row r="32523" spans="1:4">
      <c r="A32523">
        <v>87036051</v>
      </c>
      <c r="C32523" t="s">
        <v>12580</v>
      </c>
      <c r="D32523" t="s">
        <v>12599</v>
      </c>
    </row>
    <row r="32524" spans="1:4">
      <c r="C32524" t="s">
        <v>12597</v>
      </c>
    </row>
    <row r="32526" spans="1:4">
      <c r="A32526">
        <v>87036059</v>
      </c>
      <c r="C32526" t="s">
        <v>3208</v>
      </c>
      <c r="D32526">
        <v>100</v>
      </c>
    </row>
    <row r="32528" spans="1:4">
      <c r="C32528" t="s">
        <v>12659</v>
      </c>
    </row>
    <row r="32530" spans="1:4">
      <c r="A32530">
        <v>87036061</v>
      </c>
      <c r="C32530" t="s">
        <v>12580</v>
      </c>
      <c r="D32530" t="s">
        <v>12599</v>
      </c>
    </row>
    <row r="32531" spans="1:4">
      <c r="C32531" t="s">
        <v>12597</v>
      </c>
    </row>
    <row r="32533" spans="1:4">
      <c r="A32533">
        <v>87036069</v>
      </c>
      <c r="C32533" t="s">
        <v>3208</v>
      </c>
      <c r="D32533">
        <v>100</v>
      </c>
    </row>
    <row r="32535" spans="1:4">
      <c r="C32535" t="s">
        <v>12648</v>
      </c>
    </row>
    <row r="32536" spans="1:4">
      <c r="C32536" t="s">
        <v>12606</v>
      </c>
    </row>
    <row r="32537" spans="1:4">
      <c r="C32537" t="s">
        <v>12649</v>
      </c>
    </row>
    <row r="32538" spans="1:4">
      <c r="C32538" t="s">
        <v>12660</v>
      </c>
    </row>
    <row r="32539" spans="1:4">
      <c r="C32539" t="s">
        <v>12643</v>
      </c>
    </row>
    <row r="32541" spans="1:4">
      <c r="C32541" t="s">
        <v>12566</v>
      </c>
    </row>
    <row r="32547" spans="1:4">
      <c r="A32547" t="s">
        <v>12661</v>
      </c>
    </row>
    <row r="32549" spans="1:4">
      <c r="A32549">
        <v>87037011</v>
      </c>
      <c r="C32549" t="s">
        <v>12580</v>
      </c>
      <c r="D32549" t="s">
        <v>1746</v>
      </c>
    </row>
    <row r="32551" spans="1:4">
      <c r="C32551" t="s">
        <v>12597</v>
      </c>
    </row>
    <row r="32553" spans="1:4">
      <c r="A32553">
        <v>87037019</v>
      </c>
      <c r="C32553" t="s">
        <v>3208</v>
      </c>
      <c r="D32553">
        <v>50</v>
      </c>
    </row>
    <row r="32555" spans="1:4">
      <c r="C32555" t="s">
        <v>12575</v>
      </c>
    </row>
    <row r="32556" spans="1:4">
      <c r="C32556" t="s">
        <v>12576</v>
      </c>
    </row>
    <row r="32558" spans="1:4">
      <c r="A32558">
        <v>87037021</v>
      </c>
      <c r="C32558" t="s">
        <v>12580</v>
      </c>
      <c r="D32558" t="s">
        <v>12577</v>
      </c>
    </row>
    <row r="32559" spans="1:4">
      <c r="C32559" t="s">
        <v>12597</v>
      </c>
    </row>
    <row r="32561" spans="1:4">
      <c r="A32561">
        <v>87037029</v>
      </c>
      <c r="C32561" t="s">
        <v>3208</v>
      </c>
      <c r="D32561">
        <v>55</v>
      </c>
    </row>
    <row r="32563" spans="1:4">
      <c r="C32563" t="s">
        <v>12611</v>
      </c>
    </row>
    <row r="32564" spans="1:4">
      <c r="C32564" t="s">
        <v>12612</v>
      </c>
    </row>
    <row r="32566" spans="1:4">
      <c r="A32566">
        <v>87037031</v>
      </c>
      <c r="C32566" t="s">
        <v>12580</v>
      </c>
      <c r="D32566" t="s">
        <v>12613</v>
      </c>
    </row>
    <row r="32567" spans="1:4">
      <c r="C32567" t="s">
        <v>12597</v>
      </c>
    </row>
    <row r="32569" spans="1:4">
      <c r="A32569">
        <v>87037039</v>
      </c>
      <c r="C32569" t="s">
        <v>3208</v>
      </c>
      <c r="D32569">
        <v>60</v>
      </c>
    </row>
    <row r="32571" spans="1:4">
      <c r="C32571" t="s">
        <v>12615</v>
      </c>
    </row>
    <row r="32572" spans="1:4">
      <c r="C32572" t="s">
        <v>12616</v>
      </c>
    </row>
    <row r="32574" spans="1:4">
      <c r="A32574">
        <v>87037041</v>
      </c>
      <c r="C32574" t="s">
        <v>12580</v>
      </c>
      <c r="D32574" t="s">
        <v>12596</v>
      </c>
    </row>
    <row r="32575" spans="1:4">
      <c r="C32575" t="s">
        <v>12597</v>
      </c>
    </row>
    <row r="32577" spans="1:4">
      <c r="A32577">
        <v>87037049</v>
      </c>
      <c r="C32577" t="s">
        <v>3208</v>
      </c>
      <c r="D32577">
        <v>75</v>
      </c>
    </row>
    <row r="32579" spans="1:4">
      <c r="C32579" t="s">
        <v>12645</v>
      </c>
    </row>
    <row r="32580" spans="1:4">
      <c r="C32580" t="s">
        <v>12653</v>
      </c>
    </row>
    <row r="32582" spans="1:4">
      <c r="A32582">
        <v>87037051</v>
      </c>
      <c r="C32582" t="s">
        <v>12580</v>
      </c>
      <c r="D32582" t="s">
        <v>12599</v>
      </c>
    </row>
    <row r="32583" spans="1:4">
      <c r="C32583" t="s">
        <v>12597</v>
      </c>
    </row>
    <row r="32585" spans="1:4">
      <c r="A32585">
        <v>87037059</v>
      </c>
      <c r="C32585" t="s">
        <v>3208</v>
      </c>
      <c r="D32585">
        <v>100</v>
      </c>
    </row>
    <row r="32587" spans="1:4">
      <c r="C32587" t="s">
        <v>12654</v>
      </c>
    </row>
    <row r="32588" spans="1:4">
      <c r="C32588" t="s">
        <v>12655</v>
      </c>
    </row>
    <row r="32590" spans="1:4">
      <c r="A32590">
        <v>87037061</v>
      </c>
      <c r="C32590" t="s">
        <v>12580</v>
      </c>
      <c r="D32590" t="s">
        <v>12599</v>
      </c>
    </row>
    <row r="32591" spans="1:4">
      <c r="C32591" t="s">
        <v>12597</v>
      </c>
    </row>
    <row r="32593" spans="1:4">
      <c r="A32593">
        <v>87037069</v>
      </c>
      <c r="C32593" t="s">
        <v>3208</v>
      </c>
      <c r="D32593">
        <v>100</v>
      </c>
    </row>
    <row r="32595" spans="1:4">
      <c r="C32595" t="s">
        <v>12662</v>
      </c>
    </row>
    <row r="32596" spans="1:4">
      <c r="C32596" t="s">
        <v>12663</v>
      </c>
    </row>
    <row r="32598" spans="1:4">
      <c r="A32598">
        <v>8703801</v>
      </c>
      <c r="C32598" t="s">
        <v>12664</v>
      </c>
      <c r="D32598" t="s">
        <v>1746</v>
      </c>
    </row>
    <row r="32599" spans="1:4">
      <c r="C32599" t="s">
        <v>12597</v>
      </c>
    </row>
    <row r="32601" spans="1:4">
      <c r="A32601">
        <v>8703809</v>
      </c>
      <c r="C32601" t="s">
        <v>56</v>
      </c>
      <c r="D32601">
        <v>50</v>
      </c>
    </row>
    <row r="32603" spans="1:4">
      <c r="A32603">
        <v>87039</v>
      </c>
      <c r="C32603" t="s">
        <v>33</v>
      </c>
      <c r="D32603">
        <v>100</v>
      </c>
    </row>
    <row r="32605" spans="1:4">
      <c r="A32605">
        <v>8704</v>
      </c>
      <c r="C32605" t="s">
        <v>12665</v>
      </c>
    </row>
    <row r="32607" spans="1:4">
      <c r="C32607" t="s">
        <v>12666</v>
      </c>
    </row>
    <row r="32609" spans="1:4">
      <c r="A32609">
        <v>87041010</v>
      </c>
      <c r="C32609" t="s">
        <v>12667</v>
      </c>
      <c r="D32609">
        <v>30</v>
      </c>
    </row>
    <row r="32610" spans="1:4">
      <c r="C32610" t="s">
        <v>12668</v>
      </c>
    </row>
    <row r="32612" spans="1:4">
      <c r="A32612">
        <v>8704109</v>
      </c>
      <c r="C32612" t="s">
        <v>56</v>
      </c>
      <c r="D32612">
        <v>30</v>
      </c>
    </row>
    <row r="32614" spans="1:4">
      <c r="C32614" t="s">
        <v>12669</v>
      </c>
    </row>
    <row r="32615" spans="1:4">
      <c r="C32615" t="s">
        <v>12541</v>
      </c>
    </row>
    <row r="32616" spans="1:4">
      <c r="C32616" t="s">
        <v>12542</v>
      </c>
    </row>
    <row r="32617" spans="1:4">
      <c r="C32617" t="s">
        <v>12670</v>
      </c>
    </row>
    <row r="32619" spans="1:4">
      <c r="A32619">
        <v>87042110</v>
      </c>
      <c r="C32619" t="s">
        <v>12604</v>
      </c>
      <c r="D32619" t="s">
        <v>12613</v>
      </c>
    </row>
    <row r="32620" spans="1:4">
      <c r="C32620" t="s">
        <v>12597</v>
      </c>
    </row>
    <row r="32624" spans="1:4">
      <c r="A32624">
        <v>482</v>
      </c>
    </row>
    <row r="32626" spans="1:4">
      <c r="A32626">
        <v>8704219</v>
      </c>
      <c r="C32626" t="s">
        <v>56</v>
      </c>
      <c r="D32626">
        <v>60</v>
      </c>
    </row>
    <row r="32629" spans="1:4">
      <c r="C32629" t="s">
        <v>12671</v>
      </c>
    </row>
    <row r="32630" spans="1:4">
      <c r="C32630" t="s">
        <v>12672</v>
      </c>
    </row>
    <row r="32632" spans="1:4">
      <c r="C32632" t="s">
        <v>12673</v>
      </c>
    </row>
    <row r="32633" spans="1:4">
      <c r="C32633" t="s">
        <v>12674</v>
      </c>
    </row>
    <row r="32635" spans="1:4">
      <c r="A32635">
        <v>87042211</v>
      </c>
      <c r="C32635" t="s">
        <v>12580</v>
      </c>
      <c r="D32635" t="s">
        <v>12515</v>
      </c>
    </row>
    <row r="32636" spans="1:4">
      <c r="C32636" t="s">
        <v>12597</v>
      </c>
    </row>
    <row r="32638" spans="1:4">
      <c r="A32638">
        <v>87042212</v>
      </c>
      <c r="C32638" t="s">
        <v>12675</v>
      </c>
      <c r="D32638" t="s">
        <v>12515</v>
      </c>
    </row>
    <row r="32640" spans="1:4">
      <c r="A32640">
        <v>87042213</v>
      </c>
      <c r="C32640" t="s">
        <v>12676</v>
      </c>
      <c r="D32640" t="s">
        <v>98</v>
      </c>
    </row>
    <row r="32642" spans="1:4">
      <c r="A32642">
        <v>87042214</v>
      </c>
      <c r="C32642" t="s">
        <v>12677</v>
      </c>
      <c r="D32642">
        <v>30</v>
      </c>
    </row>
    <row r="32644" spans="1:4">
      <c r="A32644">
        <v>87042219</v>
      </c>
      <c r="C32644" t="s">
        <v>3208</v>
      </c>
      <c r="D32644">
        <v>30</v>
      </c>
    </row>
    <row r="32646" spans="1:4">
      <c r="C32646" t="s">
        <v>12678</v>
      </c>
    </row>
    <row r="32647" spans="1:4">
      <c r="C32647" t="s">
        <v>12672</v>
      </c>
    </row>
    <row r="32649" spans="1:4">
      <c r="A32649">
        <v>87042291</v>
      </c>
      <c r="C32649" t="s">
        <v>12580</v>
      </c>
      <c r="D32649" t="s">
        <v>12515</v>
      </c>
    </row>
    <row r="32650" spans="1:4">
      <c r="C32650" t="s">
        <v>12597</v>
      </c>
    </row>
    <row r="32652" spans="1:4">
      <c r="A32652">
        <v>87042292</v>
      </c>
      <c r="C32652" t="s">
        <v>12679</v>
      </c>
      <c r="D32652" t="s">
        <v>12515</v>
      </c>
    </row>
    <row r="32654" spans="1:4">
      <c r="A32654">
        <v>87042293</v>
      </c>
      <c r="C32654" t="s">
        <v>12676</v>
      </c>
      <c r="D32654" t="s">
        <v>98</v>
      </c>
    </row>
    <row r="32656" spans="1:4">
      <c r="A32656">
        <v>87042294</v>
      </c>
      <c r="C32656" t="s">
        <v>12680</v>
      </c>
      <c r="D32656">
        <v>30</v>
      </c>
    </row>
    <row r="32658" spans="1:4">
      <c r="A32658">
        <v>87042299</v>
      </c>
      <c r="C32658" t="s">
        <v>3208</v>
      </c>
      <c r="D32658">
        <v>30</v>
      </c>
    </row>
    <row r="32660" spans="1:4">
      <c r="C32660" t="s">
        <v>12681</v>
      </c>
    </row>
    <row r="32662" spans="1:4">
      <c r="A32662">
        <v>87042310</v>
      </c>
      <c r="C32662" t="s">
        <v>12604</v>
      </c>
      <c r="D32662" t="s">
        <v>12515</v>
      </c>
    </row>
    <row r="32663" spans="1:4">
      <c r="C32663" t="s">
        <v>12597</v>
      </c>
    </row>
    <row r="32665" spans="1:4">
      <c r="A32665">
        <v>8704232</v>
      </c>
      <c r="C32665" t="s">
        <v>12682</v>
      </c>
      <c r="D32665" t="s">
        <v>12515</v>
      </c>
    </row>
    <row r="32667" spans="1:4">
      <c r="A32667">
        <v>8704233</v>
      </c>
      <c r="C32667" t="s">
        <v>12683</v>
      </c>
      <c r="D32667" t="s">
        <v>98</v>
      </c>
    </row>
    <row r="32669" spans="1:4">
      <c r="A32669">
        <v>8704234</v>
      </c>
      <c r="C32669" t="s">
        <v>12684</v>
      </c>
      <c r="D32669">
        <v>30</v>
      </c>
    </row>
    <row r="32671" spans="1:4">
      <c r="A32671">
        <v>8704239</v>
      </c>
      <c r="C32671" t="s">
        <v>56</v>
      </c>
      <c r="D32671">
        <v>30</v>
      </c>
    </row>
    <row r="32673" spans="1:4">
      <c r="C32673" t="s">
        <v>12685</v>
      </c>
    </row>
    <row r="32674" spans="1:4">
      <c r="C32674" t="s">
        <v>12686</v>
      </c>
    </row>
    <row r="32676" spans="1:4">
      <c r="C32676" t="s">
        <v>12670</v>
      </c>
    </row>
    <row r="32678" spans="1:4">
      <c r="A32678">
        <v>87043110</v>
      </c>
      <c r="C32678" t="s">
        <v>12604</v>
      </c>
      <c r="D32678" t="s">
        <v>12613</v>
      </c>
    </row>
    <row r="32679" spans="1:4">
      <c r="C32679" t="s">
        <v>12687</v>
      </c>
    </row>
    <row r="32680" spans="1:4">
      <c r="C32680" t="s">
        <v>12688</v>
      </c>
    </row>
    <row r="32682" spans="1:4">
      <c r="A32682">
        <v>8704312</v>
      </c>
      <c r="C32682" t="s">
        <v>12604</v>
      </c>
      <c r="D32682" t="s">
        <v>12613</v>
      </c>
    </row>
    <row r="32683" spans="1:4">
      <c r="C32683" t="s">
        <v>12689</v>
      </c>
    </row>
    <row r="32685" spans="1:4">
      <c r="A32685">
        <v>8704313</v>
      </c>
      <c r="C32685" t="s">
        <v>12690</v>
      </c>
      <c r="D32685">
        <v>60</v>
      </c>
    </row>
    <row r="32687" spans="1:4">
      <c r="A32687">
        <v>8704314</v>
      </c>
      <c r="C32687" t="s">
        <v>12604</v>
      </c>
      <c r="D32687" t="s">
        <v>1746</v>
      </c>
    </row>
    <row r="32688" spans="1:4">
      <c r="C32688" t="s">
        <v>12691</v>
      </c>
    </row>
    <row r="32689" spans="1:4">
      <c r="C32689" t="s">
        <v>4663</v>
      </c>
    </row>
    <row r="32690" spans="1:4">
      <c r="A32690">
        <v>8704315</v>
      </c>
      <c r="C32690" t="s">
        <v>12692</v>
      </c>
      <c r="D32690">
        <v>50</v>
      </c>
    </row>
    <row r="32692" spans="1:4">
      <c r="A32692">
        <v>8704319</v>
      </c>
      <c r="C32692" t="s">
        <v>56</v>
      </c>
      <c r="D32692">
        <v>60</v>
      </c>
    </row>
    <row r="32694" spans="1:4">
      <c r="C32694" t="s">
        <v>12693</v>
      </c>
    </row>
    <row r="32696" spans="1:4">
      <c r="A32696">
        <v>87043210</v>
      </c>
      <c r="C32696" t="s">
        <v>12667</v>
      </c>
      <c r="D32696">
        <v>30</v>
      </c>
    </row>
    <row r="32697" spans="1:4">
      <c r="C32697" t="s">
        <v>12694</v>
      </c>
    </row>
    <row r="32699" spans="1:4">
      <c r="A32699">
        <v>8704322</v>
      </c>
      <c r="C32699" t="s">
        <v>12695</v>
      </c>
      <c r="D32699" t="s">
        <v>12515</v>
      </c>
    </row>
    <row r="32703" spans="1:4">
      <c r="A32703">
        <v>483</v>
      </c>
    </row>
    <row r="32705" spans="1:5">
      <c r="A32705">
        <v>8704323</v>
      </c>
      <c r="C32705" t="s">
        <v>12683</v>
      </c>
      <c r="E32705" t="s">
        <v>98</v>
      </c>
    </row>
    <row r="32708" spans="1:5">
      <c r="A32708">
        <v>8704324</v>
      </c>
      <c r="C32708" t="s">
        <v>12684</v>
      </c>
      <c r="E32708">
        <v>30</v>
      </c>
    </row>
    <row r="32710" spans="1:5">
      <c r="A32710">
        <v>8704329</v>
      </c>
      <c r="C32710" t="s">
        <v>56</v>
      </c>
      <c r="E32710">
        <v>30</v>
      </c>
    </row>
    <row r="32712" spans="1:5">
      <c r="C32712" t="s">
        <v>95</v>
      </c>
    </row>
    <row r="32714" spans="1:5">
      <c r="A32714">
        <v>87049010</v>
      </c>
      <c r="C32714" t="s">
        <v>12667</v>
      </c>
      <c r="E32714">
        <v>30</v>
      </c>
    </row>
    <row r="32715" spans="1:5">
      <c r="C32715" t="s">
        <v>12694</v>
      </c>
    </row>
    <row r="32717" spans="1:5">
      <c r="A32717">
        <v>8704909</v>
      </c>
      <c r="C32717" t="s">
        <v>56</v>
      </c>
      <c r="E32717">
        <v>30</v>
      </c>
    </row>
    <row r="32719" spans="1:5">
      <c r="A32719">
        <v>8705</v>
      </c>
      <c r="C32719" t="s">
        <v>12696</v>
      </c>
    </row>
    <row r="32720" spans="1:5">
      <c r="C32720" t="s">
        <v>12697</v>
      </c>
    </row>
    <row r="32721" spans="1:5">
      <c r="C32721" t="s">
        <v>12698</v>
      </c>
    </row>
    <row r="32722" spans="1:5">
      <c r="C32722" t="s">
        <v>12699</v>
      </c>
    </row>
    <row r="32723" spans="1:5">
      <c r="C32723" t="s">
        <v>12700</v>
      </c>
    </row>
    <row r="32724" spans="1:5">
      <c r="C32724" t="s">
        <v>12701</v>
      </c>
    </row>
    <row r="32725" spans="1:5">
      <c r="C32725" t="s">
        <v>12702</v>
      </c>
    </row>
    <row r="32727" spans="1:5">
      <c r="A32727">
        <v>87051</v>
      </c>
      <c r="C32727" t="s">
        <v>12703</v>
      </c>
      <c r="E32727">
        <v>30</v>
      </c>
    </row>
    <row r="32729" spans="1:5">
      <c r="A32729">
        <v>87052</v>
      </c>
      <c r="C32729" t="s">
        <v>12704</v>
      </c>
      <c r="E32729">
        <v>30</v>
      </c>
    </row>
    <row r="32731" spans="1:5">
      <c r="A32731">
        <v>87053</v>
      </c>
      <c r="C32731" t="s">
        <v>12705</v>
      </c>
      <c r="E32731">
        <v>30</v>
      </c>
    </row>
    <row r="32733" spans="1:5">
      <c r="A32733">
        <v>87054</v>
      </c>
      <c r="C32733" t="s">
        <v>12706</v>
      </c>
      <c r="E32733">
        <v>30</v>
      </c>
    </row>
    <row r="32735" spans="1:5">
      <c r="A32735">
        <v>87059</v>
      </c>
      <c r="C32735" t="s">
        <v>33</v>
      </c>
      <c r="E32735">
        <v>30</v>
      </c>
    </row>
    <row r="32737" spans="1:5">
      <c r="A32737">
        <v>8706</v>
      </c>
      <c r="C32737" t="s">
        <v>12707</v>
      </c>
      <c r="E32737">
        <v>50</v>
      </c>
    </row>
    <row r="32738" spans="1:5">
      <c r="C32738" t="s">
        <v>12708</v>
      </c>
      <c r="D32738" t="s">
        <v>12709</v>
      </c>
    </row>
    <row r="32740" spans="1:5">
      <c r="A32740">
        <v>8707</v>
      </c>
      <c r="C32740" t="s">
        <v>12710</v>
      </c>
    </row>
    <row r="32741" spans="1:5">
      <c r="C32741" t="s">
        <v>12711</v>
      </c>
    </row>
    <row r="32743" spans="1:5">
      <c r="A32743">
        <v>87071</v>
      </c>
      <c r="C32743" t="s">
        <v>12712</v>
      </c>
      <c r="E32743" t="s">
        <v>1746</v>
      </c>
    </row>
    <row r="32745" spans="1:5">
      <c r="C32745" t="s">
        <v>95</v>
      </c>
    </row>
    <row r="32747" spans="1:5">
      <c r="A32747">
        <v>87079010</v>
      </c>
      <c r="C32747" t="s">
        <v>12713</v>
      </c>
      <c r="E32747" t="s">
        <v>1746</v>
      </c>
    </row>
    <row r="32748" spans="1:5">
      <c r="C32748">
        <v>8704.3189999999995</v>
      </c>
    </row>
    <row r="32750" spans="1:5">
      <c r="A32750">
        <v>8707909</v>
      </c>
      <c r="C32750" t="s">
        <v>56</v>
      </c>
      <c r="E32750">
        <v>50</v>
      </c>
    </row>
    <row r="32752" spans="1:5">
      <c r="A32752">
        <v>8708</v>
      </c>
      <c r="C32752" t="s">
        <v>12714</v>
      </c>
    </row>
    <row r="32753" spans="1:5">
      <c r="C32753" t="s">
        <v>12715</v>
      </c>
    </row>
    <row r="32755" spans="1:5">
      <c r="C32755" t="s">
        <v>12716</v>
      </c>
    </row>
    <row r="32757" spans="1:5">
      <c r="A32757">
        <v>87081010</v>
      </c>
      <c r="C32757" t="s">
        <v>12717</v>
      </c>
      <c r="E32757" t="s">
        <v>5220</v>
      </c>
    </row>
    <row r="32758" spans="1:5">
      <c r="C32758" t="s">
        <v>12718</v>
      </c>
    </row>
    <row r="32759" spans="1:5">
      <c r="C32759">
        <v>8701.2039999999997</v>
      </c>
    </row>
    <row r="32760" spans="1:5">
      <c r="C32760" t="s">
        <v>12719</v>
      </c>
    </row>
    <row r="32761" spans="1:5">
      <c r="C32761" t="s">
        <v>12720</v>
      </c>
    </row>
    <row r="32762" spans="1:5">
      <c r="C32762" t="s">
        <v>5197</v>
      </c>
    </row>
    <row r="32763" spans="1:5">
      <c r="A32763">
        <v>8708102</v>
      </c>
      <c r="C32763" t="s">
        <v>12721</v>
      </c>
      <c r="E32763" t="s">
        <v>5220</v>
      </c>
    </row>
    <row r="32764" spans="1:5">
      <c r="C32764" t="s">
        <v>10265</v>
      </c>
    </row>
    <row r="32765" spans="1:5">
      <c r="C32765">
        <v>8704.3130000000001</v>
      </c>
      <c r="D32765" t="s">
        <v>12722</v>
      </c>
    </row>
    <row r="32766" spans="1:5">
      <c r="C32766" t="s">
        <v>12723</v>
      </c>
    </row>
    <row r="32767" spans="1:5">
      <c r="C32767" t="s">
        <v>12724</v>
      </c>
    </row>
    <row r="32775" spans="1:4">
      <c r="A32775">
        <v>484</v>
      </c>
    </row>
    <row r="32777" spans="1:4">
      <c r="C32777">
        <v>-2</v>
      </c>
      <c r="D32777" t="s">
        <v>12725</v>
      </c>
    </row>
    <row r="32778" spans="1:4">
      <c r="C32778" t="s">
        <v>12726</v>
      </c>
    </row>
    <row r="32779" spans="1:4">
      <c r="C32779" t="s">
        <v>12727</v>
      </c>
    </row>
    <row r="32780" spans="1:4">
      <c r="C32780" t="s">
        <v>12728</v>
      </c>
    </row>
    <row r="32782" spans="1:4">
      <c r="C32782">
        <v>-3</v>
      </c>
      <c r="D32782" t="s">
        <v>12729</v>
      </c>
    </row>
    <row r="32783" spans="1:4">
      <c r="C32783" t="s">
        <v>12730</v>
      </c>
    </row>
    <row r="32785" spans="1:6">
      <c r="C32785" t="s">
        <v>12731</v>
      </c>
    </row>
    <row r="32786" spans="1:6">
      <c r="C32786" t="s">
        <v>12732</v>
      </c>
    </row>
    <row r="32788" spans="1:6">
      <c r="C32788">
        <v>-5</v>
      </c>
      <c r="D32788" t="s">
        <v>12733</v>
      </c>
    </row>
    <row r="32789" spans="1:6">
      <c r="C32789" t="s">
        <v>12734</v>
      </c>
    </row>
    <row r="32791" spans="1:6">
      <c r="C32791">
        <v>-6</v>
      </c>
      <c r="D32791" t="s">
        <v>12735</v>
      </c>
    </row>
    <row r="32792" spans="1:6">
      <c r="C32792">
        <v>8703.3225000000002</v>
      </c>
    </row>
    <row r="32794" spans="1:6">
      <c r="A32794">
        <v>8708109</v>
      </c>
      <c r="C32794" t="s">
        <v>56</v>
      </c>
      <c r="F32794">
        <v>35</v>
      </c>
    </row>
    <row r="32796" spans="1:6">
      <c r="C32796" t="s">
        <v>12736</v>
      </c>
    </row>
    <row r="32797" spans="1:6">
      <c r="C32797" t="s">
        <v>12737</v>
      </c>
    </row>
    <row r="32799" spans="1:6">
      <c r="C32799" t="s">
        <v>12738</v>
      </c>
    </row>
    <row r="32801" spans="1:6">
      <c r="A32801">
        <v>87082110</v>
      </c>
      <c r="C32801" t="s">
        <v>9098</v>
      </c>
      <c r="F32801" t="s">
        <v>5220</v>
      </c>
    </row>
    <row r="32802" spans="1:6">
      <c r="C32802" t="s">
        <v>9099</v>
      </c>
    </row>
    <row r="32803" spans="1:6">
      <c r="C32803" t="s">
        <v>11780</v>
      </c>
      <c r="E32803" t="s">
        <v>11781</v>
      </c>
    </row>
    <row r="32804" spans="1:6">
      <c r="C32804" t="s">
        <v>12739</v>
      </c>
    </row>
    <row r="32805" spans="1:6">
      <c r="C32805">
        <v>8704.3189999999995</v>
      </c>
    </row>
    <row r="32806" spans="1:6">
      <c r="A32806">
        <v>8708212</v>
      </c>
      <c r="C32806" t="s">
        <v>9102</v>
      </c>
      <c r="F32806" t="s">
        <v>5220</v>
      </c>
    </row>
    <row r="32807" spans="1:6">
      <c r="C32807" t="s">
        <v>12740</v>
      </c>
    </row>
    <row r="32808" spans="1:6">
      <c r="C32808" t="s">
        <v>9104</v>
      </c>
    </row>
    <row r="32810" spans="1:6">
      <c r="A32810">
        <v>8708219</v>
      </c>
      <c r="C32810" t="s">
        <v>56</v>
      </c>
      <c r="F32810">
        <v>35</v>
      </c>
    </row>
    <row r="32812" spans="1:6">
      <c r="C32812" t="s">
        <v>676</v>
      </c>
    </row>
    <row r="32814" spans="1:6">
      <c r="C32814" t="s">
        <v>12741</v>
      </c>
    </row>
    <row r="32816" spans="1:6">
      <c r="A32816">
        <v>87082911</v>
      </c>
      <c r="C32816" t="s">
        <v>12742</v>
      </c>
      <c r="F32816">
        <v>35</v>
      </c>
    </row>
    <row r="32817" spans="3:4">
      <c r="C32817" t="s">
        <v>12743</v>
      </c>
    </row>
    <row r="32818" spans="3:4">
      <c r="C32818">
        <v>8701.2039999999997</v>
      </c>
    </row>
    <row r="32819" spans="3:4">
      <c r="C32819">
        <v>-1</v>
      </c>
      <c r="D32819" t="s">
        <v>12744</v>
      </c>
    </row>
    <row r="32821" spans="3:4">
      <c r="C32821">
        <v>-2</v>
      </c>
      <c r="D32821" t="s">
        <v>12745</v>
      </c>
    </row>
    <row r="32823" spans="3:4">
      <c r="C32823">
        <v>-3</v>
      </c>
      <c r="D32823" t="s">
        <v>12746</v>
      </c>
    </row>
    <row r="32825" spans="3:4">
      <c r="C32825">
        <v>-4</v>
      </c>
      <c r="D32825" t="s">
        <v>12747</v>
      </c>
    </row>
    <row r="32827" spans="3:4">
      <c r="C32827">
        <v>-5</v>
      </c>
      <c r="D32827" t="s">
        <v>12748</v>
      </c>
    </row>
    <row r="32829" spans="3:4">
      <c r="C32829">
        <v>-6</v>
      </c>
      <c r="D32829" t="s">
        <v>12749</v>
      </c>
    </row>
    <row r="32830" spans="3:4">
      <c r="C32830" t="s">
        <v>12750</v>
      </c>
    </row>
    <row r="32831" spans="3:4">
      <c r="C32831" t="s">
        <v>12751</v>
      </c>
    </row>
    <row r="32832" spans="3:4">
      <c r="C32832" t="s">
        <v>12752</v>
      </c>
    </row>
    <row r="32833" spans="1:4">
      <c r="C32833" t="s">
        <v>12753</v>
      </c>
    </row>
    <row r="32834" spans="1:4">
      <c r="C32834" t="s">
        <v>12754</v>
      </c>
    </row>
    <row r="32835" spans="1:4">
      <c r="C32835" t="s">
        <v>12755</v>
      </c>
    </row>
    <row r="32837" spans="1:4">
      <c r="C32837">
        <v>-7</v>
      </c>
      <c r="D32837" t="s">
        <v>12756</v>
      </c>
    </row>
    <row r="32839" spans="1:4">
      <c r="C32839">
        <v>-8</v>
      </c>
      <c r="D32839" t="s">
        <v>12757</v>
      </c>
    </row>
    <row r="32841" spans="1:4">
      <c r="C32841">
        <v>-9</v>
      </c>
      <c r="D32841" t="s">
        <v>12758</v>
      </c>
    </row>
    <row r="32843" spans="1:4">
      <c r="C32843" t="s">
        <v>12759</v>
      </c>
    </row>
    <row r="32847" spans="1:4">
      <c r="A32847">
        <v>485</v>
      </c>
    </row>
    <row r="32849" spans="3:5">
      <c r="C32849">
        <v>-11</v>
      </c>
      <c r="E32849" t="s">
        <v>12760</v>
      </c>
    </row>
    <row r="32851" spans="3:5">
      <c r="C32851">
        <v>-12</v>
      </c>
      <c r="E32851" t="s">
        <v>12761</v>
      </c>
    </row>
    <row r="32853" spans="3:5">
      <c r="C32853">
        <v>-13</v>
      </c>
      <c r="E32853" t="s">
        <v>12762</v>
      </c>
    </row>
    <row r="32855" spans="3:5">
      <c r="C32855">
        <v>-14</v>
      </c>
      <c r="E32855" t="s">
        <v>12763</v>
      </c>
    </row>
    <row r="32857" spans="3:5">
      <c r="C32857">
        <v>-15</v>
      </c>
      <c r="E32857" t="s">
        <v>12764</v>
      </c>
    </row>
    <row r="32859" spans="3:5">
      <c r="C32859" t="s">
        <v>12765</v>
      </c>
    </row>
    <row r="32860" spans="3:5">
      <c r="C32860" t="s">
        <v>11786</v>
      </c>
      <c r="D32860" t="s">
        <v>12766</v>
      </c>
    </row>
    <row r="32862" spans="3:5">
      <c r="C32862">
        <v>-1</v>
      </c>
      <c r="D32862" t="s">
        <v>12767</v>
      </c>
    </row>
    <row r="32864" spans="3:5">
      <c r="C32864">
        <v>-2</v>
      </c>
      <c r="D32864" t="s">
        <v>12768</v>
      </c>
    </row>
    <row r="32866" spans="3:4">
      <c r="C32866">
        <v>-3</v>
      </c>
      <c r="D32866" t="s">
        <v>12769</v>
      </c>
    </row>
    <row r="32868" spans="3:4">
      <c r="C32868">
        <v>-4</v>
      </c>
      <c r="D32868" t="s">
        <v>12770</v>
      </c>
    </row>
    <row r="32870" spans="3:4">
      <c r="C32870">
        <v>-5</v>
      </c>
      <c r="D32870" t="s">
        <v>12771</v>
      </c>
    </row>
    <row r="32872" spans="3:4">
      <c r="C32872">
        <v>-6</v>
      </c>
      <c r="D32872" t="s">
        <v>12772</v>
      </c>
    </row>
    <row r="32874" spans="3:4">
      <c r="C32874">
        <v>-7</v>
      </c>
      <c r="D32874" t="s">
        <v>12773</v>
      </c>
    </row>
    <row r="32876" spans="3:4">
      <c r="C32876">
        <v>-8</v>
      </c>
      <c r="D32876" t="s">
        <v>12774</v>
      </c>
    </row>
    <row r="32878" spans="3:4">
      <c r="C32878">
        <v>-9</v>
      </c>
      <c r="D32878" t="s">
        <v>12775</v>
      </c>
    </row>
    <row r="32879" spans="3:4">
      <c r="C32879" t="s">
        <v>12776</v>
      </c>
    </row>
    <row r="32881" spans="3:5">
      <c r="C32881">
        <v>-10</v>
      </c>
      <c r="E32881" t="s">
        <v>12777</v>
      </c>
    </row>
    <row r="32882" spans="3:5">
      <c r="C32882" t="s">
        <v>12490</v>
      </c>
    </row>
    <row r="32884" spans="3:5">
      <c r="C32884">
        <v>-11</v>
      </c>
      <c r="E32884" t="s">
        <v>12778</v>
      </c>
    </row>
    <row r="32886" spans="3:5">
      <c r="C32886">
        <v>-12</v>
      </c>
      <c r="E32886" t="s">
        <v>12779</v>
      </c>
    </row>
    <row r="32888" spans="3:5">
      <c r="C32888">
        <v>-13</v>
      </c>
      <c r="E32888" t="s">
        <v>12780</v>
      </c>
    </row>
    <row r="32890" spans="3:5">
      <c r="C32890">
        <v>-14</v>
      </c>
      <c r="E32890" t="s">
        <v>12781</v>
      </c>
    </row>
    <row r="32892" spans="3:5">
      <c r="C32892">
        <v>-15</v>
      </c>
      <c r="E32892" t="s">
        <v>12782</v>
      </c>
    </row>
    <row r="32894" spans="3:5">
      <c r="C32894" t="s">
        <v>12783</v>
      </c>
    </row>
    <row r="32896" spans="3:5">
      <c r="C32896">
        <v>-17</v>
      </c>
      <c r="E32896" t="s">
        <v>12784</v>
      </c>
    </row>
    <row r="32898" spans="1:6">
      <c r="C32898">
        <v>-18</v>
      </c>
      <c r="E32898" t="s">
        <v>12785</v>
      </c>
    </row>
    <row r="32900" spans="1:6">
      <c r="C32900" t="s">
        <v>12786</v>
      </c>
    </row>
    <row r="32902" spans="1:6">
      <c r="A32902">
        <v>87082919</v>
      </c>
      <c r="C32902" t="s">
        <v>1213</v>
      </c>
      <c r="F32902">
        <v>35</v>
      </c>
    </row>
    <row r="32904" spans="1:6">
      <c r="A32904">
        <v>8708292</v>
      </c>
      <c r="C32904" t="s">
        <v>2414</v>
      </c>
      <c r="E32904" t="s">
        <v>12787</v>
      </c>
      <c r="F32904">
        <v>35</v>
      </c>
    </row>
    <row r="32905" spans="1:6">
      <c r="C32905" t="s">
        <v>12788</v>
      </c>
    </row>
    <row r="32907" spans="1:6">
      <c r="C32907" t="s">
        <v>12789</v>
      </c>
    </row>
    <row r="32909" spans="1:6">
      <c r="C32909">
        <v>-2</v>
      </c>
      <c r="D32909" t="s">
        <v>12746</v>
      </c>
    </row>
    <row r="32911" spans="1:6">
      <c r="C32911">
        <v>-3</v>
      </c>
      <c r="D32911" t="s">
        <v>12790</v>
      </c>
    </row>
    <row r="32913" spans="3:5">
      <c r="C32913">
        <v>-4</v>
      </c>
      <c r="D32913" t="s">
        <v>12791</v>
      </c>
    </row>
    <row r="32915" spans="3:5">
      <c r="C32915">
        <v>-5</v>
      </c>
      <c r="D32915" t="s">
        <v>12756</v>
      </c>
    </row>
    <row r="32917" spans="3:5">
      <c r="C32917">
        <v>-6</v>
      </c>
      <c r="D32917" t="s">
        <v>12757</v>
      </c>
    </row>
    <row r="32919" spans="3:5">
      <c r="C32919">
        <v>-7</v>
      </c>
      <c r="D32919" t="s">
        <v>12792</v>
      </c>
    </row>
    <row r="32921" spans="3:5">
      <c r="C32921">
        <v>-8</v>
      </c>
      <c r="D32921" t="s">
        <v>12793</v>
      </c>
    </row>
    <row r="32922" spans="3:5">
      <c r="C32922" t="s">
        <v>12794</v>
      </c>
    </row>
    <row r="32924" spans="3:5">
      <c r="C32924">
        <v>-9</v>
      </c>
      <c r="D32924" t="s">
        <v>12795</v>
      </c>
    </row>
    <row r="32925" spans="3:5">
      <c r="C32925" t="s">
        <v>12796</v>
      </c>
    </row>
    <row r="32927" spans="3:5">
      <c r="C32927">
        <v>-10</v>
      </c>
      <c r="E32927" t="s">
        <v>12797</v>
      </c>
    </row>
    <row r="32931" spans="1:6">
      <c r="A32931">
        <v>486</v>
      </c>
    </row>
    <row r="32933" spans="1:6">
      <c r="C32933">
        <v>-11</v>
      </c>
      <c r="E32933" t="s">
        <v>12763</v>
      </c>
    </row>
    <row r="32935" spans="1:6">
      <c r="C32935">
        <v>-12</v>
      </c>
      <c r="E32935" t="s">
        <v>12798</v>
      </c>
    </row>
    <row r="32937" spans="1:6">
      <c r="C32937" t="s">
        <v>12799</v>
      </c>
    </row>
    <row r="32939" spans="1:6">
      <c r="A32939">
        <v>87082931</v>
      </c>
      <c r="C32939" t="s">
        <v>12800</v>
      </c>
      <c r="F32939">
        <v>35</v>
      </c>
    </row>
    <row r="32940" spans="1:6">
      <c r="C32940" t="s">
        <v>12801</v>
      </c>
    </row>
    <row r="32942" spans="1:6">
      <c r="C32942">
        <v>-1</v>
      </c>
      <c r="D32942" t="s">
        <v>12802</v>
      </c>
    </row>
    <row r="32944" spans="1:6">
      <c r="C32944">
        <v>-2</v>
      </c>
      <c r="D32944" t="s">
        <v>12803</v>
      </c>
    </row>
    <row r="32946" spans="3:4">
      <c r="C32946">
        <v>-3</v>
      </c>
      <c r="D32946" t="s">
        <v>12804</v>
      </c>
    </row>
    <row r="32947" spans="3:4">
      <c r="C32947" t="s">
        <v>627</v>
      </c>
    </row>
    <row r="32949" spans="3:4">
      <c r="C32949">
        <v>-4</v>
      </c>
      <c r="D32949" t="s">
        <v>12805</v>
      </c>
    </row>
    <row r="32951" spans="3:4">
      <c r="C32951">
        <v>-5</v>
      </c>
      <c r="D32951" t="s">
        <v>12806</v>
      </c>
    </row>
    <row r="32953" spans="3:4">
      <c r="C32953">
        <v>-6</v>
      </c>
      <c r="D32953" t="s">
        <v>12807</v>
      </c>
    </row>
    <row r="32954" spans="3:4">
      <c r="C32954" t="s">
        <v>627</v>
      </c>
    </row>
    <row r="32955" spans="3:4">
      <c r="C32955">
        <v>-7</v>
      </c>
      <c r="D32955" t="s">
        <v>12808</v>
      </c>
    </row>
    <row r="32957" spans="3:4">
      <c r="C32957">
        <v>-8</v>
      </c>
      <c r="D32957" t="s">
        <v>12809</v>
      </c>
    </row>
    <row r="32959" spans="3:4">
      <c r="C32959">
        <v>-9</v>
      </c>
      <c r="D32959" t="s">
        <v>12810</v>
      </c>
    </row>
    <row r="32961" spans="3:5">
      <c r="C32961">
        <v>-10</v>
      </c>
      <c r="E32961" t="s">
        <v>12811</v>
      </c>
    </row>
    <row r="32962" spans="3:5">
      <c r="C32962" t="s">
        <v>12812</v>
      </c>
    </row>
    <row r="32964" spans="3:5">
      <c r="C32964">
        <v>-11</v>
      </c>
      <c r="E32964" t="s">
        <v>12813</v>
      </c>
    </row>
    <row r="32966" spans="3:5">
      <c r="C32966">
        <v>-12</v>
      </c>
      <c r="E32966" t="s">
        <v>12814</v>
      </c>
    </row>
    <row r="32967" spans="3:5">
      <c r="C32967" t="s">
        <v>12815</v>
      </c>
    </row>
    <row r="32969" spans="3:5">
      <c r="C32969">
        <v>-13</v>
      </c>
      <c r="E32969" t="s">
        <v>12816</v>
      </c>
    </row>
    <row r="32971" spans="3:5">
      <c r="C32971">
        <v>-14</v>
      </c>
      <c r="E32971" t="s">
        <v>12817</v>
      </c>
    </row>
    <row r="32972" spans="3:5">
      <c r="C32972" t="s">
        <v>12490</v>
      </c>
    </row>
    <row r="32974" spans="3:5">
      <c r="C32974">
        <v>-15</v>
      </c>
      <c r="E32974" t="s">
        <v>12818</v>
      </c>
    </row>
    <row r="32976" spans="3:5">
      <c r="C32976">
        <v>-16</v>
      </c>
      <c r="E32976" t="s">
        <v>12819</v>
      </c>
    </row>
    <row r="32977" spans="3:5">
      <c r="C32977" t="s">
        <v>12820</v>
      </c>
    </row>
    <row r="32979" spans="3:5">
      <c r="C32979">
        <v>-17</v>
      </c>
      <c r="E32979" t="s">
        <v>12821</v>
      </c>
    </row>
    <row r="32980" spans="3:5">
      <c r="C32980" t="s">
        <v>12822</v>
      </c>
    </row>
    <row r="32982" spans="3:5">
      <c r="C32982">
        <v>-18</v>
      </c>
      <c r="E32982" t="s">
        <v>12823</v>
      </c>
    </row>
    <row r="32983" spans="3:5">
      <c r="C32983" t="s">
        <v>627</v>
      </c>
    </row>
    <row r="32985" spans="3:5">
      <c r="C32985">
        <v>-19</v>
      </c>
      <c r="E32985" t="s">
        <v>12824</v>
      </c>
    </row>
    <row r="32987" spans="3:5">
      <c r="C32987">
        <v>-20</v>
      </c>
      <c r="E32987" t="s">
        <v>12825</v>
      </c>
    </row>
    <row r="32989" spans="3:5">
      <c r="C32989">
        <v>-21</v>
      </c>
      <c r="E32989" t="s">
        <v>12826</v>
      </c>
    </row>
    <row r="32991" spans="3:5">
      <c r="C32991">
        <v>-22</v>
      </c>
      <c r="E32991" t="s">
        <v>12827</v>
      </c>
    </row>
    <row r="32993" spans="3:5">
      <c r="C32993">
        <v>-23</v>
      </c>
      <c r="E32993" t="s">
        <v>12828</v>
      </c>
    </row>
    <row r="32995" spans="3:5">
      <c r="C32995">
        <v>-24</v>
      </c>
      <c r="E32995" t="s">
        <v>12829</v>
      </c>
    </row>
    <row r="32996" spans="3:5">
      <c r="C32996" t="s">
        <v>12830</v>
      </c>
    </row>
    <row r="32998" spans="3:5">
      <c r="C32998">
        <v>-25</v>
      </c>
      <c r="E32998" t="s">
        <v>12831</v>
      </c>
    </row>
    <row r="33000" spans="3:5">
      <c r="C33000">
        <v>-26</v>
      </c>
      <c r="E33000" t="s">
        <v>12832</v>
      </c>
    </row>
    <row r="33002" spans="3:5">
      <c r="C33002">
        <v>-27</v>
      </c>
      <c r="E33002" t="s">
        <v>12833</v>
      </c>
    </row>
    <row r="33003" spans="3:5">
      <c r="C33003" t="s">
        <v>5291</v>
      </c>
    </row>
    <row r="33005" spans="3:5">
      <c r="C33005">
        <v>-28</v>
      </c>
      <c r="E33005" t="s">
        <v>12834</v>
      </c>
    </row>
    <row r="33006" spans="3:5">
      <c r="C33006" t="s">
        <v>12835</v>
      </c>
    </row>
    <row r="33010" spans="1:1">
      <c r="A33010">
        <v>487</v>
      </c>
    </row>
    <row r="33013" spans="1:1">
      <c r="A33013" t="s">
        <v>12836</v>
      </c>
    </row>
    <row r="33015" spans="1:1">
      <c r="A33015" t="s">
        <v>12837</v>
      </c>
    </row>
    <row r="33017" spans="1:1">
      <c r="A33017" t="s">
        <v>12838</v>
      </c>
    </row>
    <row r="33019" spans="1:1">
      <c r="A33019" t="s">
        <v>12839</v>
      </c>
    </row>
    <row r="33021" spans="1:1">
      <c r="A33021" t="s">
        <v>12840</v>
      </c>
    </row>
    <row r="33023" spans="1:1">
      <c r="A33023" t="s">
        <v>12841</v>
      </c>
    </row>
    <row r="33025" spans="1:1">
      <c r="A33025" t="s">
        <v>12842</v>
      </c>
    </row>
    <row r="33027" spans="1:1">
      <c r="A33027" t="s">
        <v>12843</v>
      </c>
    </row>
    <row r="33029" spans="1:1">
      <c r="A33029" t="s">
        <v>12844</v>
      </c>
    </row>
    <row r="33031" spans="1:1">
      <c r="A33031" t="s">
        <v>12845</v>
      </c>
    </row>
    <row r="33033" spans="1:1">
      <c r="A33033" t="s">
        <v>12846</v>
      </c>
    </row>
    <row r="33035" spans="1:1">
      <c r="A33035" t="s">
        <v>12847</v>
      </c>
    </row>
    <row r="33037" spans="1:1">
      <c r="A33037" t="s">
        <v>12848</v>
      </c>
    </row>
    <row r="33039" spans="1:1">
      <c r="A33039" t="s">
        <v>12849</v>
      </c>
    </row>
    <row r="33041" spans="1:1">
      <c r="A33041" t="s">
        <v>12850</v>
      </c>
    </row>
    <row r="33043" spans="1:1">
      <c r="A33043" t="s">
        <v>12851</v>
      </c>
    </row>
    <row r="33045" spans="1:1">
      <c r="A33045" t="s">
        <v>12852</v>
      </c>
    </row>
    <row r="33047" spans="1:1">
      <c r="A33047" t="s">
        <v>12853</v>
      </c>
    </row>
    <row r="33049" spans="1:1">
      <c r="A33049" t="s">
        <v>12854</v>
      </c>
    </row>
    <row r="33051" spans="1:1">
      <c r="A33051" t="s">
        <v>12855</v>
      </c>
    </row>
    <row r="33053" spans="1:1">
      <c r="A33053" t="s">
        <v>12856</v>
      </c>
    </row>
    <row r="33055" spans="1:1">
      <c r="A33055" t="s">
        <v>12857</v>
      </c>
    </row>
    <row r="33057" spans="1:1">
      <c r="A33057" t="s">
        <v>12858</v>
      </c>
    </row>
    <row r="33059" spans="1:1">
      <c r="A33059" t="s">
        <v>12859</v>
      </c>
    </row>
    <row r="33061" spans="1:1">
      <c r="A33061" t="s">
        <v>12860</v>
      </c>
    </row>
    <row r="33063" spans="1:1">
      <c r="A33063" t="s">
        <v>12861</v>
      </c>
    </row>
    <row r="33068" spans="1:1">
      <c r="A33068">
        <v>488</v>
      </c>
    </row>
    <row r="33071" spans="1:1">
      <c r="A33071" t="s">
        <v>12862</v>
      </c>
    </row>
    <row r="33073" spans="1:1">
      <c r="A33073" t="s">
        <v>12863</v>
      </c>
    </row>
    <row r="33075" spans="1:1">
      <c r="A33075" t="s">
        <v>12864</v>
      </c>
    </row>
    <row r="33077" spans="1:1">
      <c r="A33077" t="s">
        <v>12865</v>
      </c>
    </row>
    <row r="33079" spans="1:1">
      <c r="A33079" t="s">
        <v>12866</v>
      </c>
    </row>
    <row r="33081" spans="1:1">
      <c r="A33081" t="s">
        <v>12867</v>
      </c>
    </row>
    <row r="33083" spans="1:1">
      <c r="A33083" t="s">
        <v>12868</v>
      </c>
    </row>
    <row r="33085" spans="1:1">
      <c r="A33085" t="s">
        <v>12869</v>
      </c>
    </row>
    <row r="33087" spans="1:1">
      <c r="A33087" t="s">
        <v>12870</v>
      </c>
    </row>
    <row r="33089" spans="1:1">
      <c r="A33089" t="s">
        <v>12871</v>
      </c>
    </row>
    <row r="33091" spans="1:1">
      <c r="A33091" t="s">
        <v>12872</v>
      </c>
    </row>
    <row r="33093" spans="1:1">
      <c r="A33093" t="s">
        <v>12873</v>
      </c>
    </row>
    <row r="33095" spans="1:1">
      <c r="A33095" t="s">
        <v>12874</v>
      </c>
    </row>
    <row r="33097" spans="1:1">
      <c r="A33097" t="s">
        <v>12875</v>
      </c>
    </row>
    <row r="33099" spans="1:1">
      <c r="A33099" t="s">
        <v>12876</v>
      </c>
    </row>
    <row r="33101" spans="1:1">
      <c r="A33101" t="s">
        <v>12877</v>
      </c>
    </row>
    <row r="33103" spans="1:1">
      <c r="A33103" t="s">
        <v>12878</v>
      </c>
    </row>
    <row r="33105" spans="1:1">
      <c r="A33105" t="s">
        <v>12879</v>
      </c>
    </row>
    <row r="33107" spans="1:1">
      <c r="A33107" t="s">
        <v>12880</v>
      </c>
    </row>
    <row r="33109" spans="1:1">
      <c r="A33109" t="s">
        <v>12881</v>
      </c>
    </row>
    <row r="33111" spans="1:1">
      <c r="A33111" t="s">
        <v>12882</v>
      </c>
    </row>
    <row r="33113" spans="1:1">
      <c r="A33113" t="s">
        <v>12883</v>
      </c>
    </row>
    <row r="33115" spans="1:1">
      <c r="A33115" t="s">
        <v>12884</v>
      </c>
    </row>
    <row r="33118" spans="1:1">
      <c r="A33118">
        <v>489</v>
      </c>
    </row>
    <row r="33121" spans="1:1">
      <c r="A33121" t="s">
        <v>12885</v>
      </c>
    </row>
    <row r="33123" spans="1:1">
      <c r="A33123" t="s">
        <v>12886</v>
      </c>
    </row>
    <row r="33125" spans="1:1">
      <c r="A33125" t="s">
        <v>12887</v>
      </c>
    </row>
    <row r="33127" spans="1:1">
      <c r="A33127" t="s">
        <v>12888</v>
      </c>
    </row>
    <row r="33129" spans="1:1">
      <c r="A33129" t="s">
        <v>12889</v>
      </c>
    </row>
    <row r="33131" spans="1:1">
      <c r="A33131" t="s">
        <v>12890</v>
      </c>
    </row>
    <row r="33133" spans="1:1">
      <c r="A33133" t="s">
        <v>12891</v>
      </c>
    </row>
    <row r="33135" spans="1:1">
      <c r="A33135" t="s">
        <v>12892</v>
      </c>
    </row>
    <row r="33137" spans="1:1">
      <c r="A33137" t="s">
        <v>12893</v>
      </c>
    </row>
    <row r="33139" spans="1:1">
      <c r="A33139" t="s">
        <v>12894</v>
      </c>
    </row>
    <row r="33141" spans="1:1">
      <c r="A33141" t="s">
        <v>12895</v>
      </c>
    </row>
    <row r="33143" spans="1:1">
      <c r="A33143" t="s">
        <v>12896</v>
      </c>
    </row>
    <row r="33145" spans="1:1">
      <c r="A33145" t="s">
        <v>12897</v>
      </c>
    </row>
    <row r="33146" spans="1:1">
      <c r="A33146" t="s">
        <v>12898</v>
      </c>
    </row>
    <row r="33148" spans="1:1">
      <c r="A33148" t="s">
        <v>12899</v>
      </c>
    </row>
    <row r="33150" spans="1:1">
      <c r="A33150" t="s">
        <v>12900</v>
      </c>
    </row>
    <row r="33152" spans="1:1">
      <c r="A33152" t="s">
        <v>12901</v>
      </c>
    </row>
    <row r="33154" spans="1:1">
      <c r="A33154" t="s">
        <v>12902</v>
      </c>
    </row>
    <row r="33156" spans="1:1">
      <c r="A33156" t="s">
        <v>12903</v>
      </c>
    </row>
    <row r="33158" spans="1:1">
      <c r="A33158" t="s">
        <v>12904</v>
      </c>
    </row>
    <row r="33160" spans="1:1">
      <c r="A33160" t="s">
        <v>12905</v>
      </c>
    </row>
    <row r="33162" spans="1:1">
      <c r="A33162" t="s">
        <v>12906</v>
      </c>
    </row>
    <row r="33164" spans="1:1">
      <c r="A33164" t="s">
        <v>12907</v>
      </c>
    </row>
    <row r="33166" spans="1:1">
      <c r="A33166" t="s">
        <v>12908</v>
      </c>
    </row>
    <row r="33168" spans="1:1">
      <c r="A33168" t="s">
        <v>12909</v>
      </c>
    </row>
    <row r="33170" spans="1:1">
      <c r="A33170" t="s">
        <v>12910</v>
      </c>
    </row>
    <row r="33172" spans="1:1">
      <c r="A33172" t="s">
        <v>12911</v>
      </c>
    </row>
    <row r="33174" spans="1:1">
      <c r="A33174" t="s">
        <v>12912</v>
      </c>
    </row>
    <row r="33176" spans="1:1">
      <c r="A33176" t="s">
        <v>12913</v>
      </c>
    </row>
    <row r="33178" spans="1:1">
      <c r="A33178" t="s">
        <v>12914</v>
      </c>
    </row>
    <row r="33180" spans="1:1">
      <c r="A33180" t="s">
        <v>12915</v>
      </c>
    </row>
    <row r="33182" spans="1:1">
      <c r="A33182" t="s">
        <v>12916</v>
      </c>
    </row>
    <row r="33187" spans="1:1">
      <c r="A33187">
        <v>490</v>
      </c>
    </row>
    <row r="33190" spans="1:1">
      <c r="A33190" t="s">
        <v>12917</v>
      </c>
    </row>
    <row r="33192" spans="1:1">
      <c r="A33192" t="s">
        <v>12918</v>
      </c>
    </row>
    <row r="33194" spans="1:1">
      <c r="A33194" t="s">
        <v>12919</v>
      </c>
    </row>
    <row r="33196" spans="1:1">
      <c r="A33196" t="s">
        <v>12920</v>
      </c>
    </row>
    <row r="33198" spans="1:1">
      <c r="A33198" t="s">
        <v>12921</v>
      </c>
    </row>
    <row r="33200" spans="1:1">
      <c r="A33200" t="s">
        <v>12922</v>
      </c>
    </row>
    <row r="33202" spans="1:1">
      <c r="A33202" t="s">
        <v>12923</v>
      </c>
    </row>
    <row r="33204" spans="1:1">
      <c r="A33204" t="s">
        <v>12845</v>
      </c>
    </row>
    <row r="33206" spans="1:1">
      <c r="A33206" t="s">
        <v>12924</v>
      </c>
    </row>
    <row r="33208" spans="1:1">
      <c r="A33208" t="s">
        <v>12925</v>
      </c>
    </row>
    <row r="33210" spans="1:1">
      <c r="A33210" t="s">
        <v>12926</v>
      </c>
    </row>
    <row r="33212" spans="1:1">
      <c r="A33212" t="s">
        <v>12848</v>
      </c>
    </row>
    <row r="33214" spans="1:1">
      <c r="A33214" t="s">
        <v>12927</v>
      </c>
    </row>
    <row r="33216" spans="1:1">
      <c r="A33216" t="s">
        <v>12928</v>
      </c>
    </row>
    <row r="33218" spans="1:1">
      <c r="A33218" t="s">
        <v>12929</v>
      </c>
    </row>
    <row r="33220" spans="1:1">
      <c r="A33220" t="s">
        <v>12930</v>
      </c>
    </row>
    <row r="33222" spans="1:1">
      <c r="A33222" t="s">
        <v>12931</v>
      </c>
    </row>
    <row r="33224" spans="1:1">
      <c r="A33224" t="s">
        <v>12932</v>
      </c>
    </row>
    <row r="33226" spans="1:1">
      <c r="A33226" t="s">
        <v>12933</v>
      </c>
    </row>
    <row r="33228" spans="1:1">
      <c r="A33228" t="s">
        <v>12934</v>
      </c>
    </row>
    <row r="33230" spans="1:1">
      <c r="A33230" t="s">
        <v>12935</v>
      </c>
    </row>
    <row r="33232" spans="1:1">
      <c r="A33232" t="s">
        <v>12936</v>
      </c>
    </row>
    <row r="33234" spans="1:1">
      <c r="A33234" t="s">
        <v>12937</v>
      </c>
    </row>
    <row r="33236" spans="1:1">
      <c r="A33236" t="s">
        <v>12883</v>
      </c>
    </row>
    <row r="33238" spans="1:1">
      <c r="A33238" t="s">
        <v>12938</v>
      </c>
    </row>
    <row r="33240" spans="1:1">
      <c r="A33240" t="s">
        <v>12939</v>
      </c>
    </row>
    <row r="33242" spans="1:1">
      <c r="A33242" t="s">
        <v>12940</v>
      </c>
    </row>
    <row r="33244" spans="1:1">
      <c r="A33244" t="s">
        <v>12941</v>
      </c>
    </row>
    <row r="33246" spans="1:1">
      <c r="A33246" t="s">
        <v>12942</v>
      </c>
    </row>
    <row r="33248" spans="1:1">
      <c r="A33248" t="s">
        <v>12943</v>
      </c>
    </row>
    <row r="33250" spans="1:1">
      <c r="A33250" t="s">
        <v>12944</v>
      </c>
    </row>
    <row r="33252" spans="1:1">
      <c r="A33252" t="s">
        <v>12945</v>
      </c>
    </row>
    <row r="33254" spans="1:1">
      <c r="A33254" t="s">
        <v>12946</v>
      </c>
    </row>
    <row r="33256" spans="1:1">
      <c r="A33256" t="s">
        <v>12947</v>
      </c>
    </row>
    <row r="33258" spans="1:1">
      <c r="A33258" t="s">
        <v>12948</v>
      </c>
    </row>
    <row r="33261" spans="1:1">
      <c r="A33261">
        <v>491</v>
      </c>
    </row>
    <row r="33264" spans="1:1">
      <c r="A33264" t="s">
        <v>12949</v>
      </c>
    </row>
    <row r="33266" spans="1:1">
      <c r="A33266" t="s">
        <v>12950</v>
      </c>
    </row>
    <row r="33268" spans="1:1">
      <c r="A33268" t="s">
        <v>12951</v>
      </c>
    </row>
    <row r="33270" spans="1:1">
      <c r="A33270" t="s">
        <v>12952</v>
      </c>
    </row>
    <row r="33272" spans="1:1">
      <c r="A33272" t="s">
        <v>12953</v>
      </c>
    </row>
    <row r="33274" spans="1:1">
      <c r="A33274" t="s">
        <v>12954</v>
      </c>
    </row>
    <row r="33276" spans="1:1">
      <c r="A33276" t="s">
        <v>12955</v>
      </c>
    </row>
    <row r="33278" spans="1:1">
      <c r="A33278" t="s">
        <v>12956</v>
      </c>
    </row>
    <row r="33280" spans="1:1">
      <c r="A33280" t="s">
        <v>12957</v>
      </c>
    </row>
    <row r="33282" spans="1:1">
      <c r="A33282" t="s">
        <v>12958</v>
      </c>
    </row>
    <row r="33284" spans="1:1">
      <c r="A33284" t="s">
        <v>12959</v>
      </c>
    </row>
    <row r="33286" spans="1:1">
      <c r="A33286" t="s">
        <v>12960</v>
      </c>
    </row>
    <row r="33288" spans="1:1">
      <c r="A33288" t="s">
        <v>12839</v>
      </c>
    </row>
    <row r="33290" spans="1:1">
      <c r="A33290" t="s">
        <v>12961</v>
      </c>
    </row>
    <row r="33292" spans="1:1">
      <c r="A33292" t="s">
        <v>12962</v>
      </c>
    </row>
    <row r="33294" spans="1:1">
      <c r="A33294" t="s">
        <v>12963</v>
      </c>
    </row>
    <row r="33296" spans="1:1">
      <c r="A33296" t="s">
        <v>12866</v>
      </c>
    </row>
    <row r="33298" spans="1:1">
      <c r="A33298" t="s">
        <v>12964</v>
      </c>
    </row>
    <row r="33300" spans="1:1">
      <c r="A33300" t="s">
        <v>12965</v>
      </c>
    </row>
    <row r="33302" spans="1:1">
      <c r="A33302" t="s">
        <v>12966</v>
      </c>
    </row>
    <row r="33304" spans="1:1">
      <c r="A33304" t="s">
        <v>12967</v>
      </c>
    </row>
    <row r="33306" spans="1:1">
      <c r="A33306" t="s">
        <v>12968</v>
      </c>
    </row>
    <row r="33308" spans="1:1">
      <c r="A33308" t="s">
        <v>12891</v>
      </c>
    </row>
    <row r="33310" spans="1:1">
      <c r="A33310" t="s">
        <v>12969</v>
      </c>
    </row>
    <row r="33312" spans="1:1">
      <c r="A33312" t="s">
        <v>12970</v>
      </c>
    </row>
    <row r="33314" spans="1:1">
      <c r="A33314" t="s">
        <v>12971</v>
      </c>
    </row>
    <row r="33316" spans="1:1">
      <c r="A33316" t="s">
        <v>12972</v>
      </c>
    </row>
    <row r="33318" spans="1:1">
      <c r="A33318" t="s">
        <v>12973</v>
      </c>
    </row>
    <row r="33320" spans="1:1">
      <c r="A33320" t="s">
        <v>12974</v>
      </c>
    </row>
    <row r="33322" spans="1:1">
      <c r="A33322" t="s">
        <v>12975</v>
      </c>
    </row>
    <row r="33324" spans="1:1">
      <c r="A33324" t="s">
        <v>12976</v>
      </c>
    </row>
    <row r="33326" spans="1:1">
      <c r="A33326" t="s">
        <v>12977</v>
      </c>
    </row>
    <row r="33328" spans="1:1">
      <c r="A33328" t="s">
        <v>12978</v>
      </c>
    </row>
    <row r="33330" spans="1:1">
      <c r="A33330" t="s">
        <v>12979</v>
      </c>
    </row>
    <row r="33332" spans="1:1">
      <c r="A33332" t="s">
        <v>12980</v>
      </c>
    </row>
    <row r="33334" spans="1:1">
      <c r="A33334" t="s">
        <v>12981</v>
      </c>
    </row>
    <row r="33339" spans="1:1">
      <c r="A33339">
        <v>492</v>
      </c>
    </row>
    <row r="33342" spans="1:1">
      <c r="A33342" t="s">
        <v>12982</v>
      </c>
    </row>
    <row r="33344" spans="1:1">
      <c r="A33344" t="s">
        <v>12983</v>
      </c>
    </row>
    <row r="33346" spans="1:1">
      <c r="A33346" t="s">
        <v>12984</v>
      </c>
    </row>
    <row r="33348" spans="1:1">
      <c r="A33348" t="s">
        <v>12985</v>
      </c>
    </row>
    <row r="33350" spans="1:1">
      <c r="A33350" t="s">
        <v>12986</v>
      </c>
    </row>
    <row r="33352" spans="1:1">
      <c r="A33352" t="s">
        <v>12987</v>
      </c>
    </row>
    <row r="33354" spans="1:1">
      <c r="A33354" t="s">
        <v>12988</v>
      </c>
    </row>
    <row r="33356" spans="1:1">
      <c r="A33356" t="s">
        <v>12989</v>
      </c>
    </row>
    <row r="33358" spans="1:1">
      <c r="A33358" t="s">
        <v>12990</v>
      </c>
    </row>
    <row r="33360" spans="1:1">
      <c r="A33360" t="s">
        <v>12991</v>
      </c>
    </row>
    <row r="33362" spans="1:1">
      <c r="A33362" t="s">
        <v>12992</v>
      </c>
    </row>
    <row r="33364" spans="1:1">
      <c r="A33364" t="s">
        <v>12993</v>
      </c>
    </row>
    <row r="33366" spans="1:1">
      <c r="A33366" t="s">
        <v>12994</v>
      </c>
    </row>
    <row r="33368" spans="1:1">
      <c r="A33368" t="s">
        <v>12995</v>
      </c>
    </row>
    <row r="33370" spans="1:1">
      <c r="A33370" t="s">
        <v>12996</v>
      </c>
    </row>
    <row r="33372" spans="1:1">
      <c r="A33372" t="s">
        <v>12997</v>
      </c>
    </row>
    <row r="33374" spans="1:1">
      <c r="A33374" t="s">
        <v>12998</v>
      </c>
    </row>
    <row r="33376" spans="1:1">
      <c r="A33376" t="s">
        <v>12999</v>
      </c>
    </row>
    <row r="33378" spans="1:1">
      <c r="A33378" t="s">
        <v>13000</v>
      </c>
    </row>
    <row r="33380" spans="1:1">
      <c r="A33380" t="s">
        <v>13001</v>
      </c>
    </row>
    <row r="33382" spans="1:1">
      <c r="A33382" t="s">
        <v>13002</v>
      </c>
    </row>
    <row r="33384" spans="1:1">
      <c r="A33384" t="s">
        <v>13003</v>
      </c>
    </row>
    <row r="33386" spans="1:1">
      <c r="A33386" t="s">
        <v>13004</v>
      </c>
    </row>
    <row r="33388" spans="1:1">
      <c r="A33388" t="s">
        <v>13005</v>
      </c>
    </row>
    <row r="33390" spans="1:1">
      <c r="A33390" t="s">
        <v>13006</v>
      </c>
    </row>
    <row r="33392" spans="1:1">
      <c r="A33392" t="s">
        <v>13007</v>
      </c>
    </row>
    <row r="33394" spans="1:1">
      <c r="A33394" t="s">
        <v>12944</v>
      </c>
    </row>
    <row r="33396" spans="1:1">
      <c r="A33396" t="s">
        <v>13008</v>
      </c>
    </row>
    <row r="33398" spans="1:1">
      <c r="A33398" t="s">
        <v>13009</v>
      </c>
    </row>
    <row r="33400" spans="1:1">
      <c r="A33400" t="s">
        <v>13010</v>
      </c>
    </row>
    <row r="33402" spans="1:1">
      <c r="A33402" t="s">
        <v>13011</v>
      </c>
    </row>
    <row r="33404" spans="1:1">
      <c r="A33404" t="s">
        <v>13012</v>
      </c>
    </row>
    <row r="33406" spans="1:1">
      <c r="A33406" t="s">
        <v>13013</v>
      </c>
    </row>
    <row r="33408" spans="1:1">
      <c r="A33408" t="s">
        <v>13014</v>
      </c>
    </row>
    <row r="33410" spans="1:4">
      <c r="A33410" t="s">
        <v>13015</v>
      </c>
    </row>
    <row r="33412" spans="1:4">
      <c r="A33412" t="s">
        <v>13016</v>
      </c>
    </row>
    <row r="33414" spans="1:4">
      <c r="A33414" t="s">
        <v>13017</v>
      </c>
    </row>
    <row r="33416" spans="1:4">
      <c r="A33416" t="s">
        <v>13018</v>
      </c>
    </row>
    <row r="33420" spans="1:4">
      <c r="A33420">
        <v>493</v>
      </c>
    </row>
    <row r="33422" spans="1:4">
      <c r="C33422" t="s">
        <v>13019</v>
      </c>
    </row>
    <row r="33424" spans="1:4">
      <c r="C33424">
        <v>-10</v>
      </c>
      <c r="D33424" t="s">
        <v>13020</v>
      </c>
    </row>
    <row r="33426" spans="3:4">
      <c r="C33426">
        <v>-11</v>
      </c>
      <c r="D33426" t="s">
        <v>13021</v>
      </c>
    </row>
    <row r="33428" spans="3:4">
      <c r="C33428">
        <v>-12</v>
      </c>
      <c r="D33428" t="s">
        <v>13022</v>
      </c>
    </row>
    <row r="33430" spans="3:4">
      <c r="C33430">
        <v>-13</v>
      </c>
      <c r="D33430" t="s">
        <v>13023</v>
      </c>
    </row>
    <row r="33432" spans="3:4">
      <c r="C33432">
        <v>-14</v>
      </c>
      <c r="D33432" t="s">
        <v>13024</v>
      </c>
    </row>
    <row r="33434" spans="3:4">
      <c r="C33434">
        <v>-15</v>
      </c>
      <c r="D33434" t="s">
        <v>13025</v>
      </c>
    </row>
    <row r="33436" spans="3:4">
      <c r="C33436">
        <v>-16</v>
      </c>
      <c r="D33436" t="s">
        <v>13026</v>
      </c>
    </row>
    <row r="33438" spans="3:4">
      <c r="C33438">
        <v>-17</v>
      </c>
      <c r="D33438" t="s">
        <v>13027</v>
      </c>
    </row>
    <row r="33440" spans="3:4">
      <c r="C33440">
        <v>-18</v>
      </c>
      <c r="D33440" t="s">
        <v>13028</v>
      </c>
    </row>
    <row r="33441" spans="3:4">
      <c r="C33441" t="s">
        <v>10649</v>
      </c>
    </row>
    <row r="33443" spans="3:4">
      <c r="C33443">
        <v>-19</v>
      </c>
      <c r="D33443" t="s">
        <v>13029</v>
      </c>
    </row>
    <row r="33445" spans="3:4">
      <c r="C33445">
        <v>-20</v>
      </c>
      <c r="D33445" t="s">
        <v>13030</v>
      </c>
    </row>
    <row r="33447" spans="3:4">
      <c r="C33447">
        <v>-21</v>
      </c>
      <c r="D33447" t="s">
        <v>13031</v>
      </c>
    </row>
    <row r="33448" spans="3:4">
      <c r="C33448" t="s">
        <v>627</v>
      </c>
    </row>
    <row r="33450" spans="3:4">
      <c r="C33450">
        <v>-22</v>
      </c>
      <c r="D33450" t="s">
        <v>13032</v>
      </c>
    </row>
    <row r="33452" spans="3:4">
      <c r="C33452">
        <v>-23</v>
      </c>
      <c r="D33452" t="s">
        <v>13033</v>
      </c>
    </row>
    <row r="33454" spans="3:4">
      <c r="C33454">
        <v>-24</v>
      </c>
      <c r="D33454" t="s">
        <v>13034</v>
      </c>
    </row>
    <row r="33456" spans="3:4">
      <c r="C33456">
        <v>-25</v>
      </c>
      <c r="D33456" t="s">
        <v>13035</v>
      </c>
    </row>
    <row r="33458" spans="1:5">
      <c r="C33458">
        <v>-26</v>
      </c>
      <c r="D33458" t="s">
        <v>13036</v>
      </c>
    </row>
    <row r="33460" spans="1:5">
      <c r="C33460">
        <v>-27</v>
      </c>
      <c r="D33460" t="s">
        <v>13037</v>
      </c>
    </row>
    <row r="33462" spans="1:5">
      <c r="C33462">
        <v>-28</v>
      </c>
      <c r="D33462" t="s">
        <v>13038</v>
      </c>
    </row>
    <row r="33463" spans="1:5">
      <c r="C33463" t="s">
        <v>13039</v>
      </c>
    </row>
    <row r="33465" spans="1:5">
      <c r="C33465">
        <v>-29</v>
      </c>
      <c r="D33465" t="s">
        <v>13040</v>
      </c>
    </row>
    <row r="33467" spans="1:5">
      <c r="C33467">
        <v>-30</v>
      </c>
      <c r="D33467" t="s">
        <v>13041</v>
      </c>
    </row>
    <row r="33469" spans="1:5">
      <c r="C33469">
        <v>-31</v>
      </c>
      <c r="D33469" t="s">
        <v>13042</v>
      </c>
    </row>
    <row r="33471" spans="1:5">
      <c r="A33471">
        <v>87082932</v>
      </c>
      <c r="C33471" t="s">
        <v>12800</v>
      </c>
      <c r="E33471">
        <v>35</v>
      </c>
    </row>
    <row r="33472" spans="1:5">
      <c r="C33472" t="s">
        <v>13043</v>
      </c>
    </row>
    <row r="33473" spans="1:5">
      <c r="C33473" t="s">
        <v>13044</v>
      </c>
    </row>
    <row r="33474" spans="1:5">
      <c r="C33474" t="s">
        <v>13045</v>
      </c>
    </row>
    <row r="33475" spans="1:5">
      <c r="C33475" t="s">
        <v>13046</v>
      </c>
    </row>
    <row r="33476" spans="1:5">
      <c r="C33476" t="s">
        <v>13047</v>
      </c>
    </row>
    <row r="33477" spans="1:5">
      <c r="C33477" t="s">
        <v>13048</v>
      </c>
    </row>
    <row r="33478" spans="1:5">
      <c r="C33478" t="s">
        <v>13049</v>
      </c>
    </row>
    <row r="33479" spans="1:5">
      <c r="C33479" t="s">
        <v>13050</v>
      </c>
    </row>
    <row r="33480" spans="1:5">
      <c r="C33480" t="s">
        <v>13051</v>
      </c>
    </row>
    <row r="33481" spans="1:5">
      <c r="C33481" t="s">
        <v>13052</v>
      </c>
    </row>
    <row r="33482" spans="1:5">
      <c r="C33482" t="s">
        <v>13053</v>
      </c>
    </row>
    <row r="33483" spans="1:5">
      <c r="C33483" t="s">
        <v>13054</v>
      </c>
    </row>
    <row r="33485" spans="1:5">
      <c r="A33485">
        <v>87082939</v>
      </c>
      <c r="C33485" t="s">
        <v>3208</v>
      </c>
      <c r="E33485">
        <v>35</v>
      </c>
    </row>
    <row r="33487" spans="1:5">
      <c r="C33487" t="s">
        <v>13055</v>
      </c>
    </row>
    <row r="33489" spans="1:5">
      <c r="A33489">
        <v>87082941</v>
      </c>
      <c r="C33489" t="s">
        <v>12742</v>
      </c>
      <c r="E33489">
        <v>35</v>
      </c>
    </row>
    <row r="33490" spans="1:5">
      <c r="C33490" t="s">
        <v>13056</v>
      </c>
    </row>
    <row r="33494" spans="1:5">
      <c r="A33494">
        <v>494</v>
      </c>
    </row>
    <row r="33497" spans="1:5">
      <c r="A33497" t="s">
        <v>13057</v>
      </c>
    </row>
    <row r="33499" spans="1:5">
      <c r="A33499" t="s">
        <v>13058</v>
      </c>
    </row>
    <row r="33501" spans="1:5">
      <c r="A33501" t="s">
        <v>13059</v>
      </c>
    </row>
    <row r="33503" spans="1:5">
      <c r="A33503" t="s">
        <v>13060</v>
      </c>
    </row>
    <row r="33505" spans="1:1">
      <c r="A33505" t="s">
        <v>13061</v>
      </c>
    </row>
    <row r="33507" spans="1:1">
      <c r="A33507" t="s">
        <v>13062</v>
      </c>
    </row>
    <row r="33509" spans="1:1">
      <c r="A33509" t="s">
        <v>13063</v>
      </c>
    </row>
    <row r="33511" spans="1:1">
      <c r="A33511" t="s">
        <v>13064</v>
      </c>
    </row>
    <row r="33513" spans="1:1">
      <c r="A33513" t="s">
        <v>12973</v>
      </c>
    </row>
    <row r="33515" spans="1:1">
      <c r="A33515" t="s">
        <v>13065</v>
      </c>
    </row>
    <row r="33517" spans="1:1">
      <c r="A33517" t="s">
        <v>13066</v>
      </c>
    </row>
    <row r="33519" spans="1:1">
      <c r="A33519" t="s">
        <v>13067</v>
      </c>
    </row>
    <row r="33521" spans="1:1">
      <c r="A33521" t="s">
        <v>13068</v>
      </c>
    </row>
    <row r="33523" spans="1:1">
      <c r="A33523" t="s">
        <v>13069</v>
      </c>
    </row>
    <row r="33525" spans="1:1">
      <c r="A33525" t="s">
        <v>12979</v>
      </c>
    </row>
    <row r="33527" spans="1:1">
      <c r="A33527" t="s">
        <v>13070</v>
      </c>
    </row>
    <row r="33529" spans="1:1">
      <c r="A33529" t="s">
        <v>13071</v>
      </c>
    </row>
    <row r="33531" spans="1:1">
      <c r="A33531" t="s">
        <v>13072</v>
      </c>
    </row>
    <row r="33533" spans="1:1">
      <c r="A33533" t="s">
        <v>13073</v>
      </c>
    </row>
    <row r="33535" spans="1:1">
      <c r="A33535" t="s">
        <v>13074</v>
      </c>
    </row>
    <row r="33537" spans="1:1">
      <c r="A33537" t="s">
        <v>13075</v>
      </c>
    </row>
    <row r="33539" spans="1:1">
      <c r="A33539" t="s">
        <v>12987</v>
      </c>
    </row>
    <row r="33541" spans="1:1">
      <c r="A33541" t="s">
        <v>13076</v>
      </c>
    </row>
    <row r="33543" spans="1:1">
      <c r="A33543" t="s">
        <v>13077</v>
      </c>
    </row>
    <row r="33545" spans="1:1">
      <c r="A33545" t="s">
        <v>12988</v>
      </c>
    </row>
    <row r="33547" spans="1:1">
      <c r="A33547" t="s">
        <v>13078</v>
      </c>
    </row>
    <row r="33549" spans="1:1">
      <c r="A33549" t="s">
        <v>12991</v>
      </c>
    </row>
    <row r="33551" spans="1:1">
      <c r="A33551" t="s">
        <v>12992</v>
      </c>
    </row>
    <row r="33553" spans="1:1">
      <c r="A33553" t="s">
        <v>13079</v>
      </c>
    </row>
    <row r="33555" spans="1:1">
      <c r="A33555" t="s">
        <v>12995</v>
      </c>
    </row>
    <row r="33557" spans="1:1">
      <c r="A33557" t="s">
        <v>13080</v>
      </c>
    </row>
    <row r="33559" spans="1:1">
      <c r="A33559" t="s">
        <v>13081</v>
      </c>
    </row>
    <row r="33561" spans="1:1">
      <c r="A33561" t="s">
        <v>13082</v>
      </c>
    </row>
    <row r="33563" spans="1:1">
      <c r="A33563" t="s">
        <v>13083</v>
      </c>
    </row>
    <row r="33565" spans="1:1">
      <c r="A33565" t="s">
        <v>12883</v>
      </c>
    </row>
    <row r="33567" spans="1:1">
      <c r="A33567" t="s">
        <v>13084</v>
      </c>
    </row>
    <row r="33569" spans="1:1">
      <c r="A33569" t="s">
        <v>13085</v>
      </c>
    </row>
    <row r="33571" spans="1:1">
      <c r="A33571" t="s">
        <v>13086</v>
      </c>
    </row>
    <row r="33573" spans="1:1">
      <c r="A33573" t="s">
        <v>12944</v>
      </c>
    </row>
    <row r="33575" spans="1:1">
      <c r="A33575" t="s">
        <v>13087</v>
      </c>
    </row>
    <row r="33577" spans="1:1">
      <c r="A33577" t="s">
        <v>13008</v>
      </c>
    </row>
    <row r="33580" spans="1:1">
      <c r="A33580">
        <v>495</v>
      </c>
    </row>
    <row r="33583" spans="1:1">
      <c r="A33583" t="s">
        <v>13088</v>
      </c>
    </row>
    <row r="33585" spans="1:1">
      <c r="A33585" t="s">
        <v>13057</v>
      </c>
    </row>
    <row r="33587" spans="1:1">
      <c r="A33587" t="s">
        <v>13089</v>
      </c>
    </row>
    <row r="33589" spans="1:1">
      <c r="A33589" t="s">
        <v>13090</v>
      </c>
    </row>
    <row r="33591" spans="1:1">
      <c r="A33591" t="s">
        <v>13091</v>
      </c>
    </row>
    <row r="33593" spans="1:1">
      <c r="A33593" t="s">
        <v>13092</v>
      </c>
    </row>
    <row r="33595" spans="1:1">
      <c r="A33595" t="s">
        <v>13093</v>
      </c>
    </row>
    <row r="33597" spans="1:1">
      <c r="A33597" t="s">
        <v>13094</v>
      </c>
    </row>
    <row r="33599" spans="1:1">
      <c r="A33599" t="s">
        <v>13095</v>
      </c>
    </row>
    <row r="33601" spans="1:1">
      <c r="A33601" t="s">
        <v>13096</v>
      </c>
    </row>
    <row r="33603" spans="1:1">
      <c r="A33603" t="s">
        <v>13097</v>
      </c>
    </row>
    <row r="33605" spans="1:1">
      <c r="A33605" t="s">
        <v>12915</v>
      </c>
    </row>
    <row r="33607" spans="1:1">
      <c r="A33607" t="s">
        <v>13098</v>
      </c>
    </row>
    <row r="33609" spans="1:1">
      <c r="A33609" t="s">
        <v>13099</v>
      </c>
    </row>
    <row r="33611" spans="1:1">
      <c r="A33611" t="s">
        <v>13100</v>
      </c>
    </row>
    <row r="33613" spans="1:1">
      <c r="A33613" t="s">
        <v>13101</v>
      </c>
    </row>
    <row r="33615" spans="1:1">
      <c r="A33615" t="s">
        <v>13102</v>
      </c>
    </row>
    <row r="33617" spans="1:1">
      <c r="A33617" t="s">
        <v>13103</v>
      </c>
    </row>
    <row r="33619" spans="1:1">
      <c r="A33619" t="s">
        <v>13072</v>
      </c>
    </row>
    <row r="33621" spans="1:1">
      <c r="A33621" t="s">
        <v>13104</v>
      </c>
    </row>
    <row r="33623" spans="1:1">
      <c r="A33623" t="s">
        <v>13105</v>
      </c>
    </row>
    <row r="33625" spans="1:1">
      <c r="A33625" t="s">
        <v>13106</v>
      </c>
    </row>
    <row r="33627" spans="1:1">
      <c r="A33627" t="s">
        <v>12962</v>
      </c>
    </row>
    <row r="33629" spans="1:1">
      <c r="A33629" t="s">
        <v>13107</v>
      </c>
    </row>
    <row r="33631" spans="1:1">
      <c r="A33631" t="s">
        <v>13108</v>
      </c>
    </row>
    <row r="33633" spans="1:1">
      <c r="A33633" t="s">
        <v>13109</v>
      </c>
    </row>
    <row r="33635" spans="1:1">
      <c r="A33635" t="s">
        <v>13110</v>
      </c>
    </row>
    <row r="33637" spans="1:1">
      <c r="A33637" t="s">
        <v>13111</v>
      </c>
    </row>
    <row r="33639" spans="1:1">
      <c r="A33639" t="s">
        <v>13112</v>
      </c>
    </row>
    <row r="33641" spans="1:1">
      <c r="A33641" t="s">
        <v>13113</v>
      </c>
    </row>
    <row r="33643" spans="1:1">
      <c r="A33643" t="s">
        <v>13114</v>
      </c>
    </row>
    <row r="33645" spans="1:1">
      <c r="A33645" t="s">
        <v>13115</v>
      </c>
    </row>
    <row r="33647" spans="1:1">
      <c r="A33647" t="s">
        <v>13116</v>
      </c>
    </row>
    <row r="33649" spans="1:1">
      <c r="A33649" t="s">
        <v>13117</v>
      </c>
    </row>
    <row r="33651" spans="1:1">
      <c r="A33651" t="s">
        <v>13118</v>
      </c>
    </row>
    <row r="33656" spans="1:1">
      <c r="A33656">
        <v>496</v>
      </c>
    </row>
    <row r="33659" spans="1:1">
      <c r="A33659" t="s">
        <v>13119</v>
      </c>
    </row>
    <row r="33661" spans="1:1">
      <c r="A33661" t="s">
        <v>13120</v>
      </c>
    </row>
    <row r="33663" spans="1:1">
      <c r="A33663" t="s">
        <v>12883</v>
      </c>
    </row>
    <row r="33665" spans="1:1">
      <c r="A33665" t="s">
        <v>13121</v>
      </c>
    </row>
    <row r="33667" spans="1:1">
      <c r="A33667" t="s">
        <v>13122</v>
      </c>
    </row>
    <row r="33669" spans="1:1">
      <c r="A33669" t="s">
        <v>12943</v>
      </c>
    </row>
    <row r="33671" spans="1:1">
      <c r="A33671" t="s">
        <v>12944</v>
      </c>
    </row>
    <row r="33673" spans="1:1">
      <c r="A33673" t="s">
        <v>13123</v>
      </c>
    </row>
    <row r="33675" spans="1:1">
      <c r="A33675" t="s">
        <v>13124</v>
      </c>
    </row>
    <row r="33677" spans="1:1">
      <c r="A33677" t="s">
        <v>12899</v>
      </c>
    </row>
    <row r="33679" spans="1:1">
      <c r="A33679" t="s">
        <v>12900</v>
      </c>
    </row>
    <row r="33681" spans="1:1">
      <c r="A33681" t="s">
        <v>12901</v>
      </c>
    </row>
    <row r="33683" spans="1:1">
      <c r="A33683" t="s">
        <v>12902</v>
      </c>
    </row>
    <row r="33685" spans="1:1">
      <c r="A33685" t="s">
        <v>12903</v>
      </c>
    </row>
    <row r="33687" spans="1:1">
      <c r="A33687" t="s">
        <v>12904</v>
      </c>
    </row>
    <row r="33689" spans="1:1">
      <c r="A33689" t="s">
        <v>12905</v>
      </c>
    </row>
    <row r="33691" spans="1:1">
      <c r="A33691" t="s">
        <v>12906</v>
      </c>
    </row>
    <row r="33693" spans="1:1">
      <c r="A33693" t="s">
        <v>12907</v>
      </c>
    </row>
    <row r="33695" spans="1:1">
      <c r="A33695" t="s">
        <v>12908</v>
      </c>
    </row>
    <row r="33697" spans="1:1">
      <c r="A33697" t="s">
        <v>12909</v>
      </c>
    </row>
    <row r="33699" spans="1:1">
      <c r="A33699" t="s">
        <v>12910</v>
      </c>
    </row>
    <row r="33701" spans="1:1">
      <c r="A33701" t="s">
        <v>12911</v>
      </c>
    </row>
    <row r="33703" spans="1:1">
      <c r="A33703" t="s">
        <v>12912</v>
      </c>
    </row>
    <row r="33705" spans="1:1">
      <c r="A33705" t="s">
        <v>12913</v>
      </c>
    </row>
    <row r="33707" spans="1:1">
      <c r="A33707" t="s">
        <v>12914</v>
      </c>
    </row>
    <row r="33709" spans="1:1">
      <c r="A33709" t="s">
        <v>12915</v>
      </c>
    </row>
    <row r="33711" spans="1:1">
      <c r="A33711" t="s">
        <v>12916</v>
      </c>
    </row>
    <row r="33713" spans="1:1">
      <c r="A33713" t="s">
        <v>12917</v>
      </c>
    </row>
    <row r="33715" spans="1:1">
      <c r="A33715" t="s">
        <v>12918</v>
      </c>
    </row>
    <row r="33717" spans="1:1">
      <c r="A33717" t="s">
        <v>12919</v>
      </c>
    </row>
    <row r="33719" spans="1:1">
      <c r="A33719" t="s">
        <v>12920</v>
      </c>
    </row>
    <row r="33721" spans="1:1">
      <c r="A33721" t="s">
        <v>12921</v>
      </c>
    </row>
    <row r="33723" spans="1:1">
      <c r="A33723" t="s">
        <v>12922</v>
      </c>
    </row>
    <row r="33725" spans="1:1">
      <c r="A33725" t="s">
        <v>12923</v>
      </c>
    </row>
    <row r="33727" spans="1:1">
      <c r="A33727" t="s">
        <v>12845</v>
      </c>
    </row>
    <row r="33729" spans="1:5">
      <c r="A33729" t="s">
        <v>12924</v>
      </c>
    </row>
    <row r="33734" spans="1:5">
      <c r="A33734">
        <v>497</v>
      </c>
    </row>
    <row r="33736" spans="1:5">
      <c r="C33736">
        <v>-28</v>
      </c>
      <c r="E33736" t="s">
        <v>13125</v>
      </c>
    </row>
    <row r="33737" spans="1:5">
      <c r="C33737" t="s">
        <v>13126</v>
      </c>
    </row>
    <row r="33738" spans="1:5">
      <c r="C33738">
        <v>-29</v>
      </c>
      <c r="E33738" t="s">
        <v>13127</v>
      </c>
    </row>
    <row r="33740" spans="1:5">
      <c r="C33740">
        <v>-30</v>
      </c>
      <c r="E33740" t="s">
        <v>13128</v>
      </c>
    </row>
    <row r="33742" spans="1:5">
      <c r="C33742">
        <v>-31</v>
      </c>
      <c r="E33742" t="s">
        <v>13129</v>
      </c>
    </row>
    <row r="33744" spans="1:5">
      <c r="C33744">
        <v>-32</v>
      </c>
      <c r="E33744" t="s">
        <v>13130</v>
      </c>
    </row>
    <row r="33746" spans="3:5">
      <c r="C33746">
        <v>-33</v>
      </c>
      <c r="E33746" t="s">
        <v>13131</v>
      </c>
    </row>
    <row r="33748" spans="3:5">
      <c r="C33748">
        <v>-34</v>
      </c>
      <c r="E33748" t="s">
        <v>13132</v>
      </c>
    </row>
    <row r="33750" spans="3:5">
      <c r="C33750">
        <v>-35</v>
      </c>
      <c r="E33750" t="s">
        <v>13133</v>
      </c>
    </row>
    <row r="33751" spans="3:5">
      <c r="C33751" t="s">
        <v>13134</v>
      </c>
    </row>
    <row r="33753" spans="3:5">
      <c r="C33753">
        <v>-36</v>
      </c>
      <c r="E33753" t="s">
        <v>13135</v>
      </c>
    </row>
    <row r="33754" spans="3:5">
      <c r="C33754" t="s">
        <v>12490</v>
      </c>
    </row>
    <row r="33756" spans="3:5">
      <c r="C33756">
        <v>-37</v>
      </c>
      <c r="E33756" t="s">
        <v>13136</v>
      </c>
    </row>
    <row r="33757" spans="3:5">
      <c r="C33757" t="s">
        <v>13137</v>
      </c>
    </row>
    <row r="33758" spans="3:5">
      <c r="C33758" t="s">
        <v>13138</v>
      </c>
    </row>
    <row r="33760" spans="3:5">
      <c r="C33760">
        <v>-38</v>
      </c>
      <c r="E33760" t="s">
        <v>13139</v>
      </c>
    </row>
    <row r="33762" spans="3:5">
      <c r="C33762">
        <v>-39</v>
      </c>
      <c r="E33762" t="s">
        <v>13140</v>
      </c>
    </row>
    <row r="33764" spans="3:5">
      <c r="C33764">
        <v>-40</v>
      </c>
      <c r="E33764" t="s">
        <v>13141</v>
      </c>
    </row>
    <row r="33766" spans="3:5">
      <c r="C33766">
        <v>-41</v>
      </c>
      <c r="E33766" t="s">
        <v>13142</v>
      </c>
    </row>
    <row r="33768" spans="3:5">
      <c r="C33768">
        <v>-42</v>
      </c>
      <c r="E33768" t="s">
        <v>12763</v>
      </c>
    </row>
    <row r="33770" spans="3:5">
      <c r="C33770">
        <v>-43</v>
      </c>
      <c r="E33770" t="s">
        <v>13143</v>
      </c>
    </row>
    <row r="33772" spans="3:5">
      <c r="C33772">
        <v>-44</v>
      </c>
      <c r="E33772" t="s">
        <v>13144</v>
      </c>
    </row>
    <row r="33774" spans="3:5">
      <c r="C33774">
        <v>-45</v>
      </c>
      <c r="E33774" t="s">
        <v>13145</v>
      </c>
    </row>
    <row r="33775" spans="3:5">
      <c r="C33775" t="s">
        <v>627</v>
      </c>
    </row>
    <row r="33777" spans="1:6">
      <c r="C33777">
        <v>-46</v>
      </c>
      <c r="E33777" t="s">
        <v>13146</v>
      </c>
    </row>
    <row r="33779" spans="1:6">
      <c r="C33779">
        <v>-47</v>
      </c>
      <c r="E33779" t="s">
        <v>13147</v>
      </c>
    </row>
    <row r="33781" spans="1:6">
      <c r="C33781">
        <v>-48</v>
      </c>
      <c r="E33781" t="s">
        <v>13148</v>
      </c>
    </row>
    <row r="33783" spans="1:6">
      <c r="C33783">
        <v>-49</v>
      </c>
      <c r="E33783" t="s">
        <v>12764</v>
      </c>
    </row>
    <row r="33785" spans="1:6">
      <c r="C33785" t="s">
        <v>13149</v>
      </c>
    </row>
    <row r="33787" spans="1:6">
      <c r="C33787" t="s">
        <v>13150</v>
      </c>
    </row>
    <row r="33789" spans="1:6">
      <c r="C33789" t="s">
        <v>13151</v>
      </c>
    </row>
    <row r="33790" spans="1:6">
      <c r="C33790" t="s">
        <v>13152</v>
      </c>
    </row>
    <row r="33792" spans="1:6">
      <c r="A33792">
        <v>87082942</v>
      </c>
      <c r="C33792" t="s">
        <v>12742</v>
      </c>
      <c r="F33792">
        <v>35</v>
      </c>
    </row>
    <row r="33793" spans="3:4">
      <c r="C33793" t="s">
        <v>13153</v>
      </c>
    </row>
    <row r="33795" spans="3:4">
      <c r="C33795">
        <v>-1</v>
      </c>
      <c r="D33795" t="s">
        <v>13154</v>
      </c>
    </row>
    <row r="33797" spans="3:4">
      <c r="C33797">
        <v>-2</v>
      </c>
      <c r="D33797" t="s">
        <v>13155</v>
      </c>
    </row>
    <row r="33798" spans="3:4">
      <c r="C33798" t="s">
        <v>627</v>
      </c>
    </row>
    <row r="33800" spans="3:4">
      <c r="C33800">
        <v>-3</v>
      </c>
      <c r="D33800" t="s">
        <v>13156</v>
      </c>
    </row>
    <row r="33802" spans="3:4">
      <c r="C33802">
        <v>-4</v>
      </c>
      <c r="D33802" t="s">
        <v>13157</v>
      </c>
    </row>
    <row r="33804" spans="3:4">
      <c r="C33804">
        <v>-5</v>
      </c>
      <c r="D33804" t="s">
        <v>13158</v>
      </c>
    </row>
    <row r="33806" spans="3:4">
      <c r="C33806">
        <v>-6</v>
      </c>
      <c r="D33806" t="s">
        <v>13159</v>
      </c>
    </row>
    <row r="33808" spans="3:4">
      <c r="C33808">
        <v>-7</v>
      </c>
      <c r="D33808" t="s">
        <v>13160</v>
      </c>
    </row>
    <row r="33810" spans="1:4">
      <c r="C33810">
        <v>-8</v>
      </c>
      <c r="D33810" t="s">
        <v>13161</v>
      </c>
    </row>
    <row r="33812" spans="1:4">
      <c r="C33812">
        <v>-9</v>
      </c>
      <c r="D33812" t="s">
        <v>12756</v>
      </c>
    </row>
    <row r="33815" spans="1:4">
      <c r="A33815">
        <v>498</v>
      </c>
    </row>
    <row r="33818" spans="1:4">
      <c r="A33818" t="s">
        <v>13162</v>
      </c>
    </row>
    <row r="33820" spans="1:4">
      <c r="A33820" t="s">
        <v>13163</v>
      </c>
    </row>
    <row r="33822" spans="1:4">
      <c r="A33822" t="s">
        <v>13164</v>
      </c>
    </row>
    <row r="33824" spans="1:4">
      <c r="A33824" t="s">
        <v>13165</v>
      </c>
    </row>
    <row r="33826" spans="1:1">
      <c r="A33826" t="s">
        <v>13166</v>
      </c>
    </row>
    <row r="33828" spans="1:1">
      <c r="A33828" t="s">
        <v>13167</v>
      </c>
    </row>
    <row r="33830" spans="1:1">
      <c r="A33830" t="s">
        <v>12883</v>
      </c>
    </row>
    <row r="33832" spans="1:1">
      <c r="A33832" t="s">
        <v>13168</v>
      </c>
    </row>
    <row r="33834" spans="1:1">
      <c r="A33834" t="s">
        <v>13169</v>
      </c>
    </row>
    <row r="33836" spans="1:1">
      <c r="A33836" t="s">
        <v>13170</v>
      </c>
    </row>
    <row r="33838" spans="1:1">
      <c r="A33838" t="s">
        <v>13171</v>
      </c>
    </row>
    <row r="33840" spans="1:1">
      <c r="A33840" t="s">
        <v>13172</v>
      </c>
    </row>
    <row r="33842" spans="1:1">
      <c r="A33842" t="s">
        <v>13173</v>
      </c>
    </row>
    <row r="33844" spans="1:1">
      <c r="A33844" t="s">
        <v>13174</v>
      </c>
    </row>
    <row r="33846" spans="1:1">
      <c r="A33846" t="s">
        <v>13175</v>
      </c>
    </row>
    <row r="33848" spans="1:1">
      <c r="A33848" t="s">
        <v>13176</v>
      </c>
    </row>
    <row r="33850" spans="1:1">
      <c r="A33850" t="s">
        <v>13177</v>
      </c>
    </row>
    <row r="33852" spans="1:1">
      <c r="A33852" t="s">
        <v>13178</v>
      </c>
    </row>
    <row r="33854" spans="1:1">
      <c r="A33854" t="s">
        <v>13179</v>
      </c>
    </row>
    <row r="33856" spans="1:1">
      <c r="A33856" t="s">
        <v>13180</v>
      </c>
    </row>
    <row r="33858" spans="1:1">
      <c r="A33858" t="s">
        <v>13164</v>
      </c>
    </row>
    <row r="33860" spans="1:1">
      <c r="A33860" t="s">
        <v>13181</v>
      </c>
    </row>
    <row r="33862" spans="1:1">
      <c r="A33862" t="s">
        <v>13182</v>
      </c>
    </row>
    <row r="33864" spans="1:1">
      <c r="A33864" t="s">
        <v>13183</v>
      </c>
    </row>
    <row r="33866" spans="1:1">
      <c r="A33866" t="s">
        <v>13184</v>
      </c>
    </row>
    <row r="33868" spans="1:1">
      <c r="A33868" t="s">
        <v>12883</v>
      </c>
    </row>
    <row r="33870" spans="1:1">
      <c r="A33870" t="s">
        <v>13169</v>
      </c>
    </row>
    <row r="33872" spans="1:1">
      <c r="A33872" t="s">
        <v>13170</v>
      </c>
    </row>
    <row r="33874" spans="1:1">
      <c r="A33874" t="s">
        <v>13185</v>
      </c>
    </row>
    <row r="33876" spans="1:1">
      <c r="A33876" t="s">
        <v>13186</v>
      </c>
    </row>
    <row r="33878" spans="1:1">
      <c r="A33878" t="s">
        <v>13172</v>
      </c>
    </row>
    <row r="33880" spans="1:1">
      <c r="A33880" t="s">
        <v>13187</v>
      </c>
    </row>
    <row r="33882" spans="1:1">
      <c r="A33882" t="s">
        <v>13173</v>
      </c>
    </row>
    <row r="33884" spans="1:1">
      <c r="A33884" t="s">
        <v>13175</v>
      </c>
    </row>
    <row r="33886" spans="1:1">
      <c r="A33886" t="s">
        <v>13177</v>
      </c>
    </row>
    <row r="33888" spans="1:1">
      <c r="A33888" t="s">
        <v>13178</v>
      </c>
    </row>
    <row r="33890" spans="1:3">
      <c r="A33890" t="s">
        <v>13179</v>
      </c>
    </row>
    <row r="33894" spans="1:3">
      <c r="A33894">
        <v>499</v>
      </c>
    </row>
    <row r="33896" spans="1:3">
      <c r="C33896" t="s">
        <v>13188</v>
      </c>
    </row>
    <row r="33898" spans="1:3">
      <c r="C33898" t="s">
        <v>13189</v>
      </c>
    </row>
    <row r="33900" spans="1:3">
      <c r="C33900" t="s">
        <v>13190</v>
      </c>
    </row>
    <row r="33902" spans="1:3">
      <c r="C33902" t="s">
        <v>13191</v>
      </c>
    </row>
    <row r="33904" spans="1:3">
      <c r="C33904" t="s">
        <v>13192</v>
      </c>
    </row>
    <row r="33905" spans="1:4">
      <c r="C33905" t="s">
        <v>12490</v>
      </c>
    </row>
    <row r="33907" spans="1:4">
      <c r="C33907" t="s">
        <v>13193</v>
      </c>
    </row>
    <row r="33908" spans="1:4">
      <c r="C33908" t="s">
        <v>13194</v>
      </c>
    </row>
    <row r="33909" spans="1:4">
      <c r="C33909" t="s">
        <v>13195</v>
      </c>
    </row>
    <row r="33911" spans="1:4">
      <c r="C33911" t="s">
        <v>13196</v>
      </c>
    </row>
    <row r="33913" spans="1:4">
      <c r="C33913" t="s">
        <v>13197</v>
      </c>
    </row>
    <row r="33915" spans="1:4">
      <c r="C33915" t="s">
        <v>13198</v>
      </c>
    </row>
    <row r="33917" spans="1:4">
      <c r="A33917">
        <v>87082949</v>
      </c>
      <c r="C33917" t="s">
        <v>3208</v>
      </c>
      <c r="D33917">
        <v>35</v>
      </c>
    </row>
    <row r="33919" spans="1:4">
      <c r="A33919">
        <v>8708299</v>
      </c>
      <c r="C33919" t="s">
        <v>56</v>
      </c>
      <c r="D33919">
        <v>35</v>
      </c>
    </row>
    <row r="33921" spans="1:4">
      <c r="C33921" t="s">
        <v>13199</v>
      </c>
    </row>
    <row r="33923" spans="1:4">
      <c r="A33923">
        <v>87083010</v>
      </c>
      <c r="C33923" t="s">
        <v>13200</v>
      </c>
      <c r="D33923">
        <v>35</v>
      </c>
    </row>
    <row r="33924" spans="1:4">
      <c r="C33924" t="s">
        <v>13201</v>
      </c>
    </row>
    <row r="33926" spans="1:4">
      <c r="C33926" t="s">
        <v>13202</v>
      </c>
    </row>
    <row r="33927" spans="1:4">
      <c r="C33927" t="s">
        <v>13203</v>
      </c>
    </row>
    <row r="33928" spans="1:4">
      <c r="C33928" t="s">
        <v>13204</v>
      </c>
    </row>
    <row r="33929" spans="1:4">
      <c r="C33929">
        <v>8701.9320000000007</v>
      </c>
    </row>
    <row r="33930" spans="1:4">
      <c r="C33930" t="s">
        <v>13205</v>
      </c>
    </row>
    <row r="33931" spans="1:4">
      <c r="C33931" t="s">
        <v>5264</v>
      </c>
    </row>
    <row r="33933" spans="1:4">
      <c r="C33933" t="s">
        <v>13206</v>
      </c>
    </row>
    <row r="33934" spans="1:4">
      <c r="C33934" t="s">
        <v>5264</v>
      </c>
    </row>
    <row r="33936" spans="1:4">
      <c r="C33936" t="s">
        <v>13207</v>
      </c>
    </row>
    <row r="33937" spans="3:3">
      <c r="C33937" t="s">
        <v>13208</v>
      </c>
    </row>
    <row r="33938" spans="3:3">
      <c r="C33938" t="s">
        <v>13209</v>
      </c>
    </row>
    <row r="33940" spans="3:3">
      <c r="C33940" t="s">
        <v>13210</v>
      </c>
    </row>
    <row r="33941" spans="3:3">
      <c r="C33941" t="s">
        <v>13204</v>
      </c>
    </row>
    <row r="33942" spans="3:3">
      <c r="C33942">
        <v>8701.9320000000007</v>
      </c>
    </row>
    <row r="33943" spans="3:3">
      <c r="C33943" t="s">
        <v>13211</v>
      </c>
    </row>
    <row r="33944" spans="3:3">
      <c r="C33944" t="s">
        <v>13204</v>
      </c>
    </row>
    <row r="33945" spans="3:3">
      <c r="C33945">
        <v>8701.9320000000007</v>
      </c>
    </row>
    <row r="33946" spans="3:3">
      <c r="C33946" t="s">
        <v>13212</v>
      </c>
    </row>
    <row r="33947" spans="3:3">
      <c r="C33947" t="s">
        <v>9184</v>
      </c>
    </row>
    <row r="33949" spans="3:3">
      <c r="C33949" t="s">
        <v>13213</v>
      </c>
    </row>
    <row r="33950" spans="3:3">
      <c r="C33950" t="s">
        <v>13204</v>
      </c>
    </row>
    <row r="33951" spans="3:3">
      <c r="C33951">
        <v>8701.9320000000007</v>
      </c>
    </row>
    <row r="33952" spans="3:3">
      <c r="C33952" t="s">
        <v>13214</v>
      </c>
    </row>
    <row r="33953" spans="1:3">
      <c r="C33953" t="s">
        <v>13215</v>
      </c>
    </row>
    <row r="33954" spans="1:3">
      <c r="C33954" t="s">
        <v>13216</v>
      </c>
    </row>
    <row r="33955" spans="1:3">
      <c r="C33955" t="s">
        <v>13217</v>
      </c>
    </row>
    <row r="33956" spans="1:3">
      <c r="C33956" t="s">
        <v>5264</v>
      </c>
    </row>
    <row r="33958" spans="1:3">
      <c r="C33958" t="s">
        <v>13218</v>
      </c>
    </row>
    <row r="33959" spans="1:3">
      <c r="C33959" t="s">
        <v>13219</v>
      </c>
    </row>
    <row r="33960" spans="1:3">
      <c r="C33960" t="s">
        <v>13220</v>
      </c>
    </row>
    <row r="33963" spans="1:3">
      <c r="A33963">
        <v>500</v>
      </c>
    </row>
    <row r="33966" spans="1:3">
      <c r="A33966" t="s">
        <v>13221</v>
      </c>
    </row>
    <row r="33968" spans="1:3">
      <c r="A33968" t="s">
        <v>13222</v>
      </c>
    </row>
    <row r="33970" spans="1:4">
      <c r="B33970">
        <v>-1</v>
      </c>
      <c r="C33970" t="s">
        <v>13223</v>
      </c>
    </row>
    <row r="33972" spans="1:4">
      <c r="B33972">
        <v>-2</v>
      </c>
      <c r="C33972" t="s">
        <v>13224</v>
      </c>
    </row>
    <row r="33973" spans="1:4">
      <c r="B33973" t="s">
        <v>13225</v>
      </c>
    </row>
    <row r="33974" spans="1:4">
      <c r="B33974" t="s">
        <v>13226</v>
      </c>
    </row>
    <row r="33976" spans="1:4">
      <c r="B33976">
        <v>-3</v>
      </c>
      <c r="C33976" t="s">
        <v>13227</v>
      </c>
    </row>
    <row r="33978" spans="1:4">
      <c r="B33978">
        <v>-4</v>
      </c>
      <c r="C33978" t="s">
        <v>13228</v>
      </c>
    </row>
    <row r="33980" spans="1:4">
      <c r="A33980">
        <v>8708302</v>
      </c>
      <c r="B33980" t="s">
        <v>5179</v>
      </c>
      <c r="D33980">
        <v>35</v>
      </c>
    </row>
    <row r="33981" spans="1:4">
      <c r="B33981" t="s">
        <v>13229</v>
      </c>
    </row>
    <row r="33983" spans="1:4">
      <c r="B33983">
        <v>-1</v>
      </c>
      <c r="C33983" t="s">
        <v>13230</v>
      </c>
    </row>
    <row r="33984" spans="1:4">
      <c r="B33984" t="s">
        <v>13231</v>
      </c>
    </row>
    <row r="33985" spans="2:3">
      <c r="B33985" t="s">
        <v>13232</v>
      </c>
    </row>
    <row r="33986" spans="2:3">
      <c r="B33986" t="s">
        <v>13233</v>
      </c>
    </row>
    <row r="33988" spans="2:3">
      <c r="B33988" t="s">
        <v>13234</v>
      </c>
    </row>
    <row r="33989" spans="2:3">
      <c r="B33989" t="s">
        <v>10264</v>
      </c>
    </row>
    <row r="33990" spans="2:3">
      <c r="B33990" t="s">
        <v>9832</v>
      </c>
    </row>
    <row r="33991" spans="2:3">
      <c r="B33991" t="s">
        <v>5239</v>
      </c>
    </row>
    <row r="33993" spans="2:3">
      <c r="B33993">
        <v>-3</v>
      </c>
      <c r="C33993" t="s">
        <v>13235</v>
      </c>
    </row>
    <row r="33994" spans="2:3">
      <c r="B33994" t="s">
        <v>13236</v>
      </c>
    </row>
    <row r="33995" spans="2:3">
      <c r="B33995" t="s">
        <v>13237</v>
      </c>
    </row>
    <row r="33996" spans="2:3">
      <c r="B33996" t="s">
        <v>13238</v>
      </c>
    </row>
    <row r="33997" spans="2:3">
      <c r="B33997" t="s">
        <v>13239</v>
      </c>
    </row>
    <row r="33998" spans="2:3">
      <c r="B33998">
        <v>-4</v>
      </c>
      <c r="C33998" t="s">
        <v>13240</v>
      </c>
    </row>
    <row r="33999" spans="2:3">
      <c r="B33999" t="s">
        <v>9831</v>
      </c>
    </row>
    <row r="34000" spans="2:3">
      <c r="B34000" t="s">
        <v>13241</v>
      </c>
    </row>
    <row r="34002" spans="2:3">
      <c r="B34002">
        <v>-5</v>
      </c>
      <c r="C34002" t="s">
        <v>13242</v>
      </c>
    </row>
    <row r="34003" spans="2:3">
      <c r="B34003" t="s">
        <v>7109</v>
      </c>
    </row>
    <row r="34004" spans="2:3">
      <c r="B34004" t="s">
        <v>13243</v>
      </c>
    </row>
    <row r="34006" spans="2:3">
      <c r="B34006">
        <v>-6</v>
      </c>
      <c r="C34006" t="s">
        <v>13244</v>
      </c>
    </row>
    <row r="34007" spans="2:3">
      <c r="B34007" t="s">
        <v>5238</v>
      </c>
    </row>
    <row r="34008" spans="2:3">
      <c r="B34008">
        <v>8703.2193000000007</v>
      </c>
    </row>
    <row r="34010" spans="2:3">
      <c r="B34010">
        <v>-7</v>
      </c>
      <c r="C34010" t="s">
        <v>13245</v>
      </c>
    </row>
    <row r="34011" spans="2:3">
      <c r="B34011" t="s">
        <v>13246</v>
      </c>
    </row>
    <row r="34012" spans="2:3">
      <c r="B34012" t="s">
        <v>9099</v>
      </c>
    </row>
    <row r="34013" spans="2:3">
      <c r="B34013" t="s">
        <v>13247</v>
      </c>
    </row>
    <row r="34014" spans="2:3">
      <c r="B34014">
        <v>8703.3222999999998</v>
      </c>
    </row>
    <row r="34015" spans="2:3">
      <c r="B34015">
        <v>-8</v>
      </c>
      <c r="C34015" t="s">
        <v>13248</v>
      </c>
    </row>
    <row r="34016" spans="2:3">
      <c r="B34016" t="s">
        <v>13249</v>
      </c>
    </row>
    <row r="34017" spans="1:6">
      <c r="B34017">
        <v>8703.2193000000007</v>
      </c>
    </row>
    <row r="34019" spans="1:6">
      <c r="B34019">
        <v>-9</v>
      </c>
      <c r="C34019" t="s">
        <v>13250</v>
      </c>
    </row>
    <row r="34020" spans="1:6">
      <c r="B34020" t="s">
        <v>13251</v>
      </c>
    </row>
    <row r="34021" spans="1:6">
      <c r="B34021" t="s">
        <v>13252</v>
      </c>
    </row>
    <row r="34023" spans="1:6">
      <c r="B34023" t="s">
        <v>13055</v>
      </c>
    </row>
    <row r="34027" spans="1:6">
      <c r="A34027" t="s">
        <v>13253</v>
      </c>
    </row>
    <row r="34029" spans="1:6">
      <c r="A34029">
        <v>87083031</v>
      </c>
      <c r="C34029" t="s">
        <v>5618</v>
      </c>
      <c r="E34029" t="s">
        <v>13254</v>
      </c>
      <c r="F34029">
        <v>35</v>
      </c>
    </row>
    <row r="34030" spans="1:6">
      <c r="C34030" t="s">
        <v>5158</v>
      </c>
    </row>
    <row r="34032" spans="1:6">
      <c r="C34032">
        <v>-1</v>
      </c>
      <c r="D34032" t="s">
        <v>13255</v>
      </c>
    </row>
    <row r="34034" spans="3:4">
      <c r="C34034">
        <v>-2</v>
      </c>
      <c r="D34034" t="s">
        <v>13256</v>
      </c>
    </row>
    <row r="34036" spans="3:4">
      <c r="C34036">
        <v>-3</v>
      </c>
      <c r="D34036" t="s">
        <v>13257</v>
      </c>
    </row>
    <row r="34038" spans="3:4">
      <c r="C34038">
        <v>-4</v>
      </c>
      <c r="D34038" t="s">
        <v>13258</v>
      </c>
    </row>
    <row r="34040" spans="3:4">
      <c r="C34040" t="s">
        <v>13259</v>
      </c>
    </row>
    <row r="34041" spans="3:4">
      <c r="C34041" t="s">
        <v>5147</v>
      </c>
    </row>
    <row r="34043" spans="3:4">
      <c r="C34043">
        <v>-1</v>
      </c>
      <c r="D34043" t="s">
        <v>13260</v>
      </c>
    </row>
    <row r="34045" spans="3:4">
      <c r="C34045">
        <v>-2</v>
      </c>
      <c r="D34045" t="s">
        <v>13261</v>
      </c>
    </row>
    <row r="34047" spans="3:4">
      <c r="C34047">
        <v>-3</v>
      </c>
      <c r="D34047" t="s">
        <v>13262</v>
      </c>
    </row>
    <row r="34049" spans="3:4">
      <c r="C34049">
        <v>-4</v>
      </c>
      <c r="D34049" t="s">
        <v>13263</v>
      </c>
    </row>
    <row r="34050" spans="3:4">
      <c r="C34050" t="s">
        <v>627</v>
      </c>
    </row>
    <row r="34052" spans="3:4">
      <c r="C34052">
        <v>-5</v>
      </c>
      <c r="D34052" t="s">
        <v>13264</v>
      </c>
    </row>
    <row r="34054" spans="3:4">
      <c r="C34054">
        <v>-6</v>
      </c>
      <c r="D34054" t="s">
        <v>13265</v>
      </c>
    </row>
    <row r="34055" spans="3:4">
      <c r="C34055" t="s">
        <v>13266</v>
      </c>
    </row>
    <row r="34057" spans="3:4">
      <c r="C34057" t="s">
        <v>13267</v>
      </c>
    </row>
    <row r="34058" spans="3:4">
      <c r="C34058" t="s">
        <v>13268</v>
      </c>
    </row>
    <row r="34060" spans="3:4">
      <c r="C34060">
        <v>-1</v>
      </c>
      <c r="D34060" t="s">
        <v>13269</v>
      </c>
    </row>
    <row r="34062" spans="3:4">
      <c r="C34062">
        <v>-2</v>
      </c>
      <c r="D34062" t="s">
        <v>13270</v>
      </c>
    </row>
    <row r="34064" spans="3:4">
      <c r="C34064">
        <v>-3</v>
      </c>
      <c r="D34064" t="s">
        <v>13271</v>
      </c>
    </row>
    <row r="34066" spans="1:6">
      <c r="C34066">
        <v>-4</v>
      </c>
      <c r="D34066" t="s">
        <v>13245</v>
      </c>
    </row>
    <row r="34067" spans="1:6">
      <c r="C34067" t="s">
        <v>13272</v>
      </c>
    </row>
    <row r="34068" spans="1:6">
      <c r="C34068" t="s">
        <v>13273</v>
      </c>
    </row>
    <row r="34069" spans="1:6">
      <c r="C34069" t="s">
        <v>13274</v>
      </c>
    </row>
    <row r="34071" spans="1:6">
      <c r="C34071">
        <v>-1</v>
      </c>
      <c r="D34071" t="s">
        <v>13235</v>
      </c>
    </row>
    <row r="34072" spans="1:6">
      <c r="C34072" t="s">
        <v>13275</v>
      </c>
    </row>
    <row r="34074" spans="1:6">
      <c r="C34074">
        <v>-2</v>
      </c>
      <c r="D34074" t="s">
        <v>13264</v>
      </c>
    </row>
    <row r="34076" spans="1:6">
      <c r="A34076">
        <v>87083032</v>
      </c>
      <c r="C34076" t="s">
        <v>5618</v>
      </c>
      <c r="E34076" t="s">
        <v>13254</v>
      </c>
      <c r="F34076">
        <v>35</v>
      </c>
    </row>
    <row r="34077" spans="1:6">
      <c r="C34077" t="s">
        <v>13276</v>
      </c>
    </row>
    <row r="34079" spans="1:6">
      <c r="C34079">
        <v>-1</v>
      </c>
      <c r="D34079" t="s">
        <v>13277</v>
      </c>
    </row>
    <row r="34081" spans="3:4">
      <c r="C34081">
        <v>-2</v>
      </c>
      <c r="D34081" t="s">
        <v>13262</v>
      </c>
    </row>
    <row r="34083" spans="3:4">
      <c r="C34083">
        <v>-3</v>
      </c>
      <c r="D34083" t="s">
        <v>13224</v>
      </c>
    </row>
    <row r="34084" spans="3:4">
      <c r="C34084" t="s">
        <v>13278</v>
      </c>
    </row>
    <row r="34085" spans="3:4">
      <c r="C34085">
        <v>-4</v>
      </c>
      <c r="D34085" t="s">
        <v>13279</v>
      </c>
    </row>
    <row r="34087" spans="3:4">
      <c r="C34087" t="s">
        <v>13259</v>
      </c>
    </row>
    <row r="34088" spans="3:4">
      <c r="C34088" t="s">
        <v>9842</v>
      </c>
    </row>
    <row r="34090" spans="3:4">
      <c r="C34090">
        <v>-1</v>
      </c>
      <c r="D34090" t="s">
        <v>13262</v>
      </c>
    </row>
    <row r="34092" spans="3:4">
      <c r="C34092">
        <v>-2</v>
      </c>
      <c r="D34092" t="s">
        <v>13224</v>
      </c>
    </row>
    <row r="34093" spans="3:4">
      <c r="C34093" t="s">
        <v>13278</v>
      </c>
    </row>
    <row r="34094" spans="3:4">
      <c r="C34094">
        <v>-3</v>
      </c>
      <c r="D34094" t="s">
        <v>13279</v>
      </c>
    </row>
    <row r="34096" spans="3:4">
      <c r="C34096">
        <v>-4</v>
      </c>
      <c r="D34096" t="s">
        <v>13228</v>
      </c>
    </row>
    <row r="34098" spans="1:6">
      <c r="C34098" t="s">
        <v>13267</v>
      </c>
    </row>
    <row r="34099" spans="1:6">
      <c r="C34099" t="s">
        <v>13280</v>
      </c>
    </row>
    <row r="34101" spans="1:6">
      <c r="C34101">
        <v>-1</v>
      </c>
      <c r="D34101" t="s">
        <v>13262</v>
      </c>
    </row>
    <row r="34104" spans="1:6">
      <c r="A34104">
        <v>502</v>
      </c>
    </row>
    <row r="34106" spans="1:6">
      <c r="C34106">
        <v>-2</v>
      </c>
      <c r="D34106" t="s">
        <v>13224</v>
      </c>
    </row>
    <row r="34107" spans="1:6">
      <c r="C34107" t="s">
        <v>13278</v>
      </c>
    </row>
    <row r="34108" spans="1:6">
      <c r="C34108">
        <v>-3</v>
      </c>
      <c r="D34108" t="s">
        <v>13279</v>
      </c>
    </row>
    <row r="34110" spans="1:6">
      <c r="A34110">
        <v>87083039</v>
      </c>
      <c r="C34110" t="s">
        <v>13281</v>
      </c>
      <c r="F34110">
        <v>35</v>
      </c>
    </row>
    <row r="34112" spans="1:6">
      <c r="A34112">
        <v>8708309</v>
      </c>
      <c r="C34112" t="s">
        <v>2414</v>
      </c>
      <c r="E34112" t="s">
        <v>79</v>
      </c>
      <c r="F34112">
        <v>35</v>
      </c>
    </row>
    <row r="34114" spans="1:6">
      <c r="C34114" t="s">
        <v>2414</v>
      </c>
      <c r="E34114" t="s">
        <v>79</v>
      </c>
    </row>
    <row r="34116" spans="1:6">
      <c r="C34116" t="s">
        <v>13282</v>
      </c>
    </row>
    <row r="34118" spans="1:6">
      <c r="A34118">
        <v>87084010</v>
      </c>
      <c r="C34118" t="s">
        <v>2414</v>
      </c>
      <c r="E34118" t="s">
        <v>13283</v>
      </c>
      <c r="F34118">
        <v>35</v>
      </c>
    </row>
    <row r="34119" spans="1:6">
      <c r="C34119" t="s">
        <v>13204</v>
      </c>
    </row>
    <row r="34120" spans="1:6">
      <c r="C34120" t="s">
        <v>11367</v>
      </c>
    </row>
    <row r="34121" spans="1:6">
      <c r="C34121">
        <v>-1</v>
      </c>
      <c r="D34121" t="s">
        <v>13284</v>
      </c>
    </row>
    <row r="34123" spans="1:6">
      <c r="C34123">
        <v>-2</v>
      </c>
      <c r="D34123" t="s">
        <v>13285</v>
      </c>
    </row>
    <row r="34125" spans="1:6">
      <c r="C34125">
        <v>-3</v>
      </c>
      <c r="D34125" t="s">
        <v>13286</v>
      </c>
    </row>
    <row r="34127" spans="1:6">
      <c r="C34127">
        <v>-4</v>
      </c>
      <c r="D34127" t="s">
        <v>13287</v>
      </c>
    </row>
    <row r="34128" spans="1:6">
      <c r="C34128" t="s">
        <v>13288</v>
      </c>
    </row>
    <row r="34130" spans="3:5">
      <c r="C34130">
        <v>-5</v>
      </c>
      <c r="D34130" t="s">
        <v>13289</v>
      </c>
    </row>
    <row r="34132" spans="3:5">
      <c r="C34132">
        <v>-6</v>
      </c>
      <c r="D34132" t="s">
        <v>13290</v>
      </c>
    </row>
    <row r="34134" spans="3:5">
      <c r="C34134">
        <v>-7</v>
      </c>
      <c r="D34134" t="s">
        <v>13291</v>
      </c>
    </row>
    <row r="34136" spans="3:5">
      <c r="C34136" t="s">
        <v>13292</v>
      </c>
    </row>
    <row r="34138" spans="3:5">
      <c r="C34138">
        <v>-9</v>
      </c>
      <c r="D34138" t="s">
        <v>13293</v>
      </c>
    </row>
    <row r="34140" spans="3:5">
      <c r="C34140">
        <v>-10</v>
      </c>
      <c r="E34140" t="s">
        <v>13294</v>
      </c>
    </row>
    <row r="34142" spans="3:5">
      <c r="C34142">
        <v>-11</v>
      </c>
      <c r="E34142" t="s">
        <v>13295</v>
      </c>
    </row>
    <row r="34143" spans="3:5">
      <c r="C34143" t="s">
        <v>13296</v>
      </c>
    </row>
    <row r="34145" spans="3:5">
      <c r="C34145">
        <v>-12</v>
      </c>
      <c r="E34145" t="s">
        <v>13297</v>
      </c>
    </row>
    <row r="34147" spans="3:5">
      <c r="C34147" t="s">
        <v>13298</v>
      </c>
    </row>
    <row r="34149" spans="3:5">
      <c r="C34149">
        <v>-14</v>
      </c>
      <c r="E34149" t="s">
        <v>13299</v>
      </c>
    </row>
    <row r="34150" spans="3:5">
      <c r="C34150" t="s">
        <v>12490</v>
      </c>
    </row>
    <row r="34152" spans="3:5">
      <c r="C34152">
        <v>-15</v>
      </c>
      <c r="E34152" t="s">
        <v>13300</v>
      </c>
    </row>
    <row r="34154" spans="3:5">
      <c r="C34154">
        <v>-16</v>
      </c>
      <c r="E34154" t="s">
        <v>13301</v>
      </c>
    </row>
    <row r="34156" spans="3:5">
      <c r="C34156">
        <v>-17</v>
      </c>
      <c r="E34156" t="s">
        <v>13302</v>
      </c>
    </row>
    <row r="34158" spans="3:5">
      <c r="C34158">
        <v>-18</v>
      </c>
      <c r="E34158" t="s">
        <v>13303</v>
      </c>
    </row>
    <row r="34159" spans="3:5">
      <c r="C34159" t="s">
        <v>13304</v>
      </c>
    </row>
    <row r="34160" spans="3:5">
      <c r="C34160">
        <v>-19</v>
      </c>
      <c r="E34160" t="s">
        <v>13305</v>
      </c>
    </row>
    <row r="34162" spans="3:5">
      <c r="C34162">
        <v>-20</v>
      </c>
      <c r="E34162" t="s">
        <v>13306</v>
      </c>
    </row>
    <row r="34164" spans="3:5">
      <c r="C34164">
        <v>-21</v>
      </c>
      <c r="E34164" t="s">
        <v>13307</v>
      </c>
    </row>
    <row r="34166" spans="3:5">
      <c r="C34166">
        <v>-22</v>
      </c>
      <c r="E34166" t="s">
        <v>13308</v>
      </c>
    </row>
    <row r="34167" spans="3:5">
      <c r="C34167" t="s">
        <v>13309</v>
      </c>
    </row>
    <row r="34169" spans="3:5">
      <c r="C34169">
        <v>-23</v>
      </c>
      <c r="E34169" t="s">
        <v>13310</v>
      </c>
    </row>
    <row r="34171" spans="3:5">
      <c r="C34171">
        <v>-24</v>
      </c>
      <c r="E34171" t="s">
        <v>13311</v>
      </c>
    </row>
    <row r="34173" spans="3:5">
      <c r="C34173">
        <v>-25</v>
      </c>
      <c r="E34173" t="s">
        <v>13311</v>
      </c>
    </row>
    <row r="34175" spans="3:5">
      <c r="C34175">
        <v>-26</v>
      </c>
      <c r="E34175" t="s">
        <v>13312</v>
      </c>
    </row>
    <row r="34177" spans="1:5">
      <c r="C34177">
        <v>-27</v>
      </c>
      <c r="E34177" t="s">
        <v>13313</v>
      </c>
    </row>
    <row r="34179" spans="1:5">
      <c r="C34179">
        <v>-28</v>
      </c>
      <c r="E34179" t="s">
        <v>13314</v>
      </c>
    </row>
    <row r="34184" spans="1:5">
      <c r="A34184">
        <v>503</v>
      </c>
    </row>
    <row r="34187" spans="1:5">
      <c r="B34187" t="s">
        <v>13315</v>
      </c>
    </row>
    <row r="34188" spans="1:5">
      <c r="B34188" t="s">
        <v>627</v>
      </c>
    </row>
    <row r="34190" spans="1:5">
      <c r="B34190" t="s">
        <v>13316</v>
      </c>
    </row>
    <row r="34192" spans="1:5">
      <c r="B34192" t="s">
        <v>13317</v>
      </c>
    </row>
    <row r="34194" spans="1:5">
      <c r="A34194">
        <v>8708409</v>
      </c>
      <c r="B34194" t="s">
        <v>56</v>
      </c>
      <c r="E34194">
        <v>35</v>
      </c>
    </row>
    <row r="34196" spans="1:5">
      <c r="B34196" t="s">
        <v>13318</v>
      </c>
    </row>
    <row r="34197" spans="1:5">
      <c r="B34197" t="s">
        <v>13319</v>
      </c>
    </row>
    <row r="34198" spans="1:5">
      <c r="B34198" t="s">
        <v>13320</v>
      </c>
    </row>
    <row r="34200" spans="1:5">
      <c r="A34200">
        <v>8708501</v>
      </c>
      <c r="B34200" t="s">
        <v>13321</v>
      </c>
      <c r="E34200" t="s">
        <v>5220</v>
      </c>
    </row>
    <row r="34201" spans="1:5">
      <c r="B34201" t="s">
        <v>13322</v>
      </c>
    </row>
    <row r="34202" spans="1:5">
      <c r="B34202" t="s">
        <v>13323</v>
      </c>
    </row>
    <row r="34203" spans="1:5">
      <c r="B34203">
        <v>8704.2389999999996</v>
      </c>
      <c r="C34203" t="s">
        <v>13324</v>
      </c>
    </row>
    <row r="34204" spans="1:5">
      <c r="B34204" t="s">
        <v>13325</v>
      </c>
    </row>
    <row r="34205" spans="1:5">
      <c r="B34205" t="s">
        <v>13326</v>
      </c>
      <c r="C34205" t="s">
        <v>13327</v>
      </c>
      <c r="D34205" t="s">
        <v>11794</v>
      </c>
    </row>
    <row r="34206" spans="1:5">
      <c r="B34206" t="s">
        <v>5197</v>
      </c>
    </row>
    <row r="34208" spans="1:5">
      <c r="A34208" t="s">
        <v>13328</v>
      </c>
    </row>
    <row r="34219" spans="1:4">
      <c r="A34219">
        <v>504</v>
      </c>
    </row>
    <row r="34221" spans="1:4">
      <c r="C34221" t="s">
        <v>13329</v>
      </c>
    </row>
    <row r="34222" spans="1:4">
      <c r="C34222" t="s">
        <v>13330</v>
      </c>
    </row>
    <row r="34223" spans="1:4">
      <c r="C34223" t="s">
        <v>13331</v>
      </c>
      <c r="D34223" t="s">
        <v>13327</v>
      </c>
    </row>
    <row r="34224" spans="1:4">
      <c r="C34224" t="s">
        <v>13332</v>
      </c>
    </row>
    <row r="34225" spans="3:4">
      <c r="C34225" t="s">
        <v>13333</v>
      </c>
    </row>
    <row r="34226" spans="3:4">
      <c r="C34226" t="s">
        <v>13334</v>
      </c>
    </row>
    <row r="34227" spans="3:4">
      <c r="C34227" t="s">
        <v>13335</v>
      </c>
      <c r="D34227" t="s">
        <v>13327</v>
      </c>
    </row>
    <row r="34228" spans="3:4">
      <c r="C34228" t="s">
        <v>13336</v>
      </c>
    </row>
    <row r="34230" spans="3:4">
      <c r="C34230" t="s">
        <v>13337</v>
      </c>
    </row>
    <row r="34231" spans="3:4">
      <c r="C34231" t="s">
        <v>13338</v>
      </c>
    </row>
    <row r="34232" spans="3:4">
      <c r="C34232" t="s">
        <v>13339</v>
      </c>
    </row>
    <row r="34233" spans="3:4">
      <c r="C34233" t="s">
        <v>13340</v>
      </c>
    </row>
    <row r="34234" spans="3:4">
      <c r="C34234" t="s">
        <v>13341</v>
      </c>
    </row>
    <row r="34235" spans="3:4">
      <c r="C34235" t="s">
        <v>13342</v>
      </c>
    </row>
    <row r="34236" spans="3:4">
      <c r="C34236" t="s">
        <v>13343</v>
      </c>
    </row>
    <row r="34237" spans="3:4">
      <c r="C34237" t="s">
        <v>13344</v>
      </c>
    </row>
    <row r="34238" spans="3:4">
      <c r="C34238" t="s">
        <v>13345</v>
      </c>
    </row>
    <row r="34239" spans="3:4">
      <c r="C34239" t="s">
        <v>12766</v>
      </c>
    </row>
    <row r="34241" spans="1:5">
      <c r="A34241">
        <v>8708502</v>
      </c>
      <c r="C34241" t="s">
        <v>13346</v>
      </c>
      <c r="E34241" t="s">
        <v>5220</v>
      </c>
    </row>
    <row r="34242" spans="1:5">
      <c r="C34242" t="s">
        <v>13347</v>
      </c>
    </row>
    <row r="34243" spans="1:5">
      <c r="C34243" t="s">
        <v>13348</v>
      </c>
    </row>
    <row r="34244" spans="1:5">
      <c r="C34244" t="s">
        <v>13349</v>
      </c>
    </row>
    <row r="34245" spans="1:5">
      <c r="C34245" t="s">
        <v>5254</v>
      </c>
    </row>
    <row r="34247" spans="1:5">
      <c r="C34247" t="s">
        <v>13350</v>
      </c>
    </row>
    <row r="34248" spans="1:5">
      <c r="C34248" t="s">
        <v>13351</v>
      </c>
    </row>
    <row r="34249" spans="1:5">
      <c r="C34249" t="s">
        <v>9850</v>
      </c>
    </row>
    <row r="34250" spans="1:5">
      <c r="C34250" t="s">
        <v>10337</v>
      </c>
    </row>
    <row r="34251" spans="1:5">
      <c r="C34251" t="s">
        <v>13352</v>
      </c>
    </row>
    <row r="34252" spans="1:5">
      <c r="C34252" t="s">
        <v>13353</v>
      </c>
    </row>
    <row r="34253" spans="1:5">
      <c r="C34253" t="s">
        <v>13354</v>
      </c>
    </row>
    <row r="34254" spans="1:5">
      <c r="C34254" t="s">
        <v>13355</v>
      </c>
    </row>
    <row r="34255" spans="1:5">
      <c r="C34255" t="s">
        <v>13356</v>
      </c>
    </row>
    <row r="34256" spans="1:5">
      <c r="C34256" t="s">
        <v>5245</v>
      </c>
    </row>
    <row r="34257" spans="1:5">
      <c r="C34257" t="s">
        <v>13357</v>
      </c>
    </row>
    <row r="34258" spans="1:5">
      <c r="C34258" t="s">
        <v>13358</v>
      </c>
    </row>
    <row r="34259" spans="1:5">
      <c r="C34259" t="s">
        <v>13359</v>
      </c>
    </row>
    <row r="34260" spans="1:5">
      <c r="C34260" t="s">
        <v>13360</v>
      </c>
    </row>
    <row r="34261" spans="1:5">
      <c r="C34261" t="s">
        <v>13361</v>
      </c>
    </row>
    <row r="34262" spans="1:5">
      <c r="C34262" t="s">
        <v>13362</v>
      </c>
    </row>
    <row r="34263" spans="1:5">
      <c r="C34263" t="s">
        <v>10265</v>
      </c>
    </row>
    <row r="34264" spans="1:5">
      <c r="C34264" t="s">
        <v>10162</v>
      </c>
    </row>
    <row r="34266" spans="1:5">
      <c r="A34266">
        <v>8708509</v>
      </c>
      <c r="C34266" t="s">
        <v>56</v>
      </c>
      <c r="E34266">
        <v>35</v>
      </c>
    </row>
    <row r="34268" spans="1:5">
      <c r="C34268" t="s">
        <v>13363</v>
      </c>
    </row>
    <row r="34269" spans="1:5">
      <c r="C34269" t="s">
        <v>1282</v>
      </c>
    </row>
    <row r="34277" spans="1:7">
      <c r="A34277">
        <v>505</v>
      </c>
    </row>
    <row r="34279" spans="1:7">
      <c r="A34279">
        <v>8708701</v>
      </c>
      <c r="C34279" t="s">
        <v>13364</v>
      </c>
      <c r="G34279" t="s">
        <v>5220</v>
      </c>
    </row>
    <row r="34280" spans="1:7">
      <c r="C34280" t="s">
        <v>13365</v>
      </c>
    </row>
    <row r="34281" spans="1:7">
      <c r="C34281" t="s">
        <v>10160</v>
      </c>
    </row>
    <row r="34282" spans="1:7">
      <c r="C34282" t="s">
        <v>10161</v>
      </c>
    </row>
    <row r="34283" spans="1:7">
      <c r="C34283" t="s">
        <v>13366</v>
      </c>
    </row>
    <row r="34284" spans="1:7">
      <c r="C34284" t="s">
        <v>13367</v>
      </c>
    </row>
    <row r="34286" spans="1:7">
      <c r="A34286">
        <v>8708702</v>
      </c>
      <c r="C34286" t="s">
        <v>13368</v>
      </c>
      <c r="G34286" t="s">
        <v>5220</v>
      </c>
    </row>
    <row r="34287" spans="1:7">
      <c r="C34287" t="s">
        <v>13369</v>
      </c>
    </row>
    <row r="34288" spans="1:7">
      <c r="C34288" t="s">
        <v>13370</v>
      </c>
    </row>
    <row r="34289" spans="1:7">
      <c r="C34289" t="s">
        <v>11448</v>
      </c>
    </row>
    <row r="34290" spans="1:7">
      <c r="C34290">
        <v>8704.2389999999996</v>
      </c>
    </row>
    <row r="34291" spans="1:7">
      <c r="A34291">
        <v>8708709</v>
      </c>
      <c r="C34291" t="s">
        <v>2414</v>
      </c>
      <c r="D34291" t="s">
        <v>79</v>
      </c>
      <c r="G34291">
        <v>35</v>
      </c>
    </row>
    <row r="34293" spans="1:7">
      <c r="C34293" t="s">
        <v>13371</v>
      </c>
    </row>
    <row r="34294" spans="1:7">
      <c r="C34294" t="s">
        <v>13372</v>
      </c>
    </row>
    <row r="34296" spans="1:7">
      <c r="A34296">
        <v>8708801</v>
      </c>
      <c r="C34296" t="s">
        <v>2414</v>
      </c>
      <c r="D34296" t="s">
        <v>13373</v>
      </c>
      <c r="G34296">
        <v>35</v>
      </c>
    </row>
    <row r="34297" spans="1:7">
      <c r="C34297" t="s">
        <v>10264</v>
      </c>
    </row>
    <row r="34298" spans="1:7">
      <c r="C34298" t="s">
        <v>13374</v>
      </c>
    </row>
    <row r="34299" spans="1:7">
      <c r="C34299" t="s">
        <v>13375</v>
      </c>
    </row>
    <row r="34300" spans="1:7">
      <c r="C34300" t="s">
        <v>9728</v>
      </c>
    </row>
    <row r="34301" spans="1:7">
      <c r="C34301" t="s">
        <v>13376</v>
      </c>
    </row>
    <row r="34302" spans="1:7">
      <c r="C34302" t="s">
        <v>13347</v>
      </c>
    </row>
    <row r="34304" spans="1:7">
      <c r="A34304">
        <v>8708802</v>
      </c>
      <c r="C34304" t="s">
        <v>13377</v>
      </c>
      <c r="G34304" t="s">
        <v>5220</v>
      </c>
    </row>
    <row r="34305" spans="1:7">
      <c r="C34305" t="s">
        <v>13378</v>
      </c>
    </row>
    <row r="34306" spans="1:7">
      <c r="C34306" t="s">
        <v>13379</v>
      </c>
    </row>
    <row r="34308" spans="1:7">
      <c r="A34308">
        <v>8708809</v>
      </c>
      <c r="C34308" t="s">
        <v>2414</v>
      </c>
      <c r="D34308" t="s">
        <v>79</v>
      </c>
      <c r="G34308">
        <v>35</v>
      </c>
    </row>
    <row r="34310" spans="1:7">
      <c r="C34310" t="s">
        <v>13380</v>
      </c>
    </row>
    <row r="34312" spans="1:7">
      <c r="C34312" t="s">
        <v>13381</v>
      </c>
    </row>
    <row r="34314" spans="1:7">
      <c r="A34314">
        <v>87089110</v>
      </c>
      <c r="C34314" t="s">
        <v>2414</v>
      </c>
      <c r="D34314" t="s">
        <v>13382</v>
      </c>
      <c r="G34314">
        <v>35</v>
      </c>
    </row>
    <row r="34316" spans="1:7">
      <c r="A34316">
        <v>8708912</v>
      </c>
      <c r="C34316" t="s">
        <v>2414</v>
      </c>
      <c r="D34316" t="s">
        <v>13383</v>
      </c>
      <c r="G34316">
        <v>35</v>
      </c>
    </row>
    <row r="34317" spans="1:7">
      <c r="C34317" t="s">
        <v>9831</v>
      </c>
    </row>
    <row r="34318" spans="1:7">
      <c r="C34318" t="s">
        <v>13374</v>
      </c>
    </row>
    <row r="34319" spans="1:7">
      <c r="C34319" t="s">
        <v>11780</v>
      </c>
      <c r="F34319" t="s">
        <v>11781</v>
      </c>
    </row>
    <row r="34320" spans="1:7">
      <c r="C34320" t="s">
        <v>13384</v>
      </c>
    </row>
    <row r="34321" spans="1:7">
      <c r="C34321" t="s">
        <v>13385</v>
      </c>
    </row>
    <row r="34322" spans="1:7">
      <c r="A34322">
        <v>8708913</v>
      </c>
      <c r="C34322" t="s">
        <v>2414</v>
      </c>
      <c r="D34322" t="s">
        <v>13383</v>
      </c>
      <c r="G34322">
        <v>35</v>
      </c>
    </row>
    <row r="34323" spans="1:7">
      <c r="C34323" t="s">
        <v>13386</v>
      </c>
    </row>
    <row r="34324" spans="1:7">
      <c r="C34324" t="s">
        <v>13387</v>
      </c>
    </row>
    <row r="34325" spans="1:7">
      <c r="C34325" t="s">
        <v>13388</v>
      </c>
      <c r="E34325" t="s">
        <v>13336</v>
      </c>
    </row>
    <row r="34326" spans="1:7">
      <c r="C34326" t="s">
        <v>5264</v>
      </c>
    </row>
    <row r="34327" spans="1:7">
      <c r="C34327" t="s">
        <v>13389</v>
      </c>
    </row>
    <row r="34328" spans="1:7">
      <c r="C34328" t="s">
        <v>13390</v>
      </c>
    </row>
    <row r="34329" spans="1:7">
      <c r="C34329" t="s">
        <v>5388</v>
      </c>
    </row>
    <row r="34331" spans="1:7">
      <c r="A34331">
        <v>8708919</v>
      </c>
      <c r="C34331" t="s">
        <v>2414</v>
      </c>
      <c r="D34331" t="s">
        <v>79</v>
      </c>
      <c r="G34331">
        <v>35</v>
      </c>
    </row>
    <row r="34333" spans="1:7">
      <c r="C34333" t="s">
        <v>13391</v>
      </c>
    </row>
    <row r="34334" spans="1:7">
      <c r="C34334" t="s">
        <v>1282</v>
      </c>
    </row>
    <row r="34341" spans="1:7">
      <c r="A34341">
        <v>506</v>
      </c>
    </row>
    <row r="34343" spans="1:7">
      <c r="A34343">
        <v>8708921</v>
      </c>
      <c r="C34343" t="s">
        <v>2414</v>
      </c>
      <c r="D34343" t="s">
        <v>13392</v>
      </c>
      <c r="G34343">
        <v>35</v>
      </c>
    </row>
    <row r="34344" spans="1:7">
      <c r="C34344" t="s">
        <v>9831</v>
      </c>
    </row>
    <row r="34345" spans="1:7">
      <c r="C34345" t="s">
        <v>13374</v>
      </c>
    </row>
    <row r="34346" spans="1:7">
      <c r="C34346" t="s">
        <v>11780</v>
      </c>
      <c r="E34346" t="s">
        <v>11781</v>
      </c>
    </row>
    <row r="34347" spans="1:7">
      <c r="C34347" t="s">
        <v>13384</v>
      </c>
    </row>
    <row r="34348" spans="1:7">
      <c r="C34348" t="s">
        <v>13385</v>
      </c>
    </row>
    <row r="34350" spans="1:7">
      <c r="A34350">
        <v>8708922</v>
      </c>
      <c r="C34350" t="s">
        <v>2414</v>
      </c>
      <c r="D34350" t="s">
        <v>13393</v>
      </c>
      <c r="G34350">
        <v>35</v>
      </c>
    </row>
    <row r="34351" spans="1:7">
      <c r="C34351" t="s">
        <v>13386</v>
      </c>
    </row>
    <row r="34352" spans="1:7">
      <c r="C34352" t="s">
        <v>13394</v>
      </c>
    </row>
    <row r="34353" spans="1:7">
      <c r="C34353" t="s">
        <v>13395</v>
      </c>
      <c r="F34353" t="s">
        <v>11794</v>
      </c>
    </row>
    <row r="34354" spans="1:7">
      <c r="C34354" t="s">
        <v>5197</v>
      </c>
    </row>
    <row r="34356" spans="1:7">
      <c r="A34356">
        <v>8708929</v>
      </c>
      <c r="C34356" t="s">
        <v>2414</v>
      </c>
      <c r="D34356" t="s">
        <v>79</v>
      </c>
      <c r="G34356">
        <v>35</v>
      </c>
    </row>
    <row r="34358" spans="1:7">
      <c r="C34358" t="s">
        <v>13396</v>
      </c>
    </row>
    <row r="34360" spans="1:7">
      <c r="A34360">
        <v>87089310</v>
      </c>
      <c r="C34360" t="s">
        <v>2414</v>
      </c>
      <c r="D34360" t="s">
        <v>13397</v>
      </c>
      <c r="G34360">
        <v>35</v>
      </c>
    </row>
    <row r="34361" spans="1:7">
      <c r="C34361" t="s">
        <v>13398</v>
      </c>
    </row>
    <row r="34362" spans="1:7">
      <c r="C34362" t="s">
        <v>13399</v>
      </c>
    </row>
    <row r="34363" spans="1:7">
      <c r="C34363" t="s">
        <v>10264</v>
      </c>
    </row>
    <row r="34364" spans="1:7">
      <c r="C34364" t="s">
        <v>10265</v>
      </c>
    </row>
    <row r="34365" spans="1:7">
      <c r="C34365" t="s">
        <v>10162</v>
      </c>
    </row>
    <row r="34366" spans="1:7">
      <c r="C34366" t="s">
        <v>13400</v>
      </c>
    </row>
    <row r="34367" spans="1:7">
      <c r="C34367" t="s">
        <v>13401</v>
      </c>
    </row>
    <row r="34368" spans="1:7">
      <c r="C34368">
        <v>8703.2193000000007</v>
      </c>
    </row>
    <row r="34369" spans="1:7">
      <c r="C34369" t="s">
        <v>13402</v>
      </c>
    </row>
    <row r="34370" spans="1:7">
      <c r="C34370" t="s">
        <v>13403</v>
      </c>
    </row>
    <row r="34372" spans="1:7">
      <c r="A34372">
        <v>8708932</v>
      </c>
      <c r="C34372" t="s">
        <v>2414</v>
      </c>
      <c r="D34372" t="s">
        <v>13404</v>
      </c>
      <c r="G34372">
        <v>35</v>
      </c>
    </row>
    <row r="34373" spans="1:7">
      <c r="C34373" t="s">
        <v>13405</v>
      </c>
    </row>
    <row r="34374" spans="1:7">
      <c r="C34374" t="s">
        <v>13406</v>
      </c>
    </row>
    <row r="34375" spans="1:7">
      <c r="C34375" t="s">
        <v>13407</v>
      </c>
    </row>
    <row r="34377" spans="1:7">
      <c r="A34377">
        <v>8708939</v>
      </c>
      <c r="C34377" t="s">
        <v>2414</v>
      </c>
      <c r="D34377" t="s">
        <v>79</v>
      </c>
      <c r="G34377">
        <v>35</v>
      </c>
    </row>
    <row r="34379" spans="1:7">
      <c r="C34379" t="s">
        <v>13408</v>
      </c>
    </row>
    <row r="34380" spans="1:7">
      <c r="C34380" t="s">
        <v>13409</v>
      </c>
    </row>
    <row r="34382" spans="1:7">
      <c r="A34382">
        <v>8708941</v>
      </c>
      <c r="C34382" t="s">
        <v>2414</v>
      </c>
      <c r="D34382" t="s">
        <v>13410</v>
      </c>
      <c r="G34382">
        <v>35</v>
      </c>
    </row>
    <row r="34383" spans="1:7">
      <c r="C34383" t="s">
        <v>13411</v>
      </c>
    </row>
    <row r="34384" spans="1:7">
      <c r="C34384" t="s">
        <v>13412</v>
      </c>
      <c r="E34384" t="s">
        <v>13413</v>
      </c>
    </row>
    <row r="34385" spans="3:4">
      <c r="C34385" t="s">
        <v>10161</v>
      </c>
    </row>
    <row r="34386" spans="3:4">
      <c r="C34386" t="s">
        <v>13414</v>
      </c>
    </row>
    <row r="34387" spans="3:4">
      <c r="C34387" t="s">
        <v>13415</v>
      </c>
    </row>
    <row r="34388" spans="3:4">
      <c r="C34388" t="s">
        <v>5145</v>
      </c>
    </row>
    <row r="34390" spans="3:4">
      <c r="C34390">
        <v>-2</v>
      </c>
      <c r="D34390" t="s">
        <v>13416</v>
      </c>
    </row>
    <row r="34391" spans="3:4">
      <c r="C34391" t="s">
        <v>13417</v>
      </c>
    </row>
    <row r="34393" spans="3:4">
      <c r="C34393" t="s">
        <v>13418</v>
      </c>
    </row>
    <row r="34394" spans="3:4">
      <c r="C34394" t="s">
        <v>10164</v>
      </c>
    </row>
    <row r="34395" spans="3:4">
      <c r="C34395" t="s">
        <v>10151</v>
      </c>
    </row>
    <row r="34396" spans="3:4">
      <c r="C34396" t="s">
        <v>9101</v>
      </c>
    </row>
    <row r="34398" spans="3:4">
      <c r="C34398" t="s">
        <v>13419</v>
      </c>
    </row>
    <row r="34399" spans="3:4">
      <c r="C34399" t="s">
        <v>5166</v>
      </c>
    </row>
    <row r="34400" spans="3:4">
      <c r="C34400">
        <v>8704.3130000000001</v>
      </c>
    </row>
    <row r="34404" spans="1:6">
      <c r="A34404">
        <v>507</v>
      </c>
    </row>
    <row r="34406" spans="1:6">
      <c r="C34406">
        <v>-5</v>
      </c>
      <c r="D34406" t="s">
        <v>13420</v>
      </c>
    </row>
    <row r="34407" spans="1:6">
      <c r="C34407" t="s">
        <v>5154</v>
      </c>
    </row>
    <row r="34408" spans="1:6">
      <c r="C34408">
        <v>8704.3130000000001</v>
      </c>
    </row>
    <row r="34409" spans="1:6">
      <c r="C34409">
        <v>-6</v>
      </c>
      <c r="D34409" t="s">
        <v>13421</v>
      </c>
    </row>
    <row r="34410" spans="1:6">
      <c r="C34410" t="s">
        <v>13422</v>
      </c>
    </row>
    <row r="34411" spans="1:6">
      <c r="C34411" t="s">
        <v>13347</v>
      </c>
    </row>
    <row r="34413" spans="1:6">
      <c r="A34413">
        <v>8708942</v>
      </c>
      <c r="C34413" t="s">
        <v>2414</v>
      </c>
      <c r="E34413" t="s">
        <v>13423</v>
      </c>
      <c r="F34413">
        <v>35</v>
      </c>
    </row>
    <row r="34414" spans="1:6">
      <c r="C34414" t="s">
        <v>13424</v>
      </c>
    </row>
    <row r="34415" spans="1:6">
      <c r="C34415" t="s">
        <v>13425</v>
      </c>
    </row>
    <row r="34417" spans="1:6">
      <c r="C34417">
        <v>-2</v>
      </c>
      <c r="D34417" t="s">
        <v>13426</v>
      </c>
    </row>
    <row r="34418" spans="1:6">
      <c r="C34418" t="s">
        <v>13427</v>
      </c>
    </row>
    <row r="34419" spans="1:6">
      <c r="C34419" t="s">
        <v>13428</v>
      </c>
    </row>
    <row r="34420" spans="1:6">
      <c r="C34420" t="s">
        <v>13429</v>
      </c>
    </row>
    <row r="34421" spans="1:6">
      <c r="C34421" t="s">
        <v>5264</v>
      </c>
    </row>
    <row r="34423" spans="1:6">
      <c r="A34423">
        <v>8708949</v>
      </c>
      <c r="C34423" t="s">
        <v>2414</v>
      </c>
      <c r="E34423" t="s">
        <v>79</v>
      </c>
      <c r="F34423">
        <v>35</v>
      </c>
    </row>
    <row r="34425" spans="1:6">
      <c r="A34425">
        <v>870895</v>
      </c>
      <c r="C34425" t="s">
        <v>13430</v>
      </c>
      <c r="F34425" t="s">
        <v>5220</v>
      </c>
    </row>
    <row r="34426" spans="1:6">
      <c r="C34426" t="s">
        <v>627</v>
      </c>
    </row>
    <row r="34427" spans="1:6">
      <c r="C34427" t="s">
        <v>676</v>
      </c>
    </row>
    <row r="34429" spans="1:6">
      <c r="A34429">
        <v>87089910</v>
      </c>
      <c r="C34429" t="s">
        <v>2414</v>
      </c>
      <c r="E34429" t="s">
        <v>5225</v>
      </c>
      <c r="F34429">
        <v>35</v>
      </c>
    </row>
    <row r="34430" spans="1:6">
      <c r="C34430" t="s">
        <v>13431</v>
      </c>
    </row>
    <row r="34432" spans="1:6">
      <c r="C34432" t="s">
        <v>13432</v>
      </c>
    </row>
    <row r="34433" spans="3:4">
      <c r="C34433" t="s">
        <v>13433</v>
      </c>
    </row>
    <row r="34435" spans="3:4">
      <c r="C34435">
        <v>-1</v>
      </c>
      <c r="D34435" t="s">
        <v>13434</v>
      </c>
    </row>
    <row r="34437" spans="3:4">
      <c r="C34437">
        <v>-2</v>
      </c>
      <c r="D34437" t="s">
        <v>13435</v>
      </c>
    </row>
    <row r="34439" spans="3:4">
      <c r="C34439">
        <v>-3</v>
      </c>
      <c r="D34439" t="s">
        <v>13436</v>
      </c>
    </row>
    <row r="34441" spans="3:4">
      <c r="C34441">
        <v>-4</v>
      </c>
      <c r="D34441" t="s">
        <v>13437</v>
      </c>
    </row>
    <row r="34443" spans="3:4">
      <c r="C34443" t="s">
        <v>13438</v>
      </c>
    </row>
    <row r="34444" spans="3:4">
      <c r="C34444" t="s">
        <v>11431</v>
      </c>
    </row>
    <row r="34445" spans="3:4">
      <c r="C34445">
        <v>-6</v>
      </c>
      <c r="D34445" t="s">
        <v>13439</v>
      </c>
    </row>
    <row r="34446" spans="3:4">
      <c r="C34446" t="s">
        <v>13440</v>
      </c>
    </row>
    <row r="34448" spans="3:4">
      <c r="C34448">
        <v>-7</v>
      </c>
      <c r="D34448" t="s">
        <v>13441</v>
      </c>
    </row>
    <row r="34450" spans="3:4">
      <c r="C34450">
        <v>-8</v>
      </c>
      <c r="D34450" t="s">
        <v>13442</v>
      </c>
    </row>
    <row r="34451" spans="3:4">
      <c r="C34451" t="s">
        <v>11431</v>
      </c>
    </row>
    <row r="34452" spans="3:4">
      <c r="C34452">
        <v>-9</v>
      </c>
      <c r="D34452" t="s">
        <v>13443</v>
      </c>
    </row>
    <row r="34454" spans="3:4">
      <c r="C34454" t="s">
        <v>13444</v>
      </c>
    </row>
    <row r="34455" spans="3:4">
      <c r="C34455" t="s">
        <v>13440</v>
      </c>
    </row>
    <row r="34457" spans="3:4">
      <c r="C34457" t="s">
        <v>13445</v>
      </c>
    </row>
    <row r="34458" spans="3:4">
      <c r="C34458" t="s">
        <v>13446</v>
      </c>
    </row>
    <row r="34460" spans="3:4">
      <c r="C34460">
        <v>-1</v>
      </c>
      <c r="D34460" t="s">
        <v>13447</v>
      </c>
    </row>
    <row r="34462" spans="3:4">
      <c r="C34462">
        <v>-2</v>
      </c>
      <c r="D34462" t="s">
        <v>13448</v>
      </c>
    </row>
    <row r="34463" spans="3:4">
      <c r="C34463" t="s">
        <v>13449</v>
      </c>
    </row>
    <row r="34465" spans="1:4">
      <c r="C34465">
        <v>-3</v>
      </c>
      <c r="D34465" t="s">
        <v>13450</v>
      </c>
    </row>
    <row r="34466" spans="1:4">
      <c r="C34466" t="s">
        <v>627</v>
      </c>
    </row>
    <row r="34467" spans="1:4">
      <c r="C34467">
        <v>-4</v>
      </c>
      <c r="D34467" t="s">
        <v>13451</v>
      </c>
    </row>
    <row r="34468" spans="1:4">
      <c r="C34468" t="s">
        <v>13452</v>
      </c>
    </row>
    <row r="34469" spans="1:4">
      <c r="C34469">
        <v>-5</v>
      </c>
      <c r="D34469" t="s">
        <v>13453</v>
      </c>
    </row>
    <row r="34473" spans="1:4">
      <c r="A34473">
        <v>508</v>
      </c>
    </row>
    <row r="34476" spans="1:4">
      <c r="A34476" t="s">
        <v>13454</v>
      </c>
    </row>
    <row r="34478" spans="1:4">
      <c r="A34478" t="s">
        <v>13455</v>
      </c>
    </row>
    <row r="34480" spans="1:4">
      <c r="A34480" t="s">
        <v>13456</v>
      </c>
    </row>
    <row r="34482" spans="1:1">
      <c r="A34482" t="s">
        <v>13457</v>
      </c>
    </row>
    <row r="34484" spans="1:1">
      <c r="A34484" t="s">
        <v>13458</v>
      </c>
    </row>
    <row r="34486" spans="1:1">
      <c r="A34486" t="s">
        <v>13459</v>
      </c>
    </row>
    <row r="34488" spans="1:1">
      <c r="A34488" t="s">
        <v>13460</v>
      </c>
    </row>
    <row r="34490" spans="1:1">
      <c r="A34490" t="s">
        <v>13461</v>
      </c>
    </row>
    <row r="34492" spans="1:1">
      <c r="A34492" t="s">
        <v>13462</v>
      </c>
    </row>
    <row r="34494" spans="1:1">
      <c r="A34494" t="s">
        <v>13463</v>
      </c>
    </row>
    <row r="34496" spans="1:1">
      <c r="A34496" t="s">
        <v>13464</v>
      </c>
    </row>
    <row r="34498" spans="1:1">
      <c r="A34498" t="s">
        <v>13465</v>
      </c>
    </row>
    <row r="34500" spans="1:1">
      <c r="A34500" t="s">
        <v>13466</v>
      </c>
    </row>
    <row r="34502" spans="1:1">
      <c r="A34502" t="s">
        <v>13467</v>
      </c>
    </row>
    <row r="34504" spans="1:1">
      <c r="A34504" t="s">
        <v>13468</v>
      </c>
    </row>
    <row r="34506" spans="1:1">
      <c r="A34506" t="s">
        <v>13469</v>
      </c>
    </row>
    <row r="34508" spans="1:1">
      <c r="A34508" t="s">
        <v>13470</v>
      </c>
    </row>
    <row r="34510" spans="1:1">
      <c r="A34510" t="s">
        <v>13471</v>
      </c>
    </row>
    <row r="34512" spans="1:1">
      <c r="A34512" t="s">
        <v>13472</v>
      </c>
    </row>
    <row r="34514" spans="1:1">
      <c r="A34514" t="s">
        <v>13473</v>
      </c>
    </row>
    <row r="34516" spans="1:1">
      <c r="A34516" t="s">
        <v>13474</v>
      </c>
    </row>
    <row r="34518" spans="1:1">
      <c r="A34518" t="s">
        <v>13475</v>
      </c>
    </row>
    <row r="34520" spans="1:1">
      <c r="A34520" t="s">
        <v>13476</v>
      </c>
    </row>
    <row r="34522" spans="1:1">
      <c r="A34522" t="s">
        <v>13477</v>
      </c>
    </row>
    <row r="34524" spans="1:1">
      <c r="A34524" t="s">
        <v>13478</v>
      </c>
    </row>
    <row r="34526" spans="1:1">
      <c r="A34526" t="s">
        <v>13479</v>
      </c>
    </row>
    <row r="34528" spans="1:1">
      <c r="A34528" t="s">
        <v>13480</v>
      </c>
    </row>
    <row r="34530" spans="1:1">
      <c r="A34530" t="s">
        <v>13481</v>
      </c>
    </row>
    <row r="34532" spans="1:1">
      <c r="A34532" t="s">
        <v>13482</v>
      </c>
    </row>
    <row r="34534" spans="1:1">
      <c r="A34534" t="s">
        <v>13483</v>
      </c>
    </row>
    <row r="34536" spans="1:1">
      <c r="A34536" t="s">
        <v>13484</v>
      </c>
    </row>
    <row r="34538" spans="1:1">
      <c r="A34538" t="s">
        <v>13485</v>
      </c>
    </row>
    <row r="34540" spans="1:1">
      <c r="A34540" t="s">
        <v>13486</v>
      </c>
    </row>
    <row r="34542" spans="1:1">
      <c r="A34542" t="s">
        <v>13487</v>
      </c>
    </row>
    <row r="34544" spans="1:1">
      <c r="A34544" t="s">
        <v>13488</v>
      </c>
    </row>
    <row r="34546" spans="1:1">
      <c r="A34546" t="s">
        <v>13489</v>
      </c>
    </row>
    <row r="34548" spans="1:1">
      <c r="A34548" t="s">
        <v>13490</v>
      </c>
    </row>
    <row r="34550" spans="1:1">
      <c r="A34550" t="s">
        <v>13491</v>
      </c>
    </row>
    <row r="34555" spans="1:1">
      <c r="A34555">
        <v>509</v>
      </c>
    </row>
    <row r="34558" spans="1:1">
      <c r="A34558" t="s">
        <v>13492</v>
      </c>
    </row>
    <row r="34560" spans="1:1">
      <c r="A34560" t="s">
        <v>13493</v>
      </c>
    </row>
    <row r="34562" spans="1:1">
      <c r="A34562" t="s">
        <v>13494</v>
      </c>
    </row>
    <row r="34564" spans="1:1">
      <c r="A34564" t="s">
        <v>13495</v>
      </c>
    </row>
    <row r="34566" spans="1:1">
      <c r="A34566" t="s">
        <v>13496</v>
      </c>
    </row>
    <row r="34568" spans="1:1">
      <c r="A34568" t="s">
        <v>13497</v>
      </c>
    </row>
    <row r="34570" spans="1:1">
      <c r="A34570" t="s">
        <v>13498</v>
      </c>
    </row>
    <row r="34572" spans="1:1">
      <c r="A34572" t="s">
        <v>13499</v>
      </c>
    </row>
    <row r="34574" spans="1:1">
      <c r="A34574" t="s">
        <v>13500</v>
      </c>
    </row>
    <row r="34576" spans="1:1">
      <c r="A34576" t="s">
        <v>13501</v>
      </c>
    </row>
    <row r="34578" spans="1:1">
      <c r="A34578" t="s">
        <v>13502</v>
      </c>
    </row>
    <row r="34580" spans="1:1">
      <c r="A34580" t="s">
        <v>13503</v>
      </c>
    </row>
    <row r="34582" spans="1:1">
      <c r="A34582" t="s">
        <v>13504</v>
      </c>
    </row>
    <row r="34584" spans="1:1">
      <c r="A34584" t="s">
        <v>13505</v>
      </c>
    </row>
    <row r="34586" spans="1:1">
      <c r="A34586" t="s">
        <v>13506</v>
      </c>
    </row>
    <row r="34588" spans="1:1">
      <c r="A34588" t="s">
        <v>13507</v>
      </c>
    </row>
    <row r="34590" spans="1:1">
      <c r="A34590" t="s">
        <v>13508</v>
      </c>
    </row>
    <row r="34592" spans="1:1">
      <c r="A34592" t="s">
        <v>13509</v>
      </c>
    </row>
    <row r="34594" spans="1:1">
      <c r="A34594" t="s">
        <v>13510</v>
      </c>
    </row>
    <row r="34596" spans="1:1">
      <c r="A34596" t="s">
        <v>13511</v>
      </c>
    </row>
    <row r="34598" spans="1:1">
      <c r="A34598" t="s">
        <v>13512</v>
      </c>
    </row>
    <row r="34600" spans="1:1">
      <c r="A34600" t="s">
        <v>13513</v>
      </c>
    </row>
    <row r="34602" spans="1:1">
      <c r="A34602" t="s">
        <v>13514</v>
      </c>
    </row>
    <row r="34604" spans="1:1">
      <c r="A34604" t="s">
        <v>13515</v>
      </c>
    </row>
    <row r="34606" spans="1:1">
      <c r="A34606" t="s">
        <v>13516</v>
      </c>
    </row>
    <row r="34608" spans="1:1">
      <c r="A34608" t="s">
        <v>13517</v>
      </c>
    </row>
    <row r="34610" spans="1:1">
      <c r="A34610" t="s">
        <v>13518</v>
      </c>
    </row>
    <row r="34612" spans="1:1">
      <c r="A34612" t="s">
        <v>13519</v>
      </c>
    </row>
    <row r="34614" spans="1:1">
      <c r="A34614" t="s">
        <v>13520</v>
      </c>
    </row>
    <row r="34616" spans="1:1">
      <c r="A34616" t="s">
        <v>13521</v>
      </c>
    </row>
    <row r="34618" spans="1:1">
      <c r="A34618" t="s">
        <v>13522</v>
      </c>
    </row>
    <row r="34620" spans="1:1">
      <c r="A34620" t="s">
        <v>13523</v>
      </c>
    </row>
    <row r="34622" spans="1:1">
      <c r="A34622" t="s">
        <v>13524</v>
      </c>
    </row>
    <row r="34624" spans="1:1">
      <c r="A34624" t="s">
        <v>13525</v>
      </c>
    </row>
    <row r="34626" spans="1:4">
      <c r="A34626" t="s">
        <v>13526</v>
      </c>
    </row>
    <row r="34628" spans="1:4">
      <c r="A34628" t="s">
        <v>13527</v>
      </c>
    </row>
    <row r="34630" spans="1:4">
      <c r="A34630" t="s">
        <v>13528</v>
      </c>
    </row>
    <row r="34632" spans="1:4">
      <c r="A34632" t="s">
        <v>13529</v>
      </c>
    </row>
    <row r="34636" spans="1:4">
      <c r="A34636">
        <v>510</v>
      </c>
    </row>
    <row r="34638" spans="1:4">
      <c r="C34638">
        <v>-82</v>
      </c>
      <c r="D34638" t="s">
        <v>13530</v>
      </c>
    </row>
    <row r="34640" spans="1:4">
      <c r="C34640">
        <v>-83</v>
      </c>
      <c r="D34640" t="s">
        <v>13531</v>
      </c>
    </row>
    <row r="34642" spans="3:4">
      <c r="C34642">
        <v>-84</v>
      </c>
      <c r="D34642" t="s">
        <v>13532</v>
      </c>
    </row>
    <row r="34644" spans="3:4">
      <c r="C34644">
        <v>-85</v>
      </c>
      <c r="D34644" t="s">
        <v>13533</v>
      </c>
    </row>
    <row r="34646" spans="3:4">
      <c r="C34646">
        <v>-86</v>
      </c>
      <c r="D34646" t="s">
        <v>13534</v>
      </c>
    </row>
    <row r="34648" spans="3:4">
      <c r="C34648">
        <v>-87</v>
      </c>
      <c r="D34648" t="s">
        <v>13535</v>
      </c>
    </row>
    <row r="34650" spans="3:4">
      <c r="C34650">
        <v>-88</v>
      </c>
      <c r="D34650" t="s">
        <v>13536</v>
      </c>
    </row>
    <row r="34652" spans="3:4">
      <c r="C34652">
        <v>-89</v>
      </c>
      <c r="D34652" t="s">
        <v>13537</v>
      </c>
    </row>
    <row r="34654" spans="3:4">
      <c r="C34654">
        <v>-90</v>
      </c>
      <c r="D34654" t="s">
        <v>13538</v>
      </c>
    </row>
    <row r="34656" spans="3:4">
      <c r="C34656">
        <v>-91</v>
      </c>
      <c r="D34656" t="s">
        <v>13539</v>
      </c>
    </row>
    <row r="34658" spans="3:4">
      <c r="C34658">
        <v>-92</v>
      </c>
      <c r="D34658" t="s">
        <v>13540</v>
      </c>
    </row>
    <row r="34660" spans="3:4">
      <c r="C34660">
        <v>-93</v>
      </c>
      <c r="D34660" t="s">
        <v>13541</v>
      </c>
    </row>
    <row r="34662" spans="3:4">
      <c r="C34662">
        <v>-94</v>
      </c>
      <c r="D34662" t="s">
        <v>13542</v>
      </c>
    </row>
    <row r="34664" spans="3:4">
      <c r="C34664">
        <v>-95</v>
      </c>
      <c r="D34664" t="s">
        <v>13543</v>
      </c>
    </row>
    <row r="34666" spans="3:4">
      <c r="C34666">
        <v>-96</v>
      </c>
      <c r="D34666" t="s">
        <v>13544</v>
      </c>
    </row>
    <row r="34667" spans="3:4">
      <c r="C34667" t="s">
        <v>13545</v>
      </c>
    </row>
    <row r="34669" spans="3:4">
      <c r="C34669">
        <v>-97</v>
      </c>
      <c r="D34669" t="s">
        <v>13546</v>
      </c>
    </row>
    <row r="34671" spans="3:4">
      <c r="C34671">
        <v>-98</v>
      </c>
      <c r="D34671" t="s">
        <v>13547</v>
      </c>
    </row>
    <row r="34673" spans="3:5">
      <c r="C34673">
        <v>-99</v>
      </c>
      <c r="D34673" t="s">
        <v>13548</v>
      </c>
    </row>
    <row r="34675" spans="3:5">
      <c r="C34675">
        <v>-100</v>
      </c>
      <c r="E34675" t="s">
        <v>13549</v>
      </c>
    </row>
    <row r="34677" spans="3:5">
      <c r="C34677">
        <v>-101</v>
      </c>
      <c r="E34677" t="s">
        <v>13550</v>
      </c>
    </row>
    <row r="34679" spans="3:5">
      <c r="C34679">
        <v>-102</v>
      </c>
      <c r="E34679" t="s">
        <v>13551</v>
      </c>
    </row>
    <row r="34681" spans="3:5">
      <c r="C34681">
        <v>-103</v>
      </c>
      <c r="E34681" t="s">
        <v>13552</v>
      </c>
    </row>
    <row r="34683" spans="3:5">
      <c r="C34683" t="s">
        <v>13553</v>
      </c>
    </row>
    <row r="34684" spans="3:5">
      <c r="C34684" t="s">
        <v>13554</v>
      </c>
    </row>
    <row r="34686" spans="3:5">
      <c r="C34686">
        <v>-105</v>
      </c>
      <c r="E34686" t="s">
        <v>13555</v>
      </c>
    </row>
    <row r="34688" spans="3:5">
      <c r="C34688">
        <v>-106</v>
      </c>
      <c r="E34688" t="s">
        <v>13556</v>
      </c>
    </row>
    <row r="34690" spans="3:5">
      <c r="C34690">
        <v>-107</v>
      </c>
      <c r="E34690" t="s">
        <v>13443</v>
      </c>
    </row>
    <row r="34692" spans="3:5">
      <c r="C34692">
        <v>-108</v>
      </c>
      <c r="E34692" t="s">
        <v>13557</v>
      </c>
    </row>
    <row r="34694" spans="3:5">
      <c r="C34694">
        <v>-109</v>
      </c>
      <c r="E34694" t="s">
        <v>13558</v>
      </c>
    </row>
    <row r="34695" spans="3:5">
      <c r="C34695" t="s">
        <v>627</v>
      </c>
    </row>
    <row r="34696" spans="3:5">
      <c r="C34696" t="s">
        <v>13559</v>
      </c>
    </row>
    <row r="34698" spans="3:5">
      <c r="C34698">
        <v>-111</v>
      </c>
      <c r="E34698" t="s">
        <v>13560</v>
      </c>
    </row>
    <row r="34700" spans="3:5">
      <c r="C34700">
        <v>-112</v>
      </c>
      <c r="E34700" t="s">
        <v>13561</v>
      </c>
    </row>
    <row r="34702" spans="3:5">
      <c r="C34702">
        <v>-113</v>
      </c>
      <c r="E34702" t="s">
        <v>13562</v>
      </c>
    </row>
    <row r="34704" spans="3:5">
      <c r="C34704">
        <v>-114</v>
      </c>
      <c r="E34704" t="s">
        <v>13563</v>
      </c>
    </row>
    <row r="34706" spans="1:6">
      <c r="A34706">
        <v>8708992</v>
      </c>
      <c r="C34706" t="s">
        <v>5179</v>
      </c>
      <c r="F34706">
        <v>35</v>
      </c>
    </row>
    <row r="34707" spans="1:6">
      <c r="C34707" t="s">
        <v>12788</v>
      </c>
    </row>
    <row r="34709" spans="1:6">
      <c r="C34709" t="s">
        <v>13564</v>
      </c>
    </row>
    <row r="34710" spans="1:6">
      <c r="C34710" t="s">
        <v>13565</v>
      </c>
    </row>
    <row r="34712" spans="1:6">
      <c r="C34712" t="s">
        <v>13566</v>
      </c>
    </row>
    <row r="34714" spans="1:6">
      <c r="C34714" t="s">
        <v>13567</v>
      </c>
    </row>
    <row r="34716" spans="1:6">
      <c r="C34716" t="s">
        <v>13568</v>
      </c>
    </row>
    <row r="34720" spans="1:6">
      <c r="A34720">
        <v>511</v>
      </c>
    </row>
    <row r="34722" spans="3:5">
      <c r="C34722">
        <v>-5</v>
      </c>
      <c r="D34722" t="s">
        <v>13569</v>
      </c>
    </row>
    <row r="34724" spans="3:5">
      <c r="C34724">
        <v>-6</v>
      </c>
      <c r="D34724" t="s">
        <v>13570</v>
      </c>
    </row>
    <row r="34726" spans="3:5">
      <c r="C34726">
        <v>-7</v>
      </c>
      <c r="D34726" t="s">
        <v>13571</v>
      </c>
    </row>
    <row r="34727" spans="3:5">
      <c r="C34727" t="s">
        <v>13572</v>
      </c>
    </row>
    <row r="34729" spans="3:5">
      <c r="C34729">
        <v>-8</v>
      </c>
      <c r="D34729" t="s">
        <v>13573</v>
      </c>
    </row>
    <row r="34731" spans="3:5">
      <c r="C34731">
        <v>-9</v>
      </c>
      <c r="D34731" t="s">
        <v>13574</v>
      </c>
    </row>
    <row r="34733" spans="3:5">
      <c r="C34733">
        <v>-10</v>
      </c>
      <c r="E34733" t="s">
        <v>13575</v>
      </c>
    </row>
    <row r="34735" spans="3:5">
      <c r="C34735">
        <v>-11</v>
      </c>
      <c r="E34735" t="s">
        <v>13435</v>
      </c>
    </row>
    <row r="34737" spans="3:5">
      <c r="C34737">
        <v>-12</v>
      </c>
      <c r="E34737" t="s">
        <v>13576</v>
      </c>
    </row>
    <row r="34738" spans="3:5">
      <c r="C34738" t="s">
        <v>13577</v>
      </c>
    </row>
    <row r="34739" spans="3:5">
      <c r="C34739">
        <v>-13</v>
      </c>
      <c r="E34739" t="s">
        <v>13578</v>
      </c>
    </row>
    <row r="34741" spans="3:5">
      <c r="C34741">
        <v>-14</v>
      </c>
      <c r="E34741" t="s">
        <v>13579</v>
      </c>
    </row>
    <row r="34743" spans="3:5">
      <c r="C34743">
        <v>-15</v>
      </c>
      <c r="E34743" t="s">
        <v>12760</v>
      </c>
    </row>
    <row r="34745" spans="3:5">
      <c r="C34745">
        <v>-16</v>
      </c>
      <c r="E34745" t="s">
        <v>13580</v>
      </c>
    </row>
    <row r="34747" spans="3:5">
      <c r="C34747">
        <v>-17</v>
      </c>
      <c r="E34747" t="s">
        <v>13581</v>
      </c>
    </row>
    <row r="34749" spans="3:5">
      <c r="C34749">
        <v>-18</v>
      </c>
      <c r="E34749" t="s">
        <v>13441</v>
      </c>
    </row>
    <row r="34751" spans="3:5">
      <c r="C34751" t="s">
        <v>13582</v>
      </c>
    </row>
    <row r="34753" spans="1:6">
      <c r="C34753">
        <v>-20</v>
      </c>
      <c r="E34753" t="s">
        <v>13583</v>
      </c>
    </row>
    <row r="34755" spans="1:6">
      <c r="C34755">
        <v>-21</v>
      </c>
      <c r="E34755" t="s">
        <v>13584</v>
      </c>
    </row>
    <row r="34757" spans="1:6">
      <c r="A34757">
        <v>8708993</v>
      </c>
      <c r="C34757" t="s">
        <v>13585</v>
      </c>
      <c r="F34757" t="s">
        <v>5220</v>
      </c>
    </row>
    <row r="34759" spans="1:6">
      <c r="C34759" t="s">
        <v>13586</v>
      </c>
    </row>
    <row r="34760" spans="1:6">
      <c r="C34760" t="s">
        <v>12801</v>
      </c>
    </row>
    <row r="34762" spans="1:6">
      <c r="C34762">
        <v>-1</v>
      </c>
      <c r="D34762" t="s">
        <v>13450</v>
      </c>
    </row>
    <row r="34763" spans="1:6">
      <c r="C34763" t="s">
        <v>627</v>
      </c>
    </row>
    <row r="34764" spans="1:6">
      <c r="C34764">
        <v>-2</v>
      </c>
      <c r="D34764" t="s">
        <v>13587</v>
      </c>
    </row>
    <row r="34766" spans="1:6">
      <c r="C34766">
        <v>-3</v>
      </c>
      <c r="D34766" t="s">
        <v>13588</v>
      </c>
    </row>
    <row r="34768" spans="1:6">
      <c r="C34768">
        <v>-4</v>
      </c>
      <c r="D34768" t="s">
        <v>13589</v>
      </c>
    </row>
    <row r="34770" spans="3:5">
      <c r="C34770" t="s">
        <v>13590</v>
      </c>
    </row>
    <row r="34772" spans="3:5">
      <c r="C34772">
        <v>-6</v>
      </c>
      <c r="D34772" t="s">
        <v>13591</v>
      </c>
    </row>
    <row r="34773" spans="3:5">
      <c r="C34773" t="s">
        <v>10173</v>
      </c>
    </row>
    <row r="34775" spans="3:5">
      <c r="C34775">
        <v>-7</v>
      </c>
      <c r="D34775" t="s">
        <v>13592</v>
      </c>
    </row>
    <row r="34776" spans="3:5">
      <c r="C34776" t="s">
        <v>10173</v>
      </c>
    </row>
    <row r="34778" spans="3:5">
      <c r="C34778">
        <v>-8</v>
      </c>
      <c r="D34778" t="s">
        <v>13593</v>
      </c>
    </row>
    <row r="34780" spans="3:5">
      <c r="C34780">
        <v>-9</v>
      </c>
      <c r="D34780" t="s">
        <v>13594</v>
      </c>
    </row>
    <row r="34782" spans="3:5">
      <c r="C34782">
        <v>-10</v>
      </c>
      <c r="E34782" t="s">
        <v>13595</v>
      </c>
    </row>
    <row r="34783" spans="3:5">
      <c r="C34783" t="s">
        <v>13596</v>
      </c>
    </row>
    <row r="34785" spans="1:5">
      <c r="C34785">
        <v>-11</v>
      </c>
      <c r="E34785" t="s">
        <v>13597</v>
      </c>
    </row>
    <row r="34786" spans="1:5">
      <c r="C34786" t="s">
        <v>627</v>
      </c>
    </row>
    <row r="34787" spans="1:5">
      <c r="C34787">
        <v>-12</v>
      </c>
      <c r="E34787" t="s">
        <v>13598</v>
      </c>
    </row>
    <row r="34789" spans="1:5">
      <c r="C34789">
        <v>-13</v>
      </c>
      <c r="E34789" t="s">
        <v>13599</v>
      </c>
    </row>
    <row r="34790" spans="1:5">
      <c r="C34790" t="s">
        <v>627</v>
      </c>
    </row>
    <row r="34791" spans="1:5">
      <c r="C34791">
        <v>-14</v>
      </c>
      <c r="E34791" t="s">
        <v>13600</v>
      </c>
    </row>
    <row r="34793" spans="1:5">
      <c r="C34793">
        <v>-15</v>
      </c>
      <c r="E34793" t="s">
        <v>13601</v>
      </c>
    </row>
    <row r="34794" spans="1:5">
      <c r="C34794" t="s">
        <v>13602</v>
      </c>
    </row>
    <row r="34798" spans="1:5">
      <c r="A34798">
        <v>512</v>
      </c>
    </row>
    <row r="34801" spans="1:1">
      <c r="A34801" t="s">
        <v>13603</v>
      </c>
    </row>
    <row r="34803" spans="1:1">
      <c r="A34803" t="s">
        <v>13604</v>
      </c>
    </row>
    <row r="34805" spans="1:1">
      <c r="A34805" t="s">
        <v>13605</v>
      </c>
    </row>
    <row r="34807" spans="1:1">
      <c r="A34807" t="s">
        <v>13606</v>
      </c>
    </row>
    <row r="34809" spans="1:1">
      <c r="A34809" t="s">
        <v>13607</v>
      </c>
    </row>
    <row r="34811" spans="1:1">
      <c r="A34811" t="s">
        <v>13608</v>
      </c>
    </row>
    <row r="34813" spans="1:1">
      <c r="A34813" t="s">
        <v>13609</v>
      </c>
    </row>
    <row r="34815" spans="1:1">
      <c r="A34815" t="s">
        <v>13610</v>
      </c>
    </row>
    <row r="34817" spans="1:1">
      <c r="A34817" t="s">
        <v>13611</v>
      </c>
    </row>
    <row r="34819" spans="1:1">
      <c r="A34819" t="s">
        <v>13612</v>
      </c>
    </row>
    <row r="34821" spans="1:1">
      <c r="A34821" t="s">
        <v>13613</v>
      </c>
    </row>
    <row r="34823" spans="1:1">
      <c r="A34823" t="s">
        <v>13614</v>
      </c>
    </row>
    <row r="34825" spans="1:1">
      <c r="A34825" t="s">
        <v>13615</v>
      </c>
    </row>
    <row r="34827" spans="1:1">
      <c r="A34827" t="s">
        <v>13616</v>
      </c>
    </row>
    <row r="34829" spans="1:1">
      <c r="A34829" t="s">
        <v>13617</v>
      </c>
    </row>
    <row r="34831" spans="1:1">
      <c r="A34831" t="s">
        <v>13618</v>
      </c>
    </row>
    <row r="34833" spans="1:1">
      <c r="A34833" t="s">
        <v>13619</v>
      </c>
    </row>
    <row r="34835" spans="1:1">
      <c r="A34835" t="s">
        <v>13620</v>
      </c>
    </row>
    <row r="34837" spans="1:1">
      <c r="A34837" t="s">
        <v>13621</v>
      </c>
    </row>
    <row r="34839" spans="1:1">
      <c r="A34839" t="s">
        <v>13622</v>
      </c>
    </row>
    <row r="34841" spans="1:1">
      <c r="A34841" t="s">
        <v>13623</v>
      </c>
    </row>
    <row r="34843" spans="1:1">
      <c r="A34843" t="s">
        <v>13624</v>
      </c>
    </row>
    <row r="34845" spans="1:1">
      <c r="A34845" t="s">
        <v>13625</v>
      </c>
    </row>
    <row r="34847" spans="1:1">
      <c r="A34847" t="s">
        <v>13626</v>
      </c>
    </row>
    <row r="34849" spans="1:1">
      <c r="A34849" t="s">
        <v>13627</v>
      </c>
    </row>
    <row r="34851" spans="1:1">
      <c r="A34851" t="s">
        <v>13628</v>
      </c>
    </row>
    <row r="34853" spans="1:1">
      <c r="A34853" t="s">
        <v>13629</v>
      </c>
    </row>
    <row r="34855" spans="1:1">
      <c r="A34855" t="s">
        <v>13630</v>
      </c>
    </row>
    <row r="34857" spans="1:1">
      <c r="A34857" t="s">
        <v>13631</v>
      </c>
    </row>
    <row r="34859" spans="1:1">
      <c r="A34859" t="s">
        <v>13632</v>
      </c>
    </row>
    <row r="34861" spans="1:1">
      <c r="A34861" t="s">
        <v>13633</v>
      </c>
    </row>
    <row r="34863" spans="1:1">
      <c r="A34863" t="s">
        <v>13634</v>
      </c>
    </row>
    <row r="34865" spans="1:1">
      <c r="A34865" t="s">
        <v>13635</v>
      </c>
    </row>
    <row r="34868" spans="1:1">
      <c r="A34868">
        <v>513</v>
      </c>
    </row>
    <row r="34871" spans="1:1">
      <c r="A34871" t="s">
        <v>13636</v>
      </c>
    </row>
    <row r="34873" spans="1:1">
      <c r="A34873" t="s">
        <v>13637</v>
      </c>
    </row>
    <row r="34875" spans="1:1">
      <c r="A34875" t="s">
        <v>13638</v>
      </c>
    </row>
    <row r="34877" spans="1:1">
      <c r="A34877" t="s">
        <v>13639</v>
      </c>
    </row>
    <row r="34879" spans="1:1">
      <c r="A34879" t="s">
        <v>13640</v>
      </c>
    </row>
    <row r="34881" spans="1:1">
      <c r="A34881" t="s">
        <v>13607</v>
      </c>
    </row>
    <row r="34883" spans="1:1">
      <c r="A34883" t="s">
        <v>13641</v>
      </c>
    </row>
    <row r="34885" spans="1:1">
      <c r="A34885" t="s">
        <v>13642</v>
      </c>
    </row>
    <row r="34887" spans="1:1">
      <c r="A34887" t="s">
        <v>13643</v>
      </c>
    </row>
    <row r="34889" spans="1:1">
      <c r="A34889" t="s">
        <v>13644</v>
      </c>
    </row>
    <row r="34891" spans="1:1">
      <c r="A34891" t="s">
        <v>13617</v>
      </c>
    </row>
    <row r="34893" spans="1:1">
      <c r="A34893" t="s">
        <v>13645</v>
      </c>
    </row>
    <row r="34895" spans="1:1">
      <c r="A34895" t="s">
        <v>13646</v>
      </c>
    </row>
    <row r="34897" spans="1:1">
      <c r="A34897" t="s">
        <v>13647</v>
      </c>
    </row>
    <row r="34899" spans="1:1">
      <c r="A34899" t="s">
        <v>13648</v>
      </c>
    </row>
    <row r="34901" spans="1:1">
      <c r="A34901" t="s">
        <v>13624</v>
      </c>
    </row>
    <row r="34903" spans="1:1">
      <c r="A34903" t="s">
        <v>13625</v>
      </c>
    </row>
    <row r="34905" spans="1:1">
      <c r="A34905" t="s">
        <v>12947</v>
      </c>
    </row>
    <row r="34907" spans="1:1">
      <c r="A34907" t="s">
        <v>13629</v>
      </c>
    </row>
    <row r="34909" spans="1:1">
      <c r="A34909" t="s">
        <v>13649</v>
      </c>
    </row>
    <row r="34911" spans="1:1">
      <c r="A34911" t="s">
        <v>13650</v>
      </c>
    </row>
    <row r="34913" spans="1:1">
      <c r="A34913" t="s">
        <v>13651</v>
      </c>
    </row>
    <row r="34915" spans="1:1">
      <c r="A34915" t="s">
        <v>13652</v>
      </c>
    </row>
    <row r="34917" spans="1:1">
      <c r="A34917" t="s">
        <v>13653</v>
      </c>
    </row>
    <row r="34919" spans="1:1">
      <c r="A34919" t="s">
        <v>13654</v>
      </c>
    </row>
    <row r="34921" spans="1:1">
      <c r="A34921" t="s">
        <v>13655</v>
      </c>
    </row>
    <row r="34923" spans="1:1">
      <c r="A34923" t="s">
        <v>13656</v>
      </c>
    </row>
    <row r="34925" spans="1:1">
      <c r="A34925" t="s">
        <v>13646</v>
      </c>
    </row>
    <row r="34927" spans="1:1">
      <c r="A34927" t="s">
        <v>13625</v>
      </c>
    </row>
    <row r="34929" spans="1:1">
      <c r="A34929" t="s">
        <v>13657</v>
      </c>
    </row>
    <row r="34935" spans="1:1">
      <c r="A34935">
        <v>514</v>
      </c>
    </row>
    <row r="34938" spans="1:1">
      <c r="A34938" t="s">
        <v>13658</v>
      </c>
    </row>
    <row r="34940" spans="1:1">
      <c r="A34940" t="s">
        <v>13659</v>
      </c>
    </row>
    <row r="34942" spans="1:1">
      <c r="A34942" t="s">
        <v>13660</v>
      </c>
    </row>
    <row r="34944" spans="1:1">
      <c r="A34944" t="s">
        <v>13661</v>
      </c>
    </row>
    <row r="34946" spans="1:1">
      <c r="A34946" t="s">
        <v>13662</v>
      </c>
    </row>
    <row r="34948" spans="1:1">
      <c r="A34948" t="s">
        <v>13663</v>
      </c>
    </row>
    <row r="34950" spans="1:1">
      <c r="A34950" t="s">
        <v>13664</v>
      </c>
    </row>
    <row r="34952" spans="1:1">
      <c r="A34952" t="s">
        <v>13665</v>
      </c>
    </row>
    <row r="34954" spans="1:1">
      <c r="A34954" t="s">
        <v>13666</v>
      </c>
    </row>
    <row r="34956" spans="1:1">
      <c r="A34956" t="s">
        <v>13667</v>
      </c>
    </row>
    <row r="34958" spans="1:1">
      <c r="A34958" t="s">
        <v>13668</v>
      </c>
    </row>
    <row r="34960" spans="1:1">
      <c r="A34960" t="s">
        <v>13669</v>
      </c>
    </row>
    <row r="34962" spans="1:1">
      <c r="A34962" t="s">
        <v>13670</v>
      </c>
    </row>
    <row r="34964" spans="1:1">
      <c r="A34964" t="s">
        <v>13671</v>
      </c>
    </row>
    <row r="34966" spans="1:1">
      <c r="A34966" t="s">
        <v>13672</v>
      </c>
    </row>
    <row r="34968" spans="1:1">
      <c r="A34968" t="s">
        <v>13673</v>
      </c>
    </row>
    <row r="34970" spans="1:1">
      <c r="A34970" t="s">
        <v>13674</v>
      </c>
    </row>
    <row r="34972" spans="1:1">
      <c r="A34972" t="s">
        <v>13675</v>
      </c>
    </row>
    <row r="34974" spans="1:1">
      <c r="A34974" t="s">
        <v>13676</v>
      </c>
    </row>
    <row r="34976" spans="1:1">
      <c r="A34976" t="s">
        <v>13677</v>
      </c>
    </row>
    <row r="34978" spans="1:1">
      <c r="A34978" t="s">
        <v>13678</v>
      </c>
    </row>
    <row r="34980" spans="1:1">
      <c r="A34980" t="s">
        <v>13679</v>
      </c>
    </row>
    <row r="34982" spans="1:1">
      <c r="A34982" t="s">
        <v>13680</v>
      </c>
    </row>
    <row r="34984" spans="1:1">
      <c r="A34984" t="s">
        <v>13681</v>
      </c>
    </row>
    <row r="34986" spans="1:1">
      <c r="A34986" t="s">
        <v>13682</v>
      </c>
    </row>
    <row r="34988" spans="1:1">
      <c r="A34988" t="s">
        <v>13683</v>
      </c>
    </row>
    <row r="34990" spans="1:1">
      <c r="A34990" t="s">
        <v>13684</v>
      </c>
    </row>
    <row r="34992" spans="1:1">
      <c r="A34992" t="s">
        <v>13685</v>
      </c>
    </row>
    <row r="34994" spans="1:1">
      <c r="A34994" t="s">
        <v>13686</v>
      </c>
    </row>
    <row r="34996" spans="1:1">
      <c r="A34996" t="s">
        <v>13687</v>
      </c>
    </row>
    <row r="34998" spans="1:1">
      <c r="A34998" t="s">
        <v>13688</v>
      </c>
    </row>
    <row r="35000" spans="1:1">
      <c r="A35000" t="s">
        <v>13689</v>
      </c>
    </row>
    <row r="35002" spans="1:1">
      <c r="A35002" t="s">
        <v>13690</v>
      </c>
    </row>
    <row r="35004" spans="1:1">
      <c r="A35004" t="s">
        <v>13691</v>
      </c>
    </row>
    <row r="35006" spans="1:1">
      <c r="A35006" t="s">
        <v>13692</v>
      </c>
    </row>
    <row r="35009" spans="1:1">
      <c r="A35009">
        <v>515</v>
      </c>
    </row>
    <row r="35012" spans="1:1">
      <c r="A35012" t="s">
        <v>13693</v>
      </c>
    </row>
    <row r="35014" spans="1:1">
      <c r="A35014" t="s">
        <v>13694</v>
      </c>
    </row>
    <row r="35016" spans="1:1">
      <c r="A35016" t="s">
        <v>12906</v>
      </c>
    </row>
    <row r="35018" spans="1:1">
      <c r="A35018" t="s">
        <v>13695</v>
      </c>
    </row>
    <row r="35020" spans="1:1">
      <c r="A35020" t="s">
        <v>13696</v>
      </c>
    </row>
    <row r="35022" spans="1:1">
      <c r="A35022" t="s">
        <v>13697</v>
      </c>
    </row>
    <row r="35024" spans="1:1">
      <c r="A35024" t="s">
        <v>13482</v>
      </c>
    </row>
    <row r="35026" spans="1:1">
      <c r="A35026" t="s">
        <v>13698</v>
      </c>
    </row>
    <row r="35028" spans="1:1">
      <c r="A35028" t="s">
        <v>13699</v>
      </c>
    </row>
    <row r="35030" spans="1:1">
      <c r="A35030" t="s">
        <v>13700</v>
      </c>
    </row>
    <row r="35032" spans="1:1">
      <c r="A35032" t="s">
        <v>13701</v>
      </c>
    </row>
    <row r="35034" spans="1:1">
      <c r="A35034" t="s">
        <v>13702</v>
      </c>
    </row>
    <row r="35036" spans="1:1">
      <c r="A35036" t="s">
        <v>13703</v>
      </c>
    </row>
    <row r="35038" spans="1:1">
      <c r="A35038" t="s">
        <v>13704</v>
      </c>
    </row>
    <row r="35040" spans="1:1">
      <c r="A35040" t="s">
        <v>13705</v>
      </c>
    </row>
    <row r="35042" spans="1:1">
      <c r="A35042" t="s">
        <v>13706</v>
      </c>
    </row>
    <row r="35044" spans="1:1">
      <c r="A35044" t="s">
        <v>13707</v>
      </c>
    </row>
    <row r="35046" spans="1:1">
      <c r="A35046" t="s">
        <v>13708</v>
      </c>
    </row>
    <row r="35048" spans="1:1">
      <c r="A35048" t="s">
        <v>13709</v>
      </c>
    </row>
    <row r="35050" spans="1:1">
      <c r="A35050" t="s">
        <v>13710</v>
      </c>
    </row>
    <row r="35052" spans="1:1">
      <c r="A35052" t="s">
        <v>13711</v>
      </c>
    </row>
    <row r="35054" spans="1:1">
      <c r="A35054" t="s">
        <v>13712</v>
      </c>
    </row>
    <row r="35056" spans="1:1">
      <c r="A35056" t="s">
        <v>13713</v>
      </c>
    </row>
    <row r="35058" spans="1:1">
      <c r="A35058" t="s">
        <v>12970</v>
      </c>
    </row>
    <row r="35060" spans="1:1">
      <c r="A35060" t="s">
        <v>13714</v>
      </c>
    </row>
    <row r="35062" spans="1:1">
      <c r="A35062" t="s">
        <v>13715</v>
      </c>
    </row>
    <row r="35064" spans="1:1">
      <c r="A35064" t="s">
        <v>13716</v>
      </c>
    </row>
    <row r="35066" spans="1:1">
      <c r="A35066" t="s">
        <v>13717</v>
      </c>
    </row>
    <row r="35068" spans="1:1">
      <c r="A35068" t="s">
        <v>13718</v>
      </c>
    </row>
    <row r="35070" spans="1:1">
      <c r="A35070" t="s">
        <v>13719</v>
      </c>
    </row>
    <row r="35072" spans="1:1">
      <c r="A35072" t="s">
        <v>13720</v>
      </c>
    </row>
    <row r="35074" spans="1:1">
      <c r="A35074" t="s">
        <v>13721</v>
      </c>
    </row>
    <row r="35076" spans="1:1">
      <c r="A35076" t="s">
        <v>13722</v>
      </c>
    </row>
    <row r="35078" spans="1:1">
      <c r="A35078" t="s">
        <v>13723</v>
      </c>
    </row>
    <row r="35080" spans="1:1">
      <c r="A35080" t="s">
        <v>13724</v>
      </c>
    </row>
    <row r="35082" spans="1:1">
      <c r="A35082" t="s">
        <v>13725</v>
      </c>
    </row>
    <row r="35084" spans="1:1">
      <c r="A35084" t="s">
        <v>13726</v>
      </c>
    </row>
    <row r="35086" spans="1:1">
      <c r="A35086" t="s">
        <v>13727</v>
      </c>
    </row>
    <row r="35088" spans="1:1">
      <c r="A35088" t="s">
        <v>13728</v>
      </c>
    </row>
    <row r="35092" spans="1:4">
      <c r="A35092">
        <v>516</v>
      </c>
    </row>
    <row r="35094" spans="1:4">
      <c r="C35094">
        <v>-20</v>
      </c>
      <c r="D35094" t="s">
        <v>13729</v>
      </c>
    </row>
    <row r="35096" spans="1:4">
      <c r="C35096">
        <v>-21</v>
      </c>
      <c r="D35096" t="s">
        <v>13730</v>
      </c>
    </row>
    <row r="35098" spans="1:4">
      <c r="C35098">
        <v>-22</v>
      </c>
      <c r="D35098" t="s">
        <v>13731</v>
      </c>
    </row>
    <row r="35100" spans="1:4">
      <c r="C35100">
        <v>-23</v>
      </c>
      <c r="D35100" t="s">
        <v>13732</v>
      </c>
    </row>
    <row r="35102" spans="1:4">
      <c r="C35102">
        <v>-24</v>
      </c>
      <c r="D35102" t="s">
        <v>13733</v>
      </c>
    </row>
    <row r="35104" spans="1:4">
      <c r="C35104">
        <v>-25</v>
      </c>
      <c r="D35104" t="s">
        <v>13734</v>
      </c>
    </row>
    <row r="35106" spans="3:4">
      <c r="C35106">
        <v>-26</v>
      </c>
      <c r="D35106" t="s">
        <v>13735</v>
      </c>
    </row>
    <row r="35108" spans="3:4">
      <c r="C35108">
        <v>-27</v>
      </c>
      <c r="D35108" t="s">
        <v>13736</v>
      </c>
    </row>
    <row r="35110" spans="3:4">
      <c r="C35110">
        <v>-28</v>
      </c>
      <c r="D35110" t="s">
        <v>13737</v>
      </c>
    </row>
    <row r="35112" spans="3:4">
      <c r="C35112">
        <v>-29</v>
      </c>
      <c r="D35112" t="s">
        <v>13738</v>
      </c>
    </row>
    <row r="35114" spans="3:4">
      <c r="C35114">
        <v>-30</v>
      </c>
      <c r="D35114" t="s">
        <v>13739</v>
      </c>
    </row>
    <row r="35116" spans="3:4">
      <c r="C35116">
        <v>-31</v>
      </c>
      <c r="D35116" t="s">
        <v>13740</v>
      </c>
    </row>
    <row r="35118" spans="3:4">
      <c r="C35118">
        <v>-32</v>
      </c>
      <c r="D35118" t="s">
        <v>13741</v>
      </c>
    </row>
    <row r="35119" spans="3:4">
      <c r="C35119" t="s">
        <v>627</v>
      </c>
    </row>
    <row r="35121" spans="3:4">
      <c r="C35121">
        <v>-33</v>
      </c>
      <c r="D35121" t="s">
        <v>13742</v>
      </c>
    </row>
    <row r="35123" spans="3:4">
      <c r="C35123">
        <v>-34</v>
      </c>
      <c r="D35123" t="s">
        <v>13743</v>
      </c>
    </row>
    <row r="35125" spans="3:4">
      <c r="C35125">
        <v>-35</v>
      </c>
      <c r="D35125" t="s">
        <v>13744</v>
      </c>
    </row>
    <row r="35127" spans="3:4">
      <c r="C35127">
        <v>-36</v>
      </c>
      <c r="D35127" t="s">
        <v>13745</v>
      </c>
    </row>
    <row r="35128" spans="3:4">
      <c r="C35128" t="s">
        <v>13746</v>
      </c>
    </row>
    <row r="35130" spans="3:4">
      <c r="C35130">
        <v>-37</v>
      </c>
      <c r="D35130" t="s">
        <v>13747</v>
      </c>
    </row>
    <row r="35132" spans="3:4">
      <c r="C35132">
        <v>-38</v>
      </c>
      <c r="D35132" t="s">
        <v>13748</v>
      </c>
    </row>
    <row r="35133" spans="3:4">
      <c r="C35133" t="s">
        <v>13565</v>
      </c>
    </row>
    <row r="35135" spans="3:4">
      <c r="C35135">
        <v>-39</v>
      </c>
      <c r="D35135" t="s">
        <v>13749</v>
      </c>
    </row>
    <row r="35136" spans="3:4">
      <c r="C35136" t="s">
        <v>13750</v>
      </c>
    </row>
    <row r="35138" spans="1:5">
      <c r="C35138" t="s">
        <v>13751</v>
      </c>
    </row>
    <row r="35140" spans="1:5">
      <c r="A35140">
        <v>8708994</v>
      </c>
      <c r="C35140" t="s">
        <v>2414</v>
      </c>
      <c r="D35140" t="s">
        <v>13752</v>
      </c>
      <c r="E35140">
        <v>35</v>
      </c>
    </row>
    <row r="35141" spans="1:5">
      <c r="C35141" t="s">
        <v>13753</v>
      </c>
    </row>
    <row r="35143" spans="1:5">
      <c r="C35143" t="s">
        <v>13754</v>
      </c>
    </row>
    <row r="35145" spans="1:5">
      <c r="C35145" t="s">
        <v>13755</v>
      </c>
    </row>
    <row r="35147" spans="1:5">
      <c r="C35147" t="s">
        <v>13756</v>
      </c>
    </row>
    <row r="35149" spans="1:5">
      <c r="C35149" t="s">
        <v>13757</v>
      </c>
    </row>
    <row r="35150" spans="1:5">
      <c r="C35150" t="s">
        <v>13758</v>
      </c>
    </row>
    <row r="35152" spans="1:5">
      <c r="C35152" t="s">
        <v>13759</v>
      </c>
    </row>
    <row r="35154" spans="3:4">
      <c r="C35154" t="s">
        <v>13760</v>
      </c>
    </row>
    <row r="35156" spans="3:4">
      <c r="C35156" t="s">
        <v>13761</v>
      </c>
    </row>
    <row r="35158" spans="3:4">
      <c r="C35158" t="s">
        <v>13762</v>
      </c>
    </row>
    <row r="35160" spans="3:4">
      <c r="C35160" t="s">
        <v>13763</v>
      </c>
    </row>
    <row r="35162" spans="3:4">
      <c r="C35162" t="s">
        <v>13764</v>
      </c>
    </row>
    <row r="35164" spans="3:4">
      <c r="C35164">
        <v>-10</v>
      </c>
      <c r="D35164" t="s">
        <v>13765</v>
      </c>
    </row>
    <row r="35166" spans="3:4">
      <c r="C35166">
        <v>-11</v>
      </c>
      <c r="D35166" t="s">
        <v>13766</v>
      </c>
    </row>
    <row r="35168" spans="3:4">
      <c r="C35168">
        <v>-12</v>
      </c>
      <c r="D35168" t="s">
        <v>13767</v>
      </c>
    </row>
    <row r="35170" spans="1:4">
      <c r="C35170">
        <v>-13</v>
      </c>
      <c r="D35170" t="s">
        <v>13768</v>
      </c>
    </row>
    <row r="35176" spans="1:4">
      <c r="A35176">
        <v>517</v>
      </c>
    </row>
    <row r="35179" spans="1:4">
      <c r="A35179" t="s">
        <v>13680</v>
      </c>
    </row>
    <row r="35181" spans="1:4">
      <c r="A35181" t="s">
        <v>13769</v>
      </c>
    </row>
    <row r="35183" spans="1:4">
      <c r="A35183" t="s">
        <v>13683</v>
      </c>
    </row>
    <row r="35185" spans="1:1">
      <c r="A35185" t="s">
        <v>13770</v>
      </c>
    </row>
    <row r="35187" spans="1:1">
      <c r="A35187" t="s">
        <v>13684</v>
      </c>
    </row>
    <row r="35189" spans="1:1">
      <c r="A35189" t="s">
        <v>13771</v>
      </c>
    </row>
    <row r="35191" spans="1:1">
      <c r="A35191" t="s">
        <v>13772</v>
      </c>
    </row>
    <row r="35193" spans="1:1">
      <c r="A35193" t="s">
        <v>13685</v>
      </c>
    </row>
    <row r="35195" spans="1:1">
      <c r="A35195" t="s">
        <v>13773</v>
      </c>
    </row>
    <row r="35197" spans="1:1">
      <c r="A35197" t="s">
        <v>13687</v>
      </c>
    </row>
    <row r="35199" spans="1:1">
      <c r="A35199" t="s">
        <v>13774</v>
      </c>
    </row>
    <row r="35201" spans="1:1">
      <c r="A35201" t="s">
        <v>13775</v>
      </c>
    </row>
    <row r="35203" spans="1:1">
      <c r="A35203" t="s">
        <v>13776</v>
      </c>
    </row>
    <row r="35205" spans="1:1">
      <c r="A35205" t="s">
        <v>13627</v>
      </c>
    </row>
    <row r="35207" spans="1:1">
      <c r="A35207" t="s">
        <v>13628</v>
      </c>
    </row>
    <row r="35209" spans="1:1">
      <c r="A35209" t="s">
        <v>13777</v>
      </c>
    </row>
    <row r="35211" spans="1:1">
      <c r="A35211" t="s">
        <v>13778</v>
      </c>
    </row>
    <row r="35213" spans="1:1">
      <c r="A35213" t="s">
        <v>13779</v>
      </c>
    </row>
    <row r="35215" spans="1:1">
      <c r="A35215" t="s">
        <v>13780</v>
      </c>
    </row>
    <row r="35217" spans="1:1">
      <c r="A35217" t="s">
        <v>13781</v>
      </c>
    </row>
    <row r="35219" spans="1:1">
      <c r="A35219" t="s">
        <v>13782</v>
      </c>
    </row>
    <row r="35221" spans="1:1">
      <c r="A35221" t="s">
        <v>13665</v>
      </c>
    </row>
    <row r="35223" spans="1:1">
      <c r="A35223" t="s">
        <v>13783</v>
      </c>
    </row>
    <row r="35225" spans="1:1">
      <c r="A35225" t="s">
        <v>13784</v>
      </c>
    </row>
    <row r="35227" spans="1:1">
      <c r="A35227" t="s">
        <v>13785</v>
      </c>
    </row>
    <row r="35229" spans="1:1">
      <c r="A35229" t="s">
        <v>13786</v>
      </c>
    </row>
    <row r="35231" spans="1:1">
      <c r="A35231" t="s">
        <v>13787</v>
      </c>
    </row>
    <row r="35233" spans="1:1">
      <c r="A35233" t="s">
        <v>13636</v>
      </c>
    </row>
    <row r="35235" spans="1:1">
      <c r="A35235" t="s">
        <v>13788</v>
      </c>
    </row>
    <row r="35237" spans="1:1">
      <c r="A35237" t="s">
        <v>13789</v>
      </c>
    </row>
    <row r="35239" spans="1:1">
      <c r="A35239" t="s">
        <v>12910</v>
      </c>
    </row>
    <row r="35241" spans="1:1">
      <c r="A35241" t="s">
        <v>13482</v>
      </c>
    </row>
    <row r="35243" spans="1:1">
      <c r="A35243" t="s">
        <v>13790</v>
      </c>
    </row>
    <row r="35245" spans="1:1">
      <c r="A35245" t="s">
        <v>13791</v>
      </c>
    </row>
    <row r="35247" spans="1:1">
      <c r="A35247" t="s">
        <v>13792</v>
      </c>
    </row>
    <row r="35251" spans="1:1">
      <c r="A35251">
        <v>518</v>
      </c>
    </row>
    <row r="35254" spans="1:1">
      <c r="A35254" t="s">
        <v>13793</v>
      </c>
    </row>
    <row r="35256" spans="1:1">
      <c r="A35256" t="s">
        <v>13794</v>
      </c>
    </row>
    <row r="35258" spans="1:1">
      <c r="A35258" t="s">
        <v>13795</v>
      </c>
    </row>
    <row r="35260" spans="1:1">
      <c r="A35260" t="s">
        <v>13796</v>
      </c>
    </row>
    <row r="35262" spans="1:1">
      <c r="A35262" t="s">
        <v>13797</v>
      </c>
    </row>
    <row r="35264" spans="1:1">
      <c r="A35264" t="s">
        <v>13798</v>
      </c>
    </row>
    <row r="35266" spans="1:1">
      <c r="A35266" t="s">
        <v>13799</v>
      </c>
    </row>
    <row r="35268" spans="1:1">
      <c r="A35268" t="s">
        <v>13648</v>
      </c>
    </row>
    <row r="35270" spans="1:1">
      <c r="A35270" t="s">
        <v>13687</v>
      </c>
    </row>
    <row r="35272" spans="1:1">
      <c r="A35272" t="s">
        <v>13800</v>
      </c>
    </row>
    <row r="35274" spans="1:1">
      <c r="A35274" t="s">
        <v>13801</v>
      </c>
    </row>
    <row r="35276" spans="1:1">
      <c r="A35276" t="s">
        <v>13802</v>
      </c>
    </row>
    <row r="35278" spans="1:1">
      <c r="A35278" t="s">
        <v>13803</v>
      </c>
    </row>
    <row r="35280" spans="1:1">
      <c r="A35280" t="s">
        <v>13627</v>
      </c>
    </row>
    <row r="35282" spans="1:1">
      <c r="A35282" t="s">
        <v>13628</v>
      </c>
    </row>
    <row r="35284" spans="1:1">
      <c r="A35284" t="s">
        <v>13629</v>
      </c>
    </row>
    <row r="35286" spans="1:1">
      <c r="A35286" t="s">
        <v>13630</v>
      </c>
    </row>
    <row r="35288" spans="1:1">
      <c r="A35288" t="s">
        <v>13631</v>
      </c>
    </row>
    <row r="35290" spans="1:1">
      <c r="A35290" t="s">
        <v>13632</v>
      </c>
    </row>
    <row r="35292" spans="1:1">
      <c r="A35292" t="s">
        <v>13633</v>
      </c>
    </row>
    <row r="35294" spans="1:1">
      <c r="A35294" t="s">
        <v>13634</v>
      </c>
    </row>
    <row r="35296" spans="1:1">
      <c r="A35296" t="s">
        <v>13635</v>
      </c>
    </row>
    <row r="35298" spans="1:1">
      <c r="A35298" t="s">
        <v>13636</v>
      </c>
    </row>
    <row r="35300" spans="1:1">
      <c r="A35300" t="s">
        <v>13637</v>
      </c>
    </row>
    <row r="35302" spans="1:1">
      <c r="A35302" t="s">
        <v>13638</v>
      </c>
    </row>
    <row r="35304" spans="1:1">
      <c r="A35304" t="s">
        <v>13639</v>
      </c>
    </row>
    <row r="35306" spans="1:1">
      <c r="A35306" t="s">
        <v>13640</v>
      </c>
    </row>
    <row r="35308" spans="1:1">
      <c r="A35308" t="s">
        <v>13607</v>
      </c>
    </row>
    <row r="35310" spans="1:1">
      <c r="A35310" t="s">
        <v>13641</v>
      </c>
    </row>
    <row r="35312" spans="1:1">
      <c r="A35312" t="s">
        <v>13642</v>
      </c>
    </row>
    <row r="35314" spans="1:5">
      <c r="A35314" t="s">
        <v>13643</v>
      </c>
    </row>
    <row r="35316" spans="1:5">
      <c r="A35316" t="s">
        <v>13644</v>
      </c>
    </row>
    <row r="35318" spans="1:5">
      <c r="A35318" t="s">
        <v>13804</v>
      </c>
    </row>
    <row r="35320" spans="1:5">
      <c r="A35320" t="s">
        <v>13645</v>
      </c>
    </row>
    <row r="35325" spans="1:5">
      <c r="A35325">
        <v>519</v>
      </c>
    </row>
    <row r="35327" spans="1:5">
      <c r="C35327">
        <v>-22</v>
      </c>
      <c r="E35327" t="s">
        <v>13805</v>
      </c>
    </row>
    <row r="35328" spans="1:5">
      <c r="C35328" t="s">
        <v>13806</v>
      </c>
    </row>
    <row r="35330" spans="3:5">
      <c r="C35330">
        <v>-23</v>
      </c>
      <c r="E35330" t="s">
        <v>13807</v>
      </c>
    </row>
    <row r="35332" spans="3:5">
      <c r="C35332">
        <v>-24</v>
      </c>
      <c r="E35332" t="s">
        <v>13808</v>
      </c>
    </row>
    <row r="35334" spans="3:5">
      <c r="C35334">
        <v>-25</v>
      </c>
      <c r="E35334" t="s">
        <v>13443</v>
      </c>
    </row>
    <row r="35336" spans="3:5">
      <c r="C35336">
        <v>-26</v>
      </c>
      <c r="E35336" t="s">
        <v>13809</v>
      </c>
    </row>
    <row r="35338" spans="3:5">
      <c r="C35338" t="s">
        <v>13810</v>
      </c>
    </row>
    <row r="35339" spans="3:5">
      <c r="C35339" t="s">
        <v>13274</v>
      </c>
    </row>
    <row r="35341" spans="3:5">
      <c r="C35341">
        <v>-1</v>
      </c>
      <c r="D35341" t="s">
        <v>13811</v>
      </c>
    </row>
    <row r="35343" spans="3:5">
      <c r="C35343">
        <v>-2</v>
      </c>
      <c r="D35343" t="s">
        <v>12744</v>
      </c>
    </row>
    <row r="35345" spans="3:5">
      <c r="C35345">
        <v>-3</v>
      </c>
      <c r="D35345" t="s">
        <v>13812</v>
      </c>
    </row>
    <row r="35347" spans="3:5">
      <c r="C35347">
        <v>-4</v>
      </c>
      <c r="D35347" t="s">
        <v>13813</v>
      </c>
    </row>
    <row r="35349" spans="3:5">
      <c r="C35349">
        <v>-5</v>
      </c>
      <c r="D35349" t="s">
        <v>13814</v>
      </c>
    </row>
    <row r="35351" spans="3:5">
      <c r="C35351">
        <v>-6</v>
      </c>
      <c r="D35351" t="s">
        <v>13815</v>
      </c>
    </row>
    <row r="35353" spans="3:5">
      <c r="C35353">
        <v>-7</v>
      </c>
      <c r="D35353" t="s">
        <v>13816</v>
      </c>
    </row>
    <row r="35355" spans="3:5">
      <c r="C35355">
        <v>-8</v>
      </c>
      <c r="D35355" t="s">
        <v>13817</v>
      </c>
    </row>
    <row r="35357" spans="3:5">
      <c r="C35357">
        <v>-9</v>
      </c>
      <c r="D35357" t="s">
        <v>13818</v>
      </c>
    </row>
    <row r="35359" spans="3:5">
      <c r="C35359">
        <v>-10</v>
      </c>
      <c r="E35359" t="s">
        <v>13819</v>
      </c>
    </row>
    <row r="35361" spans="3:5">
      <c r="C35361">
        <v>-11</v>
      </c>
      <c r="E35361" t="s">
        <v>13820</v>
      </c>
    </row>
    <row r="35362" spans="3:5">
      <c r="C35362" t="s">
        <v>13821</v>
      </c>
    </row>
    <row r="35364" spans="3:5">
      <c r="C35364">
        <v>-12</v>
      </c>
      <c r="E35364" t="s">
        <v>13822</v>
      </c>
    </row>
    <row r="35366" spans="3:5">
      <c r="C35366">
        <v>-13</v>
      </c>
      <c r="E35366" t="s">
        <v>13823</v>
      </c>
    </row>
    <row r="35368" spans="3:5">
      <c r="C35368">
        <v>-14</v>
      </c>
      <c r="E35368" t="s">
        <v>13824</v>
      </c>
    </row>
    <row r="35370" spans="3:5">
      <c r="C35370">
        <v>-15</v>
      </c>
      <c r="E35370" t="s">
        <v>13825</v>
      </c>
    </row>
    <row r="35372" spans="3:5">
      <c r="C35372">
        <v>-16</v>
      </c>
      <c r="E35372" t="s">
        <v>13826</v>
      </c>
    </row>
    <row r="35374" spans="3:5">
      <c r="C35374">
        <v>-17</v>
      </c>
      <c r="E35374" t="s">
        <v>13827</v>
      </c>
    </row>
    <row r="35376" spans="3:5">
      <c r="C35376">
        <v>-18</v>
      </c>
      <c r="E35376" t="s">
        <v>13828</v>
      </c>
    </row>
    <row r="35378" spans="1:6">
      <c r="C35378">
        <v>-19</v>
      </c>
      <c r="E35378" t="s">
        <v>13829</v>
      </c>
    </row>
    <row r="35380" spans="1:6">
      <c r="C35380">
        <v>-20</v>
      </c>
      <c r="E35380" t="s">
        <v>13830</v>
      </c>
    </row>
    <row r="35381" spans="1:6">
      <c r="C35381" t="s">
        <v>627</v>
      </c>
    </row>
    <row r="35383" spans="1:6">
      <c r="C35383">
        <v>-21</v>
      </c>
      <c r="E35383" t="s">
        <v>13831</v>
      </c>
    </row>
    <row r="35385" spans="1:6">
      <c r="C35385">
        <v>-22</v>
      </c>
      <c r="E35385" t="s">
        <v>13832</v>
      </c>
    </row>
    <row r="35387" spans="1:6">
      <c r="A35387">
        <v>8708995</v>
      </c>
      <c r="C35387" t="s">
        <v>13833</v>
      </c>
      <c r="F35387" t="s">
        <v>5220</v>
      </c>
    </row>
    <row r="35388" spans="1:6">
      <c r="C35388" t="s">
        <v>13753</v>
      </c>
    </row>
    <row r="35390" spans="1:6">
      <c r="C35390" t="s">
        <v>13834</v>
      </c>
    </row>
    <row r="35392" spans="1:6">
      <c r="C35392">
        <v>-1</v>
      </c>
      <c r="D35392" t="s">
        <v>13835</v>
      </c>
    </row>
    <row r="35394" spans="3:4">
      <c r="C35394">
        <v>-2</v>
      </c>
      <c r="D35394" t="s">
        <v>13836</v>
      </c>
    </row>
    <row r="35396" spans="3:4">
      <c r="C35396">
        <v>-3</v>
      </c>
      <c r="D35396" t="s">
        <v>13434</v>
      </c>
    </row>
    <row r="35398" spans="3:4">
      <c r="C35398">
        <v>-4</v>
      </c>
      <c r="D35398" t="s">
        <v>13837</v>
      </c>
    </row>
    <row r="35400" spans="3:4">
      <c r="C35400">
        <v>-5</v>
      </c>
      <c r="D35400" t="s">
        <v>13569</v>
      </c>
    </row>
    <row r="35402" spans="3:4">
      <c r="C35402">
        <v>-6</v>
      </c>
      <c r="D35402" t="s">
        <v>13838</v>
      </c>
    </row>
    <row r="35404" spans="3:4">
      <c r="C35404">
        <v>-7</v>
      </c>
      <c r="D35404" t="s">
        <v>13839</v>
      </c>
    </row>
    <row r="35409" spans="1:1">
      <c r="A35409">
        <v>520</v>
      </c>
    </row>
    <row r="35412" spans="1:1">
      <c r="A35412" t="s">
        <v>13840</v>
      </c>
    </row>
    <row r="35414" spans="1:1">
      <c r="A35414" t="s">
        <v>13650</v>
      </c>
    </row>
    <row r="35416" spans="1:1">
      <c r="A35416" t="s">
        <v>13841</v>
      </c>
    </row>
    <row r="35418" spans="1:1">
      <c r="A35418" t="s">
        <v>13842</v>
      </c>
    </row>
    <row r="35420" spans="1:1">
      <c r="A35420" t="s">
        <v>13843</v>
      </c>
    </row>
    <row r="35422" spans="1:1">
      <c r="A35422" t="s">
        <v>13844</v>
      </c>
    </row>
    <row r="35424" spans="1:1">
      <c r="A35424" t="s">
        <v>13845</v>
      </c>
    </row>
    <row r="35426" spans="1:1">
      <c r="A35426" t="s">
        <v>13846</v>
      </c>
    </row>
    <row r="35428" spans="1:1">
      <c r="A35428" t="s">
        <v>13847</v>
      </c>
    </row>
    <row r="35430" spans="1:1">
      <c r="A35430" t="s">
        <v>13848</v>
      </c>
    </row>
    <row r="35432" spans="1:1">
      <c r="A35432" t="s">
        <v>13624</v>
      </c>
    </row>
    <row r="35434" spans="1:1">
      <c r="A35434" t="s">
        <v>13849</v>
      </c>
    </row>
    <row r="35436" spans="1:1">
      <c r="A35436" t="s">
        <v>13850</v>
      </c>
    </row>
    <row r="35438" spans="1:1">
      <c r="A35438" t="s">
        <v>13851</v>
      </c>
    </row>
    <row r="35440" spans="1:1">
      <c r="A35440" t="s">
        <v>13852</v>
      </c>
    </row>
    <row r="35442" spans="1:1">
      <c r="A35442" t="s">
        <v>13853</v>
      </c>
    </row>
    <row r="35444" spans="1:1">
      <c r="A35444" t="s">
        <v>13854</v>
      </c>
    </row>
    <row r="35446" spans="1:1">
      <c r="A35446" t="s">
        <v>13855</v>
      </c>
    </row>
    <row r="35448" spans="1:1">
      <c r="A35448" t="s">
        <v>13778</v>
      </c>
    </row>
    <row r="35450" spans="1:1">
      <c r="A35450" t="s">
        <v>13856</v>
      </c>
    </row>
    <row r="35452" spans="1:1">
      <c r="A35452" t="s">
        <v>13857</v>
      </c>
    </row>
    <row r="35454" spans="1:1">
      <c r="A35454" t="s">
        <v>13858</v>
      </c>
    </row>
    <row r="35456" spans="1:1">
      <c r="A35456" t="s">
        <v>13650</v>
      </c>
    </row>
    <row r="35458" spans="1:1">
      <c r="A35458" t="s">
        <v>13859</v>
      </c>
    </row>
    <row r="35460" spans="1:1">
      <c r="A35460" t="s">
        <v>13860</v>
      </c>
    </row>
    <row r="35462" spans="1:1">
      <c r="A35462" t="s">
        <v>13843</v>
      </c>
    </row>
    <row r="35464" spans="1:1">
      <c r="A35464" t="s">
        <v>13844</v>
      </c>
    </row>
    <row r="35466" spans="1:1">
      <c r="A35466" t="s">
        <v>13861</v>
      </c>
    </row>
    <row r="35468" spans="1:1">
      <c r="A35468" t="s">
        <v>13862</v>
      </c>
    </row>
    <row r="35470" spans="1:1">
      <c r="A35470" t="s">
        <v>13863</v>
      </c>
    </row>
    <row r="35472" spans="1:1">
      <c r="A35472" t="s">
        <v>13624</v>
      </c>
    </row>
    <row r="35474" spans="1:3">
      <c r="A35474" t="s">
        <v>13849</v>
      </c>
    </row>
    <row r="35476" spans="1:3">
      <c r="A35476" t="s">
        <v>13850</v>
      </c>
    </row>
    <row r="35478" spans="1:3">
      <c r="A35478" t="s">
        <v>13864</v>
      </c>
    </row>
    <row r="35480" spans="1:3">
      <c r="A35480" t="s">
        <v>13853</v>
      </c>
    </row>
    <row r="35485" spans="1:3">
      <c r="A35485">
        <v>521</v>
      </c>
    </row>
    <row r="35487" spans="1:3">
      <c r="C35487" t="s">
        <v>13865</v>
      </c>
    </row>
    <row r="35488" spans="1:3">
      <c r="C35488" t="s">
        <v>13866</v>
      </c>
    </row>
    <row r="35490" spans="3:3">
      <c r="C35490" t="s">
        <v>13867</v>
      </c>
    </row>
    <row r="35492" spans="3:3">
      <c r="C35492" t="s">
        <v>13868</v>
      </c>
    </row>
    <row r="35494" spans="3:3">
      <c r="C35494" t="s">
        <v>13869</v>
      </c>
    </row>
    <row r="35496" spans="3:3">
      <c r="C35496" t="s">
        <v>13870</v>
      </c>
    </row>
    <row r="35497" spans="3:3">
      <c r="C35497" t="s">
        <v>13871</v>
      </c>
    </row>
    <row r="35498" spans="3:3">
      <c r="C35498" t="s">
        <v>13872</v>
      </c>
    </row>
    <row r="35500" spans="3:3">
      <c r="C35500" t="s">
        <v>13873</v>
      </c>
    </row>
    <row r="35501" spans="3:3">
      <c r="C35501" t="s">
        <v>13572</v>
      </c>
    </row>
    <row r="35503" spans="3:3">
      <c r="C35503" t="s">
        <v>13874</v>
      </c>
    </row>
    <row r="35505" spans="3:4">
      <c r="C35505" t="s">
        <v>13875</v>
      </c>
    </row>
    <row r="35507" spans="3:4">
      <c r="C35507">
        <v>-10</v>
      </c>
      <c r="D35507" t="s">
        <v>13578</v>
      </c>
    </row>
    <row r="35509" spans="3:4">
      <c r="C35509">
        <v>-11</v>
      </c>
      <c r="D35509" t="s">
        <v>12760</v>
      </c>
    </row>
    <row r="35511" spans="3:4">
      <c r="C35511">
        <v>-12</v>
      </c>
      <c r="D35511" t="s">
        <v>13437</v>
      </c>
    </row>
    <row r="35513" spans="3:4">
      <c r="C35513">
        <v>-13</v>
      </c>
      <c r="D35513" t="s">
        <v>13580</v>
      </c>
    </row>
    <row r="35515" spans="3:4">
      <c r="C35515">
        <v>-14</v>
      </c>
      <c r="D35515" t="s">
        <v>13876</v>
      </c>
    </row>
    <row r="35517" spans="3:4">
      <c r="C35517">
        <v>-15</v>
      </c>
      <c r="D35517" t="s">
        <v>13877</v>
      </c>
    </row>
    <row r="35518" spans="3:4">
      <c r="C35518" t="s">
        <v>13440</v>
      </c>
    </row>
    <row r="35520" spans="3:4">
      <c r="C35520">
        <v>-16</v>
      </c>
      <c r="D35520" t="s">
        <v>13441</v>
      </c>
    </row>
    <row r="35522" spans="1:5">
      <c r="C35522">
        <v>-17</v>
      </c>
      <c r="D35522" t="s">
        <v>13878</v>
      </c>
    </row>
    <row r="35523" spans="1:5">
      <c r="C35523" t="s">
        <v>11431</v>
      </c>
    </row>
    <row r="35525" spans="1:5">
      <c r="C35525" t="s">
        <v>13879</v>
      </c>
    </row>
    <row r="35527" spans="1:5">
      <c r="C35527">
        <v>-19</v>
      </c>
      <c r="D35527" t="s">
        <v>13584</v>
      </c>
    </row>
    <row r="35529" spans="1:5">
      <c r="A35529">
        <v>8708999</v>
      </c>
      <c r="C35529" t="s">
        <v>2414</v>
      </c>
      <c r="D35529" t="s">
        <v>79</v>
      </c>
      <c r="E35529">
        <v>35</v>
      </c>
    </row>
    <row r="35531" spans="1:5">
      <c r="A35531">
        <v>8709</v>
      </c>
      <c r="C35531" t="s">
        <v>13880</v>
      </c>
    </row>
    <row r="35532" spans="1:5">
      <c r="C35532" t="s">
        <v>13881</v>
      </c>
    </row>
    <row r="35533" spans="1:5">
      <c r="C35533" t="s">
        <v>13882</v>
      </c>
    </row>
    <row r="35534" spans="1:5">
      <c r="C35534" t="s">
        <v>13883</v>
      </c>
    </row>
    <row r="35535" spans="1:5">
      <c r="C35535" t="s">
        <v>13884</v>
      </c>
    </row>
    <row r="35536" spans="1:5">
      <c r="C35536" t="s">
        <v>13885</v>
      </c>
    </row>
    <row r="35537" spans="1:5">
      <c r="C35537" t="s">
        <v>13886</v>
      </c>
    </row>
    <row r="35539" spans="1:5">
      <c r="C35539" t="s">
        <v>13887</v>
      </c>
    </row>
    <row r="35541" spans="1:5">
      <c r="A35541">
        <v>87091100</v>
      </c>
      <c r="C35541" t="s">
        <v>13888</v>
      </c>
      <c r="E35541">
        <v>30</v>
      </c>
    </row>
    <row r="35543" spans="1:5">
      <c r="A35543">
        <v>870919</v>
      </c>
      <c r="C35543" t="s">
        <v>27</v>
      </c>
      <c r="E35543">
        <v>30</v>
      </c>
    </row>
    <row r="35545" spans="1:5">
      <c r="A35545">
        <v>87099</v>
      </c>
      <c r="C35545" t="s">
        <v>7487</v>
      </c>
      <c r="E35545">
        <v>35</v>
      </c>
    </row>
    <row r="35547" spans="1:5">
      <c r="A35547">
        <v>871</v>
      </c>
      <c r="C35547" t="s">
        <v>13889</v>
      </c>
    </row>
    <row r="35548" spans="1:5">
      <c r="C35548" t="s">
        <v>13890</v>
      </c>
    </row>
    <row r="35549" spans="1:5">
      <c r="C35549" t="s">
        <v>13891</v>
      </c>
    </row>
    <row r="35551" spans="1:5">
      <c r="A35551">
        <v>8710001</v>
      </c>
      <c r="C35551" t="s">
        <v>13892</v>
      </c>
      <c r="E35551">
        <v>20</v>
      </c>
    </row>
    <row r="35553" spans="1:5">
      <c r="A35553">
        <v>8710009</v>
      </c>
      <c r="C35553" t="s">
        <v>56</v>
      </c>
      <c r="E35553">
        <v>20</v>
      </c>
    </row>
    <row r="35555" spans="1:5">
      <c r="A35555">
        <v>8711</v>
      </c>
      <c r="C35555" t="s">
        <v>13893</v>
      </c>
    </row>
    <row r="35556" spans="1:5">
      <c r="C35556" t="s">
        <v>13894</v>
      </c>
    </row>
    <row r="35557" spans="1:5">
      <c r="C35557" t="s">
        <v>13895</v>
      </c>
    </row>
    <row r="35562" spans="1:5">
      <c r="A35562">
        <v>522</v>
      </c>
    </row>
    <row r="35564" spans="1:5">
      <c r="C35564" t="s">
        <v>13896</v>
      </c>
    </row>
    <row r="35565" spans="1:5">
      <c r="C35565" t="s">
        <v>13897</v>
      </c>
    </row>
    <row r="35567" spans="1:5">
      <c r="A35567">
        <v>8711101</v>
      </c>
      <c r="C35567" t="s">
        <v>12518</v>
      </c>
      <c r="E35567">
        <v>50</v>
      </c>
    </row>
    <row r="35568" spans="1:5">
      <c r="C35568" t="s">
        <v>13898</v>
      </c>
    </row>
    <row r="35570" spans="1:5">
      <c r="A35570">
        <v>8711109</v>
      </c>
      <c r="C35570" t="s">
        <v>56</v>
      </c>
      <c r="E35570">
        <v>50</v>
      </c>
    </row>
    <row r="35572" spans="1:5">
      <c r="C35572" t="s">
        <v>13896</v>
      </c>
    </row>
    <row r="35573" spans="1:5">
      <c r="C35573" t="s">
        <v>13899</v>
      </c>
    </row>
    <row r="35574" spans="1:5">
      <c r="C35574" t="s">
        <v>13900</v>
      </c>
    </row>
    <row r="35576" spans="1:5">
      <c r="A35576">
        <v>8711201</v>
      </c>
      <c r="C35576" t="s">
        <v>12604</v>
      </c>
      <c r="E35576" t="s">
        <v>1746</v>
      </c>
    </row>
    <row r="35577" spans="1:5">
      <c r="C35577" t="s">
        <v>12597</v>
      </c>
    </row>
    <row r="35579" spans="1:5">
      <c r="A35579">
        <v>8711209</v>
      </c>
      <c r="C35579" t="s">
        <v>2414</v>
      </c>
      <c r="D35579" t="s">
        <v>79</v>
      </c>
      <c r="E35579">
        <v>50</v>
      </c>
    </row>
    <row r="35581" spans="1:5">
      <c r="C35581" t="s">
        <v>13896</v>
      </c>
    </row>
    <row r="35582" spans="1:5">
      <c r="C35582" t="s">
        <v>13901</v>
      </c>
    </row>
    <row r="35583" spans="1:5">
      <c r="C35583" t="s">
        <v>13902</v>
      </c>
    </row>
    <row r="35585" spans="1:5">
      <c r="A35585">
        <v>8711301</v>
      </c>
      <c r="C35585" t="s">
        <v>12604</v>
      </c>
      <c r="E35585" t="s">
        <v>1746</v>
      </c>
    </row>
    <row r="35586" spans="1:5">
      <c r="C35586" t="s">
        <v>12597</v>
      </c>
    </row>
    <row r="35588" spans="1:5">
      <c r="A35588">
        <v>8711302</v>
      </c>
      <c r="C35588" t="s">
        <v>2414</v>
      </c>
      <c r="D35588" t="s">
        <v>13903</v>
      </c>
      <c r="E35588">
        <v>50</v>
      </c>
    </row>
    <row r="35590" spans="1:5">
      <c r="A35590">
        <v>8711309</v>
      </c>
      <c r="C35590" t="s">
        <v>2414</v>
      </c>
      <c r="D35590" t="s">
        <v>79</v>
      </c>
      <c r="E35590">
        <v>50</v>
      </c>
    </row>
    <row r="35592" spans="1:5">
      <c r="C35592" t="s">
        <v>13896</v>
      </c>
    </row>
    <row r="35593" spans="1:5">
      <c r="C35593" t="s">
        <v>13904</v>
      </c>
    </row>
    <row r="35594" spans="1:5">
      <c r="C35594" t="s">
        <v>13905</v>
      </c>
    </row>
    <row r="35596" spans="1:5">
      <c r="A35596">
        <v>8711401</v>
      </c>
      <c r="C35596" t="s">
        <v>12604</v>
      </c>
      <c r="E35596" t="s">
        <v>1746</v>
      </c>
    </row>
    <row r="35597" spans="1:5">
      <c r="C35597" t="s">
        <v>12597</v>
      </c>
    </row>
    <row r="35599" spans="1:5">
      <c r="A35599">
        <v>8711409</v>
      </c>
      <c r="C35599" t="s">
        <v>2414</v>
      </c>
      <c r="D35599" t="s">
        <v>79</v>
      </c>
      <c r="E35599">
        <v>50</v>
      </c>
    </row>
    <row r="35601" spans="1:5">
      <c r="C35601" t="s">
        <v>13896</v>
      </c>
    </row>
    <row r="35602" spans="1:5">
      <c r="C35602" t="s">
        <v>13906</v>
      </c>
    </row>
    <row r="35604" spans="1:5">
      <c r="A35604">
        <v>8711501</v>
      </c>
      <c r="C35604" t="s">
        <v>12604</v>
      </c>
      <c r="E35604" t="s">
        <v>1746</v>
      </c>
    </row>
    <row r="35605" spans="1:5">
      <c r="C35605" t="s">
        <v>12597</v>
      </c>
    </row>
    <row r="35607" spans="1:5">
      <c r="A35607">
        <v>8711509</v>
      </c>
      <c r="C35607" t="s">
        <v>2414</v>
      </c>
      <c r="D35607" t="s">
        <v>79</v>
      </c>
      <c r="E35607">
        <v>50</v>
      </c>
    </row>
    <row r="35609" spans="1:5">
      <c r="C35609" t="s">
        <v>13907</v>
      </c>
    </row>
    <row r="35611" spans="1:5">
      <c r="A35611">
        <v>87116010</v>
      </c>
      <c r="C35611" t="s">
        <v>12604</v>
      </c>
      <c r="E35611" t="s">
        <v>1746</v>
      </c>
    </row>
    <row r="35612" spans="1:5">
      <c r="C35612" t="s">
        <v>12597</v>
      </c>
    </row>
    <row r="35614" spans="1:5">
      <c r="A35614">
        <v>8711602</v>
      </c>
      <c r="C35614" t="s">
        <v>13908</v>
      </c>
      <c r="E35614">
        <v>50</v>
      </c>
    </row>
    <row r="35615" spans="1:5">
      <c r="C35615" t="s">
        <v>13909</v>
      </c>
    </row>
    <row r="35616" spans="1:5">
      <c r="C35616" t="s">
        <v>13910</v>
      </c>
    </row>
    <row r="35618" spans="1:5">
      <c r="A35618">
        <v>8711609</v>
      </c>
      <c r="C35618" t="s">
        <v>2414</v>
      </c>
      <c r="D35618" t="s">
        <v>79</v>
      </c>
      <c r="E35618">
        <v>50</v>
      </c>
    </row>
    <row r="35620" spans="1:5">
      <c r="C35620" t="s">
        <v>95</v>
      </c>
    </row>
    <row r="35622" spans="1:5">
      <c r="A35622">
        <v>87119010</v>
      </c>
      <c r="C35622" t="s">
        <v>12604</v>
      </c>
      <c r="E35622" t="s">
        <v>1746</v>
      </c>
    </row>
    <row r="35623" spans="1:5">
      <c r="C35623" t="s">
        <v>12597</v>
      </c>
    </row>
    <row r="35625" spans="1:5">
      <c r="A35625">
        <v>8711909</v>
      </c>
      <c r="C35625" t="s">
        <v>2414</v>
      </c>
      <c r="D35625" t="s">
        <v>79</v>
      </c>
      <c r="E35625">
        <v>50</v>
      </c>
    </row>
    <row r="35627" spans="1:5">
      <c r="A35627">
        <v>8712</v>
      </c>
      <c r="C35627" t="s">
        <v>13911</v>
      </c>
      <c r="E35627">
        <v>35</v>
      </c>
    </row>
    <row r="35628" spans="1:5">
      <c r="C35628" t="s">
        <v>13912</v>
      </c>
    </row>
    <row r="35630" spans="1:5">
      <c r="A35630">
        <v>8713</v>
      </c>
      <c r="C35630" t="s">
        <v>13913</v>
      </c>
    </row>
    <row r="35631" spans="1:5">
      <c r="C35631" t="s">
        <v>13914</v>
      </c>
    </row>
    <row r="35632" spans="1:5">
      <c r="C35632" t="s">
        <v>13915</v>
      </c>
    </row>
    <row r="35637" spans="1:6">
      <c r="A35637">
        <v>523</v>
      </c>
    </row>
    <row r="35639" spans="1:6">
      <c r="A35639">
        <v>87131</v>
      </c>
      <c r="C35639" t="s">
        <v>13916</v>
      </c>
      <c r="F35639" t="s">
        <v>155</v>
      </c>
    </row>
    <row r="35641" spans="1:6">
      <c r="A35641">
        <v>87139</v>
      </c>
      <c r="C35641" t="s">
        <v>33</v>
      </c>
      <c r="F35641">
        <v>3</v>
      </c>
    </row>
    <row r="35643" spans="1:6">
      <c r="A35643">
        <v>8714</v>
      </c>
      <c r="C35643" t="s">
        <v>13917</v>
      </c>
    </row>
    <row r="35644" spans="1:6">
      <c r="C35644" t="s">
        <v>13918</v>
      </c>
    </row>
    <row r="35646" spans="1:6">
      <c r="C35646" t="s">
        <v>13919</v>
      </c>
    </row>
    <row r="35648" spans="1:6">
      <c r="A35648">
        <v>87141010</v>
      </c>
      <c r="C35648" t="s">
        <v>13920</v>
      </c>
      <c r="F35648">
        <v>35</v>
      </c>
    </row>
    <row r="35650" spans="1:6">
      <c r="A35650">
        <v>8714102</v>
      </c>
      <c r="C35650" t="s">
        <v>2414</v>
      </c>
      <c r="E35650" t="s">
        <v>5225</v>
      </c>
      <c r="F35650">
        <v>35</v>
      </c>
    </row>
    <row r="35651" spans="1:6">
      <c r="C35651" t="s">
        <v>13921</v>
      </c>
    </row>
    <row r="35653" spans="1:6">
      <c r="C35653">
        <v>-1</v>
      </c>
      <c r="D35653" t="s">
        <v>13922</v>
      </c>
    </row>
    <row r="35655" spans="1:6">
      <c r="C35655">
        <v>-2</v>
      </c>
      <c r="D35655" t="s">
        <v>13923</v>
      </c>
    </row>
    <row r="35657" spans="1:6">
      <c r="C35657">
        <v>-3</v>
      </c>
      <c r="D35657" t="s">
        <v>13924</v>
      </c>
    </row>
    <row r="35659" spans="1:6">
      <c r="C35659">
        <v>-4</v>
      </c>
      <c r="D35659" t="s">
        <v>13925</v>
      </c>
    </row>
    <row r="35661" spans="1:6">
      <c r="C35661">
        <v>-5</v>
      </c>
      <c r="D35661" t="s">
        <v>13926</v>
      </c>
    </row>
    <row r="35663" spans="1:6">
      <c r="C35663">
        <v>-6</v>
      </c>
      <c r="D35663" t="s">
        <v>13262</v>
      </c>
    </row>
    <row r="35665" spans="3:5">
      <c r="C35665">
        <v>-7</v>
      </c>
      <c r="D35665" t="s">
        <v>13927</v>
      </c>
    </row>
    <row r="35667" spans="3:5">
      <c r="C35667">
        <v>-8</v>
      </c>
      <c r="D35667" t="s">
        <v>13928</v>
      </c>
    </row>
    <row r="35669" spans="3:5">
      <c r="C35669">
        <v>-9</v>
      </c>
      <c r="D35669" t="s">
        <v>13929</v>
      </c>
    </row>
    <row r="35671" spans="3:5">
      <c r="C35671">
        <v>-10</v>
      </c>
      <c r="E35671" t="s">
        <v>13930</v>
      </c>
    </row>
    <row r="35672" spans="3:5">
      <c r="C35672" t="s">
        <v>13931</v>
      </c>
    </row>
    <row r="35673" spans="3:5">
      <c r="C35673">
        <v>-11</v>
      </c>
      <c r="E35673" t="s">
        <v>13932</v>
      </c>
    </row>
    <row r="35675" spans="3:5">
      <c r="C35675">
        <v>-12</v>
      </c>
      <c r="E35675" t="s">
        <v>13933</v>
      </c>
    </row>
    <row r="35677" spans="3:5">
      <c r="C35677">
        <v>-13</v>
      </c>
      <c r="E35677" t="s">
        <v>13934</v>
      </c>
    </row>
    <row r="35679" spans="3:5">
      <c r="C35679">
        <v>-14</v>
      </c>
      <c r="E35679" t="s">
        <v>13935</v>
      </c>
    </row>
    <row r="35681" spans="3:5">
      <c r="C35681">
        <v>-15</v>
      </c>
      <c r="E35681" t="s">
        <v>13936</v>
      </c>
    </row>
    <row r="35683" spans="3:5">
      <c r="C35683">
        <v>-16</v>
      </c>
      <c r="E35683" t="s">
        <v>13937</v>
      </c>
    </row>
    <row r="35685" spans="3:5">
      <c r="C35685">
        <v>-17</v>
      </c>
      <c r="E35685" t="s">
        <v>13938</v>
      </c>
    </row>
    <row r="35687" spans="3:5">
      <c r="C35687">
        <v>-18</v>
      </c>
      <c r="E35687" t="s">
        <v>13939</v>
      </c>
    </row>
    <row r="35689" spans="3:5">
      <c r="C35689">
        <v>-19</v>
      </c>
      <c r="E35689" t="s">
        <v>13940</v>
      </c>
    </row>
    <row r="35691" spans="3:5">
      <c r="C35691">
        <v>-20</v>
      </c>
      <c r="E35691" t="s">
        <v>13941</v>
      </c>
    </row>
    <row r="35693" spans="3:5">
      <c r="C35693">
        <v>-21</v>
      </c>
      <c r="E35693" t="s">
        <v>13942</v>
      </c>
    </row>
    <row r="35695" spans="3:5">
      <c r="C35695">
        <v>-22</v>
      </c>
      <c r="E35695" t="s">
        <v>13943</v>
      </c>
    </row>
    <row r="35697" spans="3:5">
      <c r="C35697">
        <v>-23</v>
      </c>
      <c r="E35697" t="s">
        <v>13944</v>
      </c>
    </row>
    <row r="35699" spans="3:5">
      <c r="C35699">
        <v>-24</v>
      </c>
      <c r="E35699" t="s">
        <v>13945</v>
      </c>
    </row>
    <row r="35701" spans="3:5">
      <c r="C35701">
        <v>-25</v>
      </c>
      <c r="E35701" t="s">
        <v>13946</v>
      </c>
    </row>
    <row r="35703" spans="3:5">
      <c r="C35703">
        <v>-26</v>
      </c>
      <c r="E35703" t="s">
        <v>13947</v>
      </c>
    </row>
    <row r="35704" spans="3:5">
      <c r="C35704" t="s">
        <v>627</v>
      </c>
    </row>
    <row r="35706" spans="3:5">
      <c r="C35706">
        <v>-27</v>
      </c>
      <c r="E35706" t="s">
        <v>13948</v>
      </c>
    </row>
    <row r="35708" spans="3:5">
      <c r="C35708" t="s">
        <v>13949</v>
      </c>
    </row>
    <row r="35710" spans="3:5">
      <c r="C35710">
        <v>-29</v>
      </c>
      <c r="E35710" t="s">
        <v>13950</v>
      </c>
    </row>
    <row r="35712" spans="3:5">
      <c r="C35712">
        <v>-30</v>
      </c>
      <c r="E35712" t="s">
        <v>13951</v>
      </c>
    </row>
    <row r="35713" spans="1:5">
      <c r="C35713" t="s">
        <v>627</v>
      </c>
    </row>
    <row r="35715" spans="1:5">
      <c r="C35715">
        <v>-31</v>
      </c>
      <c r="E35715" t="s">
        <v>13952</v>
      </c>
    </row>
    <row r="35717" spans="1:5">
      <c r="C35717">
        <v>-32</v>
      </c>
      <c r="E35717" t="s">
        <v>13953</v>
      </c>
    </row>
    <row r="35721" spans="1:5">
      <c r="A35721">
        <v>524</v>
      </c>
    </row>
    <row r="35723" spans="1:5">
      <c r="C35723">
        <v>-33</v>
      </c>
      <c r="D35723" t="s">
        <v>13954</v>
      </c>
    </row>
    <row r="35725" spans="1:5">
      <c r="C35725">
        <v>-34</v>
      </c>
      <c r="D35725" t="s">
        <v>13955</v>
      </c>
    </row>
    <row r="35726" spans="1:5">
      <c r="C35726" t="s">
        <v>13956</v>
      </c>
    </row>
    <row r="35727" spans="1:5">
      <c r="C35727" t="s">
        <v>13957</v>
      </c>
    </row>
    <row r="35728" spans="1:5">
      <c r="C35728" t="s">
        <v>13958</v>
      </c>
    </row>
    <row r="35729" spans="3:4">
      <c r="C35729">
        <v>-35</v>
      </c>
      <c r="D35729" t="s">
        <v>13959</v>
      </c>
    </row>
    <row r="35730" spans="3:4">
      <c r="C35730" t="s">
        <v>13960</v>
      </c>
    </row>
    <row r="35731" spans="3:4">
      <c r="C35731" t="s">
        <v>13961</v>
      </c>
    </row>
    <row r="35732" spans="3:4">
      <c r="C35732" t="s">
        <v>13962</v>
      </c>
    </row>
    <row r="35733" spans="3:4">
      <c r="C35733" t="s">
        <v>13963</v>
      </c>
    </row>
    <row r="35735" spans="3:4">
      <c r="C35735">
        <v>-36</v>
      </c>
      <c r="D35735" t="s">
        <v>13964</v>
      </c>
    </row>
    <row r="35737" spans="3:4">
      <c r="C35737">
        <v>-37</v>
      </c>
      <c r="D35737" t="s">
        <v>13965</v>
      </c>
    </row>
    <row r="35739" spans="3:4">
      <c r="C35739">
        <v>-38</v>
      </c>
      <c r="D35739" t="s">
        <v>13966</v>
      </c>
    </row>
    <row r="35741" spans="3:4">
      <c r="C35741">
        <v>-39</v>
      </c>
      <c r="D35741" t="s">
        <v>13967</v>
      </c>
    </row>
    <row r="35743" spans="3:4">
      <c r="C35743">
        <v>-40</v>
      </c>
      <c r="D35743" t="s">
        <v>13968</v>
      </c>
    </row>
    <row r="35745" spans="3:4">
      <c r="C35745">
        <v>-41</v>
      </c>
      <c r="D35745" t="s">
        <v>13969</v>
      </c>
    </row>
    <row r="35746" spans="3:4">
      <c r="C35746" t="s">
        <v>12490</v>
      </c>
    </row>
    <row r="35748" spans="3:4">
      <c r="C35748">
        <v>-42</v>
      </c>
      <c r="D35748" t="s">
        <v>13970</v>
      </c>
    </row>
    <row r="35750" spans="3:4">
      <c r="C35750">
        <v>-43</v>
      </c>
      <c r="D35750" t="s">
        <v>13971</v>
      </c>
    </row>
    <row r="35752" spans="3:4">
      <c r="C35752">
        <v>-44</v>
      </c>
      <c r="D35752" t="s">
        <v>13972</v>
      </c>
    </row>
    <row r="35753" spans="3:4">
      <c r="C35753" t="s">
        <v>13973</v>
      </c>
    </row>
    <row r="35755" spans="3:4">
      <c r="C35755">
        <v>-45</v>
      </c>
      <c r="D35755" t="s">
        <v>13974</v>
      </c>
    </row>
    <row r="35757" spans="3:4">
      <c r="C35757">
        <v>-46</v>
      </c>
      <c r="D35757" t="s">
        <v>13975</v>
      </c>
    </row>
    <row r="35759" spans="3:4">
      <c r="C35759">
        <v>-47</v>
      </c>
      <c r="D35759" t="s">
        <v>13976</v>
      </c>
    </row>
    <row r="35761" spans="1:5">
      <c r="C35761">
        <v>-48</v>
      </c>
      <c r="D35761" t="s">
        <v>13977</v>
      </c>
    </row>
    <row r="35763" spans="1:5">
      <c r="C35763">
        <v>-49</v>
      </c>
      <c r="D35763" t="s">
        <v>13978</v>
      </c>
    </row>
    <row r="35765" spans="1:5">
      <c r="A35765">
        <v>8714103</v>
      </c>
      <c r="C35765" t="s">
        <v>2414</v>
      </c>
      <c r="D35765" t="s">
        <v>13979</v>
      </c>
      <c r="E35765">
        <v>35</v>
      </c>
    </row>
    <row r="35766" spans="1:5">
      <c r="C35766">
        <v>87.11</v>
      </c>
    </row>
    <row r="35767" spans="1:5">
      <c r="A35767">
        <v>8714104</v>
      </c>
      <c r="C35767" t="s">
        <v>2414</v>
      </c>
      <c r="D35767" t="s">
        <v>5225</v>
      </c>
      <c r="E35767">
        <v>35</v>
      </c>
    </row>
    <row r="35768" spans="1:5">
      <c r="C35768" t="s">
        <v>13921</v>
      </c>
    </row>
    <row r="35769" spans="1:5">
      <c r="C35769" t="s">
        <v>9107</v>
      </c>
    </row>
    <row r="35770" spans="1:5">
      <c r="C35770" t="s">
        <v>13980</v>
      </c>
    </row>
    <row r="35771" spans="1:5">
      <c r="C35771" t="s">
        <v>13981</v>
      </c>
    </row>
    <row r="35772" spans="1:5">
      <c r="C35772" t="s">
        <v>13982</v>
      </c>
    </row>
    <row r="35773" spans="1:5">
      <c r="C35773" t="s">
        <v>13983</v>
      </c>
    </row>
    <row r="35774" spans="1:5">
      <c r="C35774" t="s">
        <v>9112</v>
      </c>
    </row>
    <row r="35775" spans="1:5">
      <c r="C35775" t="s">
        <v>13984</v>
      </c>
    </row>
    <row r="35776" spans="1:5">
      <c r="C35776" t="s">
        <v>13985</v>
      </c>
    </row>
    <row r="35777" spans="1:5">
      <c r="C35777" t="s">
        <v>13986</v>
      </c>
    </row>
    <row r="35778" spans="1:5">
      <c r="C35778" t="s">
        <v>13987</v>
      </c>
    </row>
    <row r="35779" spans="1:5">
      <c r="C35779" t="s">
        <v>13988</v>
      </c>
    </row>
    <row r="35781" spans="1:5">
      <c r="A35781">
        <v>8714109</v>
      </c>
      <c r="C35781" t="s">
        <v>2414</v>
      </c>
      <c r="D35781" t="s">
        <v>79</v>
      </c>
      <c r="E35781">
        <v>35</v>
      </c>
    </row>
    <row r="35783" spans="1:5">
      <c r="A35783">
        <v>87142</v>
      </c>
      <c r="C35783" t="s">
        <v>13989</v>
      </c>
      <c r="E35783">
        <v>3</v>
      </c>
    </row>
    <row r="35785" spans="1:5">
      <c r="C35785" t="s">
        <v>95</v>
      </c>
    </row>
    <row r="35787" spans="1:5">
      <c r="A35787">
        <v>87149100</v>
      </c>
      <c r="C35787" t="s">
        <v>13990</v>
      </c>
      <c r="E35787" t="s">
        <v>98</v>
      </c>
    </row>
    <row r="35790" spans="1:5">
      <c r="A35790">
        <v>525</v>
      </c>
    </row>
    <row r="35792" spans="1:5">
      <c r="A35792">
        <v>871492</v>
      </c>
      <c r="C35792" t="s">
        <v>13991</v>
      </c>
      <c r="D35792" t="s">
        <v>98</v>
      </c>
    </row>
    <row r="35794" spans="1:4">
      <c r="C35794" t="s">
        <v>13992</v>
      </c>
    </row>
    <row r="35795" spans="1:4">
      <c r="C35795" t="s">
        <v>13993</v>
      </c>
    </row>
    <row r="35797" spans="1:4">
      <c r="A35797">
        <v>8714931</v>
      </c>
      <c r="C35797" t="s">
        <v>13994</v>
      </c>
      <c r="D35797">
        <v>16</v>
      </c>
    </row>
    <row r="35798" spans="1:4">
      <c r="C35798" t="s">
        <v>13995</v>
      </c>
    </row>
    <row r="35800" spans="1:4">
      <c r="A35800">
        <v>8714939</v>
      </c>
      <c r="C35800" t="s">
        <v>56</v>
      </c>
      <c r="D35800">
        <v>20</v>
      </c>
    </row>
    <row r="35802" spans="1:4">
      <c r="A35802">
        <v>871494</v>
      </c>
      <c r="C35802" t="s">
        <v>13996</v>
      </c>
      <c r="D35802" t="s">
        <v>98</v>
      </c>
    </row>
    <row r="35803" spans="1:4">
      <c r="C35803" t="s">
        <v>13997</v>
      </c>
    </row>
    <row r="35805" spans="1:4">
      <c r="A35805">
        <v>871495</v>
      </c>
      <c r="C35805" t="s">
        <v>13998</v>
      </c>
      <c r="D35805">
        <v>20</v>
      </c>
    </row>
    <row r="35807" spans="1:4">
      <c r="A35807">
        <v>871496</v>
      </c>
      <c r="C35807" t="s">
        <v>13999</v>
      </c>
      <c r="D35807" t="s">
        <v>98</v>
      </c>
    </row>
    <row r="35809" spans="1:4">
      <c r="A35809">
        <v>871499</v>
      </c>
      <c r="C35809" t="s">
        <v>27</v>
      </c>
      <c r="D35809">
        <v>20</v>
      </c>
    </row>
    <row r="35811" spans="1:4">
      <c r="A35811">
        <v>8715</v>
      </c>
      <c r="C35811" t="s">
        <v>14000</v>
      </c>
      <c r="D35811">
        <v>20</v>
      </c>
    </row>
    <row r="35813" spans="1:4">
      <c r="A35813">
        <v>8716</v>
      </c>
      <c r="C35813" t="s">
        <v>14001</v>
      </c>
    </row>
    <row r="35814" spans="1:4">
      <c r="C35814" t="s">
        <v>14002</v>
      </c>
    </row>
    <row r="35816" spans="1:4">
      <c r="C35816" t="s">
        <v>14003</v>
      </c>
    </row>
    <row r="35817" spans="1:4">
      <c r="C35817" t="s">
        <v>14004</v>
      </c>
    </row>
    <row r="35819" spans="1:4">
      <c r="A35819">
        <v>8716101</v>
      </c>
      <c r="C35819" t="s">
        <v>12518</v>
      </c>
      <c r="D35819">
        <v>16</v>
      </c>
    </row>
    <row r="35820" spans="1:4">
      <c r="C35820" t="s">
        <v>14005</v>
      </c>
    </row>
    <row r="35822" spans="1:4">
      <c r="A35822">
        <v>8716109</v>
      </c>
      <c r="C35822" t="s">
        <v>56</v>
      </c>
      <c r="D35822">
        <v>16</v>
      </c>
    </row>
    <row r="35824" spans="1:4">
      <c r="C35824" t="s">
        <v>14006</v>
      </c>
    </row>
    <row r="35825" spans="1:4">
      <c r="C35825" t="s">
        <v>14007</v>
      </c>
    </row>
    <row r="35827" spans="1:4">
      <c r="A35827">
        <v>8716201</v>
      </c>
      <c r="C35827" t="s">
        <v>12518</v>
      </c>
      <c r="D35827">
        <v>16</v>
      </c>
    </row>
    <row r="35828" spans="1:4">
      <c r="C35828" t="s">
        <v>14005</v>
      </c>
    </row>
    <row r="35830" spans="1:4">
      <c r="A35830">
        <v>8716209</v>
      </c>
      <c r="C35830" t="s">
        <v>56</v>
      </c>
      <c r="D35830">
        <v>16</v>
      </c>
    </row>
    <row r="35832" spans="1:4">
      <c r="C35832" t="s">
        <v>14008</v>
      </c>
    </row>
    <row r="35833" spans="1:4">
      <c r="C35833" t="s">
        <v>14009</v>
      </c>
    </row>
    <row r="35835" spans="1:4">
      <c r="C35835" t="s">
        <v>14010</v>
      </c>
    </row>
    <row r="35837" spans="1:4">
      <c r="A35837">
        <v>87163110</v>
      </c>
      <c r="C35837" t="s">
        <v>12518</v>
      </c>
      <c r="D35837">
        <v>16</v>
      </c>
    </row>
    <row r="35838" spans="1:4">
      <c r="C35838" t="s">
        <v>14005</v>
      </c>
    </row>
    <row r="35840" spans="1:4">
      <c r="A35840">
        <v>8716319</v>
      </c>
      <c r="C35840" t="s">
        <v>56</v>
      </c>
      <c r="D35840">
        <v>16</v>
      </c>
    </row>
    <row r="35842" spans="1:4">
      <c r="C35842" t="s">
        <v>676</v>
      </c>
    </row>
    <row r="35844" spans="1:4">
      <c r="A35844">
        <v>87163910</v>
      </c>
      <c r="C35844" t="s">
        <v>12518</v>
      </c>
      <c r="D35844">
        <v>16</v>
      </c>
    </row>
    <row r="35845" spans="1:4">
      <c r="C35845" t="s">
        <v>14005</v>
      </c>
    </row>
    <row r="35847" spans="1:4">
      <c r="A35847">
        <v>8716399</v>
      </c>
      <c r="C35847" t="s">
        <v>56</v>
      </c>
      <c r="D35847">
        <v>16</v>
      </c>
    </row>
    <row r="35849" spans="1:4">
      <c r="C35849" t="s">
        <v>14011</v>
      </c>
    </row>
    <row r="35851" spans="1:4">
      <c r="A35851">
        <v>87164010</v>
      </c>
      <c r="C35851" t="s">
        <v>12518</v>
      </c>
      <c r="D35851">
        <v>16</v>
      </c>
    </row>
    <row r="35852" spans="1:4">
      <c r="C35852" t="s">
        <v>14005</v>
      </c>
    </row>
    <row r="35854" spans="1:4">
      <c r="A35854">
        <v>8716409</v>
      </c>
      <c r="C35854" t="s">
        <v>56</v>
      </c>
      <c r="D35854">
        <v>16</v>
      </c>
    </row>
    <row r="35856" spans="1:4">
      <c r="C35856" t="s">
        <v>14012</v>
      </c>
    </row>
    <row r="35858" spans="1:4">
      <c r="A35858">
        <v>87168010</v>
      </c>
      <c r="C35858" t="s">
        <v>12518</v>
      </c>
      <c r="D35858">
        <v>16</v>
      </c>
    </row>
    <row r="35859" spans="1:4">
      <c r="C35859" t="s">
        <v>14005</v>
      </c>
    </row>
    <row r="35861" spans="1:4">
      <c r="A35861">
        <v>8716809</v>
      </c>
      <c r="C35861" t="s">
        <v>56</v>
      </c>
      <c r="D35861">
        <v>16</v>
      </c>
    </row>
    <row r="35863" spans="1:4">
      <c r="A35863">
        <v>87169</v>
      </c>
      <c r="C35863" t="s">
        <v>7487</v>
      </c>
      <c r="D35863">
        <v>35</v>
      </c>
    </row>
    <row r="35868" spans="1:4">
      <c r="A35868">
        <v>526</v>
      </c>
    </row>
    <row r="35895" spans="1:4">
      <c r="A35895" t="s">
        <v>14013</v>
      </c>
    </row>
    <row r="35897" spans="1:4">
      <c r="A35897" t="s">
        <v>14014</v>
      </c>
    </row>
    <row r="35899" spans="1:4">
      <c r="A35899" t="s">
        <v>1702</v>
      </c>
    </row>
    <row r="35901" spans="1:4">
      <c r="A35901" t="s">
        <v>823</v>
      </c>
      <c r="B35901" t="s">
        <v>14015</v>
      </c>
    </row>
    <row r="35903" spans="1:4">
      <c r="A35903" t="s">
        <v>0</v>
      </c>
      <c r="C35903" t="s">
        <v>1</v>
      </c>
      <c r="D35903" t="s">
        <v>2</v>
      </c>
    </row>
    <row r="35905" spans="1:4">
      <c r="A35905" t="s">
        <v>4</v>
      </c>
      <c r="B35905" t="s">
        <v>5</v>
      </c>
    </row>
    <row r="35906" spans="1:4">
      <c r="A35906" t="s">
        <v>7</v>
      </c>
      <c r="B35906" t="s">
        <v>8</v>
      </c>
    </row>
    <row r="35907" spans="1:4">
      <c r="A35907" t="s">
        <v>12</v>
      </c>
    </row>
    <row r="35908" spans="1:4">
      <c r="A35908">
        <v>-1</v>
      </c>
      <c r="B35908">
        <v>-2</v>
      </c>
      <c r="C35908">
        <v>-3</v>
      </c>
      <c r="D35908">
        <v>-4</v>
      </c>
    </row>
    <row r="35910" spans="1:4">
      <c r="A35910">
        <v>8801</v>
      </c>
      <c r="C35910" t="s">
        <v>14016</v>
      </c>
      <c r="D35910">
        <v>3</v>
      </c>
    </row>
    <row r="35911" spans="1:4">
      <c r="C35911" t="s">
        <v>14017</v>
      </c>
    </row>
    <row r="35912" spans="1:4">
      <c r="A35912">
        <v>8802</v>
      </c>
      <c r="C35912" t="s">
        <v>14018</v>
      </c>
    </row>
    <row r="35913" spans="1:4">
      <c r="C35913" t="s">
        <v>14019</v>
      </c>
    </row>
    <row r="35914" spans="1:4">
      <c r="C35914" t="s">
        <v>14020</v>
      </c>
    </row>
    <row r="35915" spans="1:4">
      <c r="C35915" t="s">
        <v>13886</v>
      </c>
    </row>
    <row r="35916" spans="1:4">
      <c r="C35916" t="s">
        <v>14021</v>
      </c>
    </row>
    <row r="35918" spans="1:4">
      <c r="A35918">
        <v>88021100</v>
      </c>
      <c r="C35918" t="s">
        <v>14022</v>
      </c>
      <c r="D35918" t="s">
        <v>155</v>
      </c>
    </row>
    <row r="35920" spans="1:4">
      <c r="A35920">
        <v>880212</v>
      </c>
      <c r="C35920" t="s">
        <v>14023</v>
      </c>
      <c r="D35920" t="s">
        <v>155</v>
      </c>
    </row>
    <row r="35922" spans="1:4">
      <c r="A35922">
        <v>88022</v>
      </c>
      <c r="C35922" t="s">
        <v>14024</v>
      </c>
      <c r="D35922" t="s">
        <v>155</v>
      </c>
    </row>
    <row r="35923" spans="1:4">
      <c r="C35923" t="s">
        <v>14025</v>
      </c>
    </row>
    <row r="35925" spans="1:4">
      <c r="A35925">
        <v>88023</v>
      </c>
      <c r="C35925" t="s">
        <v>14024</v>
      </c>
      <c r="D35925" t="s">
        <v>155</v>
      </c>
    </row>
    <row r="35926" spans="1:4">
      <c r="C35926" t="s">
        <v>14026</v>
      </c>
    </row>
    <row r="35927" spans="1:4">
      <c r="C35927" t="s">
        <v>14027</v>
      </c>
    </row>
    <row r="35928" spans="1:4">
      <c r="A35928">
        <v>88024</v>
      </c>
      <c r="C35928" t="s">
        <v>14024</v>
      </c>
      <c r="D35928" t="s">
        <v>155</v>
      </c>
    </row>
    <row r="35929" spans="1:4">
      <c r="C35929" t="s">
        <v>14028</v>
      </c>
    </row>
    <row r="35934" spans="1:4">
      <c r="A35934">
        <v>527</v>
      </c>
    </row>
    <row r="35936" spans="1:4">
      <c r="A35936">
        <v>88026</v>
      </c>
      <c r="C35936" t="s">
        <v>14029</v>
      </c>
      <c r="D35936" t="s">
        <v>155</v>
      </c>
    </row>
    <row r="35937" spans="1:4">
      <c r="C35937" t="s">
        <v>14030</v>
      </c>
    </row>
    <row r="35939" spans="1:4">
      <c r="A35939">
        <v>8803</v>
      </c>
      <c r="C35939" t="s">
        <v>14031</v>
      </c>
    </row>
    <row r="35941" spans="1:4">
      <c r="A35941">
        <v>88031</v>
      </c>
      <c r="C35941" t="s">
        <v>14032</v>
      </c>
      <c r="D35941" t="s">
        <v>155</v>
      </c>
    </row>
    <row r="35943" spans="1:4">
      <c r="A35943">
        <v>88032</v>
      </c>
      <c r="C35943" t="s">
        <v>14033</v>
      </c>
      <c r="D35943" t="s">
        <v>155</v>
      </c>
    </row>
    <row r="35945" spans="1:4">
      <c r="A35945">
        <v>88033</v>
      </c>
      <c r="C35945" t="s">
        <v>14034</v>
      </c>
      <c r="D35945" t="s">
        <v>155</v>
      </c>
    </row>
    <row r="35947" spans="1:4">
      <c r="A35947">
        <v>88039</v>
      </c>
      <c r="C35947" t="s">
        <v>33</v>
      </c>
      <c r="D35947">
        <v>3</v>
      </c>
    </row>
    <row r="35949" spans="1:4">
      <c r="A35949">
        <v>8804</v>
      </c>
      <c r="C35949" t="s">
        <v>14035</v>
      </c>
      <c r="D35949">
        <v>3</v>
      </c>
    </row>
    <row r="35950" spans="1:4">
      <c r="C35950" t="s">
        <v>14036</v>
      </c>
    </row>
    <row r="35951" spans="1:4">
      <c r="C35951" t="s">
        <v>14037</v>
      </c>
    </row>
    <row r="35952" spans="1:4">
      <c r="A35952">
        <v>8805</v>
      </c>
      <c r="C35952" t="s">
        <v>14038</v>
      </c>
    </row>
    <row r="35953" spans="1:4">
      <c r="C35953" t="s">
        <v>14039</v>
      </c>
    </row>
    <row r="35954" spans="1:4">
      <c r="C35954" t="s">
        <v>14040</v>
      </c>
    </row>
    <row r="35955" spans="1:4">
      <c r="A35955">
        <v>88051</v>
      </c>
      <c r="C35955" t="s">
        <v>14041</v>
      </c>
      <c r="D35955" t="s">
        <v>155</v>
      </c>
    </row>
    <row r="35956" spans="1:4">
      <c r="C35956" t="s">
        <v>14042</v>
      </c>
    </row>
    <row r="35958" spans="1:4">
      <c r="C35958" t="s">
        <v>14043</v>
      </c>
    </row>
    <row r="35960" spans="1:4">
      <c r="A35960">
        <v>88052100</v>
      </c>
      <c r="C35960" t="s">
        <v>14044</v>
      </c>
      <c r="D35960" t="s">
        <v>155</v>
      </c>
    </row>
    <row r="35962" spans="1:4">
      <c r="A35962">
        <v>880529</v>
      </c>
      <c r="C35962" t="s">
        <v>27</v>
      </c>
      <c r="D35962">
        <v>3</v>
      </c>
    </row>
    <row r="35966" spans="1:4">
      <c r="A35966" t="s">
        <v>14045</v>
      </c>
    </row>
    <row r="35968" spans="1:4">
      <c r="A35968" t="s">
        <v>14046</v>
      </c>
    </row>
    <row r="35971" spans="1:4">
      <c r="A35971" t="s">
        <v>1764</v>
      </c>
    </row>
    <row r="35973" spans="1:4">
      <c r="A35973" t="s">
        <v>823</v>
      </c>
      <c r="B35973" t="s">
        <v>14047</v>
      </c>
    </row>
    <row r="35975" spans="1:4">
      <c r="A35975" t="s">
        <v>0</v>
      </c>
      <c r="C35975" t="s">
        <v>1</v>
      </c>
      <c r="D35975" t="s">
        <v>2</v>
      </c>
    </row>
    <row r="35977" spans="1:4">
      <c r="A35977" t="s">
        <v>4</v>
      </c>
      <c r="B35977" t="s">
        <v>5</v>
      </c>
    </row>
    <row r="35978" spans="1:4">
      <c r="A35978" t="s">
        <v>7</v>
      </c>
      <c r="B35978" t="s">
        <v>8</v>
      </c>
    </row>
    <row r="35979" spans="1:4">
      <c r="A35979" t="s">
        <v>12</v>
      </c>
    </row>
    <row r="35980" spans="1:4">
      <c r="A35980">
        <v>-1</v>
      </c>
      <c r="B35980">
        <v>-2</v>
      </c>
      <c r="C35980">
        <v>-3</v>
      </c>
      <c r="D35980">
        <v>-4</v>
      </c>
    </row>
    <row r="35982" spans="1:4">
      <c r="A35982">
        <v>8901</v>
      </c>
      <c r="C35982" t="s">
        <v>14048</v>
      </c>
    </row>
    <row r="35983" spans="1:4">
      <c r="C35983" t="s">
        <v>14049</v>
      </c>
    </row>
    <row r="35984" spans="1:4">
      <c r="C35984" t="s">
        <v>14050</v>
      </c>
    </row>
    <row r="35985" spans="1:4">
      <c r="A35985">
        <v>89011</v>
      </c>
      <c r="C35985" t="s">
        <v>14051</v>
      </c>
      <c r="D35985" t="s">
        <v>265</v>
      </c>
    </row>
    <row r="35986" spans="1:4">
      <c r="C35986" t="s">
        <v>14052</v>
      </c>
    </row>
    <row r="35987" spans="1:4">
      <c r="C35987" t="s">
        <v>14053</v>
      </c>
    </row>
    <row r="35989" spans="1:4">
      <c r="A35989">
        <v>89012</v>
      </c>
      <c r="C35989" t="s">
        <v>14054</v>
      </c>
      <c r="D35989">
        <v>11</v>
      </c>
    </row>
    <row r="35991" spans="1:4">
      <c r="A35991">
        <v>89013</v>
      </c>
      <c r="C35991" t="s">
        <v>14055</v>
      </c>
      <c r="D35991">
        <v>11</v>
      </c>
    </row>
    <row r="35992" spans="1:4">
      <c r="C35992" t="s">
        <v>14056</v>
      </c>
    </row>
    <row r="35994" spans="1:4">
      <c r="A35994">
        <v>89019</v>
      </c>
      <c r="C35994" t="s">
        <v>14057</v>
      </c>
      <c r="D35994" t="s">
        <v>155</v>
      </c>
    </row>
    <row r="35995" spans="1:4">
      <c r="C35995" t="s">
        <v>14058</v>
      </c>
    </row>
    <row r="35996" spans="1:4">
      <c r="C35996" t="s">
        <v>14059</v>
      </c>
    </row>
    <row r="35997" spans="1:4">
      <c r="A35997">
        <v>8902</v>
      </c>
      <c r="C35997" t="s">
        <v>14060</v>
      </c>
      <c r="D35997">
        <v>11</v>
      </c>
    </row>
    <row r="35998" spans="1:4">
      <c r="C35998" t="s">
        <v>14061</v>
      </c>
    </row>
    <row r="36001" spans="1:4">
      <c r="A36001">
        <v>528</v>
      </c>
    </row>
    <row r="36003" spans="1:4">
      <c r="A36003" t="s">
        <v>0</v>
      </c>
      <c r="C36003" t="s">
        <v>1</v>
      </c>
      <c r="D36003" t="s">
        <v>2</v>
      </c>
    </row>
    <row r="36005" spans="1:4">
      <c r="A36005" t="s">
        <v>4</v>
      </c>
      <c r="B36005" t="s">
        <v>5</v>
      </c>
    </row>
    <row r="36006" spans="1:4">
      <c r="A36006" t="s">
        <v>7</v>
      </c>
      <c r="B36006" t="s">
        <v>8</v>
      </c>
    </row>
    <row r="36007" spans="1:4">
      <c r="A36007" t="s">
        <v>12</v>
      </c>
    </row>
    <row r="36008" spans="1:4">
      <c r="A36008">
        <v>-1</v>
      </c>
      <c r="B36008">
        <v>-2</v>
      </c>
      <c r="C36008">
        <v>-3</v>
      </c>
      <c r="D36008">
        <v>-4</v>
      </c>
    </row>
    <row r="36010" spans="1:4">
      <c r="C36010" t="s">
        <v>1538</v>
      </c>
    </row>
    <row r="36012" spans="1:4">
      <c r="A36012">
        <v>8903</v>
      </c>
      <c r="C36012" t="s">
        <v>14062</v>
      </c>
    </row>
    <row r="36013" spans="1:4">
      <c r="C36013" t="s">
        <v>14063</v>
      </c>
    </row>
    <row r="36015" spans="1:4">
      <c r="A36015">
        <v>89031</v>
      </c>
      <c r="C36015" t="s">
        <v>14064</v>
      </c>
      <c r="D36015">
        <v>20</v>
      </c>
    </row>
    <row r="36017" spans="1:4">
      <c r="C36017" t="s">
        <v>95</v>
      </c>
    </row>
    <row r="36019" spans="1:4">
      <c r="A36019">
        <v>89039100</v>
      </c>
      <c r="C36019" t="s">
        <v>14065</v>
      </c>
      <c r="D36019" t="s">
        <v>98</v>
      </c>
    </row>
    <row r="36021" spans="1:4">
      <c r="A36021">
        <v>890392</v>
      </c>
      <c r="C36021" t="s">
        <v>14066</v>
      </c>
      <c r="D36021">
        <v>20</v>
      </c>
    </row>
    <row r="36023" spans="1:4">
      <c r="A36023">
        <v>890399</v>
      </c>
      <c r="C36023" t="s">
        <v>27</v>
      </c>
      <c r="D36023">
        <v>20</v>
      </c>
    </row>
    <row r="36025" spans="1:4">
      <c r="A36025">
        <v>8904</v>
      </c>
      <c r="C36025" t="s">
        <v>14067</v>
      </c>
      <c r="D36025">
        <v>20</v>
      </c>
    </row>
    <row r="36027" spans="1:4">
      <c r="A36027">
        <v>8905</v>
      </c>
      <c r="C36027" t="s">
        <v>14068</v>
      </c>
    </row>
    <row r="36028" spans="1:4">
      <c r="C36028" t="s">
        <v>14069</v>
      </c>
    </row>
    <row r="36029" spans="1:4">
      <c r="C36029" t="s">
        <v>14070</v>
      </c>
    </row>
    <row r="36030" spans="1:4">
      <c r="C36030" t="s">
        <v>14071</v>
      </c>
    </row>
    <row r="36031" spans="1:4">
      <c r="C36031" t="s">
        <v>14072</v>
      </c>
    </row>
    <row r="36032" spans="1:4">
      <c r="A36032">
        <v>89051</v>
      </c>
      <c r="C36032" t="s">
        <v>14073</v>
      </c>
      <c r="D36032">
        <v>3</v>
      </c>
    </row>
    <row r="36034" spans="1:4">
      <c r="A36034">
        <v>89052</v>
      </c>
      <c r="C36034" t="s">
        <v>14074</v>
      </c>
      <c r="D36034" t="s">
        <v>155</v>
      </c>
    </row>
    <row r="36035" spans="1:4">
      <c r="C36035" t="s">
        <v>14075</v>
      </c>
    </row>
    <row r="36037" spans="1:4">
      <c r="A36037">
        <v>89059</v>
      </c>
      <c r="C36037" t="s">
        <v>33</v>
      </c>
      <c r="D36037">
        <v>3</v>
      </c>
    </row>
    <row r="36039" spans="1:4">
      <c r="A36039">
        <v>8906</v>
      </c>
      <c r="C36039" t="s">
        <v>14076</v>
      </c>
    </row>
    <row r="36040" spans="1:4">
      <c r="C36040" t="s">
        <v>14077</v>
      </c>
    </row>
    <row r="36042" spans="1:4">
      <c r="A36042">
        <v>89061</v>
      </c>
      <c r="C36042" t="s">
        <v>14078</v>
      </c>
      <c r="D36042">
        <v>3</v>
      </c>
    </row>
    <row r="36044" spans="1:4">
      <c r="A36044">
        <v>89069</v>
      </c>
      <c r="C36044" t="s">
        <v>33</v>
      </c>
      <c r="D36044">
        <v>3</v>
      </c>
    </row>
    <row r="36046" spans="1:4">
      <c r="A36046">
        <v>8907</v>
      </c>
      <c r="C36046" t="s">
        <v>14079</v>
      </c>
    </row>
    <row r="36047" spans="1:4">
      <c r="C36047" t="s">
        <v>14080</v>
      </c>
    </row>
    <row r="36048" spans="1:4">
      <c r="C36048" t="s">
        <v>14081</v>
      </c>
    </row>
    <row r="36050" spans="1:4">
      <c r="A36050">
        <v>89071</v>
      </c>
      <c r="C36050" t="s">
        <v>14082</v>
      </c>
      <c r="D36050">
        <v>3</v>
      </c>
    </row>
    <row r="36052" spans="1:4">
      <c r="A36052">
        <v>89079</v>
      </c>
      <c r="C36052" t="s">
        <v>33</v>
      </c>
      <c r="D36052">
        <v>3</v>
      </c>
    </row>
    <row r="36054" spans="1:4">
      <c r="A36054">
        <v>8908</v>
      </c>
      <c r="C36054" t="s">
        <v>14083</v>
      </c>
      <c r="D36054">
        <v>3</v>
      </c>
    </row>
    <row r="36055" spans="1:4">
      <c r="C36055" t="s">
        <v>14084</v>
      </c>
    </row>
    <row r="36060" spans="1:4">
      <c r="A36060" t="s">
        <v>14085</v>
      </c>
    </row>
    <row r="36062" spans="1:4">
      <c r="A36062" t="s">
        <v>14086</v>
      </c>
    </row>
    <row r="36065" spans="1:2">
      <c r="A36065" t="s">
        <v>14087</v>
      </c>
    </row>
    <row r="36067" spans="1:2">
      <c r="A36067" t="s">
        <v>14088</v>
      </c>
    </row>
    <row r="36069" spans="1:2">
      <c r="A36069">
        <v>529</v>
      </c>
    </row>
    <row r="36071" spans="1:2">
      <c r="A36071" t="s">
        <v>14089</v>
      </c>
    </row>
    <row r="36073" spans="1:2">
      <c r="A36073" t="s">
        <v>822</v>
      </c>
    </row>
    <row r="36075" spans="1:2">
      <c r="A36075" t="s">
        <v>823</v>
      </c>
      <c r="B36075" t="s">
        <v>1851</v>
      </c>
    </row>
    <row r="36077" spans="1:2">
      <c r="A36077" t="s">
        <v>14090</v>
      </c>
    </row>
    <row r="36079" spans="1:2">
      <c r="A36079" t="s">
        <v>14091</v>
      </c>
    </row>
    <row r="36081" spans="1:1">
      <c r="A36081" t="s">
        <v>14092</v>
      </c>
    </row>
    <row r="36083" spans="1:1">
      <c r="A36083" t="s">
        <v>14093</v>
      </c>
    </row>
    <row r="36085" spans="1:1">
      <c r="A36085" t="s">
        <v>14094</v>
      </c>
    </row>
    <row r="36087" spans="1:1">
      <c r="A36087" t="s">
        <v>14095</v>
      </c>
    </row>
    <row r="36089" spans="1:1">
      <c r="A36089" t="s">
        <v>14096</v>
      </c>
    </row>
    <row r="36091" spans="1:1">
      <c r="A36091" t="s">
        <v>14097</v>
      </c>
    </row>
    <row r="36093" spans="1:1">
      <c r="A36093" t="s">
        <v>14098</v>
      </c>
    </row>
    <row r="36095" spans="1:1">
      <c r="A36095" t="s">
        <v>14099</v>
      </c>
    </row>
    <row r="36097" spans="1:2">
      <c r="A36097" t="s">
        <v>14100</v>
      </c>
    </row>
    <row r="36099" spans="1:2">
      <c r="A36099" t="s">
        <v>14101</v>
      </c>
    </row>
    <row r="36100" spans="1:2">
      <c r="A36100" t="s">
        <v>14102</v>
      </c>
    </row>
    <row r="36102" spans="1:2">
      <c r="A36102" t="s">
        <v>14103</v>
      </c>
    </row>
    <row r="36104" spans="1:2">
      <c r="A36104" t="s">
        <v>14104</v>
      </c>
    </row>
    <row r="36109" spans="1:2">
      <c r="A36109">
        <v>530</v>
      </c>
    </row>
    <row r="36112" spans="1:2">
      <c r="A36112" t="s">
        <v>825</v>
      </c>
      <c r="B36112" t="s">
        <v>14105</v>
      </c>
    </row>
    <row r="36114" spans="1:3">
      <c r="A36114" t="s">
        <v>14106</v>
      </c>
    </row>
    <row r="36116" spans="1:3">
      <c r="A36116" t="s">
        <v>14107</v>
      </c>
    </row>
    <row r="36118" spans="1:3">
      <c r="A36118" t="s">
        <v>14108</v>
      </c>
    </row>
    <row r="36121" spans="1:3">
      <c r="A36121" t="s">
        <v>827</v>
      </c>
      <c r="B36121" t="s">
        <v>14109</v>
      </c>
    </row>
    <row r="36122" spans="1:3">
      <c r="A36122" t="s">
        <v>1480</v>
      </c>
      <c r="B36122" t="s">
        <v>14110</v>
      </c>
    </row>
    <row r="36123" spans="1:3">
      <c r="B36123" t="s">
        <v>14111</v>
      </c>
    </row>
    <row r="36124" spans="1:3">
      <c r="B36124" t="s">
        <v>14112</v>
      </c>
    </row>
    <row r="36125" spans="1:3">
      <c r="B36125" t="s">
        <v>14113</v>
      </c>
      <c r="C36125" t="s">
        <v>14114</v>
      </c>
    </row>
    <row r="36126" spans="1:3">
      <c r="B36126" t="s">
        <v>14115</v>
      </c>
    </row>
    <row r="36127" spans="1:3">
      <c r="A36127" t="s">
        <v>1555</v>
      </c>
      <c r="B36127" t="s">
        <v>14116</v>
      </c>
    </row>
    <row r="36128" spans="1:3">
      <c r="B36128" t="s">
        <v>14117</v>
      </c>
      <c r="C36128" t="s">
        <v>14118</v>
      </c>
    </row>
    <row r="36129" spans="1:2">
      <c r="B36129" t="s">
        <v>14119</v>
      </c>
    </row>
    <row r="36131" spans="1:2">
      <c r="A36131" t="s">
        <v>1557</v>
      </c>
      <c r="B36131" t="s">
        <v>14120</v>
      </c>
    </row>
    <row r="36132" spans="1:2">
      <c r="A36132" t="s">
        <v>14121</v>
      </c>
    </row>
    <row r="36134" spans="1:2">
      <c r="A36134" t="s">
        <v>14122</v>
      </c>
    </row>
    <row r="36136" spans="1:2">
      <c r="A36136" t="s">
        <v>14123</v>
      </c>
    </row>
    <row r="36138" spans="1:2">
      <c r="A36138" t="s">
        <v>2348</v>
      </c>
      <c r="B36138" t="s">
        <v>14124</v>
      </c>
    </row>
    <row r="36140" spans="1:2">
      <c r="A36140" t="s">
        <v>14125</v>
      </c>
    </row>
    <row r="36142" spans="1:2">
      <c r="A36142" t="s">
        <v>14126</v>
      </c>
    </row>
    <row r="36147" spans="1:4">
      <c r="A36147">
        <v>531</v>
      </c>
    </row>
    <row r="36149" spans="1:4">
      <c r="A36149" t="s">
        <v>0</v>
      </c>
      <c r="C36149" t="s">
        <v>1</v>
      </c>
      <c r="D36149" t="s">
        <v>2</v>
      </c>
    </row>
    <row r="36151" spans="1:4">
      <c r="A36151" t="s">
        <v>4</v>
      </c>
      <c r="B36151" t="s">
        <v>5</v>
      </c>
    </row>
    <row r="36152" spans="1:4">
      <c r="A36152" t="s">
        <v>7</v>
      </c>
      <c r="B36152" t="s">
        <v>8</v>
      </c>
    </row>
    <row r="36153" spans="1:4">
      <c r="A36153" t="s">
        <v>12</v>
      </c>
    </row>
    <row r="36154" spans="1:4">
      <c r="A36154">
        <v>-1</v>
      </c>
      <c r="B36154">
        <v>-2</v>
      </c>
      <c r="C36154">
        <v>-3</v>
      </c>
      <c r="D36154">
        <v>-4</v>
      </c>
    </row>
    <row r="36156" spans="1:4">
      <c r="A36156">
        <v>9001</v>
      </c>
      <c r="C36156" t="s">
        <v>14127</v>
      </c>
    </row>
    <row r="36157" spans="1:4">
      <c r="C36157" t="s">
        <v>14128</v>
      </c>
    </row>
    <row r="36158" spans="1:4">
      <c r="C36158" t="s">
        <v>14129</v>
      </c>
    </row>
    <row r="36159" spans="1:4">
      <c r="C36159" t="s">
        <v>14130</v>
      </c>
    </row>
    <row r="36160" spans="1:4">
      <c r="C36160" t="s">
        <v>14131</v>
      </c>
    </row>
    <row r="36161" spans="1:4">
      <c r="C36161" t="s">
        <v>14132</v>
      </c>
    </row>
    <row r="36162" spans="1:4">
      <c r="C36162" t="s">
        <v>14133</v>
      </c>
    </row>
    <row r="36163" spans="1:4">
      <c r="C36163" t="s">
        <v>14134</v>
      </c>
    </row>
    <row r="36165" spans="1:4">
      <c r="A36165">
        <v>90011</v>
      </c>
      <c r="C36165" t="s">
        <v>14135</v>
      </c>
      <c r="D36165" t="s">
        <v>98</v>
      </c>
    </row>
    <row r="36167" spans="1:4">
      <c r="A36167">
        <v>90012</v>
      </c>
      <c r="C36167" t="s">
        <v>14136</v>
      </c>
      <c r="D36167">
        <v>20</v>
      </c>
    </row>
    <row r="36169" spans="1:4">
      <c r="A36169">
        <v>90013</v>
      </c>
      <c r="C36169" t="s">
        <v>14137</v>
      </c>
      <c r="D36169">
        <v>11</v>
      </c>
    </row>
    <row r="36171" spans="1:4">
      <c r="A36171">
        <v>90014</v>
      </c>
      <c r="C36171" t="s">
        <v>14138</v>
      </c>
      <c r="D36171">
        <v>11</v>
      </c>
    </row>
    <row r="36173" spans="1:4">
      <c r="A36173">
        <v>90015</v>
      </c>
      <c r="C36173" t="s">
        <v>14139</v>
      </c>
      <c r="D36173">
        <v>11</v>
      </c>
    </row>
    <row r="36175" spans="1:4">
      <c r="A36175">
        <v>90019</v>
      </c>
      <c r="C36175" t="s">
        <v>33</v>
      </c>
      <c r="D36175">
        <v>20</v>
      </c>
    </row>
    <row r="36177" spans="1:4">
      <c r="A36177">
        <v>9002</v>
      </c>
      <c r="C36177" t="s">
        <v>14140</v>
      </c>
    </row>
    <row r="36178" spans="1:4">
      <c r="C36178" t="s">
        <v>14141</v>
      </c>
    </row>
    <row r="36179" spans="1:4">
      <c r="C36179" t="s">
        <v>14142</v>
      </c>
    </row>
    <row r="36180" spans="1:4">
      <c r="C36180" t="s">
        <v>14143</v>
      </c>
    </row>
    <row r="36181" spans="1:4">
      <c r="C36181" t="s">
        <v>14144</v>
      </c>
    </row>
    <row r="36183" spans="1:4">
      <c r="C36183" t="s">
        <v>14145</v>
      </c>
    </row>
    <row r="36185" spans="1:4">
      <c r="A36185">
        <v>90021100</v>
      </c>
      <c r="C36185" t="s">
        <v>14146</v>
      </c>
      <c r="D36185" t="s">
        <v>155</v>
      </c>
    </row>
    <row r="36186" spans="1:4">
      <c r="C36186" t="s">
        <v>14147</v>
      </c>
    </row>
    <row r="36188" spans="1:4">
      <c r="A36188">
        <v>900219</v>
      </c>
      <c r="C36188" t="s">
        <v>27</v>
      </c>
      <c r="D36188">
        <v>3</v>
      </c>
    </row>
    <row r="36190" spans="1:4">
      <c r="A36190">
        <v>90022</v>
      </c>
      <c r="C36190" t="s">
        <v>14148</v>
      </c>
      <c r="D36190">
        <v>3</v>
      </c>
    </row>
    <row r="36192" spans="1:4">
      <c r="A36192">
        <v>90029</v>
      </c>
      <c r="C36192" t="s">
        <v>33</v>
      </c>
      <c r="D36192">
        <v>3</v>
      </c>
    </row>
    <row r="36194" spans="1:4">
      <c r="A36194">
        <v>9003</v>
      </c>
      <c r="C36194" t="s">
        <v>14149</v>
      </c>
    </row>
    <row r="36195" spans="1:4">
      <c r="C36195" t="s">
        <v>14150</v>
      </c>
    </row>
    <row r="36197" spans="1:4">
      <c r="C36197" t="s">
        <v>14151</v>
      </c>
    </row>
    <row r="36199" spans="1:4">
      <c r="A36199">
        <v>90031100</v>
      </c>
      <c r="C36199" t="s">
        <v>14152</v>
      </c>
      <c r="D36199">
        <v>11</v>
      </c>
    </row>
    <row r="36201" spans="1:4">
      <c r="A36201">
        <v>900319</v>
      </c>
      <c r="C36201" t="s">
        <v>7780</v>
      </c>
      <c r="D36201">
        <v>11</v>
      </c>
    </row>
    <row r="36203" spans="1:4">
      <c r="A36203">
        <v>90039</v>
      </c>
      <c r="C36203" t="s">
        <v>7487</v>
      </c>
      <c r="D36203">
        <v>11</v>
      </c>
    </row>
    <row r="36205" spans="1:4">
      <c r="A36205">
        <v>9004</v>
      </c>
      <c r="C36205" t="s">
        <v>14153</v>
      </c>
    </row>
    <row r="36206" spans="1:4">
      <c r="C36206" t="s">
        <v>14154</v>
      </c>
    </row>
    <row r="36208" spans="1:4">
      <c r="A36208">
        <v>90041</v>
      </c>
      <c r="C36208" t="s">
        <v>14155</v>
      </c>
      <c r="D36208">
        <v>3</v>
      </c>
    </row>
    <row r="36210" spans="1:4">
      <c r="A36210">
        <v>90049</v>
      </c>
      <c r="C36210" t="s">
        <v>33</v>
      </c>
      <c r="D36210">
        <v>11</v>
      </c>
    </row>
    <row r="36212" spans="1:4">
      <c r="A36212">
        <v>9005</v>
      </c>
      <c r="C36212" t="s">
        <v>14156</v>
      </c>
    </row>
    <row r="36213" spans="1:4">
      <c r="C36213" t="s">
        <v>14157</v>
      </c>
    </row>
    <row r="36214" spans="1:4">
      <c r="C36214" t="s">
        <v>14158</v>
      </c>
    </row>
    <row r="36215" spans="1:4">
      <c r="C36215" t="s">
        <v>14159</v>
      </c>
    </row>
    <row r="36216" spans="1:4">
      <c r="C36216" t="s">
        <v>14160</v>
      </c>
    </row>
    <row r="36218" spans="1:4">
      <c r="A36218">
        <v>90051</v>
      </c>
      <c r="C36218" t="s">
        <v>14161</v>
      </c>
      <c r="D36218">
        <v>11</v>
      </c>
    </row>
    <row r="36220" spans="1:4">
      <c r="A36220">
        <v>90058</v>
      </c>
      <c r="C36220" t="s">
        <v>14162</v>
      </c>
      <c r="D36220">
        <v>11</v>
      </c>
    </row>
    <row r="36222" spans="1:4">
      <c r="A36222">
        <v>90059</v>
      </c>
      <c r="C36222" t="s">
        <v>14163</v>
      </c>
      <c r="D36222" t="s">
        <v>265</v>
      </c>
    </row>
    <row r="36225" spans="1:5">
      <c r="A36225">
        <v>532</v>
      </c>
    </row>
    <row r="36227" spans="1:5">
      <c r="A36227" t="s">
        <v>0</v>
      </c>
      <c r="D36227" t="s">
        <v>1</v>
      </c>
      <c r="E36227" t="s">
        <v>2</v>
      </c>
    </row>
    <row r="36229" spans="1:5">
      <c r="A36229" t="s">
        <v>4</v>
      </c>
      <c r="B36229" t="s">
        <v>5</v>
      </c>
    </row>
    <row r="36230" spans="1:5">
      <c r="A36230" t="s">
        <v>7</v>
      </c>
      <c r="B36230" t="s">
        <v>8</v>
      </c>
    </row>
    <row r="36231" spans="1:5">
      <c r="A36231" t="s">
        <v>12</v>
      </c>
    </row>
    <row r="36232" spans="1:5">
      <c r="A36232">
        <v>-1</v>
      </c>
      <c r="B36232">
        <v>-2</v>
      </c>
      <c r="D36232">
        <v>-3</v>
      </c>
      <c r="E36232">
        <v>-4</v>
      </c>
    </row>
    <row r="36234" spans="1:5">
      <c r="A36234">
        <v>9006</v>
      </c>
      <c r="C36234" t="s">
        <v>14164</v>
      </c>
    </row>
    <row r="36235" spans="1:5">
      <c r="C36235" t="s">
        <v>14165</v>
      </c>
    </row>
    <row r="36236" spans="1:5">
      <c r="C36236" t="s">
        <v>14166</v>
      </c>
    </row>
    <row r="36237" spans="1:5">
      <c r="C36237" t="s">
        <v>14167</v>
      </c>
    </row>
    <row r="36239" spans="1:5">
      <c r="A36239">
        <v>90061</v>
      </c>
      <c r="C36239" t="s">
        <v>14168</v>
      </c>
      <c r="E36239">
        <v>3</v>
      </c>
    </row>
    <row r="36240" spans="1:5">
      <c r="C36240" t="s">
        <v>14169</v>
      </c>
    </row>
    <row r="36242" spans="1:5">
      <c r="A36242">
        <v>90063</v>
      </c>
      <c r="C36242" t="s">
        <v>14170</v>
      </c>
      <c r="E36242">
        <v>3</v>
      </c>
    </row>
    <row r="36243" spans="1:5">
      <c r="C36243" t="s">
        <v>14171</v>
      </c>
    </row>
    <row r="36244" spans="1:5">
      <c r="C36244" t="s">
        <v>14172</v>
      </c>
    </row>
    <row r="36245" spans="1:5">
      <c r="C36245" t="s">
        <v>14173</v>
      </c>
    </row>
    <row r="36247" spans="1:5">
      <c r="A36247">
        <v>90064</v>
      </c>
      <c r="C36247" t="s">
        <v>14174</v>
      </c>
      <c r="E36247">
        <v>3</v>
      </c>
    </row>
    <row r="36249" spans="1:5">
      <c r="C36249" t="s">
        <v>14175</v>
      </c>
    </row>
    <row r="36251" spans="1:5">
      <c r="A36251">
        <v>90065100</v>
      </c>
      <c r="C36251" t="s">
        <v>14176</v>
      </c>
      <c r="E36251" t="s">
        <v>155</v>
      </c>
    </row>
    <row r="36252" spans="1:5">
      <c r="C36252" t="s">
        <v>14177</v>
      </c>
    </row>
    <row r="36253" spans="1:5">
      <c r="C36253" t="s">
        <v>14178</v>
      </c>
    </row>
    <row r="36255" spans="1:5">
      <c r="A36255">
        <v>900652</v>
      </c>
      <c r="C36255" t="s">
        <v>14179</v>
      </c>
      <c r="E36255" t="s">
        <v>155</v>
      </c>
    </row>
    <row r="36257" spans="1:5">
      <c r="A36257">
        <v>900653</v>
      </c>
      <c r="C36257" t="s">
        <v>14180</v>
      </c>
      <c r="E36257" t="s">
        <v>155</v>
      </c>
    </row>
    <row r="36259" spans="1:5">
      <c r="A36259">
        <v>900659</v>
      </c>
      <c r="C36259" t="s">
        <v>27</v>
      </c>
      <c r="E36259">
        <v>3</v>
      </c>
    </row>
    <row r="36261" spans="1:5">
      <c r="C36261" t="s">
        <v>14181</v>
      </c>
    </row>
    <row r="36262" spans="1:5">
      <c r="C36262" t="s">
        <v>14182</v>
      </c>
    </row>
    <row r="36263" spans="1:5">
      <c r="A36263">
        <v>900661</v>
      </c>
      <c r="C36263" t="s">
        <v>14183</v>
      </c>
      <c r="E36263" t="s">
        <v>155</v>
      </c>
    </row>
    <row r="36264" spans="1:5">
      <c r="C36264" t="s">
        <v>11925</v>
      </c>
    </row>
    <row r="36266" spans="1:5">
      <c r="A36266">
        <v>900669</v>
      </c>
      <c r="C36266" t="s">
        <v>27</v>
      </c>
      <c r="E36266">
        <v>3</v>
      </c>
    </row>
    <row r="36268" spans="1:5">
      <c r="C36268" t="s">
        <v>14184</v>
      </c>
    </row>
    <row r="36270" spans="1:5">
      <c r="A36270">
        <v>90069100</v>
      </c>
      <c r="C36270" t="s">
        <v>14185</v>
      </c>
      <c r="E36270">
        <v>3</v>
      </c>
    </row>
    <row r="36272" spans="1:5">
      <c r="A36272">
        <v>900699</v>
      </c>
      <c r="C36272" t="s">
        <v>27</v>
      </c>
      <c r="E36272">
        <v>3</v>
      </c>
    </row>
    <row r="36274" spans="1:5">
      <c r="A36274">
        <v>9007</v>
      </c>
      <c r="C36274" t="s">
        <v>14186</v>
      </c>
    </row>
    <row r="36275" spans="1:5">
      <c r="C36275" t="s">
        <v>14187</v>
      </c>
    </row>
    <row r="36276" spans="1:5">
      <c r="C36276" t="s">
        <v>14188</v>
      </c>
    </row>
    <row r="36278" spans="1:5">
      <c r="A36278">
        <v>90071</v>
      </c>
      <c r="C36278" t="s">
        <v>14189</v>
      </c>
      <c r="E36278">
        <v>3</v>
      </c>
    </row>
    <row r="36280" spans="1:5">
      <c r="A36280">
        <v>90072</v>
      </c>
      <c r="C36280" t="s">
        <v>14190</v>
      </c>
      <c r="E36280">
        <v>3</v>
      </c>
    </row>
    <row r="36282" spans="1:5">
      <c r="C36282" t="s">
        <v>14184</v>
      </c>
    </row>
    <row r="36284" spans="1:5">
      <c r="A36284">
        <v>90079100</v>
      </c>
      <c r="C36284" t="s">
        <v>14185</v>
      </c>
      <c r="E36284">
        <v>3</v>
      </c>
    </row>
    <row r="36286" spans="1:5">
      <c r="A36286">
        <v>900792</v>
      </c>
      <c r="C36286" t="s">
        <v>14191</v>
      </c>
      <c r="E36286">
        <v>3</v>
      </c>
    </row>
    <row r="36288" spans="1:5">
      <c r="A36288">
        <v>9008</v>
      </c>
      <c r="C36288" t="s">
        <v>14192</v>
      </c>
    </row>
    <row r="36289" spans="1:5">
      <c r="C36289" t="s">
        <v>14193</v>
      </c>
    </row>
    <row r="36290" spans="1:5">
      <c r="C36290" t="s">
        <v>14194</v>
      </c>
    </row>
    <row r="36292" spans="1:5">
      <c r="A36292">
        <v>90085</v>
      </c>
      <c r="C36292" t="s">
        <v>360</v>
      </c>
      <c r="D36292" t="s">
        <v>14195</v>
      </c>
      <c r="E36292">
        <v>3</v>
      </c>
    </row>
    <row r="36294" spans="1:5">
      <c r="A36294">
        <v>90089</v>
      </c>
      <c r="C36294" t="s">
        <v>14196</v>
      </c>
      <c r="E36294" t="s">
        <v>155</v>
      </c>
    </row>
    <row r="36296" spans="1:5">
      <c r="A36296" t="s">
        <v>14197</v>
      </c>
    </row>
    <row r="36303" spans="1:5">
      <c r="A36303">
        <v>533</v>
      </c>
    </row>
    <row r="36305" spans="1:4">
      <c r="A36305" t="s">
        <v>0</v>
      </c>
      <c r="C36305" t="s">
        <v>1</v>
      </c>
      <c r="D36305" t="s">
        <v>2</v>
      </c>
    </row>
    <row r="36307" spans="1:4">
      <c r="A36307" t="s">
        <v>4</v>
      </c>
      <c r="B36307" t="s">
        <v>5</v>
      </c>
    </row>
    <row r="36308" spans="1:4">
      <c r="A36308" t="s">
        <v>7</v>
      </c>
      <c r="B36308" t="s">
        <v>8</v>
      </c>
    </row>
    <row r="36309" spans="1:4">
      <c r="A36309" t="s">
        <v>12</v>
      </c>
    </row>
    <row r="36310" spans="1:4">
      <c r="A36310">
        <v>-1</v>
      </c>
      <c r="B36310">
        <v>-2</v>
      </c>
      <c r="C36310">
        <v>-3</v>
      </c>
      <c r="D36310">
        <v>-4</v>
      </c>
    </row>
    <row r="36312" spans="1:4">
      <c r="A36312">
        <v>901</v>
      </c>
      <c r="C36312" t="s">
        <v>14198</v>
      </c>
    </row>
    <row r="36313" spans="1:4">
      <c r="C36313" t="s">
        <v>14199</v>
      </c>
    </row>
    <row r="36314" spans="1:4">
      <c r="C36314" t="s">
        <v>14200</v>
      </c>
    </row>
    <row r="36315" spans="1:4">
      <c r="C36315" t="s">
        <v>14201</v>
      </c>
    </row>
    <row r="36317" spans="1:4">
      <c r="A36317">
        <v>90101</v>
      </c>
      <c r="C36317" t="s">
        <v>14202</v>
      </c>
      <c r="D36317" t="s">
        <v>155</v>
      </c>
    </row>
    <row r="36318" spans="1:4">
      <c r="C36318" t="s">
        <v>14203</v>
      </c>
    </row>
    <row r="36319" spans="1:4">
      <c r="C36319" t="s">
        <v>14204</v>
      </c>
    </row>
    <row r="36320" spans="1:4">
      <c r="C36320" t="s">
        <v>14205</v>
      </c>
    </row>
    <row r="36321" spans="1:4">
      <c r="C36321" t="s">
        <v>14206</v>
      </c>
    </row>
    <row r="36323" spans="1:4">
      <c r="A36323">
        <v>90105</v>
      </c>
      <c r="C36323" t="s">
        <v>14207</v>
      </c>
      <c r="D36323" t="s">
        <v>155</v>
      </c>
    </row>
    <row r="36324" spans="1:4">
      <c r="C36324" t="s">
        <v>14208</v>
      </c>
    </row>
    <row r="36325" spans="1:4">
      <c r="C36325" t="s">
        <v>14209</v>
      </c>
    </row>
    <row r="36327" spans="1:4">
      <c r="A36327">
        <v>90106</v>
      </c>
      <c r="C36327" t="s">
        <v>14210</v>
      </c>
      <c r="D36327">
        <v>3</v>
      </c>
    </row>
    <row r="36329" spans="1:4">
      <c r="A36329">
        <v>90109</v>
      </c>
      <c r="C36329" t="s">
        <v>14196</v>
      </c>
      <c r="D36329" t="s">
        <v>155</v>
      </c>
    </row>
    <row r="36331" spans="1:4">
      <c r="A36331">
        <v>9011</v>
      </c>
      <c r="C36331" t="s">
        <v>14211</v>
      </c>
    </row>
    <row r="36332" spans="1:4">
      <c r="C36332" t="s">
        <v>14212</v>
      </c>
    </row>
    <row r="36333" spans="1:4">
      <c r="C36333" t="s">
        <v>14213</v>
      </c>
    </row>
    <row r="36335" spans="1:4">
      <c r="A36335">
        <v>90111</v>
      </c>
      <c r="C36335" t="s">
        <v>14214</v>
      </c>
      <c r="D36335">
        <v>3</v>
      </c>
    </row>
    <row r="36337" spans="1:4">
      <c r="A36337">
        <v>90112</v>
      </c>
      <c r="C36337" t="s">
        <v>14215</v>
      </c>
      <c r="D36337" t="s">
        <v>155</v>
      </c>
    </row>
    <row r="36338" spans="1:4">
      <c r="C36338" t="s">
        <v>14216</v>
      </c>
    </row>
    <row r="36340" spans="1:4">
      <c r="A36340">
        <v>90118</v>
      </c>
      <c r="C36340" t="s">
        <v>14217</v>
      </c>
      <c r="D36340">
        <v>3</v>
      </c>
    </row>
    <row r="36342" spans="1:4">
      <c r="A36342">
        <v>90119</v>
      </c>
      <c r="C36342" t="s">
        <v>14196</v>
      </c>
      <c r="D36342" t="s">
        <v>155</v>
      </c>
    </row>
    <row r="36344" spans="1:4">
      <c r="A36344">
        <v>9012</v>
      </c>
      <c r="C36344" t="s">
        <v>14218</v>
      </c>
    </row>
    <row r="36345" spans="1:4">
      <c r="C36345" t="s">
        <v>14219</v>
      </c>
    </row>
    <row r="36347" spans="1:4">
      <c r="A36347">
        <v>90121</v>
      </c>
      <c r="C36347" t="s">
        <v>14220</v>
      </c>
      <c r="D36347" t="s">
        <v>155</v>
      </c>
    </row>
    <row r="36348" spans="1:4">
      <c r="C36348" t="s">
        <v>14221</v>
      </c>
    </row>
    <row r="36350" spans="1:4">
      <c r="A36350">
        <v>90129</v>
      </c>
      <c r="C36350" t="s">
        <v>14196</v>
      </c>
      <c r="D36350" t="s">
        <v>155</v>
      </c>
    </row>
    <row r="36352" spans="1:4">
      <c r="A36352">
        <v>9013</v>
      </c>
      <c r="C36352" t="s">
        <v>14222</v>
      </c>
    </row>
    <row r="36353" spans="1:4">
      <c r="C36353" t="s">
        <v>14223</v>
      </c>
    </row>
    <row r="36354" spans="1:4">
      <c r="C36354" t="s">
        <v>14224</v>
      </c>
    </row>
    <row r="36355" spans="1:4">
      <c r="C36355" t="s">
        <v>14225</v>
      </c>
    </row>
    <row r="36356" spans="1:4">
      <c r="C36356" t="s">
        <v>14226</v>
      </c>
    </row>
    <row r="36357" spans="1:4">
      <c r="C36357" t="s">
        <v>11268</v>
      </c>
    </row>
    <row r="36359" spans="1:4">
      <c r="A36359">
        <v>90131</v>
      </c>
      <c r="C36359" t="s">
        <v>14227</v>
      </c>
      <c r="D36359" t="s">
        <v>155</v>
      </c>
    </row>
    <row r="36360" spans="1:4">
      <c r="C36360" t="s">
        <v>14228</v>
      </c>
    </row>
    <row r="36361" spans="1:4">
      <c r="C36361" t="s">
        <v>14229</v>
      </c>
    </row>
    <row r="36362" spans="1:4">
      <c r="C36362" t="s">
        <v>14230</v>
      </c>
    </row>
    <row r="36364" spans="1:4">
      <c r="A36364">
        <v>90132</v>
      </c>
      <c r="C36364" t="s">
        <v>14231</v>
      </c>
      <c r="D36364">
        <v>3</v>
      </c>
    </row>
    <row r="36366" spans="1:4">
      <c r="A36366">
        <v>90138</v>
      </c>
      <c r="C36366" t="s">
        <v>14232</v>
      </c>
      <c r="D36366" t="s">
        <v>155</v>
      </c>
    </row>
    <row r="36368" spans="1:4">
      <c r="A36368">
        <v>90139</v>
      </c>
      <c r="C36368" t="s">
        <v>14196</v>
      </c>
      <c r="D36368" t="s">
        <v>155</v>
      </c>
    </row>
    <row r="36370" spans="1:4">
      <c r="A36370">
        <v>9014</v>
      </c>
      <c r="C36370" t="s">
        <v>14233</v>
      </c>
    </row>
    <row r="36371" spans="1:4">
      <c r="C36371" t="s">
        <v>14234</v>
      </c>
    </row>
    <row r="36375" spans="1:4">
      <c r="A36375">
        <v>534</v>
      </c>
    </row>
    <row r="36377" spans="1:4">
      <c r="A36377" t="s">
        <v>0</v>
      </c>
      <c r="C36377" t="s">
        <v>1</v>
      </c>
      <c r="D36377" t="s">
        <v>2</v>
      </c>
    </row>
    <row r="36379" spans="1:4">
      <c r="A36379" t="s">
        <v>4</v>
      </c>
      <c r="B36379" t="s">
        <v>5</v>
      </c>
    </row>
    <row r="36380" spans="1:4">
      <c r="A36380" t="s">
        <v>7</v>
      </c>
      <c r="B36380" t="s">
        <v>8</v>
      </c>
    </row>
    <row r="36381" spans="1:4">
      <c r="A36381" t="s">
        <v>12</v>
      </c>
    </row>
    <row r="36382" spans="1:4">
      <c r="A36382">
        <v>-1</v>
      </c>
      <c r="B36382">
        <v>-2</v>
      </c>
      <c r="C36382">
        <v>-3</v>
      </c>
      <c r="D36382">
        <v>-4</v>
      </c>
    </row>
    <row r="36384" spans="1:4">
      <c r="A36384">
        <v>90141</v>
      </c>
      <c r="C36384" t="s">
        <v>14235</v>
      </c>
      <c r="D36384">
        <v>3</v>
      </c>
    </row>
    <row r="36386" spans="1:4">
      <c r="A36386">
        <v>90142</v>
      </c>
      <c r="C36386" t="s">
        <v>14236</v>
      </c>
      <c r="D36386" t="s">
        <v>155</v>
      </c>
    </row>
    <row r="36387" spans="1:4">
      <c r="C36387" t="s">
        <v>14237</v>
      </c>
    </row>
    <row r="36389" spans="1:4">
      <c r="A36389">
        <v>90148</v>
      </c>
      <c r="C36389" t="s">
        <v>14238</v>
      </c>
      <c r="D36389" t="s">
        <v>155</v>
      </c>
    </row>
    <row r="36391" spans="1:4">
      <c r="A36391">
        <v>90149</v>
      </c>
      <c r="C36391" t="s">
        <v>14196</v>
      </c>
      <c r="D36391" t="s">
        <v>155</v>
      </c>
    </row>
    <row r="36393" spans="1:4">
      <c r="A36393">
        <v>9015</v>
      </c>
      <c r="C36393" t="s">
        <v>14239</v>
      </c>
    </row>
    <row r="36394" spans="1:4">
      <c r="C36394" t="s">
        <v>14240</v>
      </c>
    </row>
    <row r="36395" spans="1:4">
      <c r="C36395" t="s">
        <v>14241</v>
      </c>
    </row>
    <row r="36396" spans="1:4">
      <c r="C36396" t="s">
        <v>14242</v>
      </c>
    </row>
    <row r="36397" spans="1:4">
      <c r="C36397" t="s">
        <v>14243</v>
      </c>
    </row>
    <row r="36399" spans="1:4">
      <c r="A36399">
        <v>90151</v>
      </c>
      <c r="C36399" t="s">
        <v>14244</v>
      </c>
      <c r="D36399">
        <v>3</v>
      </c>
    </row>
    <row r="36401" spans="1:4">
      <c r="A36401">
        <v>90152</v>
      </c>
      <c r="C36401" t="s">
        <v>14245</v>
      </c>
      <c r="D36401" t="s">
        <v>155</v>
      </c>
    </row>
    <row r="36403" spans="1:4">
      <c r="A36403">
        <v>90153</v>
      </c>
      <c r="C36403" t="s">
        <v>14246</v>
      </c>
      <c r="D36403">
        <v>3</v>
      </c>
    </row>
    <row r="36405" spans="1:4">
      <c r="A36405">
        <v>90154</v>
      </c>
      <c r="C36405" t="s">
        <v>14247</v>
      </c>
      <c r="D36405" t="s">
        <v>155</v>
      </c>
    </row>
    <row r="36406" spans="1:4">
      <c r="C36406" t="s">
        <v>10362</v>
      </c>
    </row>
    <row r="36408" spans="1:4">
      <c r="A36408">
        <v>90158</v>
      </c>
      <c r="C36408" t="s">
        <v>14238</v>
      </c>
      <c r="D36408" t="s">
        <v>155</v>
      </c>
    </row>
    <row r="36410" spans="1:4">
      <c r="A36410">
        <v>90159</v>
      </c>
      <c r="C36410" t="s">
        <v>14196</v>
      </c>
      <c r="D36410" t="s">
        <v>155</v>
      </c>
    </row>
    <row r="36412" spans="1:4">
      <c r="A36412">
        <v>9016</v>
      </c>
      <c r="C36412" t="s">
        <v>14248</v>
      </c>
    </row>
    <row r="36413" spans="1:4">
      <c r="C36413" t="s">
        <v>14249</v>
      </c>
    </row>
    <row r="36415" spans="1:4">
      <c r="A36415">
        <v>9016001</v>
      </c>
      <c r="C36415" t="s">
        <v>14250</v>
      </c>
      <c r="D36415">
        <v>3</v>
      </c>
    </row>
    <row r="36417" spans="1:4">
      <c r="A36417">
        <v>9016009</v>
      </c>
      <c r="C36417" t="s">
        <v>56</v>
      </c>
      <c r="D36417">
        <v>3</v>
      </c>
    </row>
    <row r="36419" spans="1:4">
      <c r="A36419">
        <v>9017</v>
      </c>
      <c r="C36419" t="s">
        <v>14251</v>
      </c>
    </row>
    <row r="36420" spans="1:4">
      <c r="C36420" t="s">
        <v>14252</v>
      </c>
    </row>
    <row r="36421" spans="1:4">
      <c r="C36421" t="s">
        <v>14253</v>
      </c>
    </row>
    <row r="36422" spans="1:4">
      <c r="C36422" t="s">
        <v>14254</v>
      </c>
    </row>
    <row r="36423" spans="1:4">
      <c r="C36423" t="s">
        <v>14255</v>
      </c>
    </row>
    <row r="36424" spans="1:4">
      <c r="C36424" t="s">
        <v>14256</v>
      </c>
    </row>
    <row r="36425" spans="1:4">
      <c r="C36425" t="s">
        <v>14257</v>
      </c>
    </row>
    <row r="36426" spans="1:4">
      <c r="C36426" t="s">
        <v>14258</v>
      </c>
    </row>
    <row r="36428" spans="1:4">
      <c r="C36428" t="s">
        <v>14259</v>
      </c>
    </row>
    <row r="36429" spans="1:4">
      <c r="C36429" t="s">
        <v>14260</v>
      </c>
    </row>
    <row r="36431" spans="1:4">
      <c r="A36431">
        <v>9017101</v>
      </c>
      <c r="C36431" t="s">
        <v>14261</v>
      </c>
      <c r="D36431" t="s">
        <v>155</v>
      </c>
    </row>
    <row r="36432" spans="1:4">
      <c r="C36432" t="s">
        <v>14262</v>
      </c>
    </row>
    <row r="36434" spans="1:4">
      <c r="A36434">
        <v>9017109</v>
      </c>
      <c r="C36434" t="s">
        <v>56</v>
      </c>
      <c r="D36434">
        <v>3</v>
      </c>
    </row>
    <row r="36436" spans="1:4">
      <c r="A36436">
        <v>90172</v>
      </c>
      <c r="C36436" t="s">
        <v>14263</v>
      </c>
      <c r="D36436" t="s">
        <v>265</v>
      </c>
    </row>
    <row r="36437" spans="1:4">
      <c r="C36437" t="s">
        <v>14264</v>
      </c>
    </row>
    <row r="36439" spans="1:4">
      <c r="C36439" t="s">
        <v>14265</v>
      </c>
    </row>
    <row r="36441" spans="1:4">
      <c r="A36441">
        <v>90173010</v>
      </c>
      <c r="C36441" t="s">
        <v>14266</v>
      </c>
      <c r="D36441">
        <v>11</v>
      </c>
    </row>
    <row r="36443" spans="1:4">
      <c r="A36443">
        <v>9017302</v>
      </c>
      <c r="C36443" t="s">
        <v>14267</v>
      </c>
      <c r="D36443" t="s">
        <v>155</v>
      </c>
    </row>
    <row r="36445" spans="1:4">
      <c r="C36445" t="s">
        <v>14268</v>
      </c>
    </row>
    <row r="36447" spans="1:4">
      <c r="A36447">
        <v>90178010</v>
      </c>
      <c r="C36447" t="s">
        <v>14269</v>
      </c>
      <c r="D36447" t="s">
        <v>265</v>
      </c>
    </row>
    <row r="36449" spans="1:4">
      <c r="A36449">
        <v>9017809</v>
      </c>
      <c r="C36449" t="s">
        <v>56</v>
      </c>
      <c r="D36449">
        <v>11</v>
      </c>
    </row>
    <row r="36452" spans="1:4">
      <c r="A36452">
        <v>535</v>
      </c>
    </row>
    <row r="36454" spans="1:4">
      <c r="A36454" t="s">
        <v>0</v>
      </c>
      <c r="C36454" t="s">
        <v>1</v>
      </c>
      <c r="D36454" t="s">
        <v>2</v>
      </c>
    </row>
    <row r="36456" spans="1:4">
      <c r="A36456" t="s">
        <v>4</v>
      </c>
      <c r="B36456" t="s">
        <v>5</v>
      </c>
    </row>
    <row r="36457" spans="1:4">
      <c r="A36457" t="s">
        <v>7</v>
      </c>
      <c r="B36457" t="s">
        <v>8</v>
      </c>
    </row>
    <row r="36458" spans="1:4">
      <c r="A36458" t="s">
        <v>12</v>
      </c>
    </row>
    <row r="36459" spans="1:4">
      <c r="A36459">
        <v>-1</v>
      </c>
      <c r="B36459">
        <v>-2</v>
      </c>
      <c r="C36459">
        <v>-3</v>
      </c>
      <c r="D36459">
        <v>-4</v>
      </c>
    </row>
    <row r="36461" spans="1:4">
      <c r="A36461">
        <v>90179</v>
      </c>
      <c r="C36461" t="s">
        <v>14196</v>
      </c>
      <c r="D36461" t="s">
        <v>265</v>
      </c>
    </row>
    <row r="36463" spans="1:4">
      <c r="A36463">
        <v>9018</v>
      </c>
      <c r="C36463" t="s">
        <v>14270</v>
      </c>
    </row>
    <row r="36464" spans="1:4">
      <c r="C36464" t="s">
        <v>14271</v>
      </c>
    </row>
    <row r="36465" spans="1:4">
      <c r="C36465" t="s">
        <v>14272</v>
      </c>
    </row>
    <row r="36466" spans="1:4">
      <c r="C36466" t="s">
        <v>14273</v>
      </c>
    </row>
    <row r="36467" spans="1:4">
      <c r="C36467" t="s">
        <v>14274</v>
      </c>
    </row>
    <row r="36469" spans="1:4">
      <c r="C36469" t="s">
        <v>14275</v>
      </c>
    </row>
    <row r="36470" spans="1:4">
      <c r="C36470" t="s">
        <v>14276</v>
      </c>
    </row>
    <row r="36471" spans="1:4">
      <c r="C36471" t="s">
        <v>14277</v>
      </c>
    </row>
    <row r="36473" spans="1:4">
      <c r="A36473">
        <v>901811</v>
      </c>
      <c r="C36473" t="s">
        <v>14278</v>
      </c>
      <c r="D36473">
        <v>3</v>
      </c>
    </row>
    <row r="36475" spans="1:4">
      <c r="A36475">
        <v>901812</v>
      </c>
      <c r="C36475" t="s">
        <v>14279</v>
      </c>
      <c r="D36475">
        <v>3</v>
      </c>
    </row>
    <row r="36477" spans="1:4">
      <c r="A36477">
        <v>901813</v>
      </c>
      <c r="C36477" t="s">
        <v>14280</v>
      </c>
      <c r="D36477">
        <v>3</v>
      </c>
    </row>
    <row r="36479" spans="1:4">
      <c r="A36479">
        <v>901814</v>
      </c>
      <c r="C36479" t="s">
        <v>14281</v>
      </c>
      <c r="D36479">
        <v>3</v>
      </c>
    </row>
    <row r="36481" spans="1:4">
      <c r="A36481">
        <v>901819</v>
      </c>
      <c r="C36481" t="s">
        <v>27</v>
      </c>
      <c r="D36481">
        <v>3</v>
      </c>
    </row>
    <row r="36483" spans="1:4">
      <c r="A36483">
        <v>90182</v>
      </c>
      <c r="C36483" t="s">
        <v>14282</v>
      </c>
      <c r="D36483" t="s">
        <v>155</v>
      </c>
    </row>
    <row r="36485" spans="1:4">
      <c r="C36485" t="s">
        <v>14283</v>
      </c>
    </row>
    <row r="36486" spans="1:4">
      <c r="C36486" t="s">
        <v>14284</v>
      </c>
    </row>
    <row r="36488" spans="1:4">
      <c r="C36488" t="s">
        <v>14285</v>
      </c>
    </row>
    <row r="36490" spans="1:4">
      <c r="A36490">
        <v>90183110</v>
      </c>
      <c r="C36490" t="s">
        <v>14286</v>
      </c>
      <c r="D36490">
        <v>20</v>
      </c>
    </row>
    <row r="36492" spans="1:4">
      <c r="A36492">
        <v>9018312</v>
      </c>
      <c r="C36492" t="s">
        <v>14287</v>
      </c>
      <c r="D36492">
        <v>20</v>
      </c>
    </row>
    <row r="36494" spans="1:4">
      <c r="A36494">
        <v>901832</v>
      </c>
      <c r="C36494" t="s">
        <v>14288</v>
      </c>
      <c r="D36494" t="s">
        <v>265</v>
      </c>
    </row>
    <row r="36496" spans="1:4">
      <c r="C36496" t="s">
        <v>676</v>
      </c>
    </row>
    <row r="36498" spans="1:4">
      <c r="A36498">
        <v>90183910</v>
      </c>
      <c r="C36498" t="s">
        <v>14289</v>
      </c>
      <c r="D36498" t="s">
        <v>98</v>
      </c>
    </row>
    <row r="36499" spans="1:4">
      <c r="C36499" t="s">
        <v>14290</v>
      </c>
    </row>
    <row r="36500" spans="1:4">
      <c r="C36500" t="s">
        <v>14291</v>
      </c>
    </row>
    <row r="36502" spans="1:4">
      <c r="A36502">
        <v>9018392</v>
      </c>
      <c r="C36502" t="s">
        <v>14289</v>
      </c>
      <c r="D36502" t="s">
        <v>98</v>
      </c>
    </row>
    <row r="36504" spans="1:4">
      <c r="C36504" t="s">
        <v>14292</v>
      </c>
    </row>
    <row r="36506" spans="1:4">
      <c r="A36506">
        <v>90183931</v>
      </c>
      <c r="C36506" t="s">
        <v>14293</v>
      </c>
      <c r="D36506">
        <v>3</v>
      </c>
    </row>
    <row r="36508" spans="1:4">
      <c r="A36508">
        <v>90183932</v>
      </c>
      <c r="C36508" t="s">
        <v>14294</v>
      </c>
      <c r="D36508">
        <v>3</v>
      </c>
    </row>
    <row r="36510" spans="1:4">
      <c r="A36510">
        <v>90183933</v>
      </c>
      <c r="C36510" t="s">
        <v>14295</v>
      </c>
      <c r="D36510" t="s">
        <v>155</v>
      </c>
    </row>
    <row r="36512" spans="1:4">
      <c r="A36512">
        <v>90183939</v>
      </c>
      <c r="C36512" t="s">
        <v>1213</v>
      </c>
      <c r="D36512">
        <v>3</v>
      </c>
    </row>
    <row r="36514" spans="1:4">
      <c r="A36514">
        <v>9018394</v>
      </c>
      <c r="C36514" t="s">
        <v>14296</v>
      </c>
      <c r="D36514">
        <v>20</v>
      </c>
    </row>
    <row r="36516" spans="1:4">
      <c r="A36516">
        <v>9018395</v>
      </c>
      <c r="C36516" t="s">
        <v>14297</v>
      </c>
      <c r="D36516">
        <v>3</v>
      </c>
    </row>
    <row r="36518" spans="1:4">
      <c r="A36518">
        <v>9018396</v>
      </c>
      <c r="C36518" t="s">
        <v>14298</v>
      </c>
      <c r="D36518">
        <v>3</v>
      </c>
    </row>
    <row r="36520" spans="1:4">
      <c r="A36520">
        <v>9018397</v>
      </c>
      <c r="C36520" t="s">
        <v>14299</v>
      </c>
      <c r="D36520">
        <v>3</v>
      </c>
    </row>
    <row r="36522" spans="1:4">
      <c r="A36522">
        <v>9018399</v>
      </c>
      <c r="C36522" t="s">
        <v>56</v>
      </c>
      <c r="D36522">
        <v>3</v>
      </c>
    </row>
    <row r="36524" spans="1:4">
      <c r="C36524" t="s">
        <v>14300</v>
      </c>
    </row>
    <row r="36525" spans="1:4">
      <c r="C36525" t="s">
        <v>14301</v>
      </c>
    </row>
    <row r="36527" spans="1:4">
      <c r="A36527">
        <v>901841</v>
      </c>
      <c r="C36527" t="s">
        <v>14302</v>
      </c>
      <c r="D36527" t="s">
        <v>155</v>
      </c>
    </row>
    <row r="36528" spans="1:4">
      <c r="C36528" t="s">
        <v>14303</v>
      </c>
    </row>
    <row r="36530" spans="1:4">
      <c r="A36530">
        <v>901849</v>
      </c>
      <c r="C36530" t="s">
        <v>27</v>
      </c>
      <c r="D36530">
        <v>11</v>
      </c>
    </row>
    <row r="36532" spans="1:4">
      <c r="A36532">
        <v>90185</v>
      </c>
      <c r="C36532" t="s">
        <v>14304</v>
      </c>
      <c r="D36532" t="s">
        <v>155</v>
      </c>
    </row>
    <row r="36536" spans="1:4">
      <c r="A36536">
        <v>536</v>
      </c>
    </row>
    <row r="36538" spans="1:4">
      <c r="A36538" t="s">
        <v>0</v>
      </c>
      <c r="C36538" t="s">
        <v>1</v>
      </c>
      <c r="D36538" t="s">
        <v>2</v>
      </c>
    </row>
    <row r="36540" spans="1:4">
      <c r="A36540" t="s">
        <v>4</v>
      </c>
      <c r="B36540" t="s">
        <v>5</v>
      </c>
    </row>
    <row r="36541" spans="1:4">
      <c r="A36541" t="s">
        <v>7</v>
      </c>
      <c r="B36541" t="s">
        <v>8</v>
      </c>
    </row>
    <row r="36542" spans="1:4">
      <c r="A36542" t="s">
        <v>12</v>
      </c>
    </row>
    <row r="36543" spans="1:4">
      <c r="A36543">
        <v>-1</v>
      </c>
      <c r="B36543">
        <v>-2</v>
      </c>
      <c r="C36543">
        <v>-3</v>
      </c>
      <c r="D36543">
        <v>-4</v>
      </c>
    </row>
    <row r="36545" spans="1:4">
      <c r="C36545" t="s">
        <v>14305</v>
      </c>
    </row>
    <row r="36547" spans="1:4">
      <c r="A36547">
        <v>90189010</v>
      </c>
      <c r="C36547" t="s">
        <v>14306</v>
      </c>
      <c r="D36547">
        <v>3</v>
      </c>
    </row>
    <row r="36549" spans="1:4">
      <c r="A36549">
        <v>9018902</v>
      </c>
      <c r="C36549" t="s">
        <v>14307</v>
      </c>
      <c r="D36549">
        <v>3</v>
      </c>
    </row>
    <row r="36551" spans="1:4">
      <c r="A36551">
        <v>9018903</v>
      </c>
      <c r="C36551" t="s">
        <v>14308</v>
      </c>
      <c r="D36551">
        <v>3</v>
      </c>
    </row>
    <row r="36553" spans="1:4">
      <c r="A36553">
        <v>9018904</v>
      </c>
      <c r="C36553" t="s">
        <v>14309</v>
      </c>
      <c r="D36553">
        <v>3</v>
      </c>
    </row>
    <row r="36555" spans="1:4">
      <c r="A36555">
        <v>9018905</v>
      </c>
      <c r="C36555" t="s">
        <v>14310</v>
      </c>
      <c r="D36555">
        <v>3</v>
      </c>
    </row>
    <row r="36557" spans="1:4">
      <c r="A36557">
        <v>9018906</v>
      </c>
      <c r="C36557" t="s">
        <v>14311</v>
      </c>
      <c r="D36557">
        <v>3</v>
      </c>
    </row>
    <row r="36559" spans="1:4">
      <c r="A36559">
        <v>9018907</v>
      </c>
      <c r="C36559" t="s">
        <v>14312</v>
      </c>
      <c r="D36559">
        <v>3</v>
      </c>
    </row>
    <row r="36561" spans="1:4">
      <c r="A36561">
        <v>9018909</v>
      </c>
      <c r="C36561" t="s">
        <v>56</v>
      </c>
      <c r="D36561">
        <v>3</v>
      </c>
    </row>
    <row r="36563" spans="1:4">
      <c r="A36563">
        <v>9019</v>
      </c>
      <c r="C36563" t="s">
        <v>14313</v>
      </c>
    </row>
    <row r="36564" spans="1:4">
      <c r="C36564" t="s">
        <v>14314</v>
      </c>
    </row>
    <row r="36565" spans="1:4">
      <c r="C36565" t="s">
        <v>14315</v>
      </c>
    </row>
    <row r="36566" spans="1:4">
      <c r="C36566" t="s">
        <v>14316</v>
      </c>
    </row>
    <row r="36567" spans="1:4">
      <c r="C36567" t="s">
        <v>14317</v>
      </c>
    </row>
    <row r="36569" spans="1:4">
      <c r="A36569">
        <v>90191</v>
      </c>
      <c r="C36569" t="s">
        <v>14318</v>
      </c>
      <c r="D36569" t="s">
        <v>155</v>
      </c>
    </row>
    <row r="36570" spans="1:4">
      <c r="C36570" t="s">
        <v>14319</v>
      </c>
    </row>
    <row r="36571" spans="1:4">
      <c r="C36571" t="s">
        <v>11925</v>
      </c>
    </row>
    <row r="36573" spans="1:4">
      <c r="C36573" t="s">
        <v>14320</v>
      </c>
    </row>
    <row r="36574" spans="1:4">
      <c r="C36574" t="s">
        <v>14321</v>
      </c>
    </row>
    <row r="36575" spans="1:4">
      <c r="C36575" t="s">
        <v>14322</v>
      </c>
    </row>
    <row r="36577" spans="1:4">
      <c r="A36577">
        <v>9019201</v>
      </c>
      <c r="C36577" t="s">
        <v>14323</v>
      </c>
      <c r="D36577">
        <v>3</v>
      </c>
    </row>
    <row r="36579" spans="1:4">
      <c r="A36579">
        <v>9019202</v>
      </c>
      <c r="C36579" t="s">
        <v>14324</v>
      </c>
      <c r="D36579">
        <v>3</v>
      </c>
    </row>
    <row r="36581" spans="1:4">
      <c r="A36581">
        <v>9019203</v>
      </c>
      <c r="C36581" t="s">
        <v>14325</v>
      </c>
      <c r="D36581">
        <v>3</v>
      </c>
    </row>
    <row r="36583" spans="1:4">
      <c r="A36583">
        <v>9019209</v>
      </c>
      <c r="C36583" t="s">
        <v>56</v>
      </c>
      <c r="D36583">
        <v>3</v>
      </c>
    </row>
    <row r="36585" spans="1:4">
      <c r="A36585">
        <v>902</v>
      </c>
      <c r="C36585" t="s">
        <v>14326</v>
      </c>
    </row>
    <row r="36586" spans="1:4">
      <c r="C36586" t="s">
        <v>14327</v>
      </c>
    </row>
    <row r="36587" spans="1:4">
      <c r="C36587" t="s">
        <v>14328</v>
      </c>
    </row>
    <row r="36589" spans="1:4">
      <c r="A36589">
        <v>9020001</v>
      </c>
      <c r="C36589" t="s">
        <v>14329</v>
      </c>
      <c r="D36589">
        <v>3</v>
      </c>
    </row>
    <row r="36591" spans="1:4">
      <c r="A36591">
        <v>9020002</v>
      </c>
      <c r="C36591" t="s">
        <v>14330</v>
      </c>
      <c r="D36591">
        <v>3</v>
      </c>
    </row>
    <row r="36593" spans="1:4">
      <c r="A36593">
        <v>9021</v>
      </c>
      <c r="C36593" t="s">
        <v>14331</v>
      </c>
    </row>
    <row r="36594" spans="1:4">
      <c r="C36594" t="s">
        <v>14332</v>
      </c>
    </row>
    <row r="36595" spans="1:4">
      <c r="C36595" t="s">
        <v>14333</v>
      </c>
    </row>
    <row r="36596" spans="1:4">
      <c r="C36596" t="s">
        <v>14334</v>
      </c>
    </row>
    <row r="36597" spans="1:4">
      <c r="C36597" t="s">
        <v>14335</v>
      </c>
    </row>
    <row r="36598" spans="1:4">
      <c r="C36598" t="s">
        <v>14336</v>
      </c>
    </row>
    <row r="36600" spans="1:4">
      <c r="A36600">
        <v>90211</v>
      </c>
      <c r="C36600" t="s">
        <v>14337</v>
      </c>
      <c r="D36600" t="s">
        <v>155</v>
      </c>
    </row>
    <row r="36602" spans="1:4">
      <c r="C36602" t="s">
        <v>14338</v>
      </c>
    </row>
    <row r="36604" spans="1:4">
      <c r="A36604">
        <v>90212100</v>
      </c>
      <c r="C36604" t="s">
        <v>14339</v>
      </c>
      <c r="D36604">
        <v>3</v>
      </c>
    </row>
    <row r="36606" spans="1:4">
      <c r="A36606">
        <v>902129</v>
      </c>
      <c r="C36606" t="s">
        <v>27</v>
      </c>
      <c r="D36606">
        <v>3</v>
      </c>
    </row>
    <row r="36608" spans="1:4">
      <c r="C36608" t="s">
        <v>14340</v>
      </c>
    </row>
    <row r="36610" spans="1:4">
      <c r="A36610">
        <v>90213100</v>
      </c>
      <c r="C36610" t="s">
        <v>14341</v>
      </c>
      <c r="D36610">
        <v>3</v>
      </c>
    </row>
    <row r="36612" spans="1:4">
      <c r="A36612">
        <v>902139</v>
      </c>
      <c r="C36612" t="s">
        <v>27</v>
      </c>
      <c r="D36612">
        <v>3</v>
      </c>
    </row>
    <row r="36615" spans="1:4">
      <c r="A36615">
        <v>537</v>
      </c>
    </row>
    <row r="36617" spans="1:4">
      <c r="A36617" t="s">
        <v>0</v>
      </c>
      <c r="C36617" t="s">
        <v>1</v>
      </c>
      <c r="D36617" t="s">
        <v>2</v>
      </c>
    </row>
    <row r="36619" spans="1:4">
      <c r="A36619" t="s">
        <v>4</v>
      </c>
      <c r="B36619" t="s">
        <v>5</v>
      </c>
    </row>
    <row r="36620" spans="1:4">
      <c r="A36620" t="s">
        <v>7</v>
      </c>
      <c r="B36620" t="s">
        <v>8</v>
      </c>
    </row>
    <row r="36621" spans="1:4">
      <c r="A36621" t="s">
        <v>12</v>
      </c>
    </row>
    <row r="36622" spans="1:4">
      <c r="A36622">
        <v>-1</v>
      </c>
      <c r="B36622">
        <v>-2</v>
      </c>
      <c r="C36622">
        <v>-3</v>
      </c>
      <c r="D36622">
        <v>-4</v>
      </c>
    </row>
    <row r="36624" spans="1:4">
      <c r="A36624">
        <v>90214</v>
      </c>
      <c r="C36624" t="s">
        <v>14342</v>
      </c>
      <c r="D36624" t="s">
        <v>155</v>
      </c>
    </row>
    <row r="36626" spans="1:4">
      <c r="A36626">
        <v>90215</v>
      </c>
      <c r="C36626" t="s">
        <v>14343</v>
      </c>
      <c r="D36626" t="s">
        <v>155</v>
      </c>
    </row>
    <row r="36627" spans="1:4">
      <c r="C36627" t="s">
        <v>14344</v>
      </c>
    </row>
    <row r="36629" spans="1:4">
      <c r="A36629">
        <v>90219</v>
      </c>
      <c r="C36629" t="s">
        <v>33</v>
      </c>
      <c r="D36629">
        <v>3</v>
      </c>
    </row>
    <row r="36631" spans="1:4">
      <c r="A36631">
        <v>9022</v>
      </c>
      <c r="C36631" t="s">
        <v>14345</v>
      </c>
    </row>
    <row r="36632" spans="1:4">
      <c r="C36632" t="s">
        <v>14346</v>
      </c>
    </row>
    <row r="36633" spans="1:4">
      <c r="C36633" t="s">
        <v>14347</v>
      </c>
    </row>
    <row r="36634" spans="1:4">
      <c r="C36634" t="s">
        <v>14348</v>
      </c>
    </row>
    <row r="36635" spans="1:4">
      <c r="C36635" t="s">
        <v>14349</v>
      </c>
    </row>
    <row r="36636" spans="1:4">
      <c r="C36636" t="s">
        <v>14350</v>
      </c>
    </row>
    <row r="36637" spans="1:4">
      <c r="C36637" t="s">
        <v>14351</v>
      </c>
    </row>
    <row r="36638" spans="1:4">
      <c r="C36638" t="s">
        <v>14352</v>
      </c>
    </row>
    <row r="36640" spans="1:4">
      <c r="C36640" t="s">
        <v>14353</v>
      </c>
    </row>
    <row r="36641" spans="1:4">
      <c r="C36641" t="s">
        <v>14354</v>
      </c>
    </row>
    <row r="36642" spans="1:4">
      <c r="C36642" t="s">
        <v>14348</v>
      </c>
    </row>
    <row r="36643" spans="1:4">
      <c r="C36643" t="s">
        <v>11875</v>
      </c>
    </row>
    <row r="36644" spans="1:4">
      <c r="A36644">
        <v>902212</v>
      </c>
      <c r="C36644" t="s">
        <v>14355</v>
      </c>
      <c r="D36644">
        <v>3</v>
      </c>
    </row>
    <row r="36646" spans="1:4">
      <c r="A36646">
        <v>902213</v>
      </c>
      <c r="C36646" t="s">
        <v>14356</v>
      </c>
      <c r="D36646">
        <v>3</v>
      </c>
    </row>
    <row r="36648" spans="1:4">
      <c r="A36648">
        <v>902214</v>
      </c>
      <c r="C36648" t="s">
        <v>14357</v>
      </c>
      <c r="D36648" t="s">
        <v>155</v>
      </c>
    </row>
    <row r="36650" spans="1:4">
      <c r="A36650">
        <v>902219</v>
      </c>
      <c r="C36650" t="s">
        <v>14358</v>
      </c>
      <c r="D36650">
        <v>3</v>
      </c>
    </row>
    <row r="36652" spans="1:4">
      <c r="C36652" t="s">
        <v>14359</v>
      </c>
    </row>
    <row r="36653" spans="1:4">
      <c r="C36653" t="s">
        <v>14360</v>
      </c>
    </row>
    <row r="36654" spans="1:4">
      <c r="C36654" t="s">
        <v>14361</v>
      </c>
    </row>
    <row r="36655" spans="1:4">
      <c r="C36655" t="s">
        <v>14362</v>
      </c>
    </row>
    <row r="36657" spans="1:4">
      <c r="A36657">
        <v>902221</v>
      </c>
      <c r="C36657" t="s">
        <v>14363</v>
      </c>
      <c r="D36657" t="s">
        <v>155</v>
      </c>
    </row>
    <row r="36658" spans="1:4">
      <c r="C36658" t="s">
        <v>14364</v>
      </c>
    </row>
    <row r="36659" spans="1:4">
      <c r="A36659">
        <v>902229</v>
      </c>
      <c r="C36659" t="s">
        <v>14358</v>
      </c>
      <c r="D36659">
        <v>3</v>
      </c>
    </row>
    <row r="36661" spans="1:4">
      <c r="A36661">
        <v>90223</v>
      </c>
      <c r="C36661" t="s">
        <v>14365</v>
      </c>
      <c r="D36661">
        <v>3</v>
      </c>
    </row>
    <row r="36663" spans="1:4">
      <c r="A36663">
        <v>90229</v>
      </c>
      <c r="C36663" t="s">
        <v>14366</v>
      </c>
      <c r="D36663" t="s">
        <v>155</v>
      </c>
    </row>
    <row r="36665" spans="1:4">
      <c r="A36665">
        <v>9023</v>
      </c>
      <c r="C36665" t="s">
        <v>14367</v>
      </c>
      <c r="D36665">
        <v>3</v>
      </c>
    </row>
    <row r="36666" spans="1:4">
      <c r="C36666" t="s">
        <v>14368</v>
      </c>
    </row>
    <row r="36667" spans="1:4">
      <c r="C36667" t="s">
        <v>14369</v>
      </c>
    </row>
    <row r="36668" spans="1:4">
      <c r="C36668" t="s">
        <v>14370</v>
      </c>
    </row>
    <row r="36670" spans="1:4">
      <c r="A36670">
        <v>9024</v>
      </c>
      <c r="C36670" t="s">
        <v>14371</v>
      </c>
    </row>
    <row r="36671" spans="1:4">
      <c r="C36671" t="s">
        <v>14372</v>
      </c>
    </row>
    <row r="36672" spans="1:4">
      <c r="C36672" t="s">
        <v>14373</v>
      </c>
    </row>
    <row r="36673" spans="1:5">
      <c r="C36673" t="s">
        <v>14374</v>
      </c>
    </row>
    <row r="36674" spans="1:5">
      <c r="C36674" t="s">
        <v>14375</v>
      </c>
    </row>
    <row r="36676" spans="1:5">
      <c r="A36676">
        <v>90241</v>
      </c>
      <c r="C36676" t="s">
        <v>14376</v>
      </c>
      <c r="D36676" t="s">
        <v>155</v>
      </c>
    </row>
    <row r="36678" spans="1:5">
      <c r="A36678">
        <v>90248</v>
      </c>
      <c r="C36678" t="s">
        <v>14377</v>
      </c>
      <c r="D36678" t="s">
        <v>155</v>
      </c>
    </row>
    <row r="36680" spans="1:5">
      <c r="A36680">
        <v>90249</v>
      </c>
      <c r="C36680" t="s">
        <v>14196</v>
      </c>
      <c r="D36680" t="s">
        <v>155</v>
      </c>
    </row>
    <row r="36686" spans="1:5">
      <c r="A36686">
        <v>538</v>
      </c>
    </row>
    <row r="36688" spans="1:5">
      <c r="A36688" t="s">
        <v>0</v>
      </c>
      <c r="D36688" t="s">
        <v>1</v>
      </c>
      <c r="E36688" t="s">
        <v>2</v>
      </c>
    </row>
    <row r="36690" spans="1:5">
      <c r="A36690" t="s">
        <v>4</v>
      </c>
      <c r="B36690" t="s">
        <v>5</v>
      </c>
    </row>
    <row r="36691" spans="1:5">
      <c r="A36691" t="s">
        <v>7</v>
      </c>
      <c r="B36691" t="s">
        <v>8</v>
      </c>
    </row>
    <row r="36692" spans="1:5">
      <c r="A36692" t="s">
        <v>12</v>
      </c>
    </row>
    <row r="36693" spans="1:5">
      <c r="A36693">
        <v>-1</v>
      </c>
      <c r="B36693">
        <v>-2</v>
      </c>
      <c r="D36693">
        <v>-3</v>
      </c>
      <c r="E36693">
        <v>-4</v>
      </c>
    </row>
    <row r="36695" spans="1:5">
      <c r="A36695">
        <v>9025</v>
      </c>
      <c r="C36695" t="s">
        <v>14378</v>
      </c>
    </row>
    <row r="36696" spans="1:5">
      <c r="C36696" t="s">
        <v>14379</v>
      </c>
    </row>
    <row r="36697" spans="1:5">
      <c r="C36697" t="s">
        <v>14380</v>
      </c>
    </row>
    <row r="36698" spans="1:5">
      <c r="C36698" t="s">
        <v>14381</v>
      </c>
    </row>
    <row r="36699" spans="1:5">
      <c r="C36699" t="s">
        <v>14382</v>
      </c>
    </row>
    <row r="36700" spans="1:5">
      <c r="C36700" t="s">
        <v>14383</v>
      </c>
    </row>
    <row r="36701" spans="1:5">
      <c r="C36701" t="s">
        <v>14384</v>
      </c>
    </row>
    <row r="36703" spans="1:5">
      <c r="C36703" t="s">
        <v>14385</v>
      </c>
    </row>
    <row r="36705" spans="1:5">
      <c r="A36705">
        <v>90251110</v>
      </c>
      <c r="C36705" t="s">
        <v>14386</v>
      </c>
      <c r="E36705">
        <v>3</v>
      </c>
    </row>
    <row r="36707" spans="1:5">
      <c r="A36707">
        <v>9025119</v>
      </c>
      <c r="C36707" t="s">
        <v>56</v>
      </c>
      <c r="E36707">
        <v>3</v>
      </c>
    </row>
    <row r="36709" spans="1:5">
      <c r="A36709">
        <v>902519</v>
      </c>
      <c r="C36709" t="s">
        <v>27</v>
      </c>
      <c r="E36709">
        <v>3</v>
      </c>
    </row>
    <row r="36711" spans="1:5">
      <c r="C36711" t="s">
        <v>14268</v>
      </c>
    </row>
    <row r="36713" spans="1:5">
      <c r="A36713">
        <v>90258010</v>
      </c>
      <c r="C36713" t="s">
        <v>14387</v>
      </c>
      <c r="E36713">
        <v>3</v>
      </c>
    </row>
    <row r="36715" spans="1:5">
      <c r="A36715">
        <v>9025802</v>
      </c>
      <c r="C36715" t="s">
        <v>14388</v>
      </c>
      <c r="E36715">
        <v>3</v>
      </c>
    </row>
    <row r="36717" spans="1:5">
      <c r="A36717">
        <v>9025803</v>
      </c>
      <c r="C36717" t="s">
        <v>14389</v>
      </c>
      <c r="E36717" t="s">
        <v>5220</v>
      </c>
    </row>
    <row r="36718" spans="1:5">
      <c r="C36718" t="s">
        <v>14390</v>
      </c>
    </row>
    <row r="36719" spans="1:5">
      <c r="C36719" t="s">
        <v>5388</v>
      </c>
    </row>
    <row r="36721" spans="1:5">
      <c r="A36721">
        <v>9025809</v>
      </c>
      <c r="C36721" t="s">
        <v>56</v>
      </c>
      <c r="E36721">
        <v>3</v>
      </c>
    </row>
    <row r="36723" spans="1:5">
      <c r="A36723">
        <v>90259</v>
      </c>
      <c r="C36723" t="s">
        <v>14196</v>
      </c>
      <c r="E36723" t="s">
        <v>155</v>
      </c>
    </row>
    <row r="36725" spans="1:5">
      <c r="A36725">
        <v>9026</v>
      </c>
      <c r="C36725" t="s">
        <v>14391</v>
      </c>
    </row>
    <row r="36726" spans="1:5">
      <c r="C36726" t="s">
        <v>14392</v>
      </c>
    </row>
    <row r="36727" spans="1:5">
      <c r="C36727" t="s">
        <v>14393</v>
      </c>
    </row>
    <row r="36728" spans="1:5">
      <c r="C36728" t="s">
        <v>14394</v>
      </c>
    </row>
    <row r="36729" spans="1:5">
      <c r="C36729" t="s">
        <v>14395</v>
      </c>
    </row>
    <row r="36730" spans="1:5">
      <c r="C36730" t="s">
        <v>14396</v>
      </c>
    </row>
    <row r="36731" spans="1:5">
      <c r="C36731" t="s">
        <v>14397</v>
      </c>
    </row>
    <row r="36733" spans="1:5">
      <c r="C36733" t="s">
        <v>14398</v>
      </c>
    </row>
    <row r="36734" spans="1:5">
      <c r="C36734" t="s">
        <v>14399</v>
      </c>
    </row>
    <row r="36736" spans="1:5">
      <c r="A36736">
        <v>9026101</v>
      </c>
      <c r="C36736" t="s">
        <v>14400</v>
      </c>
      <c r="E36736">
        <v>35</v>
      </c>
    </row>
    <row r="36737" spans="1:5">
      <c r="C36737" t="s">
        <v>14401</v>
      </c>
    </row>
    <row r="36738" spans="1:5">
      <c r="C36738" t="s">
        <v>14402</v>
      </c>
    </row>
    <row r="36739" spans="1:5">
      <c r="C36739" t="s">
        <v>14403</v>
      </c>
    </row>
    <row r="36741" spans="1:5">
      <c r="A36741">
        <v>9026102</v>
      </c>
      <c r="C36741" t="s">
        <v>2414</v>
      </c>
      <c r="D36741" t="s">
        <v>14404</v>
      </c>
      <c r="E36741">
        <v>35</v>
      </c>
    </row>
    <row r="36742" spans="1:5">
      <c r="C36742" t="s">
        <v>10264</v>
      </c>
    </row>
    <row r="36743" spans="1:5">
      <c r="C36743" t="s">
        <v>11437</v>
      </c>
    </row>
    <row r="36744" spans="1:5">
      <c r="C36744" t="s">
        <v>14405</v>
      </c>
    </row>
    <row r="36745" spans="1:5">
      <c r="C36745">
        <v>8704.3189999999995</v>
      </c>
    </row>
    <row r="36746" spans="1:5">
      <c r="A36746">
        <v>9026103</v>
      </c>
      <c r="C36746" t="s">
        <v>5219</v>
      </c>
      <c r="E36746" t="s">
        <v>5220</v>
      </c>
    </row>
    <row r="36748" spans="1:5">
      <c r="A36748">
        <v>9026109</v>
      </c>
      <c r="C36748" t="s">
        <v>2414</v>
      </c>
      <c r="D36748" t="s">
        <v>79</v>
      </c>
      <c r="E36748">
        <v>3</v>
      </c>
    </row>
    <row r="36750" spans="1:5">
      <c r="A36750">
        <v>90262</v>
      </c>
      <c r="C36750" t="s">
        <v>14406</v>
      </c>
      <c r="E36750" t="s">
        <v>155</v>
      </c>
    </row>
    <row r="36752" spans="1:5">
      <c r="A36752">
        <v>90268</v>
      </c>
      <c r="C36752" t="s">
        <v>14407</v>
      </c>
      <c r="E36752" t="s">
        <v>155</v>
      </c>
    </row>
    <row r="36754" spans="1:5">
      <c r="A36754">
        <v>90269</v>
      </c>
      <c r="C36754" t="s">
        <v>14196</v>
      </c>
      <c r="E36754" t="s">
        <v>155</v>
      </c>
    </row>
    <row r="36761" spans="1:5">
      <c r="A36761">
        <v>539</v>
      </c>
    </row>
    <row r="36763" spans="1:5">
      <c r="A36763" t="s">
        <v>0</v>
      </c>
      <c r="D36763" t="s">
        <v>1</v>
      </c>
      <c r="E36763" t="s">
        <v>2</v>
      </c>
    </row>
    <row r="36765" spans="1:5">
      <c r="A36765" t="s">
        <v>4</v>
      </c>
      <c r="B36765" t="s">
        <v>5</v>
      </c>
    </row>
    <row r="36766" spans="1:5">
      <c r="A36766" t="s">
        <v>7</v>
      </c>
      <c r="B36766" t="s">
        <v>8</v>
      </c>
    </row>
    <row r="36767" spans="1:5">
      <c r="A36767" t="s">
        <v>12</v>
      </c>
    </row>
    <row r="36768" spans="1:5">
      <c r="A36768">
        <v>-1</v>
      </c>
      <c r="B36768">
        <v>-2</v>
      </c>
      <c r="D36768">
        <v>-3</v>
      </c>
      <c r="E36768">
        <v>-4</v>
      </c>
    </row>
    <row r="36770" spans="1:5">
      <c r="A36770">
        <v>9027</v>
      </c>
      <c r="C36770" t="s">
        <v>14408</v>
      </c>
    </row>
    <row r="36771" spans="1:5">
      <c r="C36771" t="s">
        <v>14409</v>
      </c>
    </row>
    <row r="36772" spans="1:5">
      <c r="C36772" t="s">
        <v>14410</v>
      </c>
    </row>
    <row r="36773" spans="1:5">
      <c r="C36773" t="s">
        <v>14411</v>
      </c>
    </row>
    <row r="36774" spans="1:5">
      <c r="C36774" t="s">
        <v>14412</v>
      </c>
    </row>
    <row r="36775" spans="1:5">
      <c r="C36775" t="s">
        <v>14413</v>
      </c>
    </row>
    <row r="36776" spans="1:5">
      <c r="C36776" t="s">
        <v>14414</v>
      </c>
    </row>
    <row r="36777" spans="1:5">
      <c r="C36777" t="s">
        <v>14412</v>
      </c>
    </row>
    <row r="36778" spans="1:5">
      <c r="C36778" t="s">
        <v>14415</v>
      </c>
    </row>
    <row r="36779" spans="1:5">
      <c r="C36779" t="s">
        <v>14416</v>
      </c>
    </row>
    <row r="36781" spans="1:5">
      <c r="A36781">
        <v>90271</v>
      </c>
      <c r="C36781" t="s">
        <v>14417</v>
      </c>
      <c r="E36781" t="s">
        <v>155</v>
      </c>
    </row>
    <row r="36783" spans="1:5">
      <c r="A36783">
        <v>90272</v>
      </c>
      <c r="C36783" t="s">
        <v>14418</v>
      </c>
      <c r="E36783" t="s">
        <v>155</v>
      </c>
    </row>
    <row r="36784" spans="1:5">
      <c r="C36784" t="s">
        <v>14419</v>
      </c>
    </row>
    <row r="36785" spans="1:5">
      <c r="A36785">
        <v>90273</v>
      </c>
      <c r="C36785" t="s">
        <v>14420</v>
      </c>
      <c r="E36785" t="s">
        <v>155</v>
      </c>
    </row>
    <row r="36786" spans="1:5">
      <c r="C36786" t="s">
        <v>14421</v>
      </c>
    </row>
    <row r="36787" spans="1:5">
      <c r="C36787" t="s">
        <v>14422</v>
      </c>
    </row>
    <row r="36789" spans="1:5">
      <c r="A36789">
        <v>90275</v>
      </c>
      <c r="C36789" t="s">
        <v>14423</v>
      </c>
      <c r="E36789" t="s">
        <v>155</v>
      </c>
    </row>
    <row r="36790" spans="1:5">
      <c r="C36790" t="s">
        <v>14424</v>
      </c>
      <c r="D36790" t="s">
        <v>14425</v>
      </c>
    </row>
    <row r="36792" spans="1:5">
      <c r="A36792">
        <v>90278</v>
      </c>
      <c r="C36792" t="s">
        <v>14426</v>
      </c>
      <c r="E36792" t="s">
        <v>155</v>
      </c>
    </row>
    <row r="36794" spans="1:5">
      <c r="A36794">
        <v>90279</v>
      </c>
      <c r="C36794" t="s">
        <v>14427</v>
      </c>
      <c r="E36794" t="s">
        <v>155</v>
      </c>
    </row>
    <row r="36796" spans="1:5">
      <c r="A36796">
        <v>9028</v>
      </c>
      <c r="C36796" t="s">
        <v>14428</v>
      </c>
    </row>
    <row r="36797" spans="1:5">
      <c r="C36797" t="s">
        <v>14429</v>
      </c>
    </row>
    <row r="36799" spans="1:5">
      <c r="A36799">
        <v>90281</v>
      </c>
      <c r="C36799" t="s">
        <v>14430</v>
      </c>
      <c r="E36799">
        <v>20</v>
      </c>
    </row>
    <row r="36801" spans="1:5">
      <c r="A36801">
        <v>90282</v>
      </c>
      <c r="C36801" t="s">
        <v>14431</v>
      </c>
      <c r="E36801">
        <v>20</v>
      </c>
    </row>
    <row r="36803" spans="1:5">
      <c r="A36803">
        <v>90283</v>
      </c>
      <c r="C36803" t="s">
        <v>14432</v>
      </c>
      <c r="E36803">
        <v>20</v>
      </c>
    </row>
    <row r="36805" spans="1:5">
      <c r="C36805" t="s">
        <v>14184</v>
      </c>
    </row>
    <row r="36807" spans="1:5">
      <c r="A36807">
        <v>90289010</v>
      </c>
      <c r="C36807" t="s">
        <v>14433</v>
      </c>
      <c r="E36807" t="s">
        <v>265</v>
      </c>
    </row>
    <row r="36808" spans="1:5">
      <c r="C36808" t="s">
        <v>14434</v>
      </c>
    </row>
    <row r="36810" spans="1:5">
      <c r="A36810">
        <v>9028902</v>
      </c>
      <c r="C36810" t="s">
        <v>14435</v>
      </c>
      <c r="E36810">
        <v>20</v>
      </c>
    </row>
    <row r="36812" spans="1:5">
      <c r="A36812">
        <v>9028909</v>
      </c>
      <c r="C36812" t="s">
        <v>56</v>
      </c>
      <c r="E36812">
        <v>11</v>
      </c>
    </row>
    <row r="36814" spans="1:5">
      <c r="A36814">
        <v>9029</v>
      </c>
      <c r="C36814" t="s">
        <v>14436</v>
      </c>
    </row>
    <row r="36815" spans="1:5">
      <c r="C36815" t="s">
        <v>14437</v>
      </c>
    </row>
    <row r="36816" spans="1:5">
      <c r="C36816" t="s">
        <v>14438</v>
      </c>
    </row>
    <row r="36817" spans="1:5">
      <c r="C36817" t="s">
        <v>14439</v>
      </c>
    </row>
    <row r="36818" spans="1:5">
      <c r="C36818" t="s">
        <v>14440</v>
      </c>
    </row>
    <row r="36820" spans="1:5">
      <c r="C36820" t="s">
        <v>14441</v>
      </c>
    </row>
    <row r="36821" spans="1:5">
      <c r="C36821" t="s">
        <v>14437</v>
      </c>
    </row>
    <row r="36822" spans="1:5">
      <c r="C36822" t="s">
        <v>14284</v>
      </c>
    </row>
    <row r="36823" spans="1:5">
      <c r="A36823">
        <v>9029101</v>
      </c>
      <c r="C36823" t="s">
        <v>14442</v>
      </c>
      <c r="E36823" t="s">
        <v>5220</v>
      </c>
    </row>
    <row r="36825" spans="1:5">
      <c r="A36825">
        <v>9029102</v>
      </c>
      <c r="C36825" t="s">
        <v>14443</v>
      </c>
      <c r="E36825">
        <v>35</v>
      </c>
    </row>
    <row r="36827" spans="1:5">
      <c r="A36827">
        <v>9029109</v>
      </c>
      <c r="C36827" t="s">
        <v>56</v>
      </c>
      <c r="E36827">
        <v>35</v>
      </c>
    </row>
    <row r="36829" spans="1:5">
      <c r="C36829" t="s">
        <v>14444</v>
      </c>
    </row>
    <row r="36830" spans="1:5">
      <c r="C36830" t="s">
        <v>14445</v>
      </c>
    </row>
    <row r="36831" spans="1:5">
      <c r="C36831" t="s">
        <v>14446</v>
      </c>
    </row>
    <row r="36834" spans="1:5">
      <c r="A36834" t="s">
        <v>14447</v>
      </c>
    </row>
    <row r="36836" spans="1:5">
      <c r="A36836" t="s">
        <v>0</v>
      </c>
      <c r="D36836" t="s">
        <v>1</v>
      </c>
      <c r="E36836" t="s">
        <v>2</v>
      </c>
    </row>
    <row r="36838" spans="1:5">
      <c r="A36838" t="s">
        <v>4</v>
      </c>
      <c r="B36838" t="s">
        <v>5</v>
      </c>
    </row>
    <row r="36839" spans="1:5">
      <c r="A36839" t="s">
        <v>7</v>
      </c>
      <c r="B36839" t="s">
        <v>8</v>
      </c>
    </row>
    <row r="36840" spans="1:5">
      <c r="A36840" t="s">
        <v>12</v>
      </c>
    </row>
    <row r="36841" spans="1:5">
      <c r="A36841">
        <v>-1</v>
      </c>
      <c r="B36841">
        <v>-2</v>
      </c>
      <c r="D36841">
        <v>-3</v>
      </c>
      <c r="E36841">
        <v>-4</v>
      </c>
    </row>
    <row r="36843" spans="1:5">
      <c r="A36843">
        <v>90292011</v>
      </c>
      <c r="C36843" t="s">
        <v>14448</v>
      </c>
      <c r="E36843" t="s">
        <v>5220</v>
      </c>
    </row>
    <row r="36844" spans="1:5">
      <c r="C36844" t="s">
        <v>14449</v>
      </c>
    </row>
    <row r="36845" spans="1:5">
      <c r="C36845" t="s">
        <v>14450</v>
      </c>
    </row>
    <row r="36847" spans="1:5">
      <c r="A36847">
        <v>90292012</v>
      </c>
      <c r="C36847" t="s">
        <v>14451</v>
      </c>
      <c r="E36847" t="s">
        <v>5220</v>
      </c>
    </row>
    <row r="36848" spans="1:5">
      <c r="C36848" t="s">
        <v>9184</v>
      </c>
    </row>
    <row r="36850" spans="1:5">
      <c r="A36850">
        <v>90292013</v>
      </c>
      <c r="C36850" t="s">
        <v>14452</v>
      </c>
      <c r="E36850" t="s">
        <v>5220</v>
      </c>
    </row>
    <row r="36851" spans="1:5">
      <c r="C36851" t="s">
        <v>14453</v>
      </c>
    </row>
    <row r="36853" spans="1:5">
      <c r="A36853">
        <v>90292019</v>
      </c>
      <c r="C36853" t="s">
        <v>3208</v>
      </c>
      <c r="E36853">
        <v>20</v>
      </c>
    </row>
    <row r="36855" spans="1:5">
      <c r="A36855">
        <v>9029202</v>
      </c>
      <c r="C36855" t="s">
        <v>14454</v>
      </c>
      <c r="E36855">
        <v>20</v>
      </c>
    </row>
    <row r="36857" spans="1:5">
      <c r="A36857">
        <v>90299</v>
      </c>
      <c r="C36857" t="s">
        <v>14196</v>
      </c>
      <c r="E36857" t="s">
        <v>98</v>
      </c>
    </row>
    <row r="36859" spans="1:5">
      <c r="A36859">
        <v>903</v>
      </c>
      <c r="C36859" t="s">
        <v>14455</v>
      </c>
    </row>
    <row r="36860" spans="1:5">
      <c r="C36860" t="s">
        <v>14456</v>
      </c>
    </row>
    <row r="36861" spans="1:5">
      <c r="C36861" t="s">
        <v>14457</v>
      </c>
    </row>
    <row r="36862" spans="1:5">
      <c r="C36862" t="s">
        <v>14458</v>
      </c>
    </row>
    <row r="36863" spans="1:5">
      <c r="C36863" t="s">
        <v>14459</v>
      </c>
    </row>
    <row r="36864" spans="1:5">
      <c r="C36864" t="s">
        <v>14460</v>
      </c>
    </row>
    <row r="36865" spans="1:5">
      <c r="C36865" t="s">
        <v>14461</v>
      </c>
    </row>
    <row r="36867" spans="1:5">
      <c r="A36867">
        <v>90301</v>
      </c>
      <c r="C36867" t="s">
        <v>14462</v>
      </c>
      <c r="E36867" t="s">
        <v>155</v>
      </c>
    </row>
    <row r="36868" spans="1:5">
      <c r="C36868" t="s">
        <v>14463</v>
      </c>
    </row>
    <row r="36870" spans="1:5">
      <c r="A36870">
        <v>90302</v>
      </c>
      <c r="C36870" t="s">
        <v>360</v>
      </c>
      <c r="D36870" t="s">
        <v>14464</v>
      </c>
      <c r="E36870">
        <v>3</v>
      </c>
    </row>
    <row r="36872" spans="1:5">
      <c r="C36872" t="s">
        <v>360</v>
      </c>
      <c r="D36872" t="s">
        <v>14465</v>
      </c>
    </row>
    <row r="36873" spans="1:5">
      <c r="C36873" t="s">
        <v>14466</v>
      </c>
    </row>
    <row r="36874" spans="1:5">
      <c r="C36874" t="s">
        <v>14467</v>
      </c>
    </row>
    <row r="36875" spans="1:5">
      <c r="A36875">
        <v>903031</v>
      </c>
      <c r="C36875" t="s">
        <v>14468</v>
      </c>
      <c r="E36875">
        <v>3</v>
      </c>
    </row>
    <row r="36877" spans="1:5">
      <c r="A36877">
        <v>903032</v>
      </c>
      <c r="C36877" t="s">
        <v>14469</v>
      </c>
      <c r="E36877">
        <v>3</v>
      </c>
    </row>
    <row r="36879" spans="1:5">
      <c r="C36879" t="s">
        <v>14470</v>
      </c>
    </row>
    <row r="36881" spans="1:5">
      <c r="A36881">
        <v>90303310</v>
      </c>
      <c r="C36881" t="s">
        <v>14471</v>
      </c>
      <c r="E36881">
        <v>35</v>
      </c>
    </row>
    <row r="36882" spans="1:5">
      <c r="C36882" t="s">
        <v>12766</v>
      </c>
    </row>
    <row r="36884" spans="1:5">
      <c r="A36884">
        <v>9030332</v>
      </c>
      <c r="C36884" t="s">
        <v>11724</v>
      </c>
      <c r="E36884" t="s">
        <v>5220</v>
      </c>
    </row>
    <row r="36886" spans="1:5">
      <c r="A36886">
        <v>9030333</v>
      </c>
      <c r="C36886" t="s">
        <v>14472</v>
      </c>
      <c r="E36886">
        <v>3</v>
      </c>
    </row>
    <row r="36888" spans="1:5">
      <c r="A36888">
        <v>9030339</v>
      </c>
      <c r="C36888" t="s">
        <v>56</v>
      </c>
      <c r="E36888">
        <v>3</v>
      </c>
    </row>
    <row r="36890" spans="1:5">
      <c r="A36890">
        <v>903039</v>
      </c>
      <c r="C36890" t="s">
        <v>14473</v>
      </c>
      <c r="E36890">
        <v>3</v>
      </c>
    </row>
    <row r="36892" spans="1:5">
      <c r="A36892">
        <v>90304</v>
      </c>
      <c r="C36892" t="s">
        <v>14474</v>
      </c>
      <c r="E36892" t="s">
        <v>155</v>
      </c>
    </row>
    <row r="36893" spans="1:5">
      <c r="C36893" t="s">
        <v>14475</v>
      </c>
    </row>
    <row r="36894" spans="1:5">
      <c r="C36894" t="s">
        <v>14476</v>
      </c>
    </row>
    <row r="36895" spans="1:5">
      <c r="C36895" t="s">
        <v>14477</v>
      </c>
    </row>
    <row r="36897" spans="1:5">
      <c r="C36897" t="s">
        <v>14478</v>
      </c>
    </row>
    <row r="36899" spans="1:5">
      <c r="A36899">
        <v>90308200</v>
      </c>
      <c r="C36899" t="s">
        <v>14479</v>
      </c>
      <c r="E36899" t="s">
        <v>155</v>
      </c>
    </row>
    <row r="36900" spans="1:5">
      <c r="C36900" t="s">
        <v>14480</v>
      </c>
    </row>
    <row r="36902" spans="1:5">
      <c r="A36902">
        <v>903084</v>
      </c>
      <c r="C36902" t="s">
        <v>14481</v>
      </c>
      <c r="E36902">
        <v>3</v>
      </c>
    </row>
    <row r="36904" spans="1:5">
      <c r="A36904">
        <v>903089</v>
      </c>
      <c r="C36904" t="s">
        <v>27</v>
      </c>
      <c r="E36904">
        <v>3</v>
      </c>
    </row>
    <row r="36906" spans="1:5">
      <c r="A36906">
        <v>90309</v>
      </c>
      <c r="C36906" t="s">
        <v>14196</v>
      </c>
      <c r="E36906" t="s">
        <v>155</v>
      </c>
    </row>
    <row r="36912" spans="1:5">
      <c r="A36912">
        <v>541</v>
      </c>
    </row>
    <row r="36914" spans="1:4">
      <c r="A36914" t="s">
        <v>0</v>
      </c>
      <c r="C36914" t="s">
        <v>1</v>
      </c>
      <c r="D36914" t="s">
        <v>2</v>
      </c>
    </row>
    <row r="36916" spans="1:4">
      <c r="A36916" t="s">
        <v>4</v>
      </c>
      <c r="B36916" t="s">
        <v>5</v>
      </c>
    </row>
    <row r="36917" spans="1:4">
      <c r="A36917" t="s">
        <v>7</v>
      </c>
      <c r="B36917" t="s">
        <v>8</v>
      </c>
    </row>
    <row r="36918" spans="1:4">
      <c r="A36918" t="s">
        <v>12</v>
      </c>
    </row>
    <row r="36919" spans="1:4">
      <c r="A36919">
        <v>-1</v>
      </c>
      <c r="B36919">
        <v>-2</v>
      </c>
      <c r="C36919">
        <v>-3</v>
      </c>
      <c r="D36919">
        <v>-4</v>
      </c>
    </row>
    <row r="36921" spans="1:4">
      <c r="A36921">
        <v>9031</v>
      </c>
      <c r="C36921" t="s">
        <v>14482</v>
      </c>
    </row>
    <row r="36922" spans="1:4">
      <c r="C36922" t="s">
        <v>14483</v>
      </c>
    </row>
    <row r="36923" spans="1:4">
      <c r="C36923" t="s">
        <v>14484</v>
      </c>
    </row>
    <row r="36924" spans="1:4">
      <c r="C36924" t="s">
        <v>14485</v>
      </c>
    </row>
    <row r="36925" spans="1:4">
      <c r="A36925">
        <v>90311</v>
      </c>
      <c r="C36925" t="s">
        <v>14486</v>
      </c>
      <c r="D36925">
        <v>3</v>
      </c>
    </row>
    <row r="36927" spans="1:4">
      <c r="A36927">
        <v>90312</v>
      </c>
      <c r="C36927" t="s">
        <v>14487</v>
      </c>
      <c r="D36927">
        <v>3</v>
      </c>
    </row>
    <row r="36929" spans="1:4">
      <c r="C36929" t="s">
        <v>14488</v>
      </c>
    </row>
    <row r="36931" spans="1:4">
      <c r="A36931">
        <v>90314100</v>
      </c>
      <c r="C36931" t="s">
        <v>14489</v>
      </c>
      <c r="D36931" t="s">
        <v>155</v>
      </c>
    </row>
    <row r="36932" spans="1:4">
      <c r="C36932" t="s">
        <v>14490</v>
      </c>
    </row>
    <row r="36933" spans="1:4">
      <c r="C36933" t="s">
        <v>14491</v>
      </c>
    </row>
    <row r="36935" spans="1:4">
      <c r="A36935">
        <v>903149</v>
      </c>
      <c r="C36935" t="s">
        <v>27</v>
      </c>
      <c r="D36935">
        <v>3</v>
      </c>
    </row>
    <row r="36937" spans="1:4">
      <c r="A36937">
        <v>90318</v>
      </c>
      <c r="C36937" t="s">
        <v>14492</v>
      </c>
      <c r="D36937" t="s">
        <v>155</v>
      </c>
    </row>
    <row r="36939" spans="1:4">
      <c r="A36939">
        <v>90319</v>
      </c>
      <c r="C36939" t="s">
        <v>14196</v>
      </c>
      <c r="D36939" t="s">
        <v>155</v>
      </c>
    </row>
    <row r="36941" spans="1:4">
      <c r="A36941">
        <v>9032</v>
      </c>
      <c r="C36941" t="s">
        <v>14493</v>
      </c>
    </row>
    <row r="36942" spans="1:4">
      <c r="C36942" t="s">
        <v>14494</v>
      </c>
    </row>
    <row r="36944" spans="1:4">
      <c r="C36944" t="s">
        <v>14495</v>
      </c>
    </row>
    <row r="36946" spans="1:4">
      <c r="A36946">
        <v>90321010</v>
      </c>
      <c r="C36946" t="s">
        <v>14496</v>
      </c>
      <c r="D36946">
        <v>3</v>
      </c>
    </row>
    <row r="36947" spans="1:4">
      <c r="C36947" t="s">
        <v>14497</v>
      </c>
    </row>
    <row r="36949" spans="1:4">
      <c r="A36949">
        <v>9032109</v>
      </c>
      <c r="C36949" t="s">
        <v>56</v>
      </c>
      <c r="D36949">
        <v>20</v>
      </c>
    </row>
    <row r="36951" spans="1:4">
      <c r="A36951">
        <v>90322</v>
      </c>
      <c r="C36951" t="s">
        <v>14498</v>
      </c>
      <c r="D36951">
        <v>3</v>
      </c>
    </row>
    <row r="36953" spans="1:4">
      <c r="C36953" t="s">
        <v>14478</v>
      </c>
    </row>
    <row r="36955" spans="1:4">
      <c r="A36955">
        <v>90328100</v>
      </c>
      <c r="C36955" t="s">
        <v>14499</v>
      </c>
      <c r="D36955" t="s">
        <v>155</v>
      </c>
    </row>
    <row r="36957" spans="1:4">
      <c r="C36957" t="s">
        <v>676</v>
      </c>
    </row>
    <row r="36959" spans="1:4">
      <c r="A36959">
        <v>90328910</v>
      </c>
      <c r="C36959" t="s">
        <v>14500</v>
      </c>
      <c r="D36959">
        <v>35</v>
      </c>
    </row>
    <row r="36960" spans="1:4">
      <c r="C36960" t="s">
        <v>14501</v>
      </c>
    </row>
    <row r="36962" spans="1:4">
      <c r="A36962">
        <v>9032892</v>
      </c>
      <c r="C36962" t="s">
        <v>11724</v>
      </c>
      <c r="D36962" t="s">
        <v>5220</v>
      </c>
    </row>
    <row r="36964" spans="1:4">
      <c r="A36964">
        <v>9032899</v>
      </c>
      <c r="C36964" t="s">
        <v>56</v>
      </c>
      <c r="D36964">
        <v>3</v>
      </c>
    </row>
    <row r="36966" spans="1:4">
      <c r="A36966">
        <v>90329</v>
      </c>
      <c r="C36966" t="s">
        <v>14196</v>
      </c>
      <c r="D36966" t="s">
        <v>155</v>
      </c>
    </row>
    <row r="36968" spans="1:4">
      <c r="A36968">
        <v>9033</v>
      </c>
      <c r="C36968" t="s">
        <v>14502</v>
      </c>
    </row>
    <row r="36969" spans="1:4">
      <c r="C36969" t="s">
        <v>14503</v>
      </c>
    </row>
    <row r="36970" spans="1:4">
      <c r="C36970" t="s">
        <v>14504</v>
      </c>
    </row>
    <row r="36971" spans="1:4">
      <c r="C36971" t="s">
        <v>14505</v>
      </c>
    </row>
    <row r="36973" spans="1:4">
      <c r="A36973">
        <v>9033001</v>
      </c>
      <c r="C36973" t="s">
        <v>14506</v>
      </c>
      <c r="D36973">
        <v>3</v>
      </c>
    </row>
    <row r="36975" spans="1:4">
      <c r="A36975">
        <v>9033002</v>
      </c>
      <c r="C36975" t="s">
        <v>14507</v>
      </c>
      <c r="D36975">
        <v>3</v>
      </c>
    </row>
    <row r="36977" spans="1:4">
      <c r="A36977">
        <v>9033009</v>
      </c>
      <c r="C36977" t="s">
        <v>56</v>
      </c>
      <c r="D36977">
        <v>16</v>
      </c>
    </row>
    <row r="36992" spans="1:4">
      <c r="A36992">
        <v>542</v>
      </c>
    </row>
    <row r="36994" spans="1:2">
      <c r="A36994" t="s">
        <v>14508</v>
      </c>
    </row>
    <row r="36996" spans="1:2">
      <c r="A36996" t="s">
        <v>14509</v>
      </c>
    </row>
    <row r="36998" spans="1:2">
      <c r="A36998" t="s">
        <v>822</v>
      </c>
    </row>
    <row r="37000" spans="1:2">
      <c r="A37000" t="s">
        <v>823</v>
      </c>
      <c r="B37000" t="s">
        <v>1851</v>
      </c>
    </row>
    <row r="37002" spans="1:2">
      <c r="A37002" t="s">
        <v>14510</v>
      </c>
    </row>
    <row r="37004" spans="1:2">
      <c r="A37004" t="s">
        <v>14511</v>
      </c>
    </row>
    <row r="37006" spans="1:2">
      <c r="A37006" t="s">
        <v>14512</v>
      </c>
    </row>
    <row r="37008" spans="1:2">
      <c r="A37008" t="s">
        <v>14513</v>
      </c>
    </row>
    <row r="37009" spans="1:4">
      <c r="A37009" t="s">
        <v>14514</v>
      </c>
    </row>
    <row r="37011" spans="1:4">
      <c r="A37011" t="s">
        <v>14515</v>
      </c>
    </row>
    <row r="37013" spans="1:4">
      <c r="A37013" t="s">
        <v>14516</v>
      </c>
    </row>
    <row r="37015" spans="1:4">
      <c r="A37015" t="s">
        <v>825</v>
      </c>
      <c r="B37015" t="s">
        <v>14517</v>
      </c>
    </row>
    <row r="37017" spans="1:4">
      <c r="A37017" t="s">
        <v>827</v>
      </c>
      <c r="B37017" t="s">
        <v>14518</v>
      </c>
    </row>
    <row r="37019" spans="1:4">
      <c r="A37019" t="s">
        <v>1480</v>
      </c>
      <c r="B37019" t="s">
        <v>14519</v>
      </c>
    </row>
    <row r="37021" spans="1:4">
      <c r="A37021" t="s">
        <v>0</v>
      </c>
      <c r="C37021" t="s">
        <v>1</v>
      </c>
      <c r="D37021" t="s">
        <v>2</v>
      </c>
    </row>
    <row r="37023" spans="1:4">
      <c r="A37023" t="s">
        <v>4</v>
      </c>
      <c r="B37023" t="s">
        <v>5</v>
      </c>
    </row>
    <row r="37024" spans="1:4">
      <c r="A37024" t="s">
        <v>7</v>
      </c>
      <c r="B37024" t="s">
        <v>8</v>
      </c>
    </row>
    <row r="37025" spans="1:4">
      <c r="A37025" t="s">
        <v>12</v>
      </c>
    </row>
    <row r="37026" spans="1:4">
      <c r="A37026">
        <v>-1</v>
      </c>
      <c r="B37026">
        <v>-2</v>
      </c>
      <c r="C37026">
        <v>-3</v>
      </c>
      <c r="D37026">
        <v>-4</v>
      </c>
    </row>
    <row r="37028" spans="1:4">
      <c r="A37028">
        <v>9101</v>
      </c>
      <c r="C37028" t="s">
        <v>14520</v>
      </c>
    </row>
    <row r="37029" spans="1:4">
      <c r="C37029" t="s">
        <v>14521</v>
      </c>
    </row>
    <row r="37030" spans="1:4">
      <c r="C37030" t="s">
        <v>14522</v>
      </c>
    </row>
    <row r="37031" spans="1:4">
      <c r="C37031" t="s">
        <v>8436</v>
      </c>
    </row>
    <row r="37033" spans="1:4">
      <c r="C37033" t="s">
        <v>14523</v>
      </c>
    </row>
    <row r="37034" spans="1:4">
      <c r="C37034" t="s">
        <v>14524</v>
      </c>
    </row>
    <row r="37036" spans="1:4">
      <c r="A37036">
        <v>910111</v>
      </c>
      <c r="C37036" t="s">
        <v>14525</v>
      </c>
      <c r="D37036">
        <v>3</v>
      </c>
    </row>
    <row r="37038" spans="1:4">
      <c r="A37038">
        <v>910119</v>
      </c>
      <c r="C37038" t="s">
        <v>27</v>
      </c>
      <c r="D37038">
        <v>3</v>
      </c>
    </row>
    <row r="37041" spans="1:5">
      <c r="A37041">
        <v>543</v>
      </c>
    </row>
    <row r="37043" spans="1:5">
      <c r="A37043" t="s">
        <v>0</v>
      </c>
      <c r="D37043" t="s">
        <v>1</v>
      </c>
      <c r="E37043" t="s">
        <v>2</v>
      </c>
    </row>
    <row r="37045" spans="1:5">
      <c r="A37045" t="s">
        <v>4</v>
      </c>
      <c r="B37045" t="s">
        <v>5</v>
      </c>
    </row>
    <row r="37046" spans="1:5">
      <c r="A37046" t="s">
        <v>7</v>
      </c>
      <c r="B37046" t="s">
        <v>8</v>
      </c>
    </row>
    <row r="37047" spans="1:5">
      <c r="A37047" t="s">
        <v>12</v>
      </c>
    </row>
    <row r="37048" spans="1:5">
      <c r="A37048">
        <v>-1</v>
      </c>
      <c r="B37048">
        <v>-2</v>
      </c>
      <c r="D37048">
        <v>-3</v>
      </c>
      <c r="E37048">
        <v>-4</v>
      </c>
    </row>
    <row r="37050" spans="1:5">
      <c r="C37050" t="s">
        <v>14526</v>
      </c>
    </row>
    <row r="37051" spans="1:5">
      <c r="C37051" t="s">
        <v>14527</v>
      </c>
    </row>
    <row r="37053" spans="1:5">
      <c r="A37053">
        <v>910121</v>
      </c>
      <c r="C37053" t="s">
        <v>14528</v>
      </c>
      <c r="E37053">
        <v>3</v>
      </c>
    </row>
    <row r="37055" spans="1:5">
      <c r="A37055">
        <v>910129</v>
      </c>
      <c r="C37055" t="s">
        <v>27</v>
      </c>
      <c r="E37055">
        <v>3</v>
      </c>
    </row>
    <row r="37057" spans="1:5">
      <c r="C37057" t="s">
        <v>95</v>
      </c>
    </row>
    <row r="37059" spans="1:5">
      <c r="A37059">
        <v>91019100</v>
      </c>
      <c r="C37059" t="s">
        <v>14529</v>
      </c>
      <c r="E37059">
        <v>3</v>
      </c>
    </row>
    <row r="37061" spans="1:5">
      <c r="A37061">
        <v>910199</v>
      </c>
      <c r="C37061" t="s">
        <v>27</v>
      </c>
      <c r="E37061">
        <v>3</v>
      </c>
    </row>
    <row r="37063" spans="1:5">
      <c r="A37063">
        <v>9102</v>
      </c>
      <c r="C37063" t="s">
        <v>14520</v>
      </c>
    </row>
    <row r="37064" spans="1:5">
      <c r="C37064" t="s">
        <v>14530</v>
      </c>
    </row>
    <row r="37065" spans="1:5">
      <c r="C37065" t="s">
        <v>14531</v>
      </c>
    </row>
    <row r="37067" spans="1:5">
      <c r="C37067" t="s">
        <v>14523</v>
      </c>
    </row>
    <row r="37068" spans="1:5">
      <c r="C37068" t="s">
        <v>14524</v>
      </c>
    </row>
    <row r="37070" spans="1:5">
      <c r="A37070">
        <v>910211</v>
      </c>
      <c r="C37070" t="s">
        <v>14525</v>
      </c>
      <c r="E37070">
        <v>3</v>
      </c>
    </row>
    <row r="37072" spans="1:5">
      <c r="A37072">
        <v>910212</v>
      </c>
      <c r="C37072" t="s">
        <v>14532</v>
      </c>
      <c r="E37072">
        <v>3</v>
      </c>
    </row>
    <row r="37074" spans="1:5">
      <c r="A37074">
        <v>910219</v>
      </c>
      <c r="C37074" t="s">
        <v>27</v>
      </c>
      <c r="E37074">
        <v>3</v>
      </c>
    </row>
    <row r="37076" spans="1:5">
      <c r="C37076" t="s">
        <v>14526</v>
      </c>
    </row>
    <row r="37077" spans="1:5">
      <c r="C37077" t="s">
        <v>14527</v>
      </c>
    </row>
    <row r="37079" spans="1:5">
      <c r="A37079">
        <v>910221</v>
      </c>
      <c r="C37079" t="s">
        <v>14528</v>
      </c>
      <c r="E37079">
        <v>3</v>
      </c>
    </row>
    <row r="37081" spans="1:5">
      <c r="A37081">
        <v>910229</v>
      </c>
      <c r="C37081" t="s">
        <v>27</v>
      </c>
      <c r="E37081">
        <v>3</v>
      </c>
    </row>
    <row r="37083" spans="1:5">
      <c r="C37083" t="s">
        <v>95</v>
      </c>
    </row>
    <row r="37085" spans="1:5">
      <c r="A37085">
        <v>91029100</v>
      </c>
      <c r="C37085" t="s">
        <v>14529</v>
      </c>
      <c r="E37085">
        <v>3</v>
      </c>
    </row>
    <row r="37087" spans="1:5">
      <c r="A37087">
        <v>910299</v>
      </c>
      <c r="C37087" t="s">
        <v>27</v>
      </c>
      <c r="E37087">
        <v>3</v>
      </c>
    </row>
    <row r="37089" spans="1:5">
      <c r="A37089">
        <v>9103</v>
      </c>
      <c r="C37089" t="s">
        <v>14533</v>
      </c>
    </row>
    <row r="37090" spans="1:5">
      <c r="C37090" t="s">
        <v>14534</v>
      </c>
    </row>
    <row r="37092" spans="1:5">
      <c r="A37092">
        <v>91031</v>
      </c>
      <c r="C37092" t="s">
        <v>14535</v>
      </c>
      <c r="E37092">
        <v>11</v>
      </c>
    </row>
    <row r="37094" spans="1:5">
      <c r="A37094">
        <v>91039</v>
      </c>
      <c r="C37094" t="s">
        <v>33</v>
      </c>
      <c r="E37094">
        <v>11</v>
      </c>
    </row>
    <row r="37096" spans="1:5">
      <c r="A37096">
        <v>9104</v>
      </c>
      <c r="C37096" t="s">
        <v>14536</v>
      </c>
    </row>
    <row r="37097" spans="1:5">
      <c r="C37097" t="s">
        <v>14537</v>
      </c>
    </row>
    <row r="37098" spans="1:5">
      <c r="C37098" t="s">
        <v>14538</v>
      </c>
    </row>
    <row r="37100" spans="1:5">
      <c r="A37100">
        <v>9104001</v>
      </c>
      <c r="C37100" t="s">
        <v>14539</v>
      </c>
      <c r="E37100" t="s">
        <v>155</v>
      </c>
    </row>
    <row r="37102" spans="1:5">
      <c r="A37102">
        <v>9104002</v>
      </c>
      <c r="C37102" t="s">
        <v>14540</v>
      </c>
      <c r="E37102" t="s">
        <v>5220</v>
      </c>
    </row>
    <row r="37103" spans="1:5">
      <c r="C37103" t="s">
        <v>9860</v>
      </c>
    </row>
    <row r="37105" spans="1:5">
      <c r="A37105">
        <v>9104003</v>
      </c>
      <c r="C37105" t="s">
        <v>5219</v>
      </c>
      <c r="E37105" t="s">
        <v>5220</v>
      </c>
    </row>
    <row r="37107" spans="1:5">
      <c r="A37107">
        <v>9104009</v>
      </c>
      <c r="C37107" t="s">
        <v>56</v>
      </c>
      <c r="E37107">
        <v>11</v>
      </c>
    </row>
    <row r="37109" spans="1:5">
      <c r="A37109">
        <v>9105</v>
      </c>
      <c r="C37109" t="s">
        <v>14541</v>
      </c>
    </row>
    <row r="37111" spans="1:5">
      <c r="C37111" t="s">
        <v>14542</v>
      </c>
    </row>
    <row r="37113" spans="1:5">
      <c r="A37113">
        <v>91051100</v>
      </c>
      <c r="C37113" t="s">
        <v>14529</v>
      </c>
      <c r="E37113">
        <v>20</v>
      </c>
    </row>
    <row r="37115" spans="1:5">
      <c r="A37115">
        <v>910519</v>
      </c>
      <c r="C37115" t="s">
        <v>27</v>
      </c>
      <c r="E37115">
        <v>20</v>
      </c>
    </row>
    <row r="37117" spans="1:5">
      <c r="C37117" t="s">
        <v>14543</v>
      </c>
    </row>
    <row r="37119" spans="1:5">
      <c r="A37119">
        <v>91052100</v>
      </c>
      <c r="C37119" t="s">
        <v>14544</v>
      </c>
      <c r="D37119" t="s">
        <v>9711</v>
      </c>
      <c r="E37119">
        <v>20</v>
      </c>
    </row>
    <row r="37121" spans="1:5">
      <c r="A37121">
        <v>910529</v>
      </c>
      <c r="C37121" t="s">
        <v>27</v>
      </c>
      <c r="E37121">
        <v>20</v>
      </c>
    </row>
    <row r="37123" spans="1:5">
      <c r="C37123" t="s">
        <v>95</v>
      </c>
    </row>
    <row r="37126" spans="1:5">
      <c r="A37126" t="s">
        <v>14545</v>
      </c>
    </row>
    <row r="37128" spans="1:5">
      <c r="A37128" t="s">
        <v>0</v>
      </c>
      <c r="C37128" t="s">
        <v>1</v>
      </c>
      <c r="D37128" t="s">
        <v>2</v>
      </c>
    </row>
    <row r="37130" spans="1:5">
      <c r="A37130" t="s">
        <v>4</v>
      </c>
      <c r="B37130" t="s">
        <v>5</v>
      </c>
    </row>
    <row r="37131" spans="1:5">
      <c r="A37131" t="s">
        <v>7</v>
      </c>
      <c r="B37131" t="s">
        <v>8</v>
      </c>
    </row>
    <row r="37132" spans="1:5">
      <c r="A37132" t="s">
        <v>12</v>
      </c>
    </row>
    <row r="37133" spans="1:5">
      <c r="A37133">
        <v>-1</v>
      </c>
      <c r="B37133">
        <v>-2</v>
      </c>
      <c r="C37133">
        <v>-3</v>
      </c>
      <c r="D37133">
        <v>-4</v>
      </c>
    </row>
    <row r="37135" spans="1:5">
      <c r="A37135">
        <v>910591</v>
      </c>
      <c r="C37135" t="s">
        <v>14529</v>
      </c>
      <c r="D37135">
        <v>20</v>
      </c>
    </row>
    <row r="37137" spans="1:4">
      <c r="A37137">
        <v>910599</v>
      </c>
      <c r="C37137" t="s">
        <v>27</v>
      </c>
      <c r="D37137">
        <v>20</v>
      </c>
    </row>
    <row r="37139" spans="1:4">
      <c r="A37139">
        <v>9106</v>
      </c>
      <c r="C37139" t="s">
        <v>14546</v>
      </c>
    </row>
    <row r="37140" spans="1:4">
      <c r="C37140" t="s">
        <v>14547</v>
      </c>
    </row>
    <row r="37141" spans="1:4">
      <c r="C37141" t="s">
        <v>14548</v>
      </c>
    </row>
    <row r="37142" spans="1:4">
      <c r="C37142" t="s">
        <v>14549</v>
      </c>
    </row>
    <row r="37143" spans="1:4">
      <c r="C37143" t="s">
        <v>14550</v>
      </c>
    </row>
    <row r="37144" spans="1:4">
      <c r="C37144" t="s">
        <v>14551</v>
      </c>
    </row>
    <row r="37145" spans="1:4">
      <c r="C37145" t="s">
        <v>14552</v>
      </c>
    </row>
    <row r="37147" spans="1:4">
      <c r="A37147">
        <v>91061010</v>
      </c>
      <c r="C37147" t="s">
        <v>14553</v>
      </c>
      <c r="D37147" t="s">
        <v>5220</v>
      </c>
    </row>
    <row r="37148" spans="1:4">
      <c r="C37148" t="s">
        <v>13204</v>
      </c>
    </row>
    <row r="37149" spans="1:4">
      <c r="C37149">
        <v>8701.9320000000007</v>
      </c>
    </row>
    <row r="37150" spans="1:4">
      <c r="A37150">
        <v>9106102</v>
      </c>
      <c r="C37150" t="s">
        <v>11724</v>
      </c>
      <c r="D37150" t="s">
        <v>5220</v>
      </c>
    </row>
    <row r="37152" spans="1:4">
      <c r="A37152">
        <v>9106109</v>
      </c>
      <c r="C37152" t="s">
        <v>56</v>
      </c>
      <c r="D37152">
        <v>3</v>
      </c>
    </row>
    <row r="37154" spans="1:4">
      <c r="A37154">
        <v>91069</v>
      </c>
      <c r="C37154" t="s">
        <v>33</v>
      </c>
      <c r="D37154">
        <v>3</v>
      </c>
    </row>
    <row r="37156" spans="1:4">
      <c r="A37156">
        <v>9107</v>
      </c>
      <c r="C37156" t="s">
        <v>14554</v>
      </c>
      <c r="D37156">
        <v>3</v>
      </c>
    </row>
    <row r="37157" spans="1:4">
      <c r="C37157" t="s">
        <v>14555</v>
      </c>
    </row>
    <row r="37159" spans="1:4">
      <c r="A37159">
        <v>9108</v>
      </c>
      <c r="C37159" t="s">
        <v>14556</v>
      </c>
    </row>
    <row r="37161" spans="1:4">
      <c r="C37161" t="s">
        <v>14557</v>
      </c>
    </row>
    <row r="37163" spans="1:4">
      <c r="A37163">
        <v>91081100</v>
      </c>
      <c r="C37163" t="s">
        <v>14558</v>
      </c>
      <c r="D37163" t="s">
        <v>265</v>
      </c>
    </row>
    <row r="37164" spans="1:4">
      <c r="C37164" t="s">
        <v>14559</v>
      </c>
    </row>
    <row r="37165" spans="1:4">
      <c r="C37165" t="s">
        <v>14560</v>
      </c>
    </row>
    <row r="37166" spans="1:4">
      <c r="A37166">
        <v>910812</v>
      </c>
      <c r="C37166" t="s">
        <v>14532</v>
      </c>
      <c r="D37166">
        <v>11</v>
      </c>
    </row>
    <row r="37168" spans="1:4">
      <c r="A37168">
        <v>910819</v>
      </c>
      <c r="C37168" t="s">
        <v>27</v>
      </c>
      <c r="D37168">
        <v>11</v>
      </c>
    </row>
    <row r="37170" spans="1:4">
      <c r="A37170">
        <v>91082</v>
      </c>
      <c r="C37170" t="s">
        <v>14561</v>
      </c>
      <c r="D37170">
        <v>11</v>
      </c>
    </row>
    <row r="37172" spans="1:4">
      <c r="A37172">
        <v>91089</v>
      </c>
      <c r="C37172" t="s">
        <v>33</v>
      </c>
      <c r="D37172">
        <v>11</v>
      </c>
    </row>
    <row r="37174" spans="1:4">
      <c r="A37174">
        <v>9109</v>
      </c>
      <c r="C37174" t="s">
        <v>14562</v>
      </c>
    </row>
    <row r="37176" spans="1:4">
      <c r="A37176">
        <v>91091</v>
      </c>
      <c r="C37176" t="s">
        <v>14535</v>
      </c>
      <c r="D37176">
        <v>11</v>
      </c>
    </row>
    <row r="37178" spans="1:4">
      <c r="A37178">
        <v>91099</v>
      </c>
      <c r="C37178" t="s">
        <v>33</v>
      </c>
      <c r="D37178">
        <v>11</v>
      </c>
    </row>
    <row r="37180" spans="1:4">
      <c r="A37180">
        <v>911</v>
      </c>
      <c r="C37180" t="s">
        <v>14563</v>
      </c>
    </row>
    <row r="37181" spans="1:4">
      <c r="C37181" t="s">
        <v>14564</v>
      </c>
    </row>
    <row r="37182" spans="1:4">
      <c r="C37182" t="s">
        <v>14565</v>
      </c>
    </row>
    <row r="37183" spans="1:4">
      <c r="C37183" t="s">
        <v>14566</v>
      </c>
    </row>
    <row r="37184" spans="1:4">
      <c r="C37184" t="s">
        <v>14567</v>
      </c>
    </row>
    <row r="37185" spans="1:4">
      <c r="C37185" t="s">
        <v>14568</v>
      </c>
    </row>
    <row r="37187" spans="1:4">
      <c r="A37187">
        <v>91101100</v>
      </c>
      <c r="C37187" t="s">
        <v>14569</v>
      </c>
      <c r="D37187" t="s">
        <v>155</v>
      </c>
    </row>
    <row r="37188" spans="1:4">
      <c r="C37188" t="s">
        <v>14570</v>
      </c>
    </row>
    <row r="37190" spans="1:4">
      <c r="A37190">
        <v>911012</v>
      </c>
      <c r="C37190" t="s">
        <v>14571</v>
      </c>
      <c r="D37190">
        <v>3</v>
      </c>
    </row>
    <row r="37192" spans="1:4">
      <c r="A37192">
        <v>911019</v>
      </c>
      <c r="C37192" t="s">
        <v>14572</v>
      </c>
      <c r="D37192">
        <v>3</v>
      </c>
    </row>
    <row r="37194" spans="1:4">
      <c r="A37194">
        <v>91109</v>
      </c>
      <c r="C37194" t="s">
        <v>33</v>
      </c>
      <c r="D37194">
        <v>3</v>
      </c>
    </row>
    <row r="37196" spans="1:4">
      <c r="A37196">
        <v>9111</v>
      </c>
      <c r="C37196" t="s">
        <v>14573</v>
      </c>
    </row>
    <row r="37198" spans="1:4">
      <c r="A37198">
        <v>91111</v>
      </c>
      <c r="C37198" t="s">
        <v>14574</v>
      </c>
      <c r="D37198" t="s">
        <v>155</v>
      </c>
    </row>
    <row r="37199" spans="1:4">
      <c r="C37199" t="s">
        <v>14575</v>
      </c>
    </row>
    <row r="37204" spans="1:4">
      <c r="A37204">
        <v>545</v>
      </c>
    </row>
    <row r="37206" spans="1:4">
      <c r="A37206" t="s">
        <v>0</v>
      </c>
      <c r="C37206" t="s">
        <v>1</v>
      </c>
      <c r="D37206" t="s">
        <v>2</v>
      </c>
    </row>
    <row r="37208" spans="1:4">
      <c r="A37208" t="s">
        <v>4</v>
      </c>
      <c r="B37208" t="s">
        <v>5</v>
      </c>
    </row>
    <row r="37209" spans="1:4">
      <c r="A37209" t="s">
        <v>7</v>
      </c>
      <c r="B37209" t="s">
        <v>8</v>
      </c>
    </row>
    <row r="37210" spans="1:4">
      <c r="A37210" t="s">
        <v>12</v>
      </c>
    </row>
    <row r="37211" spans="1:4">
      <c r="A37211">
        <v>-1</v>
      </c>
      <c r="B37211">
        <v>-2</v>
      </c>
      <c r="C37211">
        <v>-3</v>
      </c>
      <c r="D37211">
        <v>-4</v>
      </c>
    </row>
    <row r="37213" spans="1:4">
      <c r="A37213">
        <v>91112</v>
      </c>
      <c r="C37213" t="s">
        <v>14576</v>
      </c>
      <c r="D37213" t="s">
        <v>155</v>
      </c>
    </row>
    <row r="37214" spans="1:4">
      <c r="C37214" t="s">
        <v>14577</v>
      </c>
    </row>
    <row r="37216" spans="1:4">
      <c r="A37216">
        <v>91118</v>
      </c>
      <c r="C37216" t="s">
        <v>14578</v>
      </c>
      <c r="D37216">
        <v>3</v>
      </c>
    </row>
    <row r="37218" spans="1:4">
      <c r="A37218">
        <v>91119</v>
      </c>
      <c r="C37218" t="s">
        <v>7487</v>
      </c>
      <c r="D37218">
        <v>3</v>
      </c>
    </row>
    <row r="37220" spans="1:4">
      <c r="A37220">
        <v>9112</v>
      </c>
      <c r="C37220" t="s">
        <v>14579</v>
      </c>
    </row>
    <row r="37221" spans="1:4">
      <c r="C37221" t="s">
        <v>14580</v>
      </c>
    </row>
    <row r="37222" spans="1:4">
      <c r="C37222" t="s">
        <v>14581</v>
      </c>
    </row>
    <row r="37223" spans="1:4">
      <c r="A37223">
        <v>91122</v>
      </c>
      <c r="C37223" t="s">
        <v>14582</v>
      </c>
      <c r="D37223">
        <v>3</v>
      </c>
    </row>
    <row r="37225" spans="1:4">
      <c r="A37225">
        <v>91129</v>
      </c>
      <c r="C37225" t="s">
        <v>7487</v>
      </c>
      <c r="D37225">
        <v>3</v>
      </c>
    </row>
    <row r="37227" spans="1:4">
      <c r="A37227">
        <v>9113</v>
      </c>
      <c r="C37227" t="s">
        <v>14583</v>
      </c>
    </row>
    <row r="37228" spans="1:4">
      <c r="C37228" t="s">
        <v>14584</v>
      </c>
    </row>
    <row r="37230" spans="1:4">
      <c r="A37230">
        <v>91131</v>
      </c>
      <c r="C37230" t="s">
        <v>14585</v>
      </c>
      <c r="D37230" t="s">
        <v>155</v>
      </c>
    </row>
    <row r="37231" spans="1:4">
      <c r="C37231" t="s">
        <v>14586</v>
      </c>
    </row>
    <row r="37233" spans="1:4">
      <c r="A37233">
        <v>91132</v>
      </c>
      <c r="C37233" t="s">
        <v>14587</v>
      </c>
      <c r="D37233" t="s">
        <v>155</v>
      </c>
    </row>
    <row r="37234" spans="1:4">
      <c r="C37234" t="s">
        <v>14588</v>
      </c>
    </row>
    <row r="37236" spans="1:4">
      <c r="A37236">
        <v>91139</v>
      </c>
      <c r="C37236" t="s">
        <v>33</v>
      </c>
      <c r="D37236">
        <v>3</v>
      </c>
    </row>
    <row r="37238" spans="1:4">
      <c r="A37238">
        <v>9114</v>
      </c>
      <c r="C37238" t="s">
        <v>14589</v>
      </c>
    </row>
    <row r="37240" spans="1:4">
      <c r="A37240">
        <v>91141</v>
      </c>
      <c r="C37240" t="s">
        <v>14590</v>
      </c>
      <c r="D37240">
        <v>3</v>
      </c>
    </row>
    <row r="37242" spans="1:4">
      <c r="A37242">
        <v>91143</v>
      </c>
      <c r="C37242" t="s">
        <v>14591</v>
      </c>
      <c r="D37242">
        <v>3</v>
      </c>
    </row>
    <row r="37244" spans="1:4">
      <c r="A37244">
        <v>91144</v>
      </c>
      <c r="C37244" t="s">
        <v>14592</v>
      </c>
      <c r="D37244" t="s">
        <v>155</v>
      </c>
    </row>
    <row r="37246" spans="1:4">
      <c r="A37246">
        <v>91149</v>
      </c>
      <c r="C37246" t="s">
        <v>33</v>
      </c>
      <c r="D37246">
        <v>3</v>
      </c>
    </row>
    <row r="37251" spans="1:2">
      <c r="A37251" t="s">
        <v>14593</v>
      </c>
    </row>
    <row r="37253" spans="1:2">
      <c r="A37253" t="s">
        <v>14594</v>
      </c>
    </row>
    <row r="37255" spans="1:2">
      <c r="A37255" t="s">
        <v>822</v>
      </c>
    </row>
    <row r="37257" spans="1:2">
      <c r="A37257" t="s">
        <v>823</v>
      </c>
      <c r="B37257" t="s">
        <v>1470</v>
      </c>
    </row>
    <row r="37259" spans="1:2">
      <c r="A37259" t="s">
        <v>14595</v>
      </c>
    </row>
    <row r="37261" spans="1:2">
      <c r="A37261" t="s">
        <v>14596</v>
      </c>
    </row>
    <row r="37263" spans="1:2">
      <c r="A37263" t="s">
        <v>14597</v>
      </c>
    </row>
    <row r="37265" spans="1:4">
      <c r="A37265" t="s">
        <v>14598</v>
      </c>
    </row>
    <row r="37267" spans="1:4">
      <c r="A37267" t="s">
        <v>14599</v>
      </c>
    </row>
    <row r="37269" spans="1:4">
      <c r="A37269" t="s">
        <v>825</v>
      </c>
      <c r="B37269" t="s">
        <v>14600</v>
      </c>
    </row>
    <row r="37272" spans="1:4">
      <c r="A37272">
        <v>546</v>
      </c>
    </row>
    <row r="37275" spans="1:4">
      <c r="A37275" t="s">
        <v>14601</v>
      </c>
    </row>
    <row r="37278" spans="1:4">
      <c r="A37278" t="s">
        <v>0</v>
      </c>
      <c r="C37278" t="s">
        <v>1</v>
      </c>
      <c r="D37278" t="s">
        <v>2</v>
      </c>
    </row>
    <row r="37280" spans="1:4">
      <c r="A37280" t="s">
        <v>4</v>
      </c>
      <c r="B37280" t="s">
        <v>5</v>
      </c>
    </row>
    <row r="37281" spans="1:4">
      <c r="A37281" t="s">
        <v>7</v>
      </c>
      <c r="B37281" t="s">
        <v>8</v>
      </c>
    </row>
    <row r="37282" spans="1:4">
      <c r="A37282" t="s">
        <v>12</v>
      </c>
    </row>
    <row r="37283" spans="1:4">
      <c r="A37283">
        <v>-1</v>
      </c>
      <c r="B37283">
        <v>-2</v>
      </c>
      <c r="C37283">
        <v>-3</v>
      </c>
      <c r="D37283">
        <v>-4</v>
      </c>
    </row>
    <row r="37285" spans="1:4">
      <c r="A37285">
        <v>9201</v>
      </c>
      <c r="C37285" t="s">
        <v>14602</v>
      </c>
    </row>
    <row r="37286" spans="1:4">
      <c r="C37286" t="s">
        <v>14603</v>
      </c>
    </row>
    <row r="37287" spans="1:4">
      <c r="C37287" t="s">
        <v>14274</v>
      </c>
    </row>
    <row r="37289" spans="1:4">
      <c r="A37289">
        <v>92011</v>
      </c>
      <c r="C37289" t="s">
        <v>14604</v>
      </c>
      <c r="D37289">
        <v>11</v>
      </c>
    </row>
    <row r="37291" spans="1:4">
      <c r="A37291">
        <v>92012</v>
      </c>
      <c r="C37291" t="s">
        <v>14605</v>
      </c>
      <c r="D37291">
        <v>11</v>
      </c>
    </row>
    <row r="37293" spans="1:4">
      <c r="A37293">
        <v>92019</v>
      </c>
      <c r="C37293" t="s">
        <v>33</v>
      </c>
      <c r="D37293">
        <v>11</v>
      </c>
    </row>
    <row r="37295" spans="1:4">
      <c r="A37295">
        <v>9202</v>
      </c>
      <c r="C37295" t="s">
        <v>14606</v>
      </c>
    </row>
    <row r="37296" spans="1:4">
      <c r="C37296" t="s">
        <v>14607</v>
      </c>
    </row>
    <row r="37298" spans="1:4">
      <c r="A37298">
        <v>92021</v>
      </c>
      <c r="C37298" t="s">
        <v>14608</v>
      </c>
      <c r="D37298">
        <v>11</v>
      </c>
    </row>
    <row r="37300" spans="1:4">
      <c r="A37300">
        <v>92029</v>
      </c>
      <c r="C37300" t="s">
        <v>33</v>
      </c>
      <c r="D37300">
        <v>11</v>
      </c>
    </row>
    <row r="37302" spans="1:4">
      <c r="A37302" t="s">
        <v>14609</v>
      </c>
    </row>
    <row r="37304" spans="1:4">
      <c r="A37304" t="s">
        <v>14610</v>
      </c>
    </row>
    <row r="37306" spans="1:4">
      <c r="A37306">
        <v>9205</v>
      </c>
      <c r="C37306" t="s">
        <v>14611</v>
      </c>
    </row>
    <row r="37307" spans="1:4">
      <c r="C37307" t="s">
        <v>14612</v>
      </c>
    </row>
    <row r="37308" spans="1:4">
      <c r="C37308" t="s">
        <v>14613</v>
      </c>
    </row>
    <row r="37309" spans="1:4">
      <c r="C37309" t="s">
        <v>14614</v>
      </c>
    </row>
    <row r="37311" spans="1:4">
      <c r="A37311">
        <v>92051</v>
      </c>
      <c r="C37311" t="s">
        <v>14615</v>
      </c>
      <c r="D37311">
        <v>11</v>
      </c>
    </row>
    <row r="37313" spans="1:4">
      <c r="A37313">
        <v>92059</v>
      </c>
      <c r="C37313" t="s">
        <v>33</v>
      </c>
      <c r="D37313">
        <v>11</v>
      </c>
    </row>
    <row r="37315" spans="1:4">
      <c r="A37315">
        <v>9206</v>
      </c>
      <c r="C37315" t="s">
        <v>14616</v>
      </c>
      <c r="D37315">
        <v>11</v>
      </c>
    </row>
    <row r="37316" spans="1:4">
      <c r="C37316" t="s">
        <v>14617</v>
      </c>
    </row>
    <row r="37317" spans="1:4">
      <c r="C37317" t="s">
        <v>14618</v>
      </c>
    </row>
    <row r="37319" spans="1:4">
      <c r="A37319">
        <v>9207</v>
      </c>
      <c r="C37319" t="s">
        <v>14619</v>
      </c>
    </row>
    <row r="37320" spans="1:4">
      <c r="C37320" t="s">
        <v>14620</v>
      </c>
    </row>
    <row r="37321" spans="1:4">
      <c r="C37321" t="s">
        <v>14621</v>
      </c>
    </row>
    <row r="37323" spans="1:4">
      <c r="A37323">
        <v>92071</v>
      </c>
      <c r="C37323" t="s">
        <v>14622</v>
      </c>
      <c r="D37323">
        <v>11</v>
      </c>
    </row>
    <row r="37325" spans="1:4">
      <c r="A37325">
        <v>92079</v>
      </c>
      <c r="C37325" t="s">
        <v>33</v>
      </c>
      <c r="D37325">
        <v>11</v>
      </c>
    </row>
    <row r="37327" spans="1:4">
      <c r="A37327">
        <v>9208</v>
      </c>
      <c r="C37327" t="s">
        <v>14623</v>
      </c>
    </row>
    <row r="37328" spans="1:4">
      <c r="C37328" t="s">
        <v>14624</v>
      </c>
    </row>
    <row r="37329" spans="1:4">
      <c r="C37329" t="s">
        <v>14625</v>
      </c>
    </row>
    <row r="37330" spans="1:4">
      <c r="C37330" t="s">
        <v>14626</v>
      </c>
    </row>
    <row r="37331" spans="1:4">
      <c r="C37331" t="s">
        <v>14627</v>
      </c>
    </row>
    <row r="37332" spans="1:4">
      <c r="C37332" t="s">
        <v>14628</v>
      </c>
    </row>
    <row r="37333" spans="1:4">
      <c r="C37333" t="s">
        <v>14629</v>
      </c>
    </row>
    <row r="37335" spans="1:4">
      <c r="A37335">
        <v>92081</v>
      </c>
      <c r="C37335" t="s">
        <v>14630</v>
      </c>
      <c r="D37335">
        <v>11</v>
      </c>
    </row>
    <row r="37337" spans="1:4">
      <c r="A37337">
        <v>92089</v>
      </c>
      <c r="C37337" t="s">
        <v>33</v>
      </c>
      <c r="D37337">
        <v>11</v>
      </c>
    </row>
    <row r="37342" spans="1:4">
      <c r="A37342">
        <v>547</v>
      </c>
    </row>
    <row r="37344" spans="1:4">
      <c r="A37344" t="s">
        <v>0</v>
      </c>
      <c r="C37344" t="s">
        <v>1</v>
      </c>
      <c r="D37344" t="s">
        <v>2</v>
      </c>
    </row>
    <row r="37346" spans="1:4">
      <c r="A37346" t="s">
        <v>4</v>
      </c>
      <c r="B37346" t="s">
        <v>5</v>
      </c>
    </row>
    <row r="37347" spans="1:4">
      <c r="A37347" t="s">
        <v>7</v>
      </c>
      <c r="B37347" t="s">
        <v>8</v>
      </c>
    </row>
    <row r="37348" spans="1:4">
      <c r="A37348" t="s">
        <v>12</v>
      </c>
    </row>
    <row r="37349" spans="1:4">
      <c r="A37349">
        <v>-1</v>
      </c>
      <c r="B37349">
        <v>-2</v>
      </c>
      <c r="C37349">
        <v>-3</v>
      </c>
      <c r="D37349">
        <v>-4</v>
      </c>
    </row>
    <row r="37351" spans="1:4">
      <c r="A37351">
        <v>9209</v>
      </c>
      <c r="C37351" t="s">
        <v>14631</v>
      </c>
    </row>
    <row r="37352" spans="1:4">
      <c r="C37352" t="s">
        <v>14632</v>
      </c>
    </row>
    <row r="37353" spans="1:4">
      <c r="C37353" t="s">
        <v>14633</v>
      </c>
    </row>
    <row r="37354" spans="1:4">
      <c r="C37354" t="s">
        <v>14634</v>
      </c>
    </row>
    <row r="37355" spans="1:4">
      <c r="C37355" t="s">
        <v>14635</v>
      </c>
    </row>
    <row r="37357" spans="1:4">
      <c r="A37357">
        <v>92093</v>
      </c>
      <c r="C37357" t="s">
        <v>14636</v>
      </c>
      <c r="D37357">
        <v>11</v>
      </c>
    </row>
    <row r="37359" spans="1:4">
      <c r="C37359" t="s">
        <v>95</v>
      </c>
    </row>
    <row r="37361" spans="1:4">
      <c r="A37361">
        <v>92099100</v>
      </c>
      <c r="C37361" t="s">
        <v>14637</v>
      </c>
      <c r="D37361" t="s">
        <v>265</v>
      </c>
    </row>
    <row r="37363" spans="1:4">
      <c r="A37363">
        <v>920992</v>
      </c>
      <c r="C37363" t="s">
        <v>14638</v>
      </c>
      <c r="D37363" t="s">
        <v>265</v>
      </c>
    </row>
    <row r="37364" spans="1:4">
      <c r="C37364" t="s">
        <v>14639</v>
      </c>
    </row>
    <row r="37366" spans="1:4">
      <c r="A37366">
        <v>920994</v>
      </c>
      <c r="C37366" t="s">
        <v>14638</v>
      </c>
      <c r="D37366" t="s">
        <v>265</v>
      </c>
    </row>
    <row r="37367" spans="1:4">
      <c r="C37367" t="s">
        <v>14640</v>
      </c>
    </row>
    <row r="37369" spans="1:4">
      <c r="A37369">
        <v>920999</v>
      </c>
      <c r="C37369" t="s">
        <v>27</v>
      </c>
      <c r="D37369">
        <v>11</v>
      </c>
    </row>
    <row r="37374" spans="1:4">
      <c r="A37374" t="s">
        <v>14641</v>
      </c>
    </row>
    <row r="37376" spans="1:4">
      <c r="A37376" t="s">
        <v>14642</v>
      </c>
    </row>
    <row r="37380" spans="1:2">
      <c r="A37380" t="s">
        <v>14643</v>
      </c>
    </row>
    <row r="37383" spans="1:2">
      <c r="A37383" t="s">
        <v>14644</v>
      </c>
    </row>
    <row r="37386" spans="1:2">
      <c r="A37386" t="s">
        <v>822</v>
      </c>
    </row>
    <row r="37388" spans="1:2">
      <c r="A37388" t="s">
        <v>823</v>
      </c>
      <c r="B37388" t="s">
        <v>1851</v>
      </c>
    </row>
    <row r="37390" spans="1:2">
      <c r="A37390" t="s">
        <v>14645</v>
      </c>
    </row>
    <row r="37392" spans="1:2">
      <c r="A37392" t="s">
        <v>14595</v>
      </c>
    </row>
    <row r="37394" spans="1:2">
      <c r="A37394" t="s">
        <v>14646</v>
      </c>
    </row>
    <row r="37396" spans="1:2">
      <c r="A37396" t="s">
        <v>14647</v>
      </c>
    </row>
    <row r="37398" spans="1:2">
      <c r="A37398" t="s">
        <v>14648</v>
      </c>
    </row>
    <row r="37400" spans="1:2">
      <c r="A37400" t="s">
        <v>14599</v>
      </c>
    </row>
    <row r="37404" spans="1:2">
      <c r="A37404" t="s">
        <v>825</v>
      </c>
      <c r="B37404" t="s">
        <v>14649</v>
      </c>
    </row>
    <row r="37406" spans="1:2">
      <c r="A37406">
        <v>548</v>
      </c>
    </row>
    <row r="37409" spans="1:5">
      <c r="A37409" t="s">
        <v>0</v>
      </c>
      <c r="D37409" t="s">
        <v>1</v>
      </c>
      <c r="E37409" t="s">
        <v>2</v>
      </c>
    </row>
    <row r="37411" spans="1:5">
      <c r="A37411" t="s">
        <v>4</v>
      </c>
      <c r="B37411" t="s">
        <v>5</v>
      </c>
    </row>
    <row r="37412" spans="1:5">
      <c r="A37412" t="s">
        <v>7</v>
      </c>
      <c r="B37412" t="s">
        <v>8</v>
      </c>
    </row>
    <row r="37413" spans="1:5">
      <c r="A37413" t="s">
        <v>12</v>
      </c>
    </row>
    <row r="37415" spans="1:5">
      <c r="A37415">
        <v>-1</v>
      </c>
      <c r="B37415">
        <v>-2</v>
      </c>
      <c r="D37415">
        <v>-3</v>
      </c>
      <c r="E37415">
        <v>-4</v>
      </c>
    </row>
    <row r="37417" spans="1:5">
      <c r="A37417">
        <v>9301</v>
      </c>
      <c r="C37417" t="s">
        <v>14650</v>
      </c>
    </row>
    <row r="37418" spans="1:5">
      <c r="C37418" t="s">
        <v>14651</v>
      </c>
    </row>
    <row r="37420" spans="1:5">
      <c r="A37420">
        <v>93011</v>
      </c>
      <c r="C37420" t="s">
        <v>14652</v>
      </c>
      <c r="E37420" t="s">
        <v>764</v>
      </c>
    </row>
    <row r="37421" spans="1:5">
      <c r="C37421" t="s">
        <v>14653</v>
      </c>
    </row>
    <row r="37423" spans="1:5">
      <c r="A37423">
        <v>93012</v>
      </c>
      <c r="C37423" t="s">
        <v>14654</v>
      </c>
      <c r="E37423" t="s">
        <v>764</v>
      </c>
    </row>
    <row r="37424" spans="1:5">
      <c r="C37424" t="s">
        <v>14655</v>
      </c>
    </row>
    <row r="37426" spans="1:5">
      <c r="C37426" t="s">
        <v>95</v>
      </c>
    </row>
    <row r="37428" spans="1:5">
      <c r="A37428">
        <v>93019010</v>
      </c>
      <c r="C37428" t="s">
        <v>14656</v>
      </c>
      <c r="E37428">
        <v>16</v>
      </c>
    </row>
    <row r="37430" spans="1:5">
      <c r="C37430" t="s">
        <v>14657</v>
      </c>
    </row>
    <row r="37432" spans="1:5">
      <c r="A37432">
        <v>93019021</v>
      </c>
      <c r="C37432" t="s">
        <v>14658</v>
      </c>
      <c r="E37432">
        <v>16</v>
      </c>
    </row>
    <row r="37434" spans="1:5">
      <c r="A37434">
        <v>93019022</v>
      </c>
      <c r="C37434" t="s">
        <v>14659</v>
      </c>
      <c r="E37434">
        <v>16</v>
      </c>
    </row>
    <row r="37436" spans="1:5">
      <c r="A37436">
        <v>93019023</v>
      </c>
      <c r="C37436" t="s">
        <v>14660</v>
      </c>
      <c r="E37436">
        <v>16</v>
      </c>
    </row>
    <row r="37438" spans="1:5">
      <c r="A37438">
        <v>93019029</v>
      </c>
      <c r="C37438" t="s">
        <v>3208</v>
      </c>
      <c r="E37438">
        <v>16</v>
      </c>
    </row>
    <row r="37440" spans="1:5">
      <c r="A37440">
        <v>9301903</v>
      </c>
      <c r="C37440" t="s">
        <v>14661</v>
      </c>
      <c r="E37440">
        <v>16</v>
      </c>
    </row>
    <row r="37442" spans="1:5">
      <c r="C37442" t="s">
        <v>14662</v>
      </c>
    </row>
    <row r="37444" spans="1:5">
      <c r="A37444">
        <v>93019041</v>
      </c>
      <c r="C37444" t="s">
        <v>14663</v>
      </c>
      <c r="E37444">
        <v>16</v>
      </c>
    </row>
    <row r="37446" spans="1:5">
      <c r="A37446">
        <v>93019049</v>
      </c>
      <c r="C37446" t="s">
        <v>3208</v>
      </c>
      <c r="E37446">
        <v>16</v>
      </c>
    </row>
    <row r="37448" spans="1:5">
      <c r="A37448">
        <v>9301909</v>
      </c>
      <c r="C37448" t="s">
        <v>2414</v>
      </c>
      <c r="D37448" t="s">
        <v>79</v>
      </c>
      <c r="E37448">
        <v>16</v>
      </c>
    </row>
    <row r="37450" spans="1:5">
      <c r="A37450">
        <v>9302</v>
      </c>
      <c r="C37450" t="s">
        <v>14664</v>
      </c>
    </row>
    <row r="37451" spans="1:5">
      <c r="C37451" t="s">
        <v>14665</v>
      </c>
    </row>
    <row r="37453" spans="1:5">
      <c r="C37453" t="s">
        <v>14666</v>
      </c>
    </row>
    <row r="37454" spans="1:5">
      <c r="C37454" t="s">
        <v>14667</v>
      </c>
    </row>
    <row r="37456" spans="1:5">
      <c r="A37456">
        <v>93020011</v>
      </c>
      <c r="C37456" t="s">
        <v>14668</v>
      </c>
      <c r="E37456">
        <v>16</v>
      </c>
    </row>
    <row r="37458" spans="1:5">
      <c r="A37458">
        <v>93020012</v>
      </c>
      <c r="C37458" t="s">
        <v>14669</v>
      </c>
      <c r="E37458" t="s">
        <v>764</v>
      </c>
    </row>
    <row r="37459" spans="1:5">
      <c r="C37459" t="s">
        <v>14670</v>
      </c>
    </row>
    <row r="37461" spans="1:5">
      <c r="A37461">
        <v>93020013</v>
      </c>
      <c r="C37461" t="s">
        <v>14671</v>
      </c>
      <c r="E37461">
        <v>16</v>
      </c>
    </row>
    <row r="37463" spans="1:5">
      <c r="A37463">
        <v>93020019</v>
      </c>
      <c r="C37463" t="s">
        <v>1213</v>
      </c>
      <c r="E37463">
        <v>16</v>
      </c>
    </row>
    <row r="37465" spans="1:5">
      <c r="C37465" t="s">
        <v>2232</v>
      </c>
    </row>
    <row r="37467" spans="1:5">
      <c r="A37467">
        <v>93020091</v>
      </c>
      <c r="C37467" t="s">
        <v>14672</v>
      </c>
      <c r="E37467">
        <v>20</v>
      </c>
    </row>
    <row r="37469" spans="1:5">
      <c r="A37469">
        <v>93020092</v>
      </c>
      <c r="C37469" t="s">
        <v>14673</v>
      </c>
      <c r="E37469" t="s">
        <v>98</v>
      </c>
    </row>
    <row r="37470" spans="1:5">
      <c r="C37470" t="s">
        <v>14670</v>
      </c>
    </row>
    <row r="37472" spans="1:5">
      <c r="A37472">
        <v>93020093</v>
      </c>
      <c r="C37472" t="s">
        <v>14674</v>
      </c>
      <c r="E37472">
        <v>20</v>
      </c>
    </row>
    <row r="37474" spans="1:5">
      <c r="A37474">
        <v>93020099</v>
      </c>
      <c r="C37474" t="s">
        <v>3208</v>
      </c>
      <c r="E37474">
        <v>20</v>
      </c>
    </row>
    <row r="37476" spans="1:5">
      <c r="A37476">
        <v>9303</v>
      </c>
      <c r="C37476" t="s">
        <v>14675</v>
      </c>
    </row>
    <row r="37477" spans="1:5">
      <c r="C37477" t="s">
        <v>14676</v>
      </c>
    </row>
    <row r="37478" spans="1:5">
      <c r="C37478" t="s">
        <v>14677</v>
      </c>
    </row>
    <row r="37479" spans="1:5">
      <c r="C37479" t="s">
        <v>14678</v>
      </c>
    </row>
    <row r="37480" spans="1:5">
      <c r="C37480" t="s">
        <v>14679</v>
      </c>
    </row>
    <row r="37481" spans="1:5">
      <c r="C37481" t="s">
        <v>14680</v>
      </c>
    </row>
    <row r="37482" spans="1:5">
      <c r="C37482" t="s">
        <v>14681</v>
      </c>
    </row>
    <row r="37483" spans="1:5">
      <c r="C37483" t="s">
        <v>14682</v>
      </c>
    </row>
    <row r="37486" spans="1:5">
      <c r="A37486">
        <v>549</v>
      </c>
    </row>
    <row r="37488" spans="1:5">
      <c r="A37488" t="s">
        <v>0</v>
      </c>
      <c r="D37488" t="s">
        <v>1</v>
      </c>
      <c r="E37488" t="s">
        <v>2</v>
      </c>
    </row>
    <row r="37490" spans="1:5">
      <c r="A37490" t="s">
        <v>4</v>
      </c>
      <c r="B37490" t="s">
        <v>5</v>
      </c>
    </row>
    <row r="37491" spans="1:5">
      <c r="A37491" t="s">
        <v>7</v>
      </c>
      <c r="B37491" t="s">
        <v>8</v>
      </c>
    </row>
    <row r="37492" spans="1:5">
      <c r="A37492" t="s">
        <v>12</v>
      </c>
    </row>
    <row r="37494" spans="1:5">
      <c r="A37494">
        <v>-1</v>
      </c>
      <c r="B37494">
        <v>-2</v>
      </c>
      <c r="D37494">
        <v>-3</v>
      </c>
      <c r="E37494">
        <v>-4</v>
      </c>
    </row>
    <row r="37496" spans="1:5">
      <c r="A37496">
        <v>93031</v>
      </c>
      <c r="C37496" t="s">
        <v>14683</v>
      </c>
      <c r="E37496">
        <v>20</v>
      </c>
    </row>
    <row r="37498" spans="1:5">
      <c r="C37498" t="s">
        <v>14684</v>
      </c>
    </row>
    <row r="37499" spans="1:5">
      <c r="C37499" t="s">
        <v>14685</v>
      </c>
    </row>
    <row r="37501" spans="1:5">
      <c r="C37501" t="s">
        <v>2414</v>
      </c>
      <c r="D37501" t="s">
        <v>14686</v>
      </c>
    </row>
    <row r="37503" spans="1:5">
      <c r="A37503">
        <v>93032011</v>
      </c>
      <c r="C37503" t="s">
        <v>14687</v>
      </c>
      <c r="E37503">
        <v>20</v>
      </c>
    </row>
    <row r="37505" spans="1:5">
      <c r="A37505">
        <v>93032012</v>
      </c>
      <c r="C37505" t="s">
        <v>14659</v>
      </c>
      <c r="E37505">
        <v>20</v>
      </c>
    </row>
    <row r="37507" spans="1:5">
      <c r="A37507">
        <v>93032019</v>
      </c>
      <c r="C37507" t="s">
        <v>3208</v>
      </c>
      <c r="E37507">
        <v>20</v>
      </c>
    </row>
    <row r="37509" spans="1:5">
      <c r="A37509">
        <v>9303202</v>
      </c>
      <c r="C37509" t="s">
        <v>2414</v>
      </c>
      <c r="D37509" t="s">
        <v>14688</v>
      </c>
      <c r="E37509">
        <v>20</v>
      </c>
    </row>
    <row r="37510" spans="1:5">
      <c r="C37510" t="s">
        <v>14689</v>
      </c>
    </row>
    <row r="37512" spans="1:5">
      <c r="A37512">
        <v>9303209</v>
      </c>
      <c r="C37512" t="s">
        <v>2414</v>
      </c>
      <c r="D37512" t="s">
        <v>79</v>
      </c>
      <c r="E37512">
        <v>20</v>
      </c>
    </row>
    <row r="37514" spans="1:5">
      <c r="C37514" t="s">
        <v>14684</v>
      </c>
    </row>
    <row r="37515" spans="1:5">
      <c r="C37515" t="s">
        <v>14690</v>
      </c>
    </row>
    <row r="37516" spans="1:5">
      <c r="A37516">
        <v>9303301</v>
      </c>
      <c r="C37516" t="s">
        <v>14691</v>
      </c>
      <c r="E37516">
        <v>20</v>
      </c>
    </row>
    <row r="37518" spans="1:5">
      <c r="A37518">
        <v>9303302</v>
      </c>
      <c r="C37518" t="s">
        <v>14692</v>
      </c>
      <c r="E37518">
        <v>20</v>
      </c>
    </row>
    <row r="37520" spans="1:5">
      <c r="A37520">
        <v>9303309</v>
      </c>
      <c r="C37520" t="s">
        <v>2414</v>
      </c>
      <c r="D37520" t="s">
        <v>79</v>
      </c>
      <c r="E37520">
        <v>20</v>
      </c>
    </row>
    <row r="37522" spans="1:5">
      <c r="A37522">
        <v>93039</v>
      </c>
      <c r="C37522" t="s">
        <v>33</v>
      </c>
      <c r="E37522">
        <v>20</v>
      </c>
    </row>
    <row r="37524" spans="1:5">
      <c r="A37524">
        <v>9304</v>
      </c>
      <c r="C37524" t="s">
        <v>14693</v>
      </c>
      <c r="E37524">
        <v>20</v>
      </c>
    </row>
    <row r="37525" spans="1:5">
      <c r="C37525" t="s">
        <v>14694</v>
      </c>
    </row>
    <row r="37526" spans="1:5">
      <c r="C37526" t="s">
        <v>14695</v>
      </c>
    </row>
    <row r="37528" spans="1:5">
      <c r="A37528">
        <v>9305</v>
      </c>
      <c r="C37528" t="s">
        <v>14696</v>
      </c>
    </row>
    <row r="37529" spans="1:5">
      <c r="C37529" t="s">
        <v>14697</v>
      </c>
    </row>
    <row r="37531" spans="1:5">
      <c r="C37531" t="s">
        <v>14698</v>
      </c>
    </row>
    <row r="37533" spans="1:5">
      <c r="A37533">
        <v>93051010</v>
      </c>
      <c r="C37533" t="s">
        <v>2414</v>
      </c>
      <c r="D37533" t="s">
        <v>14699</v>
      </c>
      <c r="E37533">
        <v>20</v>
      </c>
    </row>
    <row r="37535" spans="1:5">
      <c r="A37535">
        <v>9305102</v>
      </c>
      <c r="C37535" t="s">
        <v>2414</v>
      </c>
      <c r="D37535" t="s">
        <v>14700</v>
      </c>
      <c r="E37535">
        <v>20</v>
      </c>
    </row>
    <row r="37536" spans="1:5">
      <c r="C37536" t="s">
        <v>14701</v>
      </c>
    </row>
    <row r="37537" spans="1:5">
      <c r="C37537" t="s">
        <v>14702</v>
      </c>
    </row>
    <row r="37538" spans="1:5">
      <c r="C37538" t="s">
        <v>14703</v>
      </c>
    </row>
    <row r="37540" spans="1:5">
      <c r="A37540">
        <v>9305103</v>
      </c>
      <c r="C37540" t="s">
        <v>2414</v>
      </c>
      <c r="D37540" t="s">
        <v>14704</v>
      </c>
      <c r="E37540">
        <v>20</v>
      </c>
    </row>
    <row r="37541" spans="1:5">
      <c r="C37541" t="s">
        <v>14705</v>
      </c>
    </row>
    <row r="37542" spans="1:5">
      <c r="A37542">
        <v>9305109</v>
      </c>
      <c r="C37542" t="s">
        <v>2414</v>
      </c>
      <c r="D37542" t="s">
        <v>79</v>
      </c>
      <c r="E37542">
        <v>20</v>
      </c>
    </row>
    <row r="37544" spans="1:5">
      <c r="C37544" t="s">
        <v>14706</v>
      </c>
    </row>
    <row r="37546" spans="1:5">
      <c r="A37546">
        <v>93052010</v>
      </c>
      <c r="C37546" t="s">
        <v>14707</v>
      </c>
      <c r="E37546">
        <v>20</v>
      </c>
    </row>
    <row r="37548" spans="1:5">
      <c r="A37548">
        <v>9305202</v>
      </c>
      <c r="C37548" t="s">
        <v>14708</v>
      </c>
      <c r="E37548">
        <v>20</v>
      </c>
    </row>
    <row r="37550" spans="1:5">
      <c r="A37550">
        <v>9305203</v>
      </c>
      <c r="C37550" t="s">
        <v>2414</v>
      </c>
      <c r="D37550" t="s">
        <v>14709</v>
      </c>
      <c r="E37550">
        <v>20</v>
      </c>
    </row>
    <row r="37551" spans="1:5">
      <c r="C37551" t="s">
        <v>14710</v>
      </c>
    </row>
    <row r="37552" spans="1:5">
      <c r="C37552" t="s">
        <v>14711</v>
      </c>
    </row>
    <row r="37553" spans="1:5">
      <c r="C37553" t="s">
        <v>14712</v>
      </c>
    </row>
    <row r="37555" spans="1:5">
      <c r="A37555">
        <v>9305204</v>
      </c>
      <c r="C37555" t="s">
        <v>2414</v>
      </c>
      <c r="D37555" t="s">
        <v>14713</v>
      </c>
      <c r="E37555">
        <v>20</v>
      </c>
    </row>
    <row r="37557" spans="1:5">
      <c r="A37557">
        <v>9305209</v>
      </c>
      <c r="C37557" t="s">
        <v>2414</v>
      </c>
      <c r="D37557" t="s">
        <v>79</v>
      </c>
      <c r="E37557">
        <v>20</v>
      </c>
    </row>
    <row r="37559" spans="1:5">
      <c r="C37559" t="s">
        <v>95</v>
      </c>
    </row>
    <row r="37561" spans="1:5">
      <c r="C37561" t="s">
        <v>14714</v>
      </c>
    </row>
    <row r="37563" spans="1:5">
      <c r="A37563">
        <v>93059111</v>
      </c>
      <c r="C37563" t="s">
        <v>14715</v>
      </c>
      <c r="E37563">
        <v>16</v>
      </c>
    </row>
    <row r="37567" spans="1:5">
      <c r="A37567">
        <v>550</v>
      </c>
    </row>
    <row r="37569" spans="1:5">
      <c r="A37569" t="s">
        <v>0</v>
      </c>
      <c r="D37569" t="s">
        <v>1</v>
      </c>
      <c r="E37569" t="s">
        <v>2</v>
      </c>
    </row>
    <row r="37571" spans="1:5">
      <c r="A37571" t="s">
        <v>4</v>
      </c>
      <c r="B37571" t="s">
        <v>5</v>
      </c>
    </row>
    <row r="37572" spans="1:5">
      <c r="A37572" t="s">
        <v>7</v>
      </c>
      <c r="B37572" t="s">
        <v>8</v>
      </c>
    </row>
    <row r="37573" spans="1:5">
      <c r="A37573" t="s">
        <v>12</v>
      </c>
    </row>
    <row r="37575" spans="1:5">
      <c r="A37575">
        <v>-1</v>
      </c>
      <c r="B37575">
        <v>-2</v>
      </c>
      <c r="D37575">
        <v>-3</v>
      </c>
      <c r="E37575">
        <v>-4</v>
      </c>
    </row>
    <row r="37577" spans="1:5">
      <c r="A37577">
        <v>93059112</v>
      </c>
      <c r="C37577" t="s">
        <v>14716</v>
      </c>
      <c r="E37577" t="s">
        <v>764</v>
      </c>
    </row>
    <row r="37578" spans="1:5">
      <c r="C37578" t="s">
        <v>14717</v>
      </c>
    </row>
    <row r="37579" spans="1:5">
      <c r="C37579" t="s">
        <v>14711</v>
      </c>
    </row>
    <row r="37580" spans="1:5">
      <c r="C37580" t="s">
        <v>14718</v>
      </c>
    </row>
    <row r="37581" spans="1:5">
      <c r="C37581" t="s">
        <v>14581</v>
      </c>
    </row>
    <row r="37582" spans="1:5">
      <c r="A37582">
        <v>93059113</v>
      </c>
      <c r="C37582" t="s">
        <v>14719</v>
      </c>
      <c r="E37582" t="s">
        <v>764</v>
      </c>
    </row>
    <row r="37584" spans="1:5">
      <c r="A37584">
        <v>93059119</v>
      </c>
      <c r="C37584" t="s">
        <v>1213</v>
      </c>
      <c r="E37584">
        <v>16</v>
      </c>
    </row>
    <row r="37586" spans="1:5">
      <c r="A37586">
        <v>9305919</v>
      </c>
      <c r="C37586" t="s">
        <v>2414</v>
      </c>
      <c r="D37586" t="s">
        <v>79</v>
      </c>
      <c r="E37586">
        <v>16</v>
      </c>
    </row>
    <row r="37588" spans="1:5">
      <c r="A37588">
        <v>930599</v>
      </c>
      <c r="C37588" t="s">
        <v>27</v>
      </c>
      <c r="E37588">
        <v>16</v>
      </c>
    </row>
    <row r="37590" spans="1:5">
      <c r="A37590">
        <v>9306</v>
      </c>
      <c r="C37590" t="s">
        <v>14720</v>
      </c>
    </row>
    <row r="37591" spans="1:5">
      <c r="C37591" t="s">
        <v>14721</v>
      </c>
    </row>
    <row r="37592" spans="1:5">
      <c r="C37592" t="s">
        <v>14722</v>
      </c>
    </row>
    <row r="37593" spans="1:5">
      <c r="C37593" t="s">
        <v>14723</v>
      </c>
    </row>
    <row r="37594" spans="1:5">
      <c r="C37594" t="s">
        <v>14724</v>
      </c>
    </row>
    <row r="37596" spans="1:5">
      <c r="C37596" t="s">
        <v>14725</v>
      </c>
    </row>
    <row r="37597" spans="1:5">
      <c r="C37597" t="s">
        <v>14726</v>
      </c>
    </row>
    <row r="37599" spans="1:5">
      <c r="A37599">
        <v>930621</v>
      </c>
      <c r="C37599" t="s">
        <v>14727</v>
      </c>
      <c r="E37599">
        <v>20</v>
      </c>
    </row>
    <row r="37601" spans="1:5">
      <c r="A37601">
        <v>930629</v>
      </c>
      <c r="C37601" t="s">
        <v>27</v>
      </c>
      <c r="E37601">
        <v>20</v>
      </c>
    </row>
    <row r="37603" spans="1:5">
      <c r="C37603" t="s">
        <v>14728</v>
      </c>
    </row>
    <row r="37605" spans="1:5">
      <c r="A37605">
        <v>93063010</v>
      </c>
      <c r="C37605" t="s">
        <v>14729</v>
      </c>
      <c r="E37605" t="s">
        <v>98</v>
      </c>
    </row>
    <row r="37606" spans="1:5">
      <c r="C37606" t="s">
        <v>14730</v>
      </c>
    </row>
    <row r="37608" spans="1:5">
      <c r="A37608">
        <v>9306309</v>
      </c>
      <c r="C37608" t="s">
        <v>56</v>
      </c>
      <c r="E37608">
        <v>20</v>
      </c>
    </row>
    <row r="37610" spans="1:5">
      <c r="A37610">
        <v>93069</v>
      </c>
      <c r="C37610" t="s">
        <v>33</v>
      </c>
      <c r="E37610">
        <v>20</v>
      </c>
    </row>
    <row r="37612" spans="1:5">
      <c r="A37612">
        <v>9307</v>
      </c>
      <c r="C37612" t="s">
        <v>14731</v>
      </c>
      <c r="E37612">
        <v>20</v>
      </c>
    </row>
    <row r="37613" spans="1:5">
      <c r="C37613" t="s">
        <v>14732</v>
      </c>
    </row>
    <row r="37614" spans="1:5">
      <c r="C37614" t="s">
        <v>14733</v>
      </c>
    </row>
    <row r="37641" spans="1:1">
      <c r="A37641">
        <v>551</v>
      </c>
    </row>
    <row r="37643" spans="1:1">
      <c r="A37643" t="s">
        <v>14734</v>
      </c>
    </row>
    <row r="37645" spans="1:1">
      <c r="A37645" t="s">
        <v>14735</v>
      </c>
    </row>
    <row r="37648" spans="1:1">
      <c r="A37648" t="s">
        <v>14736</v>
      </c>
    </row>
    <row r="37651" spans="1:2">
      <c r="A37651" t="s">
        <v>14737</v>
      </c>
    </row>
    <row r="37654" spans="1:2">
      <c r="A37654" t="s">
        <v>822</v>
      </c>
    </row>
    <row r="37656" spans="1:2">
      <c r="A37656" t="s">
        <v>823</v>
      </c>
      <c r="B37656" t="s">
        <v>1470</v>
      </c>
    </row>
    <row r="37658" spans="1:2">
      <c r="A37658" t="s">
        <v>14738</v>
      </c>
    </row>
    <row r="37660" spans="1:2">
      <c r="A37660" t="s">
        <v>14739</v>
      </c>
    </row>
    <row r="37662" spans="1:2">
      <c r="A37662" t="s">
        <v>7847</v>
      </c>
    </row>
    <row r="37664" spans="1:2">
      <c r="A37664" t="s">
        <v>14740</v>
      </c>
    </row>
    <row r="37666" spans="1:2">
      <c r="A37666" t="s">
        <v>14741</v>
      </c>
    </row>
    <row r="37668" spans="1:2">
      <c r="A37668" t="s">
        <v>14742</v>
      </c>
    </row>
    <row r="37670" spans="1:2">
      <c r="A37670" t="s">
        <v>14743</v>
      </c>
    </row>
    <row r="37672" spans="1:2">
      <c r="A37672" t="s">
        <v>14744</v>
      </c>
    </row>
    <row r="37673" spans="1:2">
      <c r="A37673" t="s">
        <v>1860</v>
      </c>
      <c r="B37673" t="s">
        <v>14745</v>
      </c>
    </row>
    <row r="37675" spans="1:2">
      <c r="A37675" t="s">
        <v>14746</v>
      </c>
    </row>
    <row r="37676" spans="1:2">
      <c r="A37676" t="s">
        <v>14747</v>
      </c>
    </row>
    <row r="37678" spans="1:2">
      <c r="A37678" t="s">
        <v>14748</v>
      </c>
    </row>
    <row r="37680" spans="1:2">
      <c r="A37680" t="s">
        <v>14749</v>
      </c>
    </row>
    <row r="37682" spans="1:3">
      <c r="A37682" t="s">
        <v>825</v>
      </c>
      <c r="B37682" t="s">
        <v>14750</v>
      </c>
    </row>
    <row r="37684" spans="1:3">
      <c r="A37684" t="s">
        <v>14751</v>
      </c>
    </row>
    <row r="37686" spans="1:3">
      <c r="A37686" t="s">
        <v>14752</v>
      </c>
    </row>
    <row r="37688" spans="1:3">
      <c r="A37688" t="s">
        <v>14753</v>
      </c>
    </row>
    <row r="37690" spans="1:3">
      <c r="A37690" t="s">
        <v>827</v>
      </c>
      <c r="B37690" t="s">
        <v>2291</v>
      </c>
      <c r="C37690" t="s">
        <v>14754</v>
      </c>
    </row>
    <row r="37691" spans="1:3">
      <c r="C37691" t="s">
        <v>14755</v>
      </c>
    </row>
    <row r="37692" spans="1:3">
      <c r="C37692">
        <v>552</v>
      </c>
    </row>
    <row r="37695" spans="1:3">
      <c r="A37695" t="s">
        <v>14756</v>
      </c>
    </row>
    <row r="37697" spans="1:7">
      <c r="A37697" t="s">
        <v>14757</v>
      </c>
    </row>
    <row r="37699" spans="1:7">
      <c r="A37699" t="s">
        <v>1480</v>
      </c>
      <c r="B37699" t="s">
        <v>14758</v>
      </c>
    </row>
    <row r="37702" spans="1:7">
      <c r="A37702" t="s">
        <v>0</v>
      </c>
      <c r="D37702" t="s">
        <v>1</v>
      </c>
      <c r="G37702" t="s">
        <v>2</v>
      </c>
    </row>
    <row r="37704" spans="1:7">
      <c r="A37704" t="s">
        <v>4</v>
      </c>
      <c r="B37704" t="s">
        <v>5</v>
      </c>
    </row>
    <row r="37705" spans="1:7">
      <c r="A37705" t="s">
        <v>7</v>
      </c>
      <c r="B37705" t="s">
        <v>8</v>
      </c>
    </row>
    <row r="37706" spans="1:7">
      <c r="A37706" t="s">
        <v>12</v>
      </c>
    </row>
    <row r="37708" spans="1:7">
      <c r="A37708">
        <v>-1</v>
      </c>
      <c r="B37708">
        <v>-2</v>
      </c>
      <c r="E37708">
        <v>-3</v>
      </c>
      <c r="G37708">
        <v>-4</v>
      </c>
    </row>
    <row r="37710" spans="1:7">
      <c r="A37710">
        <v>9401</v>
      </c>
      <c r="C37710" t="s">
        <v>14759</v>
      </c>
    </row>
    <row r="37711" spans="1:7">
      <c r="C37711" t="s">
        <v>14760</v>
      </c>
    </row>
    <row r="37712" spans="1:7">
      <c r="C37712" t="s">
        <v>14761</v>
      </c>
    </row>
    <row r="37714" spans="1:7">
      <c r="A37714">
        <v>94011</v>
      </c>
      <c r="C37714" t="s">
        <v>14762</v>
      </c>
      <c r="G37714">
        <v>3</v>
      </c>
    </row>
    <row r="37716" spans="1:7">
      <c r="C37716" t="s">
        <v>14763</v>
      </c>
    </row>
    <row r="37718" spans="1:7">
      <c r="A37718">
        <v>94012010</v>
      </c>
      <c r="C37718" t="s">
        <v>9098</v>
      </c>
      <c r="G37718" t="s">
        <v>5220</v>
      </c>
    </row>
    <row r="37719" spans="1:7">
      <c r="C37719" t="s">
        <v>9726</v>
      </c>
    </row>
    <row r="37720" spans="1:7">
      <c r="C37720" t="s">
        <v>7116</v>
      </c>
      <c r="F37720" t="s">
        <v>7117</v>
      </c>
    </row>
    <row r="37721" spans="1:7">
      <c r="C37721" t="s">
        <v>9727</v>
      </c>
    </row>
    <row r="37722" spans="1:7">
      <c r="C37722" t="s">
        <v>9728</v>
      </c>
    </row>
    <row r="37724" spans="1:7">
      <c r="A37724">
        <v>9401202</v>
      </c>
      <c r="C37724" t="s">
        <v>14764</v>
      </c>
      <c r="G37724" t="s">
        <v>5220</v>
      </c>
    </row>
    <row r="37725" spans="1:7">
      <c r="C37725" t="s">
        <v>13326</v>
      </c>
      <c r="E37725" t="s">
        <v>14765</v>
      </c>
    </row>
    <row r="37726" spans="1:7">
      <c r="C37726" t="s">
        <v>14766</v>
      </c>
    </row>
    <row r="37727" spans="1:7">
      <c r="C37727">
        <v>8704.2389999999996</v>
      </c>
    </row>
    <row r="37728" spans="1:7">
      <c r="A37728">
        <v>9401209</v>
      </c>
      <c r="C37728" t="s">
        <v>56</v>
      </c>
      <c r="G37728">
        <v>35</v>
      </c>
    </row>
    <row r="37730" spans="1:7">
      <c r="A37730">
        <v>94013</v>
      </c>
      <c r="C37730" t="s">
        <v>14767</v>
      </c>
      <c r="G37730">
        <v>20</v>
      </c>
    </row>
    <row r="37732" spans="1:7">
      <c r="A37732">
        <v>94014</v>
      </c>
      <c r="C37732" t="s">
        <v>14768</v>
      </c>
      <c r="G37732" t="s">
        <v>98</v>
      </c>
    </row>
    <row r="37733" spans="1:7">
      <c r="C37733" t="s">
        <v>14769</v>
      </c>
    </row>
    <row r="37735" spans="1:7">
      <c r="C37735" t="s">
        <v>14770</v>
      </c>
    </row>
    <row r="37736" spans="1:7">
      <c r="C37736" t="s">
        <v>5281</v>
      </c>
    </row>
    <row r="37738" spans="1:7">
      <c r="A37738">
        <v>940152</v>
      </c>
      <c r="C37738" t="s">
        <v>60</v>
      </c>
      <c r="D37738" t="s">
        <v>5921</v>
      </c>
      <c r="G37738">
        <v>20</v>
      </c>
    </row>
    <row r="37740" spans="1:7">
      <c r="A37740">
        <v>940153</v>
      </c>
      <c r="C37740" t="s">
        <v>60</v>
      </c>
      <c r="D37740" t="s">
        <v>5922</v>
      </c>
      <c r="G37740">
        <v>20</v>
      </c>
    </row>
    <row r="37742" spans="1:7">
      <c r="A37742">
        <v>940159</v>
      </c>
      <c r="C37742" t="s">
        <v>60</v>
      </c>
      <c r="D37742" t="s">
        <v>79</v>
      </c>
      <c r="G37742">
        <v>20</v>
      </c>
    </row>
    <row r="37744" spans="1:7">
      <c r="C37744" t="s">
        <v>14771</v>
      </c>
    </row>
    <row r="37746" spans="1:7">
      <c r="A37746">
        <v>94016100</v>
      </c>
      <c r="C37746" t="s">
        <v>14772</v>
      </c>
      <c r="G37746">
        <v>20</v>
      </c>
    </row>
    <row r="37748" spans="1:7">
      <c r="A37748">
        <v>940169</v>
      </c>
      <c r="C37748" t="s">
        <v>27</v>
      </c>
      <c r="G37748">
        <v>20</v>
      </c>
    </row>
    <row r="37750" spans="1:7">
      <c r="C37750" t="s">
        <v>14773</v>
      </c>
    </row>
    <row r="37752" spans="1:7">
      <c r="A37752">
        <v>94017100</v>
      </c>
      <c r="C37752" t="s">
        <v>14772</v>
      </c>
      <c r="G37752">
        <v>20</v>
      </c>
    </row>
    <row r="37754" spans="1:7">
      <c r="A37754">
        <v>940179</v>
      </c>
      <c r="C37754" t="s">
        <v>27</v>
      </c>
      <c r="G37754">
        <v>20</v>
      </c>
    </row>
    <row r="37756" spans="1:7">
      <c r="A37756">
        <v>94018</v>
      </c>
      <c r="C37756" t="s">
        <v>14774</v>
      </c>
      <c r="G37756">
        <v>20</v>
      </c>
    </row>
    <row r="37758" spans="1:7">
      <c r="C37758" t="s">
        <v>10074</v>
      </c>
    </row>
    <row r="37763" spans="1:7">
      <c r="A37763" t="s">
        <v>14775</v>
      </c>
    </row>
    <row r="37765" spans="1:7">
      <c r="A37765" t="s">
        <v>0</v>
      </c>
      <c r="D37765" t="s">
        <v>1</v>
      </c>
      <c r="G37765" t="s">
        <v>2</v>
      </c>
    </row>
    <row r="37767" spans="1:7">
      <c r="A37767" t="s">
        <v>4</v>
      </c>
      <c r="B37767" t="s">
        <v>5</v>
      </c>
    </row>
    <row r="37768" spans="1:7">
      <c r="A37768" t="s">
        <v>7</v>
      </c>
      <c r="B37768" t="s">
        <v>8</v>
      </c>
    </row>
    <row r="37769" spans="1:7">
      <c r="A37769" t="s">
        <v>12</v>
      </c>
    </row>
    <row r="37771" spans="1:7">
      <c r="A37771">
        <v>-1</v>
      </c>
      <c r="B37771">
        <v>-2</v>
      </c>
      <c r="E37771">
        <v>-3</v>
      </c>
      <c r="G37771">
        <v>-4</v>
      </c>
    </row>
    <row r="37773" spans="1:7">
      <c r="A37773">
        <v>9401901</v>
      </c>
      <c r="C37773" t="s">
        <v>14776</v>
      </c>
      <c r="G37773">
        <v>35</v>
      </c>
    </row>
    <row r="37774" spans="1:7">
      <c r="C37774" t="s">
        <v>14777</v>
      </c>
    </row>
    <row r="37775" spans="1:7">
      <c r="C37775" t="s">
        <v>7115</v>
      </c>
    </row>
    <row r="37776" spans="1:7">
      <c r="C37776" t="s">
        <v>11800</v>
      </c>
    </row>
    <row r="37777" spans="1:7">
      <c r="C37777" t="s">
        <v>14778</v>
      </c>
    </row>
    <row r="37778" spans="1:7">
      <c r="C37778" t="s">
        <v>14779</v>
      </c>
    </row>
    <row r="37780" spans="1:7">
      <c r="A37780">
        <v>9401902</v>
      </c>
      <c r="C37780" t="s">
        <v>14780</v>
      </c>
      <c r="G37780">
        <v>35</v>
      </c>
    </row>
    <row r="37781" spans="1:7">
      <c r="C37781" t="s">
        <v>14781</v>
      </c>
    </row>
    <row r="37782" spans="1:7">
      <c r="C37782" t="s">
        <v>14782</v>
      </c>
    </row>
    <row r="37783" spans="1:7">
      <c r="C37783" t="s">
        <v>14765</v>
      </c>
      <c r="E37783" t="s">
        <v>13327</v>
      </c>
      <c r="F37783" t="s">
        <v>11794</v>
      </c>
    </row>
    <row r="37784" spans="1:7">
      <c r="C37784" t="s">
        <v>5197</v>
      </c>
    </row>
    <row r="37786" spans="1:7">
      <c r="A37786">
        <v>9401903</v>
      </c>
      <c r="C37786" t="s">
        <v>11724</v>
      </c>
      <c r="G37786" t="s">
        <v>5220</v>
      </c>
    </row>
    <row r="37788" spans="1:7">
      <c r="A37788">
        <v>9401909</v>
      </c>
      <c r="C37788" t="s">
        <v>56</v>
      </c>
      <c r="G37788">
        <v>20</v>
      </c>
    </row>
    <row r="37790" spans="1:7">
      <c r="A37790">
        <v>9402</v>
      </c>
      <c r="C37790" t="s">
        <v>14783</v>
      </c>
    </row>
    <row r="37791" spans="1:7">
      <c r="C37791" t="s">
        <v>14784</v>
      </c>
    </row>
    <row r="37792" spans="1:7">
      <c r="C37792" t="s">
        <v>14785</v>
      </c>
    </row>
    <row r="37793" spans="1:7">
      <c r="C37793" t="s">
        <v>14786</v>
      </c>
    </row>
    <row r="37794" spans="1:7">
      <c r="C37794" t="s">
        <v>14787</v>
      </c>
    </row>
    <row r="37795" spans="1:7">
      <c r="C37795" t="s">
        <v>14788</v>
      </c>
    </row>
    <row r="37796" spans="1:7">
      <c r="C37796" t="s">
        <v>14789</v>
      </c>
    </row>
    <row r="37798" spans="1:7">
      <c r="C37798" t="s">
        <v>14790</v>
      </c>
    </row>
    <row r="37799" spans="1:7">
      <c r="C37799" t="s">
        <v>1282</v>
      </c>
    </row>
    <row r="37801" spans="1:7">
      <c r="A37801">
        <v>9402101</v>
      </c>
      <c r="C37801" t="s">
        <v>14791</v>
      </c>
      <c r="G37801" t="s">
        <v>265</v>
      </c>
    </row>
    <row r="37803" spans="1:7">
      <c r="A37803">
        <v>9402109</v>
      </c>
      <c r="C37803" t="s">
        <v>56</v>
      </c>
      <c r="G37803">
        <v>20</v>
      </c>
    </row>
    <row r="37805" spans="1:7">
      <c r="C37805" t="s">
        <v>95</v>
      </c>
    </row>
    <row r="37807" spans="1:7">
      <c r="A37807">
        <v>94029010</v>
      </c>
      <c r="C37807" t="s">
        <v>14792</v>
      </c>
      <c r="G37807">
        <v>11</v>
      </c>
    </row>
    <row r="37809" spans="1:7">
      <c r="A37809">
        <v>9402902</v>
      </c>
      <c r="C37809" t="s">
        <v>14793</v>
      </c>
      <c r="G37809">
        <v>20</v>
      </c>
    </row>
    <row r="37811" spans="1:7">
      <c r="A37811">
        <v>9402909</v>
      </c>
      <c r="C37811" t="s">
        <v>56</v>
      </c>
      <c r="G37811">
        <v>20</v>
      </c>
    </row>
    <row r="37813" spans="1:7">
      <c r="A37813">
        <v>9403</v>
      </c>
      <c r="C37813" t="s">
        <v>14794</v>
      </c>
    </row>
    <row r="37815" spans="1:7">
      <c r="A37815">
        <v>94031</v>
      </c>
      <c r="C37815" t="s">
        <v>14795</v>
      </c>
      <c r="G37815">
        <v>20</v>
      </c>
    </row>
    <row r="37817" spans="1:7">
      <c r="A37817">
        <v>94032</v>
      </c>
      <c r="C37817" t="s">
        <v>14796</v>
      </c>
      <c r="G37817">
        <v>20</v>
      </c>
    </row>
    <row r="37819" spans="1:7">
      <c r="A37819">
        <v>94033</v>
      </c>
      <c r="C37819" t="s">
        <v>14797</v>
      </c>
      <c r="G37819">
        <v>20</v>
      </c>
    </row>
    <row r="37821" spans="1:7">
      <c r="A37821">
        <v>94034</v>
      </c>
      <c r="C37821" t="s">
        <v>14798</v>
      </c>
      <c r="G37821">
        <v>20</v>
      </c>
    </row>
    <row r="37823" spans="1:7">
      <c r="C37823" t="s">
        <v>14799</v>
      </c>
    </row>
    <row r="37824" spans="1:7">
      <c r="C37824" t="s">
        <v>14800</v>
      </c>
    </row>
    <row r="37825" spans="1:7">
      <c r="A37825">
        <v>9403501</v>
      </c>
      <c r="C37825" t="s">
        <v>14801</v>
      </c>
      <c r="G37825">
        <v>20</v>
      </c>
    </row>
    <row r="37827" spans="1:7">
      <c r="A37827">
        <v>9403502</v>
      </c>
      <c r="C37827" t="s">
        <v>14802</v>
      </c>
      <c r="G37827">
        <v>20</v>
      </c>
    </row>
    <row r="37829" spans="1:7">
      <c r="A37829">
        <v>9403503</v>
      </c>
      <c r="C37829" t="s">
        <v>56</v>
      </c>
      <c r="G37829">
        <v>20</v>
      </c>
    </row>
    <row r="37831" spans="1:7">
      <c r="A37831">
        <v>94036</v>
      </c>
      <c r="C37831" t="s">
        <v>14803</v>
      </c>
      <c r="G37831">
        <v>20</v>
      </c>
    </row>
    <row r="37833" spans="1:7">
      <c r="A37833">
        <v>94037</v>
      </c>
      <c r="C37833" t="s">
        <v>14804</v>
      </c>
      <c r="G37833">
        <v>20</v>
      </c>
    </row>
    <row r="37835" spans="1:7">
      <c r="C37835" t="s">
        <v>360</v>
      </c>
      <c r="D37835" t="s">
        <v>14805</v>
      </c>
    </row>
    <row r="37836" spans="1:7">
      <c r="C37836" t="s">
        <v>14806</v>
      </c>
    </row>
    <row r="37840" spans="1:7">
      <c r="A37840">
        <v>554</v>
      </c>
    </row>
    <row r="37842" spans="1:5">
      <c r="A37842" t="s">
        <v>0</v>
      </c>
      <c r="D37842" t="s">
        <v>1</v>
      </c>
      <c r="E37842" t="s">
        <v>2</v>
      </c>
    </row>
    <row r="37844" spans="1:5">
      <c r="A37844" t="s">
        <v>4</v>
      </c>
      <c r="B37844" t="s">
        <v>5</v>
      </c>
    </row>
    <row r="37845" spans="1:5">
      <c r="A37845" t="s">
        <v>7</v>
      </c>
      <c r="B37845" t="s">
        <v>8</v>
      </c>
    </row>
    <row r="37846" spans="1:5">
      <c r="A37846" t="s">
        <v>12</v>
      </c>
    </row>
    <row r="37848" spans="1:5">
      <c r="A37848">
        <v>-1</v>
      </c>
      <c r="B37848">
        <v>-2</v>
      </c>
      <c r="D37848">
        <v>-3</v>
      </c>
      <c r="E37848">
        <v>-4</v>
      </c>
    </row>
    <row r="37850" spans="1:5">
      <c r="A37850">
        <v>940382</v>
      </c>
      <c r="C37850" t="s">
        <v>60</v>
      </c>
      <c r="D37850" t="s">
        <v>5921</v>
      </c>
      <c r="E37850">
        <v>20</v>
      </c>
    </row>
    <row r="37852" spans="1:5">
      <c r="A37852">
        <v>940383</v>
      </c>
      <c r="C37852" t="s">
        <v>60</v>
      </c>
      <c r="D37852" t="s">
        <v>5922</v>
      </c>
      <c r="E37852">
        <v>20</v>
      </c>
    </row>
    <row r="37854" spans="1:5">
      <c r="A37854">
        <v>940389</v>
      </c>
      <c r="C37854" t="s">
        <v>60</v>
      </c>
      <c r="D37854" t="s">
        <v>79</v>
      </c>
      <c r="E37854">
        <v>20</v>
      </c>
    </row>
    <row r="37856" spans="1:5">
      <c r="A37856">
        <v>94039</v>
      </c>
      <c r="C37856" t="s">
        <v>7487</v>
      </c>
      <c r="E37856">
        <v>20</v>
      </c>
    </row>
    <row r="37858" spans="1:5">
      <c r="A37858">
        <v>9404</v>
      </c>
      <c r="C37858" t="s">
        <v>14807</v>
      </c>
    </row>
    <row r="37859" spans="1:5">
      <c r="C37859" t="s">
        <v>14808</v>
      </c>
    </row>
    <row r="37860" spans="1:5">
      <c r="C37860" t="s">
        <v>14809</v>
      </c>
    </row>
    <row r="37861" spans="1:5">
      <c r="C37861" t="s">
        <v>14810</v>
      </c>
    </row>
    <row r="37862" spans="1:5">
      <c r="C37862" t="s">
        <v>14811</v>
      </c>
    </row>
    <row r="37863" spans="1:5">
      <c r="C37863" t="s">
        <v>14812</v>
      </c>
    </row>
    <row r="37864" spans="1:5">
      <c r="C37864" t="s">
        <v>14813</v>
      </c>
    </row>
    <row r="37866" spans="1:5">
      <c r="A37866">
        <v>94041</v>
      </c>
      <c r="C37866" t="s">
        <v>14814</v>
      </c>
      <c r="E37866">
        <v>20</v>
      </c>
    </row>
    <row r="37868" spans="1:5">
      <c r="C37868" t="s">
        <v>14815</v>
      </c>
    </row>
    <row r="37870" spans="1:5">
      <c r="A37870">
        <v>94042100</v>
      </c>
      <c r="C37870" t="s">
        <v>14816</v>
      </c>
      <c r="E37870" t="s">
        <v>98</v>
      </c>
    </row>
    <row r="37871" spans="1:5">
      <c r="C37871" t="s">
        <v>14817</v>
      </c>
    </row>
    <row r="37873" spans="1:5">
      <c r="A37873">
        <v>940429</v>
      </c>
      <c r="C37873" t="s">
        <v>7780</v>
      </c>
      <c r="E37873">
        <v>20</v>
      </c>
    </row>
    <row r="37875" spans="1:5">
      <c r="A37875">
        <v>94043</v>
      </c>
      <c r="C37875" t="s">
        <v>14818</v>
      </c>
      <c r="E37875">
        <v>20</v>
      </c>
    </row>
    <row r="37877" spans="1:5">
      <c r="A37877">
        <v>94049</v>
      </c>
      <c r="C37877" t="s">
        <v>14819</v>
      </c>
      <c r="E37877">
        <v>20</v>
      </c>
    </row>
    <row r="37879" spans="1:5">
      <c r="A37879">
        <v>9405</v>
      </c>
      <c r="C37879" t="s">
        <v>14820</v>
      </c>
    </row>
    <row r="37880" spans="1:5">
      <c r="C37880" t="s">
        <v>14821</v>
      </c>
    </row>
    <row r="37881" spans="1:5">
      <c r="C37881" t="s">
        <v>14822</v>
      </c>
    </row>
    <row r="37882" spans="1:5">
      <c r="C37882" t="s">
        <v>14823</v>
      </c>
    </row>
    <row r="37883" spans="1:5">
      <c r="C37883" t="s">
        <v>14824</v>
      </c>
    </row>
    <row r="37884" spans="1:5">
      <c r="C37884" t="s">
        <v>14825</v>
      </c>
    </row>
    <row r="37885" spans="1:5">
      <c r="C37885" t="s">
        <v>1596</v>
      </c>
    </row>
    <row r="37887" spans="1:5">
      <c r="C37887" t="s">
        <v>14826</v>
      </c>
    </row>
    <row r="37888" spans="1:5">
      <c r="C37888" t="s">
        <v>14827</v>
      </c>
    </row>
    <row r="37889" spans="1:5">
      <c r="C37889" t="s">
        <v>14828</v>
      </c>
    </row>
    <row r="37891" spans="1:5">
      <c r="A37891">
        <v>9405101</v>
      </c>
      <c r="C37891" t="s">
        <v>14829</v>
      </c>
      <c r="E37891">
        <v>20</v>
      </c>
    </row>
    <row r="37893" spans="1:5">
      <c r="A37893">
        <v>9405102</v>
      </c>
      <c r="C37893" t="s">
        <v>14830</v>
      </c>
      <c r="E37893" t="s">
        <v>98</v>
      </c>
    </row>
    <row r="37895" spans="1:5">
      <c r="A37895">
        <v>9405109</v>
      </c>
      <c r="C37895" t="s">
        <v>56</v>
      </c>
      <c r="E37895">
        <v>20</v>
      </c>
    </row>
    <row r="37897" spans="1:5">
      <c r="A37897">
        <v>94052</v>
      </c>
      <c r="C37897" t="s">
        <v>14831</v>
      </c>
      <c r="E37897" t="s">
        <v>98</v>
      </c>
    </row>
    <row r="37898" spans="1:5">
      <c r="C37898" t="s">
        <v>14832</v>
      </c>
    </row>
    <row r="37900" spans="1:5">
      <c r="A37900">
        <v>94053</v>
      </c>
      <c r="C37900" t="s">
        <v>14833</v>
      </c>
      <c r="E37900">
        <v>20</v>
      </c>
    </row>
    <row r="37902" spans="1:5">
      <c r="C37902" t="s">
        <v>14834</v>
      </c>
    </row>
    <row r="37904" spans="1:5">
      <c r="A37904">
        <v>94054010</v>
      </c>
      <c r="C37904" t="s">
        <v>14835</v>
      </c>
      <c r="E37904">
        <v>3</v>
      </c>
    </row>
    <row r="37905" spans="1:5">
      <c r="C37905" t="s">
        <v>14836</v>
      </c>
    </row>
    <row r="37907" spans="1:5">
      <c r="A37907">
        <v>9405409</v>
      </c>
      <c r="C37907" t="s">
        <v>56</v>
      </c>
      <c r="E37907">
        <v>20</v>
      </c>
    </row>
    <row r="37909" spans="1:5">
      <c r="C37909" t="s">
        <v>14837</v>
      </c>
    </row>
    <row r="37911" spans="1:5">
      <c r="A37911">
        <v>94055010</v>
      </c>
      <c r="C37911" t="s">
        <v>14838</v>
      </c>
      <c r="E37911" t="s">
        <v>155</v>
      </c>
    </row>
    <row r="37913" spans="1:5">
      <c r="A37913">
        <v>9405509</v>
      </c>
      <c r="C37913" t="s">
        <v>56</v>
      </c>
      <c r="E37913">
        <v>20</v>
      </c>
    </row>
    <row r="37919" spans="1:5">
      <c r="A37919">
        <v>555</v>
      </c>
    </row>
    <row r="37921" spans="1:5">
      <c r="A37921" t="s">
        <v>0</v>
      </c>
      <c r="D37921" t="s">
        <v>1</v>
      </c>
      <c r="E37921" t="s">
        <v>2</v>
      </c>
    </row>
    <row r="37923" spans="1:5">
      <c r="A37923" t="s">
        <v>4</v>
      </c>
      <c r="B37923" t="s">
        <v>5</v>
      </c>
    </row>
    <row r="37924" spans="1:5">
      <c r="A37924" t="s">
        <v>7</v>
      </c>
      <c r="B37924" t="s">
        <v>8</v>
      </c>
    </row>
    <row r="37925" spans="1:5">
      <c r="A37925" t="s">
        <v>12</v>
      </c>
    </row>
    <row r="37927" spans="1:5">
      <c r="A37927">
        <v>-1</v>
      </c>
      <c r="B37927">
        <v>-2</v>
      </c>
      <c r="D37927">
        <v>-3</v>
      </c>
      <c r="E37927">
        <v>-4</v>
      </c>
    </row>
    <row r="37929" spans="1:5">
      <c r="A37929">
        <v>94056</v>
      </c>
      <c r="C37929" t="s">
        <v>14839</v>
      </c>
      <c r="E37929" t="s">
        <v>98</v>
      </c>
    </row>
    <row r="37930" spans="1:5">
      <c r="C37930" t="s">
        <v>11063</v>
      </c>
    </row>
    <row r="37932" spans="1:5">
      <c r="C37932" t="s">
        <v>10074</v>
      </c>
    </row>
    <row r="37934" spans="1:5">
      <c r="C37934" t="s">
        <v>14840</v>
      </c>
    </row>
    <row r="37936" spans="1:5">
      <c r="A37936">
        <v>94059110</v>
      </c>
      <c r="C37936" t="s">
        <v>14841</v>
      </c>
      <c r="E37936">
        <v>11</v>
      </c>
    </row>
    <row r="37938" spans="1:5">
      <c r="A37938">
        <v>9405919</v>
      </c>
      <c r="C37938" t="s">
        <v>56</v>
      </c>
      <c r="E37938">
        <v>20</v>
      </c>
    </row>
    <row r="37940" spans="1:5">
      <c r="A37940">
        <v>940592</v>
      </c>
      <c r="C37940" t="s">
        <v>14152</v>
      </c>
      <c r="E37940">
        <v>20</v>
      </c>
    </row>
    <row r="37942" spans="1:5">
      <c r="A37942">
        <v>940599</v>
      </c>
      <c r="C37942" t="s">
        <v>27</v>
      </c>
      <c r="E37942">
        <v>20</v>
      </c>
    </row>
    <row r="37944" spans="1:5">
      <c r="A37944">
        <v>9406</v>
      </c>
      <c r="C37944" t="s">
        <v>14842</v>
      </c>
    </row>
    <row r="37946" spans="1:5">
      <c r="C37946" t="s">
        <v>360</v>
      </c>
      <c r="D37946" t="s">
        <v>14843</v>
      </c>
    </row>
    <row r="37948" spans="1:5">
      <c r="A37948">
        <v>9406101</v>
      </c>
      <c r="C37948" t="s">
        <v>14844</v>
      </c>
      <c r="E37948">
        <v>20</v>
      </c>
    </row>
    <row r="37950" spans="1:5">
      <c r="A37950">
        <v>9406102</v>
      </c>
      <c r="C37950" t="s">
        <v>14845</v>
      </c>
      <c r="E37950" t="s">
        <v>98</v>
      </c>
    </row>
    <row r="37952" spans="1:5">
      <c r="A37952">
        <v>9406103</v>
      </c>
      <c r="C37952" t="s">
        <v>14846</v>
      </c>
      <c r="E37952">
        <v>20</v>
      </c>
    </row>
    <row r="37954" spans="1:5">
      <c r="A37954">
        <v>9406104</v>
      </c>
      <c r="C37954" t="s">
        <v>14847</v>
      </c>
      <c r="E37954">
        <v>20</v>
      </c>
    </row>
    <row r="37956" spans="1:5">
      <c r="A37956">
        <v>9406109</v>
      </c>
      <c r="C37956" t="s">
        <v>56</v>
      </c>
      <c r="E37956">
        <v>20</v>
      </c>
    </row>
    <row r="37958" spans="1:5">
      <c r="C37958" t="s">
        <v>360</v>
      </c>
      <c r="D37958" t="s">
        <v>61</v>
      </c>
    </row>
    <row r="37960" spans="1:5">
      <c r="A37960">
        <v>9406901</v>
      </c>
      <c r="C37960" t="s">
        <v>14844</v>
      </c>
      <c r="E37960">
        <v>20</v>
      </c>
    </row>
    <row r="37962" spans="1:5">
      <c r="A37962">
        <v>9406902</v>
      </c>
      <c r="C37962" t="s">
        <v>14845</v>
      </c>
      <c r="E37962" t="s">
        <v>98</v>
      </c>
    </row>
    <row r="37964" spans="1:5">
      <c r="A37964">
        <v>9406903</v>
      </c>
      <c r="C37964" t="s">
        <v>14846</v>
      </c>
      <c r="E37964">
        <v>20</v>
      </c>
    </row>
    <row r="37966" spans="1:5">
      <c r="A37966">
        <v>9406904</v>
      </c>
      <c r="C37966" t="s">
        <v>14847</v>
      </c>
      <c r="E37966">
        <v>20</v>
      </c>
    </row>
    <row r="37968" spans="1:5">
      <c r="A37968">
        <v>9406905</v>
      </c>
      <c r="C37968" t="s">
        <v>14848</v>
      </c>
      <c r="E37968" t="s">
        <v>155</v>
      </c>
    </row>
    <row r="37970" spans="1:5">
      <c r="A37970">
        <v>9406909</v>
      </c>
      <c r="C37970" t="s">
        <v>56</v>
      </c>
      <c r="E37970">
        <v>20</v>
      </c>
    </row>
    <row r="37974" spans="1:5">
      <c r="A37974" t="s">
        <v>14849</v>
      </c>
    </row>
    <row r="37976" spans="1:5">
      <c r="A37976" t="s">
        <v>14850</v>
      </c>
    </row>
    <row r="37977" spans="1:5">
      <c r="A37977" t="s">
        <v>14851</v>
      </c>
    </row>
    <row r="37979" spans="1:5">
      <c r="A37979" t="s">
        <v>822</v>
      </c>
    </row>
    <row r="37981" spans="1:5">
      <c r="A37981" t="s">
        <v>823</v>
      </c>
      <c r="B37981" t="s">
        <v>1470</v>
      </c>
    </row>
    <row r="37982" spans="1:5">
      <c r="A37982" t="s">
        <v>14852</v>
      </c>
    </row>
    <row r="37983" spans="1:5">
      <c r="A37983" t="s">
        <v>14853</v>
      </c>
    </row>
    <row r="37985" spans="1:2">
      <c r="A37985" t="s">
        <v>14854</v>
      </c>
    </row>
    <row r="37987" spans="1:2">
      <c r="A37987" t="s">
        <v>14855</v>
      </c>
    </row>
    <row r="37989" spans="1:2">
      <c r="A37989" t="s">
        <v>14856</v>
      </c>
    </row>
    <row r="37991" spans="1:2">
      <c r="A37991" t="s">
        <v>14857</v>
      </c>
    </row>
    <row r="37993" spans="1:2">
      <c r="A37993">
        <v>556</v>
      </c>
    </row>
    <row r="37996" spans="1:2">
      <c r="A37996" t="s">
        <v>14858</v>
      </c>
    </row>
    <row r="37998" spans="1:2">
      <c r="A37998" t="s">
        <v>14859</v>
      </c>
    </row>
    <row r="38000" spans="1:2">
      <c r="A38000" t="s">
        <v>1860</v>
      </c>
      <c r="B38000" t="s">
        <v>14860</v>
      </c>
    </row>
    <row r="38002" spans="1:1">
      <c r="A38002" t="s">
        <v>14595</v>
      </c>
    </row>
    <row r="38004" spans="1:1">
      <c r="A38004" t="s">
        <v>14861</v>
      </c>
    </row>
    <row r="38006" spans="1:1">
      <c r="A38006" t="s">
        <v>14862</v>
      </c>
    </row>
    <row r="38008" spans="1:1">
      <c r="A38008" t="s">
        <v>14863</v>
      </c>
    </row>
    <row r="38010" spans="1:1">
      <c r="A38010" t="s">
        <v>14864</v>
      </c>
    </row>
    <row r="38012" spans="1:1">
      <c r="A38012" t="s">
        <v>14865</v>
      </c>
    </row>
    <row r="38014" spans="1:1">
      <c r="A38014" t="s">
        <v>14866</v>
      </c>
    </row>
    <row r="38016" spans="1:1">
      <c r="A38016" t="s">
        <v>14867</v>
      </c>
    </row>
    <row r="38017" spans="1:2">
      <c r="A38017" t="s">
        <v>14868</v>
      </c>
    </row>
    <row r="38018" spans="1:2">
      <c r="A38018" t="s">
        <v>14869</v>
      </c>
    </row>
    <row r="38019" spans="1:2">
      <c r="A38019" t="s">
        <v>14870</v>
      </c>
    </row>
    <row r="38021" spans="1:2">
      <c r="A38021" t="s">
        <v>14871</v>
      </c>
    </row>
    <row r="38023" spans="1:2">
      <c r="A38023" t="s">
        <v>14872</v>
      </c>
    </row>
    <row r="38025" spans="1:2">
      <c r="A38025" t="s">
        <v>825</v>
      </c>
      <c r="B38025" t="s">
        <v>14873</v>
      </c>
    </row>
    <row r="38027" spans="1:2">
      <c r="A38027" t="s">
        <v>827</v>
      </c>
      <c r="B38027" t="s">
        <v>14874</v>
      </c>
    </row>
    <row r="38029" spans="1:2">
      <c r="A38029" t="s">
        <v>1480</v>
      </c>
      <c r="B38029" t="s">
        <v>14875</v>
      </c>
    </row>
    <row r="38031" spans="1:2">
      <c r="A38031" t="s">
        <v>1555</v>
      </c>
      <c r="B38031" t="s">
        <v>14876</v>
      </c>
    </row>
    <row r="38036" spans="1:2">
      <c r="A38036">
        <v>557</v>
      </c>
    </row>
    <row r="38038" spans="1:2">
      <c r="A38038" t="s">
        <v>1702</v>
      </c>
    </row>
    <row r="38040" spans="1:2">
      <c r="A38040" t="s">
        <v>823</v>
      </c>
      <c r="B38040" t="s">
        <v>14877</v>
      </c>
    </row>
    <row r="38042" spans="1:2">
      <c r="A38042" t="s">
        <v>14878</v>
      </c>
    </row>
    <row r="38044" spans="1:2">
      <c r="A38044" t="s">
        <v>14879</v>
      </c>
    </row>
    <row r="38046" spans="1:2">
      <c r="A38046" t="s">
        <v>14880</v>
      </c>
    </row>
    <row r="38049" spans="1:5">
      <c r="A38049" t="s">
        <v>0</v>
      </c>
      <c r="D38049" t="s">
        <v>1</v>
      </c>
      <c r="E38049" t="s">
        <v>2</v>
      </c>
    </row>
    <row r="38051" spans="1:5">
      <c r="A38051" t="s">
        <v>4</v>
      </c>
      <c r="B38051" t="s">
        <v>5</v>
      </c>
    </row>
    <row r="38052" spans="1:5">
      <c r="A38052" t="s">
        <v>7</v>
      </c>
      <c r="B38052" t="s">
        <v>8</v>
      </c>
    </row>
    <row r="38053" spans="1:5">
      <c r="A38053" t="s">
        <v>12</v>
      </c>
    </row>
    <row r="38055" spans="1:5">
      <c r="A38055">
        <v>-1</v>
      </c>
      <c r="B38055">
        <v>-2</v>
      </c>
      <c r="D38055">
        <v>-3</v>
      </c>
      <c r="E38055">
        <v>-4</v>
      </c>
    </row>
    <row r="38057" spans="1:5">
      <c r="A38057" t="s">
        <v>14881</v>
      </c>
    </row>
    <row r="38059" spans="1:5">
      <c r="A38059" t="s">
        <v>14882</v>
      </c>
    </row>
    <row r="38061" spans="1:5">
      <c r="A38061">
        <v>9503</v>
      </c>
      <c r="C38061" t="s">
        <v>14883</v>
      </c>
    </row>
    <row r="38062" spans="1:5">
      <c r="C38062" t="s">
        <v>14884</v>
      </c>
    </row>
    <row r="38063" spans="1:5">
      <c r="C38063" t="s">
        <v>14885</v>
      </c>
    </row>
    <row r="38064" spans="1:5">
      <c r="C38064" t="s">
        <v>14886</v>
      </c>
    </row>
    <row r="38065" spans="1:5">
      <c r="C38065" t="s">
        <v>14887</v>
      </c>
    </row>
    <row r="38067" spans="1:5">
      <c r="A38067">
        <v>9503001</v>
      </c>
      <c r="C38067" t="s">
        <v>14888</v>
      </c>
      <c r="E38067">
        <v>20</v>
      </c>
    </row>
    <row r="38068" spans="1:5">
      <c r="C38068" t="s">
        <v>14889</v>
      </c>
    </row>
    <row r="38069" spans="1:5">
      <c r="C38069" t="s">
        <v>14890</v>
      </c>
    </row>
    <row r="38071" spans="1:5">
      <c r="A38071">
        <v>9503002</v>
      </c>
      <c r="C38071" t="s">
        <v>14891</v>
      </c>
      <c r="E38071" t="s">
        <v>265</v>
      </c>
    </row>
    <row r="38072" spans="1:5">
      <c r="C38072" t="s">
        <v>14892</v>
      </c>
    </row>
    <row r="38074" spans="1:5">
      <c r="A38074">
        <v>9503003</v>
      </c>
      <c r="C38074" t="s">
        <v>14893</v>
      </c>
      <c r="E38074">
        <v>3</v>
      </c>
    </row>
    <row r="38076" spans="1:5">
      <c r="A38076">
        <v>9503004</v>
      </c>
      <c r="C38076" t="s">
        <v>14894</v>
      </c>
      <c r="E38076" t="s">
        <v>265</v>
      </c>
    </row>
    <row r="38077" spans="1:5">
      <c r="C38077" t="s">
        <v>14895</v>
      </c>
    </row>
    <row r="38079" spans="1:5">
      <c r="A38079">
        <v>9503009</v>
      </c>
      <c r="C38079" t="s">
        <v>56</v>
      </c>
      <c r="E38079">
        <v>20</v>
      </c>
    </row>
    <row r="38081" spans="1:5">
      <c r="A38081">
        <v>9504</v>
      </c>
      <c r="C38081" t="s">
        <v>14896</v>
      </c>
    </row>
    <row r="38082" spans="1:5">
      <c r="C38082" t="s">
        <v>14897</v>
      </c>
    </row>
    <row r="38083" spans="1:5">
      <c r="C38083" t="s">
        <v>14898</v>
      </c>
    </row>
    <row r="38084" spans="1:5">
      <c r="C38084" t="s">
        <v>14899</v>
      </c>
    </row>
    <row r="38085" spans="1:5">
      <c r="C38085" t="s">
        <v>9475</v>
      </c>
    </row>
    <row r="38086" spans="1:5">
      <c r="A38086">
        <v>95042</v>
      </c>
      <c r="C38086" t="s">
        <v>14900</v>
      </c>
      <c r="E38086" t="s">
        <v>98</v>
      </c>
    </row>
    <row r="38088" spans="1:5">
      <c r="A38088">
        <v>95043</v>
      </c>
      <c r="C38088" t="s">
        <v>360</v>
      </c>
      <c r="D38088" t="s">
        <v>14901</v>
      </c>
      <c r="E38088">
        <v>20</v>
      </c>
    </row>
    <row r="38089" spans="1:5">
      <c r="C38089" t="s">
        <v>14902</v>
      </c>
    </row>
    <row r="38090" spans="1:5">
      <c r="C38090" t="s">
        <v>14903</v>
      </c>
    </row>
    <row r="38091" spans="1:5">
      <c r="C38091" t="s">
        <v>10739</v>
      </c>
    </row>
    <row r="38092" spans="1:5">
      <c r="A38092">
        <v>95044</v>
      </c>
      <c r="C38092" t="s">
        <v>14904</v>
      </c>
      <c r="E38092">
        <v>20</v>
      </c>
    </row>
    <row r="38094" spans="1:5">
      <c r="A38094">
        <v>95045</v>
      </c>
      <c r="C38094" t="s">
        <v>14905</v>
      </c>
      <c r="E38094" t="s">
        <v>98</v>
      </c>
    </row>
    <row r="38095" spans="1:5">
      <c r="C38095" t="s">
        <v>14906</v>
      </c>
    </row>
    <row r="38097" spans="1:5">
      <c r="C38097" t="s">
        <v>95</v>
      </c>
    </row>
    <row r="38099" spans="1:5">
      <c r="A38099">
        <v>95049010</v>
      </c>
      <c r="C38099" t="s">
        <v>14907</v>
      </c>
      <c r="E38099">
        <v>20</v>
      </c>
    </row>
    <row r="38101" spans="1:5">
      <c r="A38101">
        <v>9504909</v>
      </c>
      <c r="C38101" t="s">
        <v>56</v>
      </c>
      <c r="E38101">
        <v>20</v>
      </c>
    </row>
    <row r="38105" spans="1:5">
      <c r="A38105">
        <v>558</v>
      </c>
    </row>
    <row r="38107" spans="1:5">
      <c r="A38107" t="s">
        <v>0</v>
      </c>
      <c r="C38107" t="s">
        <v>1</v>
      </c>
      <c r="D38107" t="s">
        <v>2</v>
      </c>
    </row>
    <row r="38109" spans="1:5">
      <c r="A38109" t="s">
        <v>4</v>
      </c>
      <c r="B38109" t="s">
        <v>5</v>
      </c>
    </row>
    <row r="38110" spans="1:5">
      <c r="A38110" t="s">
        <v>7</v>
      </c>
      <c r="B38110" t="s">
        <v>8</v>
      </c>
    </row>
    <row r="38111" spans="1:5">
      <c r="A38111" t="s">
        <v>12</v>
      </c>
    </row>
    <row r="38113" spans="1:4">
      <c r="A38113">
        <v>-1</v>
      </c>
      <c r="B38113">
        <v>-2</v>
      </c>
      <c r="C38113">
        <v>-3</v>
      </c>
      <c r="D38113">
        <v>-4</v>
      </c>
    </row>
    <row r="38115" spans="1:4">
      <c r="A38115">
        <v>9505</v>
      </c>
      <c r="C38115" t="s">
        <v>14908</v>
      </c>
    </row>
    <row r="38116" spans="1:4">
      <c r="C38116" t="s">
        <v>14909</v>
      </c>
    </row>
    <row r="38117" spans="1:4">
      <c r="C38117" t="s">
        <v>14910</v>
      </c>
    </row>
    <row r="38119" spans="1:4">
      <c r="A38119">
        <v>95051</v>
      </c>
      <c r="C38119" t="s">
        <v>14911</v>
      </c>
      <c r="D38119">
        <v>20</v>
      </c>
    </row>
    <row r="38121" spans="1:4">
      <c r="A38121">
        <v>95059</v>
      </c>
      <c r="C38121" t="s">
        <v>33</v>
      </c>
      <c r="D38121">
        <v>20</v>
      </c>
    </row>
    <row r="38123" spans="1:4">
      <c r="A38123">
        <v>9506</v>
      </c>
      <c r="C38123" t="s">
        <v>14912</v>
      </c>
    </row>
    <row r="38124" spans="1:4">
      <c r="C38124" t="s">
        <v>14913</v>
      </c>
    </row>
    <row r="38125" spans="1:4">
      <c r="C38125" t="s">
        <v>14914</v>
      </c>
    </row>
    <row r="38126" spans="1:4">
      <c r="C38126" t="s">
        <v>14915</v>
      </c>
    </row>
    <row r="38127" spans="1:4">
      <c r="C38127" t="s">
        <v>14916</v>
      </c>
    </row>
    <row r="38128" spans="1:4">
      <c r="C38128" t="s">
        <v>14917</v>
      </c>
    </row>
    <row r="38129" spans="1:4">
      <c r="C38129" t="s">
        <v>14918</v>
      </c>
    </row>
    <row r="38131" spans="1:4">
      <c r="A38131">
        <v>95061100</v>
      </c>
      <c r="C38131" t="s">
        <v>14919</v>
      </c>
      <c r="D38131">
        <v>11</v>
      </c>
    </row>
    <row r="38133" spans="1:4">
      <c r="A38133">
        <v>950612</v>
      </c>
      <c r="C38133" t="s">
        <v>14920</v>
      </c>
      <c r="D38133" t="s">
        <v>265</v>
      </c>
    </row>
    <row r="38135" spans="1:4">
      <c r="A38135">
        <v>950619</v>
      </c>
      <c r="C38135" t="s">
        <v>27</v>
      </c>
      <c r="D38135">
        <v>11</v>
      </c>
    </row>
    <row r="38137" spans="1:4">
      <c r="C38137" t="s">
        <v>14921</v>
      </c>
    </row>
    <row r="38138" spans="1:4">
      <c r="C38138" t="s">
        <v>14922</v>
      </c>
    </row>
    <row r="38140" spans="1:4">
      <c r="A38140">
        <v>950621</v>
      </c>
      <c r="C38140" t="s">
        <v>14923</v>
      </c>
      <c r="D38140">
        <v>11</v>
      </c>
    </row>
    <row r="38142" spans="1:4">
      <c r="A38142">
        <v>950629</v>
      </c>
      <c r="C38142" t="s">
        <v>27</v>
      </c>
      <c r="D38142">
        <v>11</v>
      </c>
    </row>
    <row r="38144" spans="1:4">
      <c r="C38144" t="s">
        <v>14924</v>
      </c>
    </row>
    <row r="38146" spans="1:4">
      <c r="A38146">
        <v>95063100</v>
      </c>
      <c r="C38146" t="s">
        <v>14925</v>
      </c>
      <c r="D38146">
        <v>11</v>
      </c>
    </row>
    <row r="38148" spans="1:4">
      <c r="A38148">
        <v>950632</v>
      </c>
      <c r="C38148" t="s">
        <v>14926</v>
      </c>
      <c r="D38148">
        <v>11</v>
      </c>
    </row>
    <row r="38150" spans="1:4">
      <c r="A38150">
        <v>950639</v>
      </c>
      <c r="C38150" t="s">
        <v>27</v>
      </c>
      <c r="D38150">
        <v>11</v>
      </c>
    </row>
    <row r="38152" spans="1:4">
      <c r="A38152">
        <v>95064</v>
      </c>
      <c r="C38152" t="s">
        <v>14927</v>
      </c>
      <c r="D38152" t="s">
        <v>98</v>
      </c>
    </row>
    <row r="38154" spans="1:4">
      <c r="C38154" t="s">
        <v>14928</v>
      </c>
    </row>
    <row r="38155" spans="1:4">
      <c r="C38155" t="s">
        <v>14929</v>
      </c>
    </row>
    <row r="38157" spans="1:4">
      <c r="A38157">
        <v>950651</v>
      </c>
      <c r="C38157" t="s">
        <v>14930</v>
      </c>
      <c r="D38157" t="s">
        <v>98</v>
      </c>
    </row>
    <row r="38159" spans="1:4">
      <c r="C38159" t="s">
        <v>676</v>
      </c>
    </row>
    <row r="38161" spans="1:4">
      <c r="A38161">
        <v>95065910</v>
      </c>
      <c r="C38161" t="s">
        <v>14931</v>
      </c>
      <c r="D38161">
        <v>20</v>
      </c>
    </row>
    <row r="38163" spans="1:4">
      <c r="A38163">
        <v>9506592</v>
      </c>
      <c r="C38163" t="s">
        <v>14932</v>
      </c>
      <c r="D38163">
        <v>20</v>
      </c>
    </row>
    <row r="38165" spans="1:4">
      <c r="A38165">
        <v>9506599</v>
      </c>
      <c r="C38165" t="s">
        <v>56</v>
      </c>
      <c r="D38165">
        <v>20</v>
      </c>
    </row>
    <row r="38167" spans="1:4">
      <c r="C38167" t="s">
        <v>14933</v>
      </c>
    </row>
    <row r="38168" spans="1:4">
      <c r="C38168" t="s">
        <v>14934</v>
      </c>
    </row>
    <row r="38169" spans="1:4">
      <c r="A38169">
        <v>950661</v>
      </c>
      <c r="C38169" t="s">
        <v>14935</v>
      </c>
      <c r="D38169">
        <v>20</v>
      </c>
    </row>
    <row r="38171" spans="1:4">
      <c r="C38171" t="s">
        <v>14936</v>
      </c>
    </row>
    <row r="38173" spans="1:4">
      <c r="A38173">
        <v>95066210</v>
      </c>
      <c r="C38173" t="s">
        <v>14937</v>
      </c>
      <c r="D38173">
        <v>20</v>
      </c>
    </row>
    <row r="38175" spans="1:4">
      <c r="A38175">
        <v>9506622</v>
      </c>
      <c r="C38175" t="s">
        <v>14938</v>
      </c>
      <c r="D38175">
        <v>20</v>
      </c>
    </row>
    <row r="38177" spans="1:5">
      <c r="A38177">
        <v>9506629</v>
      </c>
      <c r="C38177" t="s">
        <v>56</v>
      </c>
      <c r="D38177">
        <v>20</v>
      </c>
    </row>
    <row r="38179" spans="1:5">
      <c r="C38179" t="s">
        <v>676</v>
      </c>
    </row>
    <row r="38181" spans="1:5">
      <c r="A38181">
        <v>95066910</v>
      </c>
      <c r="C38181" t="s">
        <v>14939</v>
      </c>
      <c r="D38181">
        <v>20</v>
      </c>
    </row>
    <row r="38183" spans="1:5">
      <c r="A38183">
        <v>9506692</v>
      </c>
      <c r="C38183" t="s">
        <v>14940</v>
      </c>
      <c r="D38183">
        <v>20</v>
      </c>
    </row>
    <row r="38185" spans="1:5">
      <c r="A38185">
        <v>9506693</v>
      </c>
      <c r="C38185" t="s">
        <v>14941</v>
      </c>
      <c r="D38185">
        <v>20</v>
      </c>
    </row>
    <row r="38187" spans="1:5">
      <c r="A38187">
        <v>9506694</v>
      </c>
      <c r="C38187" t="s">
        <v>14942</v>
      </c>
      <c r="D38187">
        <v>20</v>
      </c>
    </row>
    <row r="38190" spans="1:5">
      <c r="A38190">
        <v>559</v>
      </c>
    </row>
    <row r="38192" spans="1:5">
      <c r="A38192" t="s">
        <v>0</v>
      </c>
      <c r="D38192" t="s">
        <v>1</v>
      </c>
      <c r="E38192" t="s">
        <v>2</v>
      </c>
    </row>
    <row r="38194" spans="1:5">
      <c r="A38194" t="s">
        <v>4</v>
      </c>
      <c r="B38194" t="s">
        <v>5</v>
      </c>
    </row>
    <row r="38195" spans="1:5">
      <c r="A38195" t="s">
        <v>7</v>
      </c>
      <c r="B38195" t="s">
        <v>8</v>
      </c>
    </row>
    <row r="38196" spans="1:5">
      <c r="A38196" t="s">
        <v>12</v>
      </c>
    </row>
    <row r="38198" spans="1:5">
      <c r="A38198">
        <v>-1</v>
      </c>
      <c r="B38198">
        <v>-2</v>
      </c>
      <c r="D38198">
        <v>-3</v>
      </c>
      <c r="E38198">
        <v>-4</v>
      </c>
    </row>
    <row r="38200" spans="1:5">
      <c r="A38200">
        <v>9506696</v>
      </c>
      <c r="C38200" t="s">
        <v>14943</v>
      </c>
      <c r="E38200">
        <v>20</v>
      </c>
    </row>
    <row r="38202" spans="1:5">
      <c r="A38202">
        <v>9506697</v>
      </c>
      <c r="C38202" t="s">
        <v>14944</v>
      </c>
      <c r="E38202">
        <v>20</v>
      </c>
    </row>
    <row r="38204" spans="1:5">
      <c r="A38204">
        <v>9506698</v>
      </c>
      <c r="C38204" t="s">
        <v>14945</v>
      </c>
      <c r="E38204">
        <v>20</v>
      </c>
    </row>
    <row r="38206" spans="1:5">
      <c r="C38206" t="s">
        <v>2232</v>
      </c>
    </row>
    <row r="38208" spans="1:5">
      <c r="A38208">
        <v>95066991</v>
      </c>
      <c r="C38208" t="s">
        <v>14946</v>
      </c>
      <c r="E38208">
        <v>20</v>
      </c>
    </row>
    <row r="38210" spans="1:5">
      <c r="A38210">
        <v>95066992</v>
      </c>
      <c r="C38210" t="s">
        <v>14947</v>
      </c>
      <c r="E38210">
        <v>20</v>
      </c>
    </row>
    <row r="38212" spans="1:5">
      <c r="A38212">
        <v>95066993</v>
      </c>
      <c r="C38212" t="s">
        <v>14948</v>
      </c>
      <c r="E38212">
        <v>20</v>
      </c>
    </row>
    <row r="38214" spans="1:5">
      <c r="A38214">
        <v>95066994</v>
      </c>
      <c r="C38214" t="s">
        <v>14949</v>
      </c>
      <c r="E38214">
        <v>20</v>
      </c>
    </row>
    <row r="38216" spans="1:5">
      <c r="A38216">
        <v>95066995</v>
      </c>
      <c r="C38216" t="s">
        <v>14950</v>
      </c>
      <c r="E38216">
        <v>20</v>
      </c>
    </row>
    <row r="38218" spans="1:5">
      <c r="A38218">
        <v>95066999</v>
      </c>
      <c r="C38218" t="s">
        <v>3208</v>
      </c>
      <c r="E38218">
        <v>20</v>
      </c>
    </row>
    <row r="38220" spans="1:5">
      <c r="A38220">
        <v>95067</v>
      </c>
      <c r="C38220" t="s">
        <v>14951</v>
      </c>
      <c r="E38220" t="s">
        <v>265</v>
      </c>
    </row>
    <row r="38221" spans="1:5">
      <c r="C38221" t="s">
        <v>14952</v>
      </c>
    </row>
    <row r="38223" spans="1:5">
      <c r="C38223" t="s">
        <v>95</v>
      </c>
    </row>
    <row r="38225" spans="1:5">
      <c r="A38225">
        <v>95069100</v>
      </c>
      <c r="C38225" t="s">
        <v>14953</v>
      </c>
      <c r="E38225" t="s">
        <v>265</v>
      </c>
    </row>
    <row r="38226" spans="1:5">
      <c r="C38226" t="s">
        <v>14954</v>
      </c>
    </row>
    <row r="38228" spans="1:5">
      <c r="C38228" t="s">
        <v>676</v>
      </c>
    </row>
    <row r="38230" spans="1:5">
      <c r="C38230" t="s">
        <v>14955</v>
      </c>
    </row>
    <row r="38232" spans="1:5">
      <c r="A38232">
        <v>95069911</v>
      </c>
      <c r="C38232" t="s">
        <v>14956</v>
      </c>
      <c r="E38232">
        <v>11</v>
      </c>
    </row>
    <row r="38234" spans="1:5">
      <c r="A38234">
        <v>95069912</v>
      </c>
      <c r="C38234" t="s">
        <v>14957</v>
      </c>
      <c r="E38234">
        <v>11</v>
      </c>
    </row>
    <row r="38236" spans="1:5">
      <c r="A38236">
        <v>95069913</v>
      </c>
      <c r="C38236" t="s">
        <v>14958</v>
      </c>
      <c r="E38236">
        <v>11</v>
      </c>
    </row>
    <row r="38238" spans="1:5">
      <c r="A38238">
        <v>95069914</v>
      </c>
      <c r="C38238" t="s">
        <v>14959</v>
      </c>
      <c r="E38238">
        <v>11</v>
      </c>
    </row>
    <row r="38240" spans="1:5">
      <c r="A38240">
        <v>95069915</v>
      </c>
      <c r="C38240" t="s">
        <v>14960</v>
      </c>
      <c r="E38240">
        <v>11</v>
      </c>
    </row>
    <row r="38242" spans="1:5">
      <c r="A38242">
        <v>95069916</v>
      </c>
      <c r="C38242" t="s">
        <v>14961</v>
      </c>
      <c r="E38242">
        <v>11</v>
      </c>
    </row>
    <row r="38244" spans="1:5">
      <c r="A38244">
        <v>95069917</v>
      </c>
      <c r="C38244" t="s">
        <v>14962</v>
      </c>
      <c r="E38244">
        <v>11</v>
      </c>
    </row>
    <row r="38246" spans="1:5">
      <c r="A38246">
        <v>95069919</v>
      </c>
      <c r="C38246" t="s">
        <v>3208</v>
      </c>
      <c r="E38246">
        <v>11</v>
      </c>
    </row>
    <row r="38248" spans="1:5">
      <c r="A38248">
        <v>9506992</v>
      </c>
      <c r="C38248" t="s">
        <v>14963</v>
      </c>
      <c r="E38248">
        <v>20</v>
      </c>
    </row>
    <row r="38250" spans="1:5">
      <c r="A38250">
        <v>9506993</v>
      </c>
      <c r="C38250" t="s">
        <v>14964</v>
      </c>
      <c r="E38250">
        <v>20</v>
      </c>
    </row>
    <row r="38252" spans="1:5">
      <c r="A38252">
        <v>9506994</v>
      </c>
      <c r="C38252" t="s">
        <v>14965</v>
      </c>
      <c r="E38252">
        <v>20</v>
      </c>
    </row>
    <row r="38254" spans="1:5">
      <c r="A38254">
        <v>9506995</v>
      </c>
      <c r="C38254" t="s">
        <v>14966</v>
      </c>
      <c r="E38254">
        <v>20</v>
      </c>
    </row>
    <row r="38256" spans="1:5">
      <c r="A38256">
        <v>9506996</v>
      </c>
      <c r="C38256" t="s">
        <v>14967</v>
      </c>
      <c r="E38256">
        <v>20</v>
      </c>
    </row>
    <row r="38258" spans="1:5">
      <c r="A38258">
        <v>9506997</v>
      </c>
      <c r="C38258" t="s">
        <v>14968</v>
      </c>
      <c r="E38258">
        <v>20</v>
      </c>
    </row>
    <row r="38260" spans="1:5">
      <c r="A38260">
        <v>9506999</v>
      </c>
      <c r="C38260" t="s">
        <v>56</v>
      </c>
      <c r="E38260">
        <v>20</v>
      </c>
    </row>
    <row r="38262" spans="1:5">
      <c r="A38262">
        <v>9507</v>
      </c>
      <c r="C38262" t="s">
        <v>14969</v>
      </c>
    </row>
    <row r="38263" spans="1:5">
      <c r="C38263" t="s">
        <v>14970</v>
      </c>
    </row>
    <row r="38264" spans="1:5">
      <c r="C38264" t="s">
        <v>14971</v>
      </c>
    </row>
    <row r="38265" spans="1:5">
      <c r="C38265" t="s">
        <v>14972</v>
      </c>
    </row>
    <row r="38266" spans="1:5">
      <c r="C38266" t="s">
        <v>14973</v>
      </c>
    </row>
    <row r="38268" spans="1:5">
      <c r="A38268">
        <v>95071</v>
      </c>
      <c r="C38268" t="s">
        <v>14974</v>
      </c>
      <c r="E38268">
        <v>11</v>
      </c>
    </row>
    <row r="38270" spans="1:5">
      <c r="A38270">
        <v>95072</v>
      </c>
      <c r="C38270" t="s">
        <v>14975</v>
      </c>
      <c r="E38270" t="s">
        <v>265</v>
      </c>
    </row>
    <row r="38272" spans="1:5">
      <c r="A38272">
        <v>95073</v>
      </c>
      <c r="C38272" t="s">
        <v>14976</v>
      </c>
      <c r="D38272" t="s">
        <v>14977</v>
      </c>
      <c r="E38272">
        <v>11</v>
      </c>
    </row>
    <row r="38274" spans="1:5">
      <c r="A38274">
        <v>95079</v>
      </c>
      <c r="C38274" t="s">
        <v>33</v>
      </c>
      <c r="E38274">
        <v>11</v>
      </c>
    </row>
    <row r="38278" spans="1:5">
      <c r="A38278">
        <v>560</v>
      </c>
    </row>
    <row r="38280" spans="1:5">
      <c r="A38280" t="s">
        <v>0</v>
      </c>
      <c r="C38280" t="s">
        <v>1</v>
      </c>
      <c r="D38280" t="s">
        <v>2</v>
      </c>
    </row>
    <row r="38282" spans="1:5">
      <c r="A38282" t="s">
        <v>4</v>
      </c>
      <c r="B38282" t="s">
        <v>5</v>
      </c>
    </row>
    <row r="38283" spans="1:5">
      <c r="A38283" t="s">
        <v>7</v>
      </c>
      <c r="B38283" t="s">
        <v>8</v>
      </c>
    </row>
    <row r="38284" spans="1:5">
      <c r="A38284" t="s">
        <v>12</v>
      </c>
    </row>
    <row r="38286" spans="1:5">
      <c r="A38286">
        <v>-1</v>
      </c>
      <c r="B38286">
        <v>-2</v>
      </c>
      <c r="C38286">
        <v>-3</v>
      </c>
      <c r="D38286">
        <v>-4</v>
      </c>
    </row>
    <row r="38288" spans="1:5">
      <c r="A38288">
        <v>9508</v>
      </c>
      <c r="C38288" t="s">
        <v>14978</v>
      </c>
    </row>
    <row r="38289" spans="1:4">
      <c r="C38289" t="s">
        <v>14979</v>
      </c>
    </row>
    <row r="38290" spans="1:4">
      <c r="C38290" t="s">
        <v>14980</v>
      </c>
    </row>
    <row r="38291" spans="1:4">
      <c r="C38291" t="s">
        <v>14981</v>
      </c>
    </row>
    <row r="38293" spans="1:4">
      <c r="A38293">
        <v>95081</v>
      </c>
      <c r="C38293" t="s">
        <v>14982</v>
      </c>
      <c r="D38293" t="s">
        <v>265</v>
      </c>
    </row>
    <row r="38295" spans="1:4">
      <c r="A38295">
        <v>95089</v>
      </c>
      <c r="C38295" t="s">
        <v>33</v>
      </c>
      <c r="D38295">
        <v>11</v>
      </c>
    </row>
    <row r="38300" spans="1:4">
      <c r="A38300" t="s">
        <v>14983</v>
      </c>
    </row>
    <row r="38302" spans="1:4">
      <c r="A38302" t="s">
        <v>14984</v>
      </c>
    </row>
    <row r="38304" spans="1:4">
      <c r="A38304" t="s">
        <v>822</v>
      </c>
    </row>
    <row r="38306" spans="1:2">
      <c r="A38306" t="s">
        <v>823</v>
      </c>
      <c r="B38306" t="s">
        <v>1470</v>
      </c>
    </row>
    <row r="38308" spans="1:2">
      <c r="A38308" t="s">
        <v>14985</v>
      </c>
    </row>
    <row r="38310" spans="1:2">
      <c r="A38310" t="s">
        <v>14986</v>
      </c>
    </row>
    <row r="38312" spans="1:2">
      <c r="A38312" t="s">
        <v>14987</v>
      </c>
    </row>
    <row r="38314" spans="1:2">
      <c r="A38314" t="s">
        <v>14595</v>
      </c>
    </row>
    <row r="38316" spans="1:2">
      <c r="A38316" t="s">
        <v>14988</v>
      </c>
    </row>
    <row r="38318" spans="1:2">
      <c r="A38318" t="s">
        <v>14989</v>
      </c>
    </row>
    <row r="38319" spans="1:2">
      <c r="A38319" t="s">
        <v>4768</v>
      </c>
    </row>
    <row r="38320" spans="1:2">
      <c r="A38320" t="s">
        <v>14990</v>
      </c>
    </row>
    <row r="38321" spans="1:3">
      <c r="A38321" t="s">
        <v>1860</v>
      </c>
      <c r="B38321" t="s">
        <v>14991</v>
      </c>
    </row>
    <row r="38323" spans="1:3">
      <c r="A38323" t="s">
        <v>14992</v>
      </c>
    </row>
    <row r="38324" spans="1:3">
      <c r="A38324" t="s">
        <v>14993</v>
      </c>
    </row>
    <row r="38326" spans="1:3">
      <c r="A38326" t="s">
        <v>14994</v>
      </c>
    </row>
    <row r="38328" spans="1:3">
      <c r="A38328" t="s">
        <v>825</v>
      </c>
      <c r="B38328" t="s">
        <v>14995</v>
      </c>
      <c r="C38328" t="s">
        <v>14996</v>
      </c>
    </row>
    <row r="38329" spans="1:3">
      <c r="A38329" t="s">
        <v>14997</v>
      </c>
    </row>
    <row r="38331" spans="1:3">
      <c r="A38331" t="s">
        <v>14998</v>
      </c>
    </row>
    <row r="38333" spans="1:3">
      <c r="A38333" t="s">
        <v>14999</v>
      </c>
    </row>
    <row r="38335" spans="1:3">
      <c r="A38335" t="s">
        <v>15000</v>
      </c>
    </row>
    <row r="38338" spans="1:4">
      <c r="A38338">
        <v>561</v>
      </c>
    </row>
    <row r="38341" spans="1:4">
      <c r="A38341" t="s">
        <v>15001</v>
      </c>
    </row>
    <row r="38343" spans="1:4">
      <c r="A38343" t="s">
        <v>1480</v>
      </c>
      <c r="B38343" t="s">
        <v>15002</v>
      </c>
    </row>
    <row r="38346" spans="1:4">
      <c r="A38346" t="s">
        <v>0</v>
      </c>
      <c r="C38346" t="s">
        <v>1</v>
      </c>
      <c r="D38346" t="s">
        <v>2</v>
      </c>
    </row>
    <row r="38348" spans="1:4">
      <c r="A38348" t="s">
        <v>4</v>
      </c>
      <c r="B38348" t="s">
        <v>5</v>
      </c>
    </row>
    <row r="38349" spans="1:4">
      <c r="A38349" t="s">
        <v>7</v>
      </c>
      <c r="B38349" t="s">
        <v>8</v>
      </c>
    </row>
    <row r="38350" spans="1:4">
      <c r="A38350" t="s">
        <v>12</v>
      </c>
    </row>
    <row r="38352" spans="1:4">
      <c r="A38352">
        <v>-1</v>
      </c>
      <c r="B38352">
        <v>-2</v>
      </c>
      <c r="C38352">
        <v>-3</v>
      </c>
      <c r="D38352">
        <v>-4</v>
      </c>
    </row>
    <row r="38354" spans="1:4">
      <c r="A38354">
        <v>9601</v>
      </c>
      <c r="C38354" t="s">
        <v>15003</v>
      </c>
    </row>
    <row r="38355" spans="1:4">
      <c r="C38355" t="s">
        <v>15004</v>
      </c>
    </row>
    <row r="38356" spans="1:4">
      <c r="C38356" t="s">
        <v>15005</v>
      </c>
    </row>
    <row r="38357" spans="1:4">
      <c r="C38357" t="s">
        <v>15006</v>
      </c>
    </row>
    <row r="38358" spans="1:4">
      <c r="C38358" t="s">
        <v>15007</v>
      </c>
    </row>
    <row r="38360" spans="1:4">
      <c r="A38360">
        <v>96011</v>
      </c>
      <c r="C38360" t="s">
        <v>15008</v>
      </c>
      <c r="D38360" t="s">
        <v>98</v>
      </c>
    </row>
    <row r="38362" spans="1:4">
      <c r="C38362" t="s">
        <v>95</v>
      </c>
    </row>
    <row r="38364" spans="1:4">
      <c r="A38364">
        <v>96019010</v>
      </c>
      <c r="C38364" t="s">
        <v>15009</v>
      </c>
      <c r="D38364">
        <v>20</v>
      </c>
    </row>
    <row r="38366" spans="1:4">
      <c r="A38366">
        <v>9601909</v>
      </c>
      <c r="C38366" t="s">
        <v>56</v>
      </c>
      <c r="D38366">
        <v>20</v>
      </c>
    </row>
    <row r="38368" spans="1:4">
      <c r="A38368">
        <v>9602</v>
      </c>
      <c r="C38368" t="s">
        <v>15010</v>
      </c>
    </row>
    <row r="38369" spans="1:4">
      <c r="C38369" t="s">
        <v>15011</v>
      </c>
    </row>
    <row r="38370" spans="1:4">
      <c r="C38370" t="s">
        <v>15012</v>
      </c>
    </row>
    <row r="38371" spans="1:4">
      <c r="C38371" t="s">
        <v>15013</v>
      </c>
    </row>
    <row r="38372" spans="1:4">
      <c r="C38372" t="s">
        <v>15014</v>
      </c>
    </row>
    <row r="38373" spans="1:4">
      <c r="C38373" t="s">
        <v>15015</v>
      </c>
    </row>
    <row r="38374" spans="1:4">
      <c r="C38374" t="s">
        <v>15016</v>
      </c>
    </row>
    <row r="38375" spans="1:4">
      <c r="C38375" t="s">
        <v>15017</v>
      </c>
    </row>
    <row r="38376" spans="1:4">
      <c r="C38376" t="s">
        <v>15018</v>
      </c>
    </row>
    <row r="38378" spans="1:4">
      <c r="A38378">
        <v>9602001</v>
      </c>
      <c r="C38378" t="s">
        <v>15019</v>
      </c>
      <c r="D38378">
        <v>20</v>
      </c>
    </row>
    <row r="38380" spans="1:4">
      <c r="A38380">
        <v>9602009</v>
      </c>
      <c r="C38380" t="s">
        <v>56</v>
      </c>
      <c r="D38380">
        <v>20</v>
      </c>
    </row>
    <row r="38382" spans="1:4">
      <c r="A38382">
        <v>9603</v>
      </c>
      <c r="C38382" t="s">
        <v>15020</v>
      </c>
    </row>
    <row r="38383" spans="1:4">
      <c r="C38383" t="s">
        <v>15021</v>
      </c>
    </row>
    <row r="38384" spans="1:4">
      <c r="C38384" t="s">
        <v>15022</v>
      </c>
    </row>
    <row r="38385" spans="1:4">
      <c r="C38385" t="s">
        <v>15023</v>
      </c>
    </row>
    <row r="38386" spans="1:4">
      <c r="C38386" t="s">
        <v>15024</v>
      </c>
    </row>
    <row r="38387" spans="1:4">
      <c r="C38387" t="s">
        <v>15025</v>
      </c>
    </row>
    <row r="38388" spans="1:4">
      <c r="C38388" t="s">
        <v>15026</v>
      </c>
    </row>
    <row r="38390" spans="1:4">
      <c r="A38390">
        <v>96031</v>
      </c>
      <c r="C38390" t="s">
        <v>15027</v>
      </c>
      <c r="D38390" t="s">
        <v>98</v>
      </c>
    </row>
    <row r="38391" spans="1:4">
      <c r="C38391" t="s">
        <v>15028</v>
      </c>
    </row>
    <row r="38392" spans="1:4">
      <c r="C38392" t="s">
        <v>9704</v>
      </c>
    </row>
    <row r="38396" spans="1:4">
      <c r="A38396">
        <v>562</v>
      </c>
    </row>
    <row r="38398" spans="1:4">
      <c r="A38398" t="s">
        <v>0</v>
      </c>
      <c r="C38398" t="s">
        <v>1</v>
      </c>
      <c r="D38398" t="s">
        <v>2</v>
      </c>
    </row>
    <row r="38400" spans="1:4">
      <c r="A38400" t="s">
        <v>4</v>
      </c>
      <c r="B38400" t="s">
        <v>5</v>
      </c>
    </row>
    <row r="38401" spans="1:4">
      <c r="A38401" t="s">
        <v>7</v>
      </c>
      <c r="B38401" t="s">
        <v>8</v>
      </c>
    </row>
    <row r="38402" spans="1:4">
      <c r="A38402" t="s">
        <v>12</v>
      </c>
    </row>
    <row r="38404" spans="1:4">
      <c r="A38404">
        <v>-1</v>
      </c>
      <c r="B38404">
        <v>-2</v>
      </c>
      <c r="C38404">
        <v>-3</v>
      </c>
      <c r="D38404">
        <v>-4</v>
      </c>
    </row>
    <row r="38406" spans="1:4">
      <c r="C38406" t="s">
        <v>15029</v>
      </c>
    </row>
    <row r="38407" spans="1:4">
      <c r="C38407" t="s">
        <v>15030</v>
      </c>
    </row>
    <row r="38408" spans="1:4">
      <c r="C38408" t="s">
        <v>15031</v>
      </c>
    </row>
    <row r="38409" spans="1:4">
      <c r="C38409" t="s">
        <v>15032</v>
      </c>
    </row>
    <row r="38411" spans="1:4">
      <c r="A38411">
        <v>960321</v>
      </c>
      <c r="C38411" t="s">
        <v>15033</v>
      </c>
      <c r="D38411">
        <v>20</v>
      </c>
    </row>
    <row r="38413" spans="1:4">
      <c r="A38413">
        <v>960329</v>
      </c>
      <c r="C38413" t="s">
        <v>27</v>
      </c>
      <c r="D38413">
        <v>20</v>
      </c>
    </row>
    <row r="38415" spans="1:4">
      <c r="A38415">
        <v>96033</v>
      </c>
      <c r="C38415" t="s">
        <v>15034</v>
      </c>
      <c r="D38415" t="s">
        <v>98</v>
      </c>
    </row>
    <row r="38416" spans="1:4">
      <c r="C38416" t="s">
        <v>15035</v>
      </c>
    </row>
    <row r="38418" spans="1:4">
      <c r="A38418">
        <v>96034</v>
      </c>
      <c r="C38418" t="s">
        <v>15036</v>
      </c>
      <c r="D38418" t="s">
        <v>98</v>
      </c>
    </row>
    <row r="38419" spans="1:4">
      <c r="C38419" t="s">
        <v>15037</v>
      </c>
    </row>
    <row r="38420" spans="1:4">
      <c r="C38420" t="s">
        <v>15038</v>
      </c>
    </row>
    <row r="38422" spans="1:4">
      <c r="A38422">
        <v>96035</v>
      </c>
      <c r="C38422" t="s">
        <v>15039</v>
      </c>
      <c r="D38422" t="s">
        <v>98</v>
      </c>
    </row>
    <row r="38423" spans="1:4">
      <c r="C38423" t="s">
        <v>15040</v>
      </c>
    </row>
    <row r="38425" spans="1:4">
      <c r="A38425">
        <v>96039</v>
      </c>
      <c r="C38425" t="s">
        <v>33</v>
      </c>
      <c r="D38425">
        <v>20</v>
      </c>
    </row>
    <row r="38427" spans="1:4">
      <c r="A38427">
        <v>9604</v>
      </c>
      <c r="C38427" t="s">
        <v>15041</v>
      </c>
      <c r="D38427">
        <v>20</v>
      </c>
    </row>
    <row r="38429" spans="1:4">
      <c r="A38429">
        <v>9605</v>
      </c>
      <c r="C38429" t="s">
        <v>15042</v>
      </c>
      <c r="D38429">
        <v>20</v>
      </c>
    </row>
    <row r="38430" spans="1:4">
      <c r="C38430" t="s">
        <v>15043</v>
      </c>
    </row>
    <row r="38432" spans="1:4">
      <c r="A38432">
        <v>9606</v>
      </c>
      <c r="C38432" t="s">
        <v>15044</v>
      </c>
    </row>
    <row r="38433" spans="1:4">
      <c r="C38433" t="s">
        <v>15045</v>
      </c>
    </row>
    <row r="38434" spans="1:4">
      <c r="C38434" t="s">
        <v>15046</v>
      </c>
    </row>
    <row r="38436" spans="1:4">
      <c r="A38436">
        <v>96061</v>
      </c>
      <c r="C38436" t="s">
        <v>15047</v>
      </c>
      <c r="D38436" t="s">
        <v>98</v>
      </c>
    </row>
    <row r="38437" spans="1:4">
      <c r="C38437" t="s">
        <v>15048</v>
      </c>
    </row>
    <row r="38439" spans="1:4">
      <c r="C38439" t="s">
        <v>15049</v>
      </c>
    </row>
    <row r="38441" spans="1:4">
      <c r="A38441">
        <v>96062100</v>
      </c>
      <c r="C38441" t="s">
        <v>15050</v>
      </c>
      <c r="D38441" t="s">
        <v>98</v>
      </c>
    </row>
    <row r="38443" spans="1:4">
      <c r="A38443">
        <v>960622</v>
      </c>
      <c r="C38443" t="s">
        <v>15051</v>
      </c>
      <c r="D38443" t="s">
        <v>98</v>
      </c>
    </row>
    <row r="38444" spans="1:4">
      <c r="C38444" t="s">
        <v>680</v>
      </c>
    </row>
    <row r="38445" spans="1:4">
      <c r="C38445" t="s">
        <v>676</v>
      </c>
    </row>
    <row r="38447" spans="1:4">
      <c r="A38447">
        <v>96062910</v>
      </c>
      <c r="C38447" t="s">
        <v>15052</v>
      </c>
      <c r="D38447">
        <v>3</v>
      </c>
    </row>
    <row r="38449" spans="1:4">
      <c r="A38449">
        <v>9606292</v>
      </c>
      <c r="C38449" t="s">
        <v>15053</v>
      </c>
      <c r="D38449">
        <v>20</v>
      </c>
    </row>
    <row r="38451" spans="1:4">
      <c r="A38451">
        <v>9606299</v>
      </c>
      <c r="C38451" t="s">
        <v>56</v>
      </c>
      <c r="D38451">
        <v>20</v>
      </c>
    </row>
    <row r="38453" spans="1:4">
      <c r="C38453" t="s">
        <v>15054</v>
      </c>
    </row>
    <row r="38454" spans="1:4">
      <c r="C38454" t="s">
        <v>15055</v>
      </c>
    </row>
    <row r="38456" spans="1:4">
      <c r="A38456">
        <v>9606301</v>
      </c>
      <c r="C38456" t="s">
        <v>15056</v>
      </c>
      <c r="D38456" t="s">
        <v>98</v>
      </c>
    </row>
    <row r="38458" spans="1:4">
      <c r="A38458">
        <v>9606302</v>
      </c>
      <c r="C38458" t="s">
        <v>15057</v>
      </c>
      <c r="D38458">
        <v>20</v>
      </c>
    </row>
    <row r="38460" spans="1:4">
      <c r="A38460">
        <v>9607</v>
      </c>
      <c r="C38460" t="s">
        <v>15058</v>
      </c>
    </row>
    <row r="38462" spans="1:4">
      <c r="C38462" t="s">
        <v>15059</v>
      </c>
    </row>
    <row r="38464" spans="1:4">
      <c r="A38464">
        <v>96071100</v>
      </c>
      <c r="C38464" t="s">
        <v>15060</v>
      </c>
      <c r="D38464" t="s">
        <v>98</v>
      </c>
    </row>
    <row r="38466" spans="1:5">
      <c r="A38466">
        <v>960719</v>
      </c>
      <c r="C38466" t="s">
        <v>27</v>
      </c>
      <c r="D38466">
        <v>20</v>
      </c>
    </row>
    <row r="38468" spans="1:5">
      <c r="A38468">
        <v>96072</v>
      </c>
      <c r="C38468" t="s">
        <v>7487</v>
      </c>
      <c r="D38468">
        <v>20</v>
      </c>
    </row>
    <row r="38476" spans="1:5">
      <c r="A38476">
        <v>563</v>
      </c>
    </row>
    <row r="38478" spans="1:5">
      <c r="A38478" t="s">
        <v>0</v>
      </c>
      <c r="D38478" t="s">
        <v>1</v>
      </c>
      <c r="E38478" t="s">
        <v>2</v>
      </c>
    </row>
    <row r="38480" spans="1:5">
      <c r="A38480" t="s">
        <v>4</v>
      </c>
      <c r="B38480" t="s">
        <v>5</v>
      </c>
    </row>
    <row r="38481" spans="1:5">
      <c r="A38481" t="s">
        <v>7</v>
      </c>
      <c r="B38481" t="s">
        <v>8</v>
      </c>
    </row>
    <row r="38482" spans="1:5">
      <c r="A38482" t="s">
        <v>12</v>
      </c>
    </row>
    <row r="38484" spans="1:5">
      <c r="A38484">
        <v>-1</v>
      </c>
      <c r="B38484">
        <v>-2</v>
      </c>
      <c r="D38484">
        <v>-3</v>
      </c>
      <c r="E38484">
        <v>-4</v>
      </c>
    </row>
    <row r="38486" spans="1:5">
      <c r="A38486">
        <v>9608</v>
      </c>
      <c r="C38486" t="s">
        <v>15061</v>
      </c>
    </row>
    <row r="38487" spans="1:5">
      <c r="C38487" t="s">
        <v>15062</v>
      </c>
    </row>
    <row r="38488" spans="1:5">
      <c r="C38488" t="s">
        <v>15063</v>
      </c>
    </row>
    <row r="38489" spans="1:5">
      <c r="C38489" t="s">
        <v>15064</v>
      </c>
    </row>
    <row r="38490" spans="1:5">
      <c r="C38490" t="s">
        <v>15065</v>
      </c>
    </row>
    <row r="38491" spans="1:5">
      <c r="C38491" t="s">
        <v>15066</v>
      </c>
    </row>
    <row r="38492" spans="1:5">
      <c r="C38492" t="s">
        <v>15067</v>
      </c>
    </row>
    <row r="38493" spans="1:5">
      <c r="C38493" t="s">
        <v>15068</v>
      </c>
    </row>
    <row r="38495" spans="1:5">
      <c r="A38495">
        <v>96081</v>
      </c>
      <c r="C38495" t="s">
        <v>15069</v>
      </c>
      <c r="E38495">
        <v>20</v>
      </c>
    </row>
    <row r="38497" spans="1:5">
      <c r="A38497">
        <v>96082</v>
      </c>
      <c r="C38497" t="s">
        <v>15070</v>
      </c>
      <c r="E38497" t="s">
        <v>98</v>
      </c>
    </row>
    <row r="38498" spans="1:5">
      <c r="C38498" t="s">
        <v>15071</v>
      </c>
    </row>
    <row r="38500" spans="1:5">
      <c r="A38500">
        <v>96083</v>
      </c>
      <c r="C38500" t="s">
        <v>15072</v>
      </c>
      <c r="E38500" t="s">
        <v>98</v>
      </c>
    </row>
    <row r="38502" spans="1:5">
      <c r="A38502">
        <v>96084</v>
      </c>
      <c r="C38502" t="s">
        <v>15073</v>
      </c>
      <c r="E38502" t="s">
        <v>98</v>
      </c>
    </row>
    <row r="38504" spans="1:5">
      <c r="A38504">
        <v>96085</v>
      </c>
      <c r="C38504" t="s">
        <v>15074</v>
      </c>
      <c r="E38504" t="s">
        <v>98</v>
      </c>
    </row>
    <row r="38505" spans="1:5">
      <c r="C38505" t="s">
        <v>3814</v>
      </c>
    </row>
    <row r="38507" spans="1:5">
      <c r="A38507">
        <v>96086</v>
      </c>
      <c r="C38507" t="s">
        <v>15075</v>
      </c>
      <c r="E38507">
        <v>20</v>
      </c>
    </row>
    <row r="38508" spans="1:5">
      <c r="C38508" t="s">
        <v>15076</v>
      </c>
    </row>
    <row r="38510" spans="1:5">
      <c r="C38510" t="s">
        <v>95</v>
      </c>
    </row>
    <row r="38512" spans="1:5">
      <c r="A38512">
        <v>96089100</v>
      </c>
      <c r="C38512" t="s">
        <v>15077</v>
      </c>
      <c r="E38512" t="s">
        <v>98</v>
      </c>
    </row>
    <row r="38514" spans="1:5">
      <c r="C38514" t="s">
        <v>676</v>
      </c>
    </row>
    <row r="38516" spans="1:5">
      <c r="A38516">
        <v>96089910</v>
      </c>
      <c r="C38516" t="s">
        <v>15078</v>
      </c>
      <c r="E38516" t="s">
        <v>265</v>
      </c>
    </row>
    <row r="38518" spans="1:5">
      <c r="A38518">
        <v>9608992</v>
      </c>
      <c r="C38518" t="s">
        <v>15079</v>
      </c>
      <c r="E38518">
        <v>11</v>
      </c>
    </row>
    <row r="38520" spans="1:5">
      <c r="A38520">
        <v>9608999</v>
      </c>
      <c r="C38520" t="s">
        <v>56</v>
      </c>
      <c r="E38520">
        <v>20</v>
      </c>
    </row>
    <row r="38522" spans="1:5">
      <c r="A38522">
        <v>9609</v>
      </c>
      <c r="C38522" t="s">
        <v>15080</v>
      </c>
    </row>
    <row r="38523" spans="1:5">
      <c r="C38523" t="s">
        <v>15081</v>
      </c>
    </row>
    <row r="38524" spans="1:5">
      <c r="C38524" t="s">
        <v>15082</v>
      </c>
    </row>
    <row r="38525" spans="1:5">
      <c r="C38525" t="s">
        <v>15083</v>
      </c>
    </row>
    <row r="38527" spans="1:5">
      <c r="A38527">
        <v>96091</v>
      </c>
      <c r="C38527" t="s">
        <v>15084</v>
      </c>
      <c r="E38527" t="s">
        <v>98</v>
      </c>
    </row>
    <row r="38528" spans="1:5">
      <c r="C38528" t="s">
        <v>15085</v>
      </c>
    </row>
    <row r="38530" spans="1:5">
      <c r="C38530" t="s">
        <v>15086</v>
      </c>
    </row>
    <row r="38532" spans="1:5">
      <c r="A38532">
        <v>96092010</v>
      </c>
      <c r="C38532" t="s">
        <v>15087</v>
      </c>
      <c r="E38532">
        <v>20</v>
      </c>
    </row>
    <row r="38534" spans="1:5">
      <c r="A38534">
        <v>9609202</v>
      </c>
      <c r="C38534" t="s">
        <v>15088</v>
      </c>
      <c r="D38534" t="s">
        <v>2015</v>
      </c>
      <c r="E38534">
        <v>20</v>
      </c>
    </row>
    <row r="38536" spans="1:5">
      <c r="A38536">
        <v>96099</v>
      </c>
      <c r="C38536" t="s">
        <v>33</v>
      </c>
      <c r="E38536">
        <v>20</v>
      </c>
    </row>
    <row r="38538" spans="1:5">
      <c r="A38538">
        <v>9610</v>
      </c>
      <c r="C38538" t="s">
        <v>15089</v>
      </c>
      <c r="E38538">
        <v>20</v>
      </c>
    </row>
    <row r="38539" spans="1:5">
      <c r="C38539" t="s">
        <v>15090</v>
      </c>
    </row>
    <row r="38541" spans="1:5">
      <c r="A38541">
        <v>9611</v>
      </c>
      <c r="C38541" t="s">
        <v>15091</v>
      </c>
      <c r="E38541">
        <v>20</v>
      </c>
    </row>
    <row r="38542" spans="1:5">
      <c r="C38542" t="s">
        <v>15092</v>
      </c>
    </row>
    <row r="38543" spans="1:5">
      <c r="C38543" t="s">
        <v>15093</v>
      </c>
    </row>
    <row r="38544" spans="1:5">
      <c r="C38544" t="s">
        <v>15094</v>
      </c>
    </row>
    <row r="38545" spans="1:5">
      <c r="C38545" t="s">
        <v>15095</v>
      </c>
    </row>
    <row r="38546" spans="1:5">
      <c r="C38546" t="s">
        <v>15096</v>
      </c>
    </row>
    <row r="38551" spans="1:5">
      <c r="A38551">
        <v>564</v>
      </c>
    </row>
    <row r="38553" spans="1:5">
      <c r="A38553" t="s">
        <v>0</v>
      </c>
      <c r="D38553" t="s">
        <v>1</v>
      </c>
      <c r="E38553" t="s">
        <v>2</v>
      </c>
    </row>
    <row r="38555" spans="1:5">
      <c r="A38555" t="s">
        <v>4</v>
      </c>
      <c r="B38555" t="s">
        <v>5</v>
      </c>
    </row>
    <row r="38556" spans="1:5">
      <c r="A38556" t="s">
        <v>7</v>
      </c>
      <c r="B38556" t="s">
        <v>8</v>
      </c>
    </row>
    <row r="38557" spans="1:5">
      <c r="A38557" t="s">
        <v>12</v>
      </c>
    </row>
    <row r="38559" spans="1:5">
      <c r="A38559">
        <v>-1</v>
      </c>
      <c r="B38559">
        <v>-2</v>
      </c>
      <c r="D38559">
        <v>-3</v>
      </c>
      <c r="E38559">
        <v>-4</v>
      </c>
    </row>
    <row r="38561" spans="1:5">
      <c r="A38561">
        <v>9612</v>
      </c>
      <c r="C38561" t="s">
        <v>15097</v>
      </c>
    </row>
    <row r="38562" spans="1:5">
      <c r="C38562" t="s">
        <v>15098</v>
      </c>
    </row>
    <row r="38563" spans="1:5">
      <c r="C38563" t="s">
        <v>15099</v>
      </c>
    </row>
    <row r="38564" spans="1:5">
      <c r="C38564" t="s">
        <v>15100</v>
      </c>
    </row>
    <row r="38565" spans="1:5">
      <c r="C38565" t="s">
        <v>15101</v>
      </c>
    </row>
    <row r="38567" spans="1:5">
      <c r="C38567" t="s">
        <v>15102</v>
      </c>
    </row>
    <row r="38569" spans="1:5">
      <c r="A38569">
        <v>96121010</v>
      </c>
      <c r="C38569" t="s">
        <v>15103</v>
      </c>
      <c r="E38569">
        <v>20</v>
      </c>
    </row>
    <row r="38571" spans="1:5">
      <c r="A38571">
        <v>9612109</v>
      </c>
      <c r="C38571" t="s">
        <v>56</v>
      </c>
      <c r="E38571">
        <v>20</v>
      </c>
    </row>
    <row r="38573" spans="1:5">
      <c r="A38573">
        <v>96122</v>
      </c>
      <c r="C38573" t="s">
        <v>15104</v>
      </c>
      <c r="E38573">
        <v>20</v>
      </c>
    </row>
    <row r="38575" spans="1:5">
      <c r="A38575">
        <v>9613</v>
      </c>
      <c r="C38575" t="s">
        <v>15105</v>
      </c>
    </row>
    <row r="38576" spans="1:5">
      <c r="C38576" t="s">
        <v>15106</v>
      </c>
    </row>
    <row r="38577" spans="1:5">
      <c r="C38577" t="s">
        <v>15107</v>
      </c>
    </row>
    <row r="38579" spans="1:5">
      <c r="A38579">
        <v>96131</v>
      </c>
      <c r="C38579" t="s">
        <v>15108</v>
      </c>
      <c r="E38579">
        <v>11</v>
      </c>
    </row>
    <row r="38581" spans="1:5">
      <c r="A38581">
        <v>96132</v>
      </c>
      <c r="C38581" t="s">
        <v>15109</v>
      </c>
      <c r="E38581">
        <v>11</v>
      </c>
    </row>
    <row r="38583" spans="1:5">
      <c r="C38583" t="s">
        <v>15110</v>
      </c>
    </row>
    <row r="38585" spans="1:5">
      <c r="A38585">
        <v>96138010</v>
      </c>
      <c r="C38585" t="s">
        <v>2414</v>
      </c>
      <c r="D38585" t="s">
        <v>15111</v>
      </c>
      <c r="E38585">
        <v>35</v>
      </c>
    </row>
    <row r="38586" spans="1:5">
      <c r="C38586">
        <v>8703</v>
      </c>
    </row>
    <row r="38587" spans="1:5">
      <c r="A38587">
        <v>9613802</v>
      </c>
      <c r="C38587" t="s">
        <v>2414</v>
      </c>
      <c r="D38587" t="s">
        <v>15112</v>
      </c>
      <c r="E38587">
        <v>35</v>
      </c>
    </row>
    <row r="38589" spans="1:5">
      <c r="A38589">
        <v>9613809</v>
      </c>
      <c r="C38589" t="s">
        <v>2414</v>
      </c>
      <c r="D38589" t="s">
        <v>79</v>
      </c>
      <c r="E38589">
        <v>20</v>
      </c>
    </row>
    <row r="38591" spans="1:5">
      <c r="A38591">
        <v>96139</v>
      </c>
      <c r="C38591" t="s">
        <v>7487</v>
      </c>
      <c r="E38591">
        <v>3</v>
      </c>
    </row>
    <row r="38593" spans="1:5">
      <c r="A38593">
        <v>9614</v>
      </c>
      <c r="C38593" t="s">
        <v>15113</v>
      </c>
      <c r="E38593">
        <v>20</v>
      </c>
    </row>
    <row r="38594" spans="1:5">
      <c r="C38594" t="s">
        <v>15114</v>
      </c>
    </row>
    <row r="38596" spans="1:5">
      <c r="A38596">
        <v>9615</v>
      </c>
      <c r="C38596" t="s">
        <v>15115</v>
      </c>
    </row>
    <row r="38597" spans="1:5">
      <c r="C38597" t="s">
        <v>15116</v>
      </c>
    </row>
    <row r="38598" spans="1:5">
      <c r="C38598" t="s">
        <v>15117</v>
      </c>
    </row>
    <row r="38599" spans="1:5">
      <c r="C38599" t="s">
        <v>15118</v>
      </c>
    </row>
    <row r="38601" spans="1:5">
      <c r="C38601" t="s">
        <v>15119</v>
      </c>
    </row>
    <row r="38603" spans="1:5">
      <c r="A38603">
        <v>96151100</v>
      </c>
      <c r="C38603" t="s">
        <v>15120</v>
      </c>
      <c r="E38603" t="s">
        <v>98</v>
      </c>
    </row>
    <row r="38605" spans="1:5">
      <c r="A38605">
        <v>961519</v>
      </c>
      <c r="C38605" t="s">
        <v>27</v>
      </c>
      <c r="E38605">
        <v>20</v>
      </c>
    </row>
    <row r="38607" spans="1:5">
      <c r="C38607" t="s">
        <v>95</v>
      </c>
    </row>
    <row r="38609" spans="1:5">
      <c r="A38609">
        <v>96159010</v>
      </c>
      <c r="C38609" t="s">
        <v>15121</v>
      </c>
      <c r="E38609">
        <v>20</v>
      </c>
    </row>
    <row r="38611" spans="1:5">
      <c r="A38611">
        <v>9615902</v>
      </c>
      <c r="C38611" t="s">
        <v>15122</v>
      </c>
      <c r="E38611" t="s">
        <v>98</v>
      </c>
    </row>
    <row r="38613" spans="1:5">
      <c r="A38613">
        <v>9615909</v>
      </c>
      <c r="C38613" t="s">
        <v>56</v>
      </c>
      <c r="E38613">
        <v>20</v>
      </c>
    </row>
    <row r="38615" spans="1:5">
      <c r="A38615">
        <v>9616</v>
      </c>
      <c r="C38615" t="s">
        <v>15123</v>
      </c>
    </row>
    <row r="38616" spans="1:5">
      <c r="C38616" t="s">
        <v>15124</v>
      </c>
    </row>
    <row r="38617" spans="1:5">
      <c r="C38617" t="s">
        <v>15125</v>
      </c>
    </row>
    <row r="38618" spans="1:5">
      <c r="C38618" t="s">
        <v>15126</v>
      </c>
    </row>
    <row r="38620" spans="1:5">
      <c r="A38620">
        <v>96161</v>
      </c>
      <c r="C38620" t="s">
        <v>15127</v>
      </c>
      <c r="E38620" t="s">
        <v>98</v>
      </c>
    </row>
    <row r="38621" spans="1:5">
      <c r="C38621" t="s">
        <v>15128</v>
      </c>
    </row>
    <row r="38623" spans="1:5">
      <c r="A38623">
        <v>96162</v>
      </c>
      <c r="C38623" t="s">
        <v>15129</v>
      </c>
      <c r="E38623" t="s">
        <v>98</v>
      </c>
    </row>
    <row r="38624" spans="1:5">
      <c r="C38624" t="s">
        <v>15130</v>
      </c>
    </row>
    <row r="38628" spans="1:4">
      <c r="A38628">
        <v>565</v>
      </c>
    </row>
    <row r="38630" spans="1:4">
      <c r="A38630" t="s">
        <v>0</v>
      </c>
      <c r="C38630" t="s">
        <v>1</v>
      </c>
      <c r="D38630" t="s">
        <v>2</v>
      </c>
    </row>
    <row r="38632" spans="1:4">
      <c r="A38632" t="s">
        <v>4</v>
      </c>
      <c r="B38632" t="s">
        <v>5</v>
      </c>
    </row>
    <row r="38633" spans="1:4">
      <c r="A38633" t="s">
        <v>7</v>
      </c>
      <c r="B38633" t="s">
        <v>8</v>
      </c>
    </row>
    <row r="38634" spans="1:4">
      <c r="A38634" t="s">
        <v>12</v>
      </c>
    </row>
    <row r="38636" spans="1:4">
      <c r="A38636">
        <v>-1</v>
      </c>
      <c r="B38636">
        <v>-2</v>
      </c>
      <c r="C38636">
        <v>-3</v>
      </c>
      <c r="D38636">
        <v>-4</v>
      </c>
    </row>
    <row r="38638" spans="1:4">
      <c r="A38638">
        <v>9617</v>
      </c>
      <c r="C38638" t="s">
        <v>15131</v>
      </c>
    </row>
    <row r="38639" spans="1:4">
      <c r="C38639" t="s">
        <v>15132</v>
      </c>
    </row>
    <row r="38640" spans="1:4">
      <c r="C38640" t="s">
        <v>15133</v>
      </c>
    </row>
    <row r="38642" spans="1:4">
      <c r="A38642">
        <v>9617001</v>
      </c>
      <c r="C38642" t="s">
        <v>15134</v>
      </c>
      <c r="D38642">
        <v>20</v>
      </c>
    </row>
    <row r="38644" spans="1:4">
      <c r="A38644">
        <v>9617002</v>
      </c>
      <c r="C38644" t="s">
        <v>56</v>
      </c>
      <c r="D38644">
        <v>20</v>
      </c>
    </row>
    <row r="38646" spans="1:4">
      <c r="A38646">
        <v>9618</v>
      </c>
      <c r="C38646" t="s">
        <v>15135</v>
      </c>
      <c r="D38646">
        <v>11</v>
      </c>
    </row>
    <row r="38647" spans="1:4">
      <c r="C38647" t="s">
        <v>15136</v>
      </c>
    </row>
    <row r="38648" spans="1:4">
      <c r="C38648" t="s">
        <v>15137</v>
      </c>
    </row>
    <row r="38650" spans="1:4">
      <c r="A38650">
        <v>9619</v>
      </c>
      <c r="C38650" t="s">
        <v>15138</v>
      </c>
    </row>
    <row r="38651" spans="1:4">
      <c r="C38651" t="s">
        <v>15139</v>
      </c>
    </row>
    <row r="38652" spans="1:4">
      <c r="C38652" t="s">
        <v>15140</v>
      </c>
    </row>
    <row r="38654" spans="1:4">
      <c r="A38654">
        <v>9619001</v>
      </c>
      <c r="C38654" t="s">
        <v>15141</v>
      </c>
      <c r="D38654">
        <v>11</v>
      </c>
    </row>
    <row r="38655" spans="1:4">
      <c r="C38655" t="s">
        <v>15142</v>
      </c>
    </row>
    <row r="38657" spans="1:4">
      <c r="A38657">
        <v>9619002</v>
      </c>
      <c r="C38657" t="s">
        <v>15143</v>
      </c>
      <c r="D38657" t="s">
        <v>98</v>
      </c>
    </row>
    <row r="38659" spans="1:4">
      <c r="A38659">
        <v>9619003</v>
      </c>
      <c r="C38659" t="s">
        <v>15144</v>
      </c>
      <c r="D38659" t="s">
        <v>98</v>
      </c>
    </row>
    <row r="38661" spans="1:4">
      <c r="A38661">
        <v>9619004</v>
      </c>
      <c r="C38661" t="s">
        <v>15145</v>
      </c>
      <c r="D38661" t="s">
        <v>98</v>
      </c>
    </row>
    <row r="38663" spans="1:4">
      <c r="A38663">
        <v>9619005</v>
      </c>
      <c r="C38663" t="s">
        <v>15146</v>
      </c>
      <c r="D38663">
        <v>20</v>
      </c>
    </row>
    <row r="38665" spans="1:4">
      <c r="A38665">
        <v>9619006</v>
      </c>
      <c r="C38665" t="s">
        <v>15147</v>
      </c>
      <c r="D38665">
        <v>20</v>
      </c>
    </row>
    <row r="38667" spans="1:4">
      <c r="A38667">
        <v>9619009</v>
      </c>
      <c r="C38667" t="s">
        <v>56</v>
      </c>
      <c r="D38667">
        <v>20</v>
      </c>
    </row>
    <row r="38669" spans="1:4">
      <c r="A38669">
        <v>9620</v>
      </c>
      <c r="C38669" t="s">
        <v>15148</v>
      </c>
      <c r="D38669">
        <v>20</v>
      </c>
    </row>
    <row r="38670" spans="1:4">
      <c r="C38670" t="s">
        <v>7948</v>
      </c>
    </row>
    <row r="38673" spans="1:2">
      <c r="A38673" t="s">
        <v>15149</v>
      </c>
    </row>
    <row r="38675" spans="1:2">
      <c r="A38675" t="s">
        <v>15150</v>
      </c>
    </row>
    <row r="38677" spans="1:2">
      <c r="A38677" t="s">
        <v>15151</v>
      </c>
    </row>
    <row r="38679" spans="1:2">
      <c r="A38679" t="s">
        <v>15152</v>
      </c>
    </row>
    <row r="38681" spans="1:2">
      <c r="A38681" t="s">
        <v>822</v>
      </c>
    </row>
    <row r="38683" spans="1:2">
      <c r="A38683" t="s">
        <v>823</v>
      </c>
      <c r="B38683" t="s">
        <v>1470</v>
      </c>
    </row>
    <row r="38685" spans="1:2">
      <c r="A38685" t="s">
        <v>15153</v>
      </c>
    </row>
    <row r="38687" spans="1:2">
      <c r="A38687" t="s">
        <v>15154</v>
      </c>
    </row>
    <row r="38689" spans="1:2">
      <c r="A38689" t="s">
        <v>15155</v>
      </c>
    </row>
    <row r="38691" spans="1:2">
      <c r="A38691" t="s">
        <v>825</v>
      </c>
      <c r="B38691" t="s">
        <v>15156</v>
      </c>
    </row>
    <row r="38694" spans="1:2">
      <c r="A38694">
        <v>566</v>
      </c>
    </row>
    <row r="38697" spans="1:2">
      <c r="A38697" t="s">
        <v>827</v>
      </c>
      <c r="B38697" t="s">
        <v>15157</v>
      </c>
    </row>
    <row r="38699" spans="1:2">
      <c r="A38699" t="s">
        <v>1480</v>
      </c>
      <c r="B38699" t="s">
        <v>15158</v>
      </c>
    </row>
    <row r="38701" spans="1:2">
      <c r="A38701" t="s">
        <v>15159</v>
      </c>
    </row>
    <row r="38703" spans="1:2">
      <c r="A38703" t="s">
        <v>1555</v>
      </c>
      <c r="B38703" t="s">
        <v>15160</v>
      </c>
    </row>
    <row r="38706" spans="1:4">
      <c r="A38706" t="s">
        <v>0</v>
      </c>
      <c r="C38706" t="s">
        <v>1</v>
      </c>
      <c r="D38706" t="s">
        <v>2</v>
      </c>
    </row>
    <row r="38708" spans="1:4">
      <c r="A38708" t="s">
        <v>4</v>
      </c>
      <c r="B38708" t="s">
        <v>5</v>
      </c>
    </row>
    <row r="38709" spans="1:4">
      <c r="A38709" t="s">
        <v>7</v>
      </c>
      <c r="B38709" t="s">
        <v>8</v>
      </c>
    </row>
    <row r="38710" spans="1:4">
      <c r="A38710" t="s">
        <v>12</v>
      </c>
    </row>
    <row r="38712" spans="1:4">
      <c r="A38712">
        <v>-1</v>
      </c>
      <c r="B38712">
        <v>-2</v>
      </c>
      <c r="C38712">
        <v>-3</v>
      </c>
      <c r="D38712">
        <v>-4</v>
      </c>
    </row>
    <row r="38714" spans="1:4">
      <c r="A38714">
        <v>9701</v>
      </c>
      <c r="C38714" t="s">
        <v>15161</v>
      </c>
    </row>
    <row r="38715" spans="1:4">
      <c r="C38715" t="s">
        <v>15162</v>
      </c>
    </row>
    <row r="38716" spans="1:4">
      <c r="C38716" t="s">
        <v>15163</v>
      </c>
    </row>
    <row r="38717" spans="1:4">
      <c r="C38717" t="s">
        <v>15164</v>
      </c>
    </row>
    <row r="38718" spans="1:4">
      <c r="C38718" t="s">
        <v>15165</v>
      </c>
    </row>
    <row r="38720" spans="1:4">
      <c r="A38720">
        <v>97011</v>
      </c>
      <c r="C38720" t="s">
        <v>15166</v>
      </c>
      <c r="D38720" t="s">
        <v>155</v>
      </c>
    </row>
    <row r="38722" spans="1:4">
      <c r="A38722">
        <v>97019</v>
      </c>
      <c r="C38722" t="s">
        <v>33</v>
      </c>
      <c r="D38722">
        <v>3</v>
      </c>
    </row>
    <row r="38724" spans="1:4">
      <c r="A38724">
        <v>9702</v>
      </c>
      <c r="C38724" t="s">
        <v>15167</v>
      </c>
      <c r="D38724">
        <v>3</v>
      </c>
    </row>
    <row r="38726" spans="1:4">
      <c r="A38726">
        <v>9703</v>
      </c>
      <c r="C38726" t="s">
        <v>15168</v>
      </c>
      <c r="D38726">
        <v>3</v>
      </c>
    </row>
    <row r="38727" spans="1:4">
      <c r="C38727" t="s">
        <v>15169</v>
      </c>
    </row>
    <row r="38729" spans="1:4">
      <c r="A38729">
        <v>9704</v>
      </c>
      <c r="C38729" t="s">
        <v>15170</v>
      </c>
      <c r="D38729">
        <v>3</v>
      </c>
    </row>
    <row r="38730" spans="1:4">
      <c r="C38730" t="s">
        <v>15171</v>
      </c>
    </row>
    <row r="38731" spans="1:4">
      <c r="C38731" t="s">
        <v>15172</v>
      </c>
    </row>
    <row r="38732" spans="1:4">
      <c r="C38732" t="s">
        <v>15173</v>
      </c>
    </row>
    <row r="38733" spans="1:4">
      <c r="C38733">
        <v>7</v>
      </c>
    </row>
    <row r="38734" spans="1:4">
      <c r="A38734">
        <v>9705</v>
      </c>
      <c r="C38734" t="s">
        <v>15174</v>
      </c>
      <c r="D38734">
        <v>3</v>
      </c>
    </row>
    <row r="38735" spans="1:4">
      <c r="C38735" t="s">
        <v>15175</v>
      </c>
    </row>
    <row r="38736" spans="1:4">
      <c r="C38736" t="s">
        <v>15176</v>
      </c>
    </row>
    <row r="38737" spans="1:4">
      <c r="C38737" t="s">
        <v>15177</v>
      </c>
    </row>
    <row r="38738" spans="1:4">
      <c r="C38738" t="s">
        <v>15178</v>
      </c>
    </row>
    <row r="38739" spans="1:4">
      <c r="A38739">
        <v>9706</v>
      </c>
      <c r="C38739" t="s">
        <v>15179</v>
      </c>
      <c r="D38739">
        <v>11</v>
      </c>
    </row>
    <row r="38740" spans="1:4">
      <c r="C38740" t="s">
        <v>15180</v>
      </c>
    </row>
    <row r="38754" spans="1:3">
      <c r="A38754">
        <v>567</v>
      </c>
    </row>
    <row r="38757" spans="1:3">
      <c r="C38757" t="s">
        <v>15181</v>
      </c>
    </row>
    <row r="38759" spans="1:3">
      <c r="B38759" t="s">
        <v>15182</v>
      </c>
    </row>
    <row r="38761" spans="1:3">
      <c r="A38761" t="s">
        <v>15183</v>
      </c>
      <c r="B38761" t="s">
        <v>15184</v>
      </c>
    </row>
    <row r="38763" spans="1:3">
      <c r="A38763">
        <v>9801</v>
      </c>
      <c r="B38763" t="s">
        <v>15185</v>
      </c>
    </row>
    <row r="38764" spans="1:3">
      <c r="B38764" t="s">
        <v>15186</v>
      </c>
    </row>
    <row r="38766" spans="1:3">
      <c r="A38766">
        <v>98011</v>
      </c>
      <c r="B38766" t="s">
        <v>15187</v>
      </c>
    </row>
    <row r="38768" spans="1:3">
      <c r="A38768">
        <v>98012</v>
      </c>
      <c r="B38768" t="s">
        <v>15188</v>
      </c>
    </row>
    <row r="38770" spans="1:2">
      <c r="A38770">
        <v>98013</v>
      </c>
      <c r="B38770" t="s">
        <v>15189</v>
      </c>
    </row>
    <row r="38772" spans="1:2">
      <c r="A38772">
        <v>98014</v>
      </c>
      <c r="B38772" t="s">
        <v>15190</v>
      </c>
    </row>
    <row r="38774" spans="1:2">
      <c r="A38774">
        <v>98015</v>
      </c>
      <c r="B38774" t="s">
        <v>15191</v>
      </c>
    </row>
    <row r="38776" spans="1:2">
      <c r="A38776">
        <v>98016</v>
      </c>
      <c r="B38776" t="s">
        <v>15192</v>
      </c>
    </row>
    <row r="38777" spans="1:2">
      <c r="B38777" t="s">
        <v>15193</v>
      </c>
    </row>
    <row r="38779" spans="1:2">
      <c r="A38779">
        <v>98017</v>
      </c>
      <c r="B38779" t="s">
        <v>15194</v>
      </c>
    </row>
    <row r="38781" spans="1:2">
      <c r="A38781">
        <v>98019</v>
      </c>
      <c r="B38781" t="s">
        <v>79</v>
      </c>
    </row>
    <row r="38783" spans="1:2">
      <c r="A38783">
        <v>9802</v>
      </c>
      <c r="B38783" t="s">
        <v>15195</v>
      </c>
    </row>
    <row r="38785" spans="1:2">
      <c r="A38785">
        <v>98021</v>
      </c>
      <c r="B38785" t="s">
        <v>15196</v>
      </c>
    </row>
    <row r="38787" spans="1:2">
      <c r="A38787">
        <v>98022</v>
      </c>
      <c r="B38787" t="s">
        <v>15197</v>
      </c>
    </row>
    <row r="38789" spans="1:2">
      <c r="A38789">
        <v>98023</v>
      </c>
      <c r="B38789" t="s">
        <v>15198</v>
      </c>
    </row>
    <row r="38791" spans="1:2">
      <c r="A38791">
        <v>98024</v>
      </c>
      <c r="B38791" t="s">
        <v>15199</v>
      </c>
    </row>
    <row r="38793" spans="1:2">
      <c r="A38793">
        <v>98025</v>
      </c>
      <c r="B38793" t="s">
        <v>15200</v>
      </c>
    </row>
    <row r="38795" spans="1:2">
      <c r="A38795">
        <v>98029</v>
      </c>
      <c r="B38795" t="s">
        <v>79</v>
      </c>
    </row>
    <row r="38797" spans="1:2">
      <c r="A38797">
        <v>9803</v>
      </c>
      <c r="B38797" t="s">
        <v>15201</v>
      </c>
    </row>
    <row r="38799" spans="1:2">
      <c r="A38799">
        <v>98031</v>
      </c>
      <c r="B38799" t="s">
        <v>15202</v>
      </c>
    </row>
    <row r="38801" spans="1:2">
      <c r="A38801">
        <v>980311</v>
      </c>
      <c r="B38801" t="s">
        <v>15203</v>
      </c>
    </row>
    <row r="38802" spans="1:2">
      <c r="B38802" t="s">
        <v>15204</v>
      </c>
    </row>
    <row r="38804" spans="1:2">
      <c r="A38804">
        <v>98032</v>
      </c>
      <c r="B38804" t="s">
        <v>15205</v>
      </c>
    </row>
    <row r="38806" spans="1:2">
      <c r="A38806">
        <v>980321</v>
      </c>
      <c r="B38806" t="s">
        <v>15206</v>
      </c>
    </row>
    <row r="38808" spans="1:2">
      <c r="A38808">
        <v>98039</v>
      </c>
      <c r="B38808" t="s">
        <v>79</v>
      </c>
    </row>
    <row r="38810" spans="1:2">
      <c r="A38810">
        <v>9804</v>
      </c>
      <c r="B38810" t="s">
        <v>15207</v>
      </c>
    </row>
    <row r="38812" spans="1:2">
      <c r="A38812">
        <v>98041</v>
      </c>
      <c r="B38812" t="s">
        <v>15208</v>
      </c>
    </row>
    <row r="38814" spans="1:2">
      <c r="A38814">
        <v>98042</v>
      </c>
      <c r="B38814" t="s">
        <v>15209</v>
      </c>
    </row>
    <row r="38816" spans="1:2">
      <c r="A38816">
        <v>98049</v>
      </c>
      <c r="B38816" t="s">
        <v>79</v>
      </c>
    </row>
    <row r="38818" spans="1:2">
      <c r="A38818">
        <v>9805</v>
      </c>
      <c r="B38818" t="s">
        <v>15210</v>
      </c>
    </row>
    <row r="38819" spans="1:2">
      <c r="B38819" t="s">
        <v>15211</v>
      </c>
    </row>
    <row r="38821" spans="1:2">
      <c r="A38821">
        <v>98051</v>
      </c>
      <c r="B38821" t="s">
        <v>15212</v>
      </c>
    </row>
    <row r="38823" spans="1:2">
      <c r="A38823">
        <v>98052</v>
      </c>
      <c r="B38823" t="s">
        <v>15213</v>
      </c>
    </row>
    <row r="38825" spans="1:2">
      <c r="A38825">
        <v>980521</v>
      </c>
      <c r="B38825" t="s">
        <v>15214</v>
      </c>
    </row>
    <row r="38827" spans="1:2">
      <c r="A38827">
        <v>98053</v>
      </c>
      <c r="B38827" t="s">
        <v>15215</v>
      </c>
    </row>
    <row r="38829" spans="1:2">
      <c r="A38829">
        <v>98054</v>
      </c>
      <c r="B38829" t="s">
        <v>15216</v>
      </c>
    </row>
    <row r="38831" spans="1:2">
      <c r="A38831">
        <v>98055</v>
      </c>
      <c r="B38831" t="s">
        <v>15217</v>
      </c>
    </row>
    <row r="38833" spans="1:2">
      <c r="A38833">
        <v>980551</v>
      </c>
      <c r="B38833" t="s">
        <v>15218</v>
      </c>
    </row>
    <row r="38835" spans="1:2">
      <c r="A38835">
        <v>98056</v>
      </c>
      <c r="B38835" t="s">
        <v>15219</v>
      </c>
    </row>
    <row r="38837" spans="1:2">
      <c r="A38837">
        <v>98057</v>
      </c>
      <c r="B38837" t="s">
        <v>15220</v>
      </c>
    </row>
    <row r="38839" spans="1:2">
      <c r="B38839">
        <v>568</v>
      </c>
    </row>
    <row r="38841" spans="1:2">
      <c r="A38841" t="s">
        <v>15183</v>
      </c>
      <c r="B38841" t="s">
        <v>15184</v>
      </c>
    </row>
    <row r="38843" spans="1:2">
      <c r="A38843">
        <v>98058</v>
      </c>
      <c r="B38843" t="s">
        <v>15221</v>
      </c>
    </row>
    <row r="38845" spans="1:2">
      <c r="A38845">
        <v>98059</v>
      </c>
      <c r="B38845" t="s">
        <v>15222</v>
      </c>
    </row>
    <row r="38847" spans="1:2">
      <c r="A38847">
        <v>980591</v>
      </c>
      <c r="B38847" t="s">
        <v>15223</v>
      </c>
    </row>
    <row r="38849" spans="1:2">
      <c r="A38849">
        <v>980592</v>
      </c>
      <c r="B38849" t="s">
        <v>15224</v>
      </c>
    </row>
    <row r="38851" spans="1:2">
      <c r="A38851">
        <v>9805909</v>
      </c>
      <c r="B38851" t="s">
        <v>79</v>
      </c>
    </row>
    <row r="38853" spans="1:2">
      <c r="A38853">
        <v>9807</v>
      </c>
      <c r="B38853" t="s">
        <v>15225</v>
      </c>
    </row>
    <row r="38854" spans="1:2">
      <c r="B38854" t="s">
        <v>15226</v>
      </c>
    </row>
    <row r="38856" spans="1:2">
      <c r="A38856">
        <v>9808</v>
      </c>
      <c r="B38856" t="s">
        <v>15227</v>
      </c>
    </row>
    <row r="38858" spans="1:2">
      <c r="A38858">
        <v>9809</v>
      </c>
      <c r="B38858" t="s">
        <v>15228</v>
      </c>
    </row>
    <row r="38859" spans="1:2">
      <c r="B38859" t="s">
        <v>15229</v>
      </c>
    </row>
    <row r="38861" spans="1:2">
      <c r="A38861">
        <v>9810</v>
      </c>
      <c r="B38861" t="s">
        <v>15230</v>
      </c>
    </row>
    <row r="38862" spans="1:2">
      <c r="B38862" t="s">
        <v>15231</v>
      </c>
    </row>
    <row r="38864" spans="1:2">
      <c r="A38864">
        <v>9811</v>
      </c>
      <c r="B38864" t="s">
        <v>15232</v>
      </c>
    </row>
    <row r="38866" spans="1:2">
      <c r="A38866">
        <v>9812</v>
      </c>
      <c r="B38866" t="s">
        <v>15233</v>
      </c>
    </row>
    <row r="38868" spans="1:2">
      <c r="A38868">
        <v>98121</v>
      </c>
      <c r="B38868" t="s">
        <v>15234</v>
      </c>
    </row>
    <row r="38870" spans="1:2">
      <c r="A38870">
        <v>981211</v>
      </c>
      <c r="B38870" t="s">
        <v>15235</v>
      </c>
    </row>
    <row r="38872" spans="1:2">
      <c r="A38872">
        <v>981212</v>
      </c>
      <c r="B38872" t="s">
        <v>15236</v>
      </c>
    </row>
    <row r="38874" spans="1:2">
      <c r="A38874">
        <v>9812121</v>
      </c>
      <c r="B38874" t="s">
        <v>15237</v>
      </c>
    </row>
    <row r="38876" spans="1:2">
      <c r="A38876">
        <v>9812122</v>
      </c>
      <c r="B38876" t="s">
        <v>15238</v>
      </c>
    </row>
    <row r="38878" spans="1:2">
      <c r="A38878">
        <v>981213</v>
      </c>
      <c r="B38878" t="s">
        <v>15239</v>
      </c>
    </row>
    <row r="38880" spans="1:2">
      <c r="A38880">
        <v>981214</v>
      </c>
      <c r="B38880" t="s">
        <v>15240</v>
      </c>
    </row>
    <row r="38882" spans="1:2">
      <c r="A38882">
        <v>981215</v>
      </c>
      <c r="B38882" t="s">
        <v>15241</v>
      </c>
    </row>
    <row r="38884" spans="1:2">
      <c r="A38884">
        <v>981216</v>
      </c>
      <c r="B38884" t="s">
        <v>15242</v>
      </c>
    </row>
    <row r="38886" spans="1:2">
      <c r="A38886">
        <v>981217</v>
      </c>
      <c r="B38886" t="s">
        <v>15243</v>
      </c>
    </row>
    <row r="38888" spans="1:2">
      <c r="A38888">
        <v>9812171</v>
      </c>
      <c r="B38888" t="s">
        <v>15244</v>
      </c>
    </row>
    <row r="38890" spans="1:2">
      <c r="A38890">
        <v>9812172</v>
      </c>
      <c r="B38890" t="s">
        <v>15245</v>
      </c>
    </row>
    <row r="38892" spans="1:2">
      <c r="A38892">
        <v>9812191</v>
      </c>
      <c r="B38892" t="s">
        <v>15246</v>
      </c>
    </row>
    <row r="38894" spans="1:2">
      <c r="A38894">
        <v>9812192</v>
      </c>
      <c r="B38894" t="s">
        <v>15247</v>
      </c>
    </row>
    <row r="38896" spans="1:2">
      <c r="A38896">
        <v>9812193</v>
      </c>
      <c r="B38896" t="s">
        <v>15248</v>
      </c>
    </row>
    <row r="38898" spans="1:2">
      <c r="A38898">
        <v>9812194</v>
      </c>
      <c r="B38898" t="s">
        <v>15249</v>
      </c>
    </row>
    <row r="38900" spans="1:2">
      <c r="A38900">
        <v>9812195</v>
      </c>
      <c r="B38900" t="s">
        <v>15250</v>
      </c>
    </row>
    <row r="38902" spans="1:2">
      <c r="A38902">
        <v>9812196</v>
      </c>
      <c r="B38902" t="s">
        <v>15251</v>
      </c>
    </row>
    <row r="38904" spans="1:2">
      <c r="A38904">
        <v>9812197</v>
      </c>
      <c r="B38904" t="s">
        <v>15252</v>
      </c>
    </row>
    <row r="38906" spans="1:2">
      <c r="A38906">
        <v>9812199</v>
      </c>
      <c r="B38906" t="s">
        <v>15253</v>
      </c>
    </row>
    <row r="38908" spans="1:2">
      <c r="A38908">
        <v>98122</v>
      </c>
      <c r="B38908" t="s">
        <v>15254</v>
      </c>
    </row>
    <row r="38910" spans="1:2">
      <c r="A38910">
        <v>981221</v>
      </c>
      <c r="B38910" t="s">
        <v>15255</v>
      </c>
    </row>
    <row r="38912" spans="1:2">
      <c r="A38912">
        <v>981222</v>
      </c>
      <c r="B38912" t="s">
        <v>15256</v>
      </c>
    </row>
    <row r="38914" spans="1:2">
      <c r="A38914">
        <v>981223</v>
      </c>
      <c r="B38914" t="s">
        <v>15257</v>
      </c>
    </row>
    <row r="38916" spans="1:2">
      <c r="A38916">
        <v>981224</v>
      </c>
      <c r="B38916" t="s">
        <v>15258</v>
      </c>
    </row>
    <row r="38918" spans="1:2">
      <c r="A38918">
        <v>981225</v>
      </c>
      <c r="B38918" t="s">
        <v>15259</v>
      </c>
    </row>
    <row r="38920" spans="1:2">
      <c r="A38920">
        <v>981229</v>
      </c>
      <c r="B38920" t="s">
        <v>15253</v>
      </c>
    </row>
    <row r="38922" spans="1:2">
      <c r="A38922">
        <v>98123</v>
      </c>
      <c r="B38922" t="s">
        <v>15260</v>
      </c>
    </row>
    <row r="38924" spans="1:2">
      <c r="A38924">
        <v>98124</v>
      </c>
      <c r="B38924" t="s">
        <v>15261</v>
      </c>
    </row>
    <row r="38928" spans="1:2">
      <c r="A38928">
        <v>569</v>
      </c>
    </row>
    <row r="38930" spans="1:2">
      <c r="A38930" t="s">
        <v>15183</v>
      </c>
      <c r="B38930" t="s">
        <v>15184</v>
      </c>
    </row>
    <row r="38932" spans="1:2">
      <c r="A38932">
        <v>98125</v>
      </c>
      <c r="B38932" t="s">
        <v>15262</v>
      </c>
    </row>
    <row r="38934" spans="1:2">
      <c r="A38934">
        <v>9812501</v>
      </c>
      <c r="B38934" t="s">
        <v>15263</v>
      </c>
    </row>
    <row r="38936" spans="1:2">
      <c r="A38936">
        <v>9812509</v>
      </c>
      <c r="B38936" t="s">
        <v>15253</v>
      </c>
    </row>
    <row r="38938" spans="1:2">
      <c r="A38938">
        <v>98126</v>
      </c>
      <c r="B38938" t="s">
        <v>15264</v>
      </c>
    </row>
    <row r="38940" spans="1:2">
      <c r="A38940">
        <v>981261</v>
      </c>
      <c r="B38940" t="s">
        <v>15265</v>
      </c>
    </row>
    <row r="38942" spans="1:2">
      <c r="A38942">
        <v>9812611</v>
      </c>
      <c r="B38942" t="s">
        <v>15266</v>
      </c>
    </row>
    <row r="38944" spans="1:2">
      <c r="A38944">
        <v>9812612</v>
      </c>
      <c r="B38944" t="s">
        <v>15267</v>
      </c>
    </row>
    <row r="38946" spans="1:2">
      <c r="A38946">
        <v>98126121</v>
      </c>
      <c r="B38946" t="s">
        <v>15255</v>
      </c>
    </row>
    <row r="38948" spans="1:2">
      <c r="A38948">
        <v>98126122</v>
      </c>
      <c r="B38948" t="s">
        <v>15256</v>
      </c>
    </row>
    <row r="38950" spans="1:2">
      <c r="A38950">
        <v>98126123</v>
      </c>
      <c r="B38950" t="s">
        <v>15257</v>
      </c>
    </row>
    <row r="38952" spans="1:2">
      <c r="A38952">
        <v>98126124</v>
      </c>
      <c r="B38952" t="s">
        <v>15268</v>
      </c>
    </row>
    <row r="38954" spans="1:2">
      <c r="A38954">
        <v>98126125</v>
      </c>
      <c r="B38954" t="s">
        <v>15259</v>
      </c>
    </row>
    <row r="38956" spans="1:2">
      <c r="A38956">
        <v>98126129</v>
      </c>
      <c r="B38956" t="s">
        <v>15253</v>
      </c>
    </row>
    <row r="38958" spans="1:2">
      <c r="A38958">
        <v>9812613</v>
      </c>
      <c r="B38958" t="s">
        <v>15269</v>
      </c>
    </row>
    <row r="38960" spans="1:2">
      <c r="A38960">
        <v>9812614</v>
      </c>
      <c r="B38960" t="s">
        <v>15270</v>
      </c>
    </row>
    <row r="38962" spans="1:2">
      <c r="A38962">
        <v>9812619</v>
      </c>
      <c r="B38962" t="s">
        <v>15253</v>
      </c>
    </row>
    <row r="38964" spans="1:2">
      <c r="A38964">
        <v>981262</v>
      </c>
      <c r="B38964" t="s">
        <v>15271</v>
      </c>
    </row>
    <row r="38966" spans="1:2">
      <c r="A38966">
        <v>9812621</v>
      </c>
      <c r="B38966" t="s">
        <v>15272</v>
      </c>
    </row>
    <row r="38968" spans="1:2">
      <c r="A38968">
        <v>9812622</v>
      </c>
      <c r="B38968" t="s">
        <v>15257</v>
      </c>
    </row>
    <row r="38970" spans="1:2">
      <c r="A38970">
        <v>9812623</v>
      </c>
      <c r="B38970" t="s">
        <v>15256</v>
      </c>
    </row>
    <row r="38972" spans="1:2">
      <c r="A38972">
        <v>9812624</v>
      </c>
      <c r="B38972" t="s">
        <v>15273</v>
      </c>
    </row>
    <row r="38974" spans="1:2">
      <c r="A38974">
        <v>9812625</v>
      </c>
      <c r="B38974" t="s">
        <v>15259</v>
      </c>
    </row>
    <row r="38976" spans="1:2">
      <c r="A38976">
        <v>9812629</v>
      </c>
      <c r="B38976" t="s">
        <v>15253</v>
      </c>
    </row>
    <row r="38978" spans="1:2">
      <c r="A38978">
        <v>981263</v>
      </c>
      <c r="B38978" t="s">
        <v>15274</v>
      </c>
    </row>
    <row r="38980" spans="1:2">
      <c r="A38980">
        <v>9812631</v>
      </c>
      <c r="B38980" t="s">
        <v>15275</v>
      </c>
    </row>
    <row r="38982" spans="1:2">
      <c r="A38982">
        <v>9812632</v>
      </c>
      <c r="B38982" t="s">
        <v>15276</v>
      </c>
    </row>
    <row r="38984" spans="1:2">
      <c r="A38984">
        <v>9812639</v>
      </c>
      <c r="B38984" t="s">
        <v>15253</v>
      </c>
    </row>
    <row r="38986" spans="1:2">
      <c r="A38986">
        <v>98129</v>
      </c>
      <c r="B38986" t="s">
        <v>15277</v>
      </c>
    </row>
    <row r="38988" spans="1:2">
      <c r="A38988">
        <v>981291</v>
      </c>
      <c r="B38988" t="s">
        <v>15278</v>
      </c>
    </row>
    <row r="38990" spans="1:2">
      <c r="A38990">
        <v>981292</v>
      </c>
      <c r="B38990" t="s">
        <v>15279</v>
      </c>
    </row>
    <row r="38992" spans="1:2">
      <c r="A38992">
        <v>981293</v>
      </c>
      <c r="B38992" t="s">
        <v>15280</v>
      </c>
    </row>
    <row r="38994" spans="1:2">
      <c r="A38994">
        <v>981294</v>
      </c>
      <c r="B38994" t="s">
        <v>15281</v>
      </c>
    </row>
    <row r="38996" spans="1:2">
      <c r="A38996">
        <v>9812941</v>
      </c>
      <c r="B38996" t="s">
        <v>15282</v>
      </c>
    </row>
    <row r="38998" spans="1:2">
      <c r="A38998">
        <v>9812949</v>
      </c>
      <c r="B38998" t="s">
        <v>15283</v>
      </c>
    </row>
    <row r="39000" spans="1:2">
      <c r="A39000">
        <v>981295</v>
      </c>
      <c r="B39000" t="s">
        <v>15284</v>
      </c>
    </row>
    <row r="39002" spans="1:2">
      <c r="A39002">
        <v>9812909</v>
      </c>
      <c r="B39002" t="s">
        <v>15253</v>
      </c>
    </row>
    <row r="39004" spans="1:2">
      <c r="A39004">
        <v>9813</v>
      </c>
      <c r="B39004" t="s">
        <v>15285</v>
      </c>
    </row>
    <row r="39005" spans="1:2">
      <c r="B39005" t="s">
        <v>15286</v>
      </c>
    </row>
    <row r="39006" spans="1:2">
      <c r="B39006" t="s">
        <v>15287</v>
      </c>
    </row>
    <row r="39007" spans="1:2">
      <c r="B39007" t="s">
        <v>15288</v>
      </c>
    </row>
    <row r="39008" spans="1:2">
      <c r="B39008" t="s">
        <v>15289</v>
      </c>
    </row>
    <row r="39010" spans="1:2">
      <c r="A39010">
        <v>98131</v>
      </c>
      <c r="B39010" t="s">
        <v>15290</v>
      </c>
    </row>
    <row r="39011" spans="1:2">
      <c r="B39011" t="s">
        <v>15291</v>
      </c>
    </row>
    <row r="39013" spans="1:2">
      <c r="A39013">
        <v>981311</v>
      </c>
      <c r="B39013" t="s">
        <v>15292</v>
      </c>
    </row>
    <row r="39015" spans="1:2">
      <c r="B39015">
        <v>570</v>
      </c>
    </row>
    <row r="39017" spans="1:2">
      <c r="A39017" t="s">
        <v>15183</v>
      </c>
      <c r="B39017" t="s">
        <v>15184</v>
      </c>
    </row>
    <row r="39019" spans="1:2">
      <c r="A39019">
        <v>981312</v>
      </c>
      <c r="B39019" t="s">
        <v>15293</v>
      </c>
    </row>
    <row r="39021" spans="1:2">
      <c r="A39021">
        <v>981313</v>
      </c>
      <c r="B39021" t="s">
        <v>15294</v>
      </c>
    </row>
    <row r="39023" spans="1:2">
      <c r="A39023">
        <v>981314</v>
      </c>
      <c r="B39023" t="s">
        <v>15295</v>
      </c>
    </row>
    <row r="39025" spans="1:2">
      <c r="A39025">
        <v>981315</v>
      </c>
      <c r="B39025" t="s">
        <v>15296</v>
      </c>
    </row>
    <row r="39027" spans="1:2">
      <c r="A39027">
        <v>981316</v>
      </c>
      <c r="B39027" t="s">
        <v>15297</v>
      </c>
    </row>
    <row r="39029" spans="1:2">
      <c r="A39029">
        <v>98132</v>
      </c>
      <c r="B39029" t="s">
        <v>15298</v>
      </c>
    </row>
    <row r="39031" spans="1:2">
      <c r="A39031">
        <v>98133</v>
      </c>
      <c r="B39031" t="s">
        <v>15299</v>
      </c>
    </row>
    <row r="39033" spans="1:2">
      <c r="A39033">
        <v>9813301</v>
      </c>
      <c r="B39033" t="s">
        <v>15300</v>
      </c>
    </row>
    <row r="39035" spans="1:2">
      <c r="A39035">
        <v>9813302</v>
      </c>
      <c r="B39035" t="s">
        <v>15301</v>
      </c>
    </row>
    <row r="39037" spans="1:2">
      <c r="A39037">
        <v>9813303</v>
      </c>
      <c r="B39037" t="s">
        <v>15302</v>
      </c>
    </row>
    <row r="39039" spans="1:2">
      <c r="A39039">
        <v>9813309</v>
      </c>
      <c r="B39039" t="s">
        <v>79</v>
      </c>
    </row>
    <row r="39041" spans="1:2">
      <c r="A39041">
        <v>981339</v>
      </c>
      <c r="B39041" t="s">
        <v>15303</v>
      </c>
    </row>
    <row r="39043" spans="1:2">
      <c r="A39043">
        <v>98134</v>
      </c>
      <c r="B39043" t="s">
        <v>15304</v>
      </c>
    </row>
    <row r="39045" spans="1:2">
      <c r="A39045">
        <v>981341</v>
      </c>
      <c r="B39045" t="s">
        <v>15305</v>
      </c>
    </row>
    <row r="39047" spans="1:2">
      <c r="A39047">
        <v>981342</v>
      </c>
      <c r="B39047" t="s">
        <v>15306</v>
      </c>
    </row>
    <row r="39049" spans="1:2">
      <c r="A39049">
        <v>981343</v>
      </c>
      <c r="B39049" t="s">
        <v>15307</v>
      </c>
    </row>
    <row r="39051" spans="1:2">
      <c r="A39051">
        <v>981344</v>
      </c>
      <c r="B39051" t="s">
        <v>15308</v>
      </c>
    </row>
    <row r="39053" spans="1:2">
      <c r="A39053">
        <v>981345</v>
      </c>
      <c r="B39053" t="s">
        <v>15309</v>
      </c>
    </row>
    <row r="39055" spans="1:2">
      <c r="A39055">
        <v>981346</v>
      </c>
      <c r="B39055" t="s">
        <v>15310</v>
      </c>
    </row>
    <row r="39056" spans="1:2">
      <c r="B39056" t="s">
        <v>15311</v>
      </c>
    </row>
    <row r="39058" spans="1:2">
      <c r="A39058">
        <v>981347</v>
      </c>
      <c r="B39058" t="s">
        <v>15312</v>
      </c>
    </row>
    <row r="39060" spans="1:2">
      <c r="A39060">
        <v>981348</v>
      </c>
      <c r="B39060" t="s">
        <v>15313</v>
      </c>
    </row>
    <row r="39062" spans="1:2">
      <c r="A39062">
        <v>981349</v>
      </c>
      <c r="B39062" t="s">
        <v>15314</v>
      </c>
    </row>
    <row r="39064" spans="1:2">
      <c r="A39064">
        <v>9813491</v>
      </c>
      <c r="B39064" t="s">
        <v>15315</v>
      </c>
    </row>
    <row r="39066" spans="1:2">
      <c r="A39066">
        <v>98135</v>
      </c>
      <c r="B39066" t="s">
        <v>15316</v>
      </c>
    </row>
    <row r="39068" spans="1:2">
      <c r="A39068">
        <v>98136</v>
      </c>
      <c r="B39068" t="s">
        <v>15317</v>
      </c>
    </row>
    <row r="39070" spans="1:2">
      <c r="A39070">
        <v>98137</v>
      </c>
      <c r="B39070" t="s">
        <v>15318</v>
      </c>
    </row>
    <row r="39072" spans="1:2">
      <c r="A39072">
        <v>98138</v>
      </c>
      <c r="B39072" t="s">
        <v>15319</v>
      </c>
    </row>
    <row r="39074" spans="1:2">
      <c r="A39074">
        <v>981381</v>
      </c>
      <c r="B39074" t="s">
        <v>79</v>
      </c>
    </row>
    <row r="39076" spans="1:2">
      <c r="A39076">
        <v>98139</v>
      </c>
      <c r="B39076" t="s">
        <v>15320</v>
      </c>
    </row>
    <row r="39077" spans="1:2">
      <c r="B39077" t="s">
        <v>15321</v>
      </c>
    </row>
    <row r="39079" spans="1:2">
      <c r="A39079">
        <v>9814</v>
      </c>
      <c r="B39079" t="s">
        <v>15322</v>
      </c>
    </row>
    <row r="39080" spans="1:2">
      <c r="B39080" t="s">
        <v>15323</v>
      </c>
    </row>
    <row r="39081" spans="1:2">
      <c r="B39081" t="s">
        <v>15324</v>
      </c>
    </row>
    <row r="39083" spans="1:2">
      <c r="A39083">
        <v>98141</v>
      </c>
      <c r="B39083" t="s">
        <v>15325</v>
      </c>
    </row>
    <row r="39085" spans="1:2">
      <c r="A39085">
        <v>98142</v>
      </c>
      <c r="B39085" t="s">
        <v>15326</v>
      </c>
    </row>
    <row r="39086" spans="1:2">
      <c r="B39086" t="s">
        <v>15327</v>
      </c>
    </row>
    <row r="39087" spans="1:2">
      <c r="B39087" t="s">
        <v>15328</v>
      </c>
    </row>
    <row r="39088" spans="1:2">
      <c r="B39088" t="s">
        <v>15329</v>
      </c>
    </row>
    <row r="39090" spans="1:2">
      <c r="A39090">
        <v>98143</v>
      </c>
      <c r="B39090" t="s">
        <v>15330</v>
      </c>
    </row>
    <row r="39092" spans="1:2">
      <c r="A39092">
        <v>98144</v>
      </c>
      <c r="B39092" t="s">
        <v>15331</v>
      </c>
    </row>
    <row r="39094" spans="1:2">
      <c r="A39094">
        <v>98149</v>
      </c>
      <c r="B39094" t="s">
        <v>79</v>
      </c>
    </row>
    <row r="39096" spans="1:2">
      <c r="A39096">
        <v>9815</v>
      </c>
      <c r="B39096" t="s">
        <v>15332</v>
      </c>
    </row>
    <row r="39097" spans="1:2">
      <c r="B39097" t="s">
        <v>15333</v>
      </c>
    </row>
    <row r="39099" spans="1:2">
      <c r="B39099">
        <v>571</v>
      </c>
    </row>
    <row r="39101" spans="1:2">
      <c r="A39101" t="s">
        <v>15183</v>
      </c>
      <c r="B39101" t="s">
        <v>15184</v>
      </c>
    </row>
    <row r="39103" spans="1:2">
      <c r="A39103">
        <v>98151</v>
      </c>
      <c r="B39103" t="s">
        <v>15334</v>
      </c>
    </row>
    <row r="39105" spans="1:2">
      <c r="A39105">
        <v>98152</v>
      </c>
      <c r="B39105" t="s">
        <v>15335</v>
      </c>
    </row>
    <row r="39107" spans="1:2">
      <c r="A39107">
        <v>98153</v>
      </c>
      <c r="B39107" t="s">
        <v>15336</v>
      </c>
    </row>
    <row r="39109" spans="1:2">
      <c r="A39109">
        <v>98154</v>
      </c>
      <c r="B39109" t="s">
        <v>15337</v>
      </c>
    </row>
    <row r="39111" spans="1:2">
      <c r="A39111">
        <v>98155</v>
      </c>
      <c r="B39111" t="s">
        <v>15338</v>
      </c>
    </row>
    <row r="39113" spans="1:2">
      <c r="A39113">
        <v>98156</v>
      </c>
      <c r="B39113" t="s">
        <v>15339</v>
      </c>
    </row>
    <row r="39115" spans="1:2">
      <c r="A39115">
        <v>98159</v>
      </c>
      <c r="B39115" t="s">
        <v>15340</v>
      </c>
    </row>
    <row r="39117" spans="1:2">
      <c r="A39117">
        <v>9816</v>
      </c>
      <c r="B39117" t="s">
        <v>15341</v>
      </c>
    </row>
    <row r="39119" spans="1:2">
      <c r="A39119">
        <v>9817</v>
      </c>
      <c r="B39119" t="s">
        <v>15342</v>
      </c>
    </row>
    <row r="39120" spans="1:2">
      <c r="B39120" t="s">
        <v>15343</v>
      </c>
    </row>
    <row r="39122" spans="1:2">
      <c r="A39122">
        <v>98171</v>
      </c>
      <c r="B39122" t="s">
        <v>15344</v>
      </c>
    </row>
    <row r="39124" spans="1:2">
      <c r="A39124">
        <v>98172</v>
      </c>
      <c r="B39124" t="s">
        <v>15345</v>
      </c>
    </row>
    <row r="39126" spans="1:2">
      <c r="A39126">
        <v>98173</v>
      </c>
      <c r="B39126" t="s">
        <v>15346</v>
      </c>
    </row>
    <row r="39128" spans="1:2">
      <c r="A39128">
        <v>98174</v>
      </c>
      <c r="B39128" t="s">
        <v>15347</v>
      </c>
    </row>
    <row r="39130" spans="1:2">
      <c r="A39130">
        <v>98179</v>
      </c>
      <c r="B39130" t="s">
        <v>15348</v>
      </c>
    </row>
    <row r="39132" spans="1:2">
      <c r="A39132">
        <v>9818</v>
      </c>
      <c r="B39132" t="s">
        <v>15349</v>
      </c>
    </row>
    <row r="39134" spans="1:2">
      <c r="A39134">
        <v>98181</v>
      </c>
      <c r="B39134" t="s">
        <v>15350</v>
      </c>
    </row>
    <row r="39136" spans="1:2">
      <c r="A39136">
        <v>98182</v>
      </c>
      <c r="B39136" t="s">
        <v>15351</v>
      </c>
    </row>
    <row r="39138" spans="1:2">
      <c r="A39138">
        <v>98183</v>
      </c>
      <c r="B39138" t="s">
        <v>15352</v>
      </c>
    </row>
    <row r="39140" spans="1:2">
      <c r="A39140">
        <v>98189</v>
      </c>
      <c r="B39140" t="s">
        <v>15353</v>
      </c>
    </row>
    <row r="39142" spans="1:2">
      <c r="A39142">
        <v>9819</v>
      </c>
      <c r="B39142" t="s">
        <v>15354</v>
      </c>
    </row>
    <row r="39143" spans="1:2">
      <c r="B39143" t="s">
        <v>15355</v>
      </c>
    </row>
    <row r="39145" spans="1:2">
      <c r="A39145">
        <v>98191</v>
      </c>
      <c r="B39145" t="s">
        <v>15356</v>
      </c>
    </row>
    <row r="39147" spans="1:2">
      <c r="A39147">
        <v>981911</v>
      </c>
      <c r="B39147" t="s">
        <v>15357</v>
      </c>
    </row>
    <row r="39149" spans="1:2">
      <c r="A39149">
        <v>981912</v>
      </c>
      <c r="B39149" t="s">
        <v>15358</v>
      </c>
    </row>
    <row r="39151" spans="1:2">
      <c r="A39151">
        <v>981913</v>
      </c>
      <c r="B39151" t="s">
        <v>15359</v>
      </c>
    </row>
    <row r="39153" spans="1:2">
      <c r="A39153">
        <v>981914</v>
      </c>
      <c r="B39153" t="s">
        <v>15360</v>
      </c>
    </row>
    <row r="39155" spans="1:2">
      <c r="A39155">
        <v>98192</v>
      </c>
      <c r="B39155" t="s">
        <v>15361</v>
      </c>
    </row>
    <row r="39157" spans="1:2">
      <c r="A39157">
        <v>98193</v>
      </c>
      <c r="B39157" t="s">
        <v>15362</v>
      </c>
    </row>
    <row r="39159" spans="1:2">
      <c r="A39159">
        <v>98194</v>
      </c>
      <c r="B39159" t="s">
        <v>15363</v>
      </c>
    </row>
    <row r="39161" spans="1:2">
      <c r="A39161">
        <v>98195</v>
      </c>
      <c r="B39161" t="s">
        <v>15364</v>
      </c>
    </row>
    <row r="39163" spans="1:2">
      <c r="A39163">
        <v>98196</v>
      </c>
      <c r="B39163" t="s">
        <v>15365</v>
      </c>
    </row>
    <row r="39165" spans="1:2">
      <c r="A39165">
        <v>98197</v>
      </c>
      <c r="B39165" t="s">
        <v>15366</v>
      </c>
    </row>
    <row r="39167" spans="1:2">
      <c r="A39167">
        <v>98198</v>
      </c>
      <c r="B39167" t="s">
        <v>15367</v>
      </c>
    </row>
    <row r="39169" spans="1:2">
      <c r="A39169">
        <v>98199</v>
      </c>
      <c r="B39169" t="s">
        <v>15368</v>
      </c>
    </row>
    <row r="39171" spans="1:2">
      <c r="A39171">
        <v>981991</v>
      </c>
      <c r="B39171" t="s">
        <v>15369</v>
      </c>
    </row>
    <row r="39173" spans="1:2">
      <c r="A39173">
        <v>981992</v>
      </c>
      <c r="B39173" t="s">
        <v>15370</v>
      </c>
    </row>
    <row r="39175" spans="1:2">
      <c r="A39175">
        <v>981993</v>
      </c>
      <c r="B39175" t="s">
        <v>15337</v>
      </c>
    </row>
    <row r="39177" spans="1:2">
      <c r="A39177">
        <v>981994</v>
      </c>
      <c r="B39177" t="s">
        <v>15371</v>
      </c>
    </row>
    <row r="39179" spans="1:2">
      <c r="A39179">
        <v>981995</v>
      </c>
      <c r="B39179" t="s">
        <v>15372</v>
      </c>
    </row>
    <row r="39181" spans="1:2">
      <c r="A39181">
        <v>9819909</v>
      </c>
      <c r="B39181" t="s">
        <v>15253</v>
      </c>
    </row>
    <row r="39186" spans="1:2">
      <c r="A39186">
        <v>572</v>
      </c>
    </row>
    <row r="39188" spans="1:2">
      <c r="A39188" t="s">
        <v>15183</v>
      </c>
      <c r="B39188" t="s">
        <v>15184</v>
      </c>
    </row>
    <row r="39190" spans="1:2">
      <c r="A39190">
        <v>982</v>
      </c>
      <c r="B39190" t="s">
        <v>15373</v>
      </c>
    </row>
    <row r="39191" spans="1:2">
      <c r="B39191" t="s">
        <v>15374</v>
      </c>
    </row>
    <row r="39193" spans="1:2">
      <c r="A39193">
        <v>98201</v>
      </c>
      <c r="B39193" t="s">
        <v>15375</v>
      </c>
    </row>
    <row r="39195" spans="1:2">
      <c r="A39195">
        <v>98202</v>
      </c>
      <c r="B39195" t="s">
        <v>15376</v>
      </c>
    </row>
    <row r="39196" spans="1:2">
      <c r="B39196" t="s">
        <v>15377</v>
      </c>
    </row>
    <row r="39198" spans="1:2">
      <c r="A39198">
        <v>98203</v>
      </c>
      <c r="B39198" t="s">
        <v>15378</v>
      </c>
    </row>
    <row r="39199" spans="1:2">
      <c r="B39199" t="s">
        <v>15379</v>
      </c>
    </row>
    <row r="39201" spans="1:2">
      <c r="A39201">
        <v>98204</v>
      </c>
      <c r="B39201" t="s">
        <v>15380</v>
      </c>
    </row>
    <row r="39203" spans="1:2">
      <c r="A39203">
        <v>98209</v>
      </c>
      <c r="B39203" t="s">
        <v>15381</v>
      </c>
    </row>
    <row r="39205" spans="1:2">
      <c r="A39205">
        <v>9821</v>
      </c>
      <c r="B39205" t="s">
        <v>15382</v>
      </c>
    </row>
    <row r="39207" spans="1:2">
      <c r="A39207">
        <v>98211</v>
      </c>
      <c r="B39207" t="s">
        <v>15383</v>
      </c>
    </row>
    <row r="39209" spans="1:2">
      <c r="A39209">
        <v>98212</v>
      </c>
      <c r="B39209" t="s">
        <v>15384</v>
      </c>
    </row>
    <row r="39211" spans="1:2">
      <c r="A39211">
        <v>98213</v>
      </c>
      <c r="B39211" t="s">
        <v>15385</v>
      </c>
    </row>
    <row r="39213" spans="1:2">
      <c r="A39213">
        <v>98214</v>
      </c>
      <c r="B39213" t="s">
        <v>15386</v>
      </c>
    </row>
    <row r="39215" spans="1:2">
      <c r="A39215">
        <v>98215</v>
      </c>
      <c r="B39215" t="s">
        <v>15387</v>
      </c>
    </row>
    <row r="39217" spans="1:2">
      <c r="A39217">
        <v>98219</v>
      </c>
      <c r="B39217" t="s">
        <v>15388</v>
      </c>
    </row>
    <row r="39219" spans="1:2">
      <c r="A39219">
        <v>9822</v>
      </c>
      <c r="B39219" t="s">
        <v>15389</v>
      </c>
    </row>
    <row r="39221" spans="1:2">
      <c r="A39221">
        <v>98221</v>
      </c>
      <c r="B39221" t="s">
        <v>15390</v>
      </c>
    </row>
    <row r="39223" spans="1:2">
      <c r="A39223">
        <v>98222</v>
      </c>
      <c r="B39223" t="s">
        <v>15391</v>
      </c>
    </row>
    <row r="39225" spans="1:2">
      <c r="A39225">
        <v>98223</v>
      </c>
      <c r="B39225" t="s">
        <v>15392</v>
      </c>
    </row>
    <row r="39227" spans="1:2">
      <c r="A39227">
        <v>98224</v>
      </c>
      <c r="B39227" t="s">
        <v>15393</v>
      </c>
    </row>
    <row r="39229" spans="1:2">
      <c r="A39229">
        <v>98229</v>
      </c>
      <c r="B39229" t="s">
        <v>15394</v>
      </c>
    </row>
    <row r="39231" spans="1:2">
      <c r="A39231">
        <v>9823</v>
      </c>
      <c r="B39231" t="s">
        <v>15395</v>
      </c>
    </row>
    <row r="39233" spans="1:2">
      <c r="A39233">
        <v>9824</v>
      </c>
      <c r="B39233" t="s">
        <v>15396</v>
      </c>
    </row>
    <row r="39267" spans="1:1">
      <c r="A39267">
        <v>573</v>
      </c>
    </row>
    <row r="39269" spans="1:1">
      <c r="A39269" t="s">
        <v>15397</v>
      </c>
    </row>
    <row r="39271" spans="1:1">
      <c r="A39271" t="s">
        <v>15398</v>
      </c>
    </row>
    <row r="39273" spans="1:1">
      <c r="A39273" t="s">
        <v>822</v>
      </c>
    </row>
    <row r="39275" spans="1:1">
      <c r="A39275" t="s">
        <v>15399</v>
      </c>
    </row>
    <row r="39277" spans="1:1">
      <c r="A39277" t="s">
        <v>15400</v>
      </c>
    </row>
    <row r="39278" spans="1:1">
      <c r="A39278" t="s">
        <v>15401</v>
      </c>
    </row>
    <row r="39280" spans="1:1">
      <c r="A39280" t="s">
        <v>15402</v>
      </c>
    </row>
    <row r="39282" spans="1:1">
      <c r="A39282" t="s">
        <v>15403</v>
      </c>
    </row>
    <row r="39284" spans="1:1">
      <c r="A39284" t="s">
        <v>15404</v>
      </c>
    </row>
    <row r="39287" spans="1:1">
      <c r="A39287" t="s">
        <v>15405</v>
      </c>
    </row>
    <row r="39289" spans="1:1">
      <c r="A39289" t="s">
        <v>15406</v>
      </c>
    </row>
    <row r="39290" spans="1:1">
      <c r="A39290" t="s">
        <v>1764</v>
      </c>
    </row>
    <row r="39292" spans="1:1">
      <c r="A39292" t="s">
        <v>15407</v>
      </c>
    </row>
    <row r="39294" spans="1:1">
      <c r="A39294" t="s">
        <v>15408</v>
      </c>
    </row>
    <row r="39296" spans="1:1">
      <c r="A39296" t="s">
        <v>15409</v>
      </c>
    </row>
    <row r="39298" spans="1:7">
      <c r="A39298" t="s">
        <v>15410</v>
      </c>
    </row>
    <row r="39300" spans="1:7">
      <c r="A39300" t="s">
        <v>15411</v>
      </c>
      <c r="C39300" t="s">
        <v>15184</v>
      </c>
      <c r="G39300" t="s">
        <v>2746</v>
      </c>
    </row>
    <row r="39301" spans="1:7">
      <c r="A39301" t="s">
        <v>15412</v>
      </c>
      <c r="G39301" t="s">
        <v>2747</v>
      </c>
    </row>
    <row r="39302" spans="1:7">
      <c r="A39302">
        <v>-1</v>
      </c>
      <c r="C39302">
        <v>-2</v>
      </c>
      <c r="G39302">
        <v>-3</v>
      </c>
    </row>
    <row r="39303" spans="1:7">
      <c r="A39303">
        <v>9901</v>
      </c>
      <c r="C39303" t="s">
        <v>15413</v>
      </c>
      <c r="G39303">
        <v>0</v>
      </c>
    </row>
    <row r="39304" spans="1:7">
      <c r="C39304" t="s">
        <v>15414</v>
      </c>
    </row>
    <row r="39305" spans="1:7">
      <c r="C39305" t="s">
        <v>15415</v>
      </c>
    </row>
    <row r="39306" spans="1:7">
      <c r="C39306" t="s">
        <v>15416</v>
      </c>
    </row>
    <row r="39307" spans="1:7">
      <c r="A39307">
        <v>9902</v>
      </c>
      <c r="C39307" t="s">
        <v>15417</v>
      </c>
      <c r="G39307">
        <v>0</v>
      </c>
    </row>
    <row r="39308" spans="1:7">
      <c r="C39308" t="s">
        <v>15418</v>
      </c>
    </row>
    <row r="39309" spans="1:7">
      <c r="C39309" t="s">
        <v>15419</v>
      </c>
    </row>
    <row r="39310" spans="1:7">
      <c r="C39310" t="s">
        <v>15416</v>
      </c>
    </row>
    <row r="39311" spans="1:7">
      <c r="A39311">
        <v>9903</v>
      </c>
      <c r="C39311" t="s">
        <v>15420</v>
      </c>
      <c r="G39311">
        <v>0</v>
      </c>
    </row>
    <row r="39313" spans="1:6">
      <c r="C39313" t="s">
        <v>15421</v>
      </c>
    </row>
    <row r="39314" spans="1:6">
      <c r="C39314" t="s">
        <v>15422</v>
      </c>
    </row>
    <row r="39315" spans="1:6">
      <c r="C39315" t="s">
        <v>15423</v>
      </c>
    </row>
    <row r="39316" spans="1:6">
      <c r="C39316" t="s">
        <v>15424</v>
      </c>
    </row>
    <row r="39317" spans="1:6">
      <c r="C39317" t="s">
        <v>15425</v>
      </c>
    </row>
    <row r="39318" spans="1:6">
      <c r="C39318" t="s">
        <v>15426</v>
      </c>
      <c r="D39318" t="s">
        <v>15427</v>
      </c>
      <c r="F39318" t="s">
        <v>15428</v>
      </c>
    </row>
    <row r="39319" spans="1:6">
      <c r="C39319" t="s">
        <v>15429</v>
      </c>
      <c r="D39319" t="s">
        <v>15430</v>
      </c>
      <c r="F39319" t="s">
        <v>15431</v>
      </c>
    </row>
    <row r="39322" spans="1:6">
      <c r="A39322">
        <v>574</v>
      </c>
    </row>
    <row r="39325" spans="1:6">
      <c r="A39325" t="s">
        <v>15411</v>
      </c>
      <c r="C39325" t="s">
        <v>15184</v>
      </c>
      <c r="E39325" t="s">
        <v>2746</v>
      </c>
    </row>
    <row r="39326" spans="1:6">
      <c r="A39326" t="s">
        <v>15412</v>
      </c>
      <c r="E39326" t="s">
        <v>2747</v>
      </c>
    </row>
    <row r="39327" spans="1:6">
      <c r="A39327">
        <v>-1</v>
      </c>
      <c r="C39327">
        <v>-2</v>
      </c>
      <c r="E39327">
        <v>-3</v>
      </c>
    </row>
    <row r="39328" spans="1:6">
      <c r="B39328" t="s">
        <v>15432</v>
      </c>
      <c r="C39328" t="s">
        <v>15433</v>
      </c>
    </row>
    <row r="39329" spans="1:5">
      <c r="B39329" t="s">
        <v>15434</v>
      </c>
    </row>
    <row r="39331" spans="1:5">
      <c r="A39331">
        <v>9904</v>
      </c>
      <c r="B39331" t="s">
        <v>15435</v>
      </c>
      <c r="E39331">
        <v>0</v>
      </c>
    </row>
    <row r="39332" spans="1:5">
      <c r="B39332" t="s">
        <v>15436</v>
      </c>
      <c r="C39332" t="s">
        <v>15437</v>
      </c>
    </row>
    <row r="39333" spans="1:5">
      <c r="B39333" t="s">
        <v>15438</v>
      </c>
    </row>
    <row r="39334" spans="1:5">
      <c r="B39334" t="s">
        <v>15439</v>
      </c>
    </row>
    <row r="39335" spans="1:5">
      <c r="B39335" t="s">
        <v>15440</v>
      </c>
    </row>
    <row r="39336" spans="1:5">
      <c r="A39336">
        <v>9905</v>
      </c>
      <c r="B39336" t="s">
        <v>15441</v>
      </c>
      <c r="E39336">
        <v>0</v>
      </c>
    </row>
    <row r="39338" spans="1:5">
      <c r="B39338" t="s">
        <v>15442</v>
      </c>
    </row>
    <row r="39339" spans="1:5">
      <c r="B39339" t="s">
        <v>15443</v>
      </c>
    </row>
    <row r="39340" spans="1:5">
      <c r="B39340" t="s">
        <v>15444</v>
      </c>
    </row>
    <row r="39341" spans="1:5">
      <c r="B39341" t="s">
        <v>15445</v>
      </c>
    </row>
    <row r="39342" spans="1:5">
      <c r="B39342" t="s">
        <v>15446</v>
      </c>
    </row>
    <row r="39344" spans="1:5">
      <c r="A39344" t="s">
        <v>15447</v>
      </c>
    </row>
    <row r="39346" spans="1:1">
      <c r="A39346" t="s">
        <v>15448</v>
      </c>
    </row>
    <row r="39348" spans="1:1">
      <c r="A39348" t="s">
        <v>15449</v>
      </c>
    </row>
    <row r="39349" spans="1:1">
      <c r="A39349" t="s">
        <v>15450</v>
      </c>
    </row>
    <row r="39350" spans="1:1">
      <c r="A39350" t="s">
        <v>15451</v>
      </c>
    </row>
    <row r="39352" spans="1:1">
      <c r="A39352" t="s">
        <v>15452</v>
      </c>
    </row>
    <row r="39354" spans="1:1">
      <c r="A39354" t="s">
        <v>15453</v>
      </c>
    </row>
    <row r="39356" spans="1:1">
      <c r="A39356" t="s">
        <v>15454</v>
      </c>
    </row>
    <row r="39358" spans="1:1">
      <c r="A39358" t="s">
        <v>15455</v>
      </c>
    </row>
    <row r="39360" spans="1:1">
      <c r="A39360" t="s">
        <v>15456</v>
      </c>
    </row>
    <row r="39362" spans="1:1">
      <c r="A39362" t="s">
        <v>15457</v>
      </c>
    </row>
    <row r="39364" spans="1:1">
      <c r="A39364" t="s">
        <v>15458</v>
      </c>
    </row>
    <row r="39366" spans="1:1">
      <c r="A39366" t="s">
        <v>15459</v>
      </c>
    </row>
    <row r="39368" spans="1:1">
      <c r="A39368" t="s">
        <v>15460</v>
      </c>
    </row>
    <row r="39370" spans="1:1">
      <c r="A39370" t="s">
        <v>15461</v>
      </c>
    </row>
    <row r="39372" spans="1:1">
      <c r="A39372" t="s">
        <v>15462</v>
      </c>
    </row>
    <row r="39374" spans="1:1">
      <c r="A39374" t="s">
        <v>15463</v>
      </c>
    </row>
    <row r="39376" spans="1:1">
      <c r="A39376" t="s">
        <v>15464</v>
      </c>
    </row>
    <row r="39380" spans="1:4">
      <c r="A39380">
        <v>575</v>
      </c>
    </row>
    <row r="39383" spans="1:4">
      <c r="A39383" t="s">
        <v>15411</v>
      </c>
      <c r="C39383" t="s">
        <v>15184</v>
      </c>
      <c r="D39383" t="s">
        <v>2746</v>
      </c>
    </row>
    <row r="39384" spans="1:4">
      <c r="A39384" t="s">
        <v>15412</v>
      </c>
      <c r="D39384" t="s">
        <v>2747</v>
      </c>
    </row>
    <row r="39385" spans="1:4">
      <c r="A39385">
        <v>-1</v>
      </c>
      <c r="C39385">
        <v>-2</v>
      </c>
      <c r="D39385">
        <v>-3</v>
      </c>
    </row>
    <row r="39386" spans="1:4">
      <c r="B39386" t="s">
        <v>15465</v>
      </c>
    </row>
    <row r="39387" spans="1:4">
      <c r="B39387">
        <v>16</v>
      </c>
      <c r="C39387" t="s">
        <v>15466</v>
      </c>
    </row>
    <row r="39388" spans="1:4">
      <c r="B39388">
        <v>17</v>
      </c>
      <c r="C39388" t="s">
        <v>15467</v>
      </c>
    </row>
    <row r="39390" spans="1:4">
      <c r="A39390" t="s">
        <v>15468</v>
      </c>
    </row>
    <row r="39392" spans="1:4">
      <c r="A39392" t="s">
        <v>15469</v>
      </c>
    </row>
    <row r="39393" spans="1:1">
      <c r="A39393" t="s">
        <v>15470</v>
      </c>
    </row>
    <row r="39394" spans="1:1">
      <c r="A39394" t="s">
        <v>15471</v>
      </c>
    </row>
    <row r="39395" spans="1:1">
      <c r="A39395" t="s">
        <v>15472</v>
      </c>
    </row>
    <row r="39396" spans="1:1">
      <c r="A39396" t="s">
        <v>15473</v>
      </c>
    </row>
    <row r="39398" spans="1:1">
      <c r="A39398" t="s">
        <v>15474</v>
      </c>
    </row>
    <row r="39399" spans="1:1">
      <c r="A39399" t="s">
        <v>15475</v>
      </c>
    </row>
    <row r="39400" spans="1:1">
      <c r="A39400" t="s">
        <v>15476</v>
      </c>
    </row>
    <row r="39402" spans="1:1">
      <c r="A39402" t="s">
        <v>15477</v>
      </c>
    </row>
    <row r="39404" spans="1:1">
      <c r="A39404" t="s">
        <v>15478</v>
      </c>
    </row>
    <row r="39406" spans="1:1">
      <c r="A39406" t="s">
        <v>15479</v>
      </c>
    </row>
    <row r="39407" spans="1:1">
      <c r="A39407" t="s">
        <v>15480</v>
      </c>
    </row>
    <row r="39408" spans="1:1">
      <c r="A39408" t="s">
        <v>15481</v>
      </c>
    </row>
    <row r="39410" spans="1:4">
      <c r="A39410" t="s">
        <v>15482</v>
      </c>
    </row>
    <row r="39412" spans="1:4">
      <c r="A39412" t="s">
        <v>15483</v>
      </c>
    </row>
    <row r="39414" spans="1:4">
      <c r="A39414" t="s">
        <v>15484</v>
      </c>
    </row>
    <row r="39416" spans="1:4">
      <c r="A39416" t="s">
        <v>15485</v>
      </c>
    </row>
    <row r="39418" spans="1:4">
      <c r="A39418" t="s">
        <v>15486</v>
      </c>
    </row>
    <row r="39420" spans="1:4">
      <c r="A39420" t="s">
        <v>15487</v>
      </c>
    </row>
    <row r="39422" spans="1:4">
      <c r="A39422">
        <v>9906</v>
      </c>
      <c r="B39422" t="s">
        <v>15488</v>
      </c>
      <c r="C39422" t="s">
        <v>15489</v>
      </c>
      <c r="D39422">
        <v>0</v>
      </c>
    </row>
    <row r="39423" spans="1:4">
      <c r="C39423" t="s">
        <v>15490</v>
      </c>
    </row>
    <row r="39424" spans="1:4">
      <c r="C39424" t="s">
        <v>15491</v>
      </c>
    </row>
    <row r="39425" spans="1:5">
      <c r="B39425" t="s">
        <v>15492</v>
      </c>
      <c r="C39425" t="s">
        <v>15493</v>
      </c>
    </row>
    <row r="39426" spans="1:5">
      <c r="C39426" t="s">
        <v>15494</v>
      </c>
    </row>
    <row r="39427" spans="1:5">
      <c r="C39427" t="s">
        <v>15491</v>
      </c>
    </row>
    <row r="39428" spans="1:5">
      <c r="B39428" t="s">
        <v>15495</v>
      </c>
      <c r="C39428" t="s">
        <v>15496</v>
      </c>
    </row>
    <row r="39429" spans="1:5">
      <c r="C39429" t="s">
        <v>15497</v>
      </c>
    </row>
    <row r="39430" spans="1:5">
      <c r="C39430" t="s">
        <v>15498</v>
      </c>
    </row>
    <row r="39431" spans="1:5">
      <c r="B39431" t="s">
        <v>15499</v>
      </c>
      <c r="C39431" t="s">
        <v>15500</v>
      </c>
    </row>
    <row r="39432" spans="1:5">
      <c r="C39432" t="s">
        <v>15501</v>
      </c>
    </row>
    <row r="39436" spans="1:5">
      <c r="A39436">
        <v>576</v>
      </c>
    </row>
    <row r="39438" spans="1:5">
      <c r="A39438" t="s">
        <v>15411</v>
      </c>
      <c r="C39438" t="s">
        <v>15184</v>
      </c>
      <c r="E39438" t="s">
        <v>2746</v>
      </c>
    </row>
    <row r="39439" spans="1:5">
      <c r="A39439" t="s">
        <v>15412</v>
      </c>
      <c r="E39439" t="s">
        <v>2747</v>
      </c>
    </row>
    <row r="39440" spans="1:5">
      <c r="A39440">
        <v>-1</v>
      </c>
      <c r="B39440">
        <v>-2</v>
      </c>
      <c r="E39440">
        <v>-3</v>
      </c>
    </row>
    <row r="39441" spans="1:5">
      <c r="C39441" t="s">
        <v>15502</v>
      </c>
    </row>
    <row r="39442" spans="1:5">
      <c r="B39442" t="s">
        <v>15503</v>
      </c>
    </row>
    <row r="39443" spans="1:5">
      <c r="C39443" t="s">
        <v>15504</v>
      </c>
    </row>
    <row r="39444" spans="1:5">
      <c r="C39444" t="s">
        <v>15505</v>
      </c>
    </row>
    <row r="39445" spans="1:5">
      <c r="C39445" t="s">
        <v>15506</v>
      </c>
    </row>
    <row r="39446" spans="1:5">
      <c r="C39446" t="s">
        <v>15507</v>
      </c>
    </row>
    <row r="39447" spans="1:5">
      <c r="C39447" t="s">
        <v>15508</v>
      </c>
    </row>
    <row r="39449" spans="1:5">
      <c r="A39449" t="s">
        <v>15411</v>
      </c>
      <c r="C39449" t="s">
        <v>15184</v>
      </c>
      <c r="E39449" t="s">
        <v>2746</v>
      </c>
    </row>
    <row r="39450" spans="1:5">
      <c r="A39450" t="s">
        <v>15412</v>
      </c>
      <c r="E39450" t="s">
        <v>2747</v>
      </c>
    </row>
    <row r="39451" spans="1:5">
      <c r="A39451">
        <v>-1</v>
      </c>
      <c r="B39451">
        <v>-2</v>
      </c>
      <c r="E39451">
        <v>-3</v>
      </c>
    </row>
    <row r="39452" spans="1:5">
      <c r="A39452">
        <v>9907</v>
      </c>
      <c r="C39452" t="s">
        <v>15509</v>
      </c>
      <c r="E39452">
        <v>0</v>
      </c>
    </row>
    <row r="39453" spans="1:5">
      <c r="C39453" t="s">
        <v>15510</v>
      </c>
    </row>
    <row r="39454" spans="1:5">
      <c r="C39454" t="s">
        <v>15511</v>
      </c>
    </row>
    <row r="39455" spans="1:5">
      <c r="C39455" t="s">
        <v>15512</v>
      </c>
    </row>
    <row r="39456" spans="1:5">
      <c r="C39456" t="s">
        <v>15513</v>
      </c>
    </row>
    <row r="39457" spans="1:5">
      <c r="C39457" t="s">
        <v>15514</v>
      </c>
    </row>
    <row r="39458" spans="1:5">
      <c r="C39458" t="s">
        <v>15515</v>
      </c>
    </row>
    <row r="39459" spans="1:5">
      <c r="C39459" t="s">
        <v>15516</v>
      </c>
    </row>
    <row r="39460" spans="1:5">
      <c r="C39460" t="s">
        <v>15517</v>
      </c>
    </row>
    <row r="39461" spans="1:5">
      <c r="C39461" t="s">
        <v>15518</v>
      </c>
    </row>
    <row r="39462" spans="1:5">
      <c r="A39462">
        <v>9908</v>
      </c>
      <c r="C39462" t="s">
        <v>15519</v>
      </c>
      <c r="E39462">
        <v>0</v>
      </c>
    </row>
    <row r="39464" spans="1:5">
      <c r="C39464" t="s">
        <v>15520</v>
      </c>
    </row>
    <row r="39465" spans="1:5">
      <c r="C39465" t="s">
        <v>15521</v>
      </c>
    </row>
    <row r="39466" spans="1:5">
      <c r="C39466" t="s">
        <v>15522</v>
      </c>
    </row>
    <row r="39467" spans="1:5">
      <c r="C39467" t="s">
        <v>15523</v>
      </c>
    </row>
    <row r="39468" spans="1:5">
      <c r="C39468" t="s">
        <v>15524</v>
      </c>
    </row>
    <row r="39469" spans="1:5">
      <c r="C39469" t="s">
        <v>15525</v>
      </c>
    </row>
    <row r="39470" spans="1:5">
      <c r="C39470" t="s">
        <v>15526</v>
      </c>
    </row>
    <row r="39471" spans="1:5">
      <c r="C39471" t="s">
        <v>15527</v>
      </c>
    </row>
    <row r="39472" spans="1:5">
      <c r="C39472" t="s">
        <v>15528</v>
      </c>
    </row>
    <row r="39473" spans="1:5">
      <c r="C39473" t="s">
        <v>15529</v>
      </c>
    </row>
    <row r="39474" spans="1:5">
      <c r="C39474" t="s">
        <v>15530</v>
      </c>
    </row>
    <row r="39475" spans="1:5">
      <c r="C39475" t="s">
        <v>15531</v>
      </c>
    </row>
    <row r="39476" spans="1:5">
      <c r="A39476">
        <v>9909</v>
      </c>
      <c r="C39476" t="s">
        <v>15532</v>
      </c>
      <c r="E39476">
        <v>0</v>
      </c>
    </row>
    <row r="39477" spans="1:5">
      <c r="C39477" t="s">
        <v>15533</v>
      </c>
    </row>
    <row r="39478" spans="1:5">
      <c r="C39478" t="s">
        <v>15534</v>
      </c>
    </row>
    <row r="39479" spans="1:5">
      <c r="A39479">
        <v>9910</v>
      </c>
      <c r="C39479" t="s">
        <v>15535</v>
      </c>
      <c r="E39479">
        <v>0</v>
      </c>
    </row>
    <row r="39480" spans="1:5">
      <c r="C39480" t="s">
        <v>15536</v>
      </c>
    </row>
    <row r="39481" spans="1:5">
      <c r="C39481" t="s">
        <v>15537</v>
      </c>
    </row>
    <row r="39482" spans="1:5">
      <c r="C39482" t="s">
        <v>15538</v>
      </c>
    </row>
    <row r="39483" spans="1:5">
      <c r="C39483" t="s">
        <v>15539</v>
      </c>
    </row>
    <row r="39484" spans="1:5">
      <c r="C39484" t="s">
        <v>15540</v>
      </c>
    </row>
    <row r="39485" spans="1:5">
      <c r="C39485" t="s">
        <v>15541</v>
      </c>
    </row>
    <row r="39486" spans="1:5">
      <c r="C39486" t="s">
        <v>15542</v>
      </c>
    </row>
    <row r="39487" spans="1:5">
      <c r="C39487" t="s">
        <v>15543</v>
      </c>
    </row>
    <row r="39488" spans="1:5">
      <c r="C39488" t="s">
        <v>15544</v>
      </c>
    </row>
    <row r="39489" spans="1:3">
      <c r="C39489" t="s">
        <v>15545</v>
      </c>
    </row>
    <row r="39490" spans="1:3">
      <c r="C39490" t="s">
        <v>15546</v>
      </c>
    </row>
    <row r="39493" spans="1:3">
      <c r="A39493">
        <v>577</v>
      </c>
    </row>
    <row r="39495" spans="1:3">
      <c r="A39495" t="s">
        <v>15411</v>
      </c>
      <c r="B39495" t="s">
        <v>15184</v>
      </c>
      <c r="C39495" t="s">
        <v>2746</v>
      </c>
    </row>
    <row r="39496" spans="1:3">
      <c r="A39496" t="s">
        <v>15412</v>
      </c>
      <c r="C39496" t="s">
        <v>2747</v>
      </c>
    </row>
    <row r="39497" spans="1:3">
      <c r="A39497">
        <v>-1</v>
      </c>
      <c r="B39497">
        <v>-2</v>
      </c>
      <c r="C39497">
        <v>-3</v>
      </c>
    </row>
    <row r="39498" spans="1:3">
      <c r="B39498" t="s">
        <v>15547</v>
      </c>
    </row>
    <row r="39499" spans="1:3">
      <c r="B39499" t="s">
        <v>15548</v>
      </c>
    </row>
    <row r="39500" spans="1:3">
      <c r="B39500" t="s">
        <v>15549</v>
      </c>
    </row>
    <row r="39501" spans="1:3">
      <c r="B39501" t="s">
        <v>15550</v>
      </c>
    </row>
    <row r="39502" spans="1:3">
      <c r="B39502" t="s">
        <v>15551</v>
      </c>
    </row>
    <row r="39503" spans="1:3">
      <c r="B39503" t="s">
        <v>15552</v>
      </c>
    </row>
    <row r="39504" spans="1:3">
      <c r="B39504" t="s">
        <v>15553</v>
      </c>
    </row>
    <row r="39505" spans="1:3">
      <c r="B39505" t="s">
        <v>15554</v>
      </c>
    </row>
    <row r="39506" spans="1:3">
      <c r="B39506" t="s">
        <v>15555</v>
      </c>
    </row>
    <row r="39507" spans="1:3">
      <c r="B39507" t="s">
        <v>15556</v>
      </c>
    </row>
    <row r="39508" spans="1:3">
      <c r="B39508" t="s">
        <v>15557</v>
      </c>
    </row>
    <row r="39509" spans="1:3">
      <c r="B39509" t="s">
        <v>15558</v>
      </c>
    </row>
    <row r="39510" spans="1:3">
      <c r="B39510" t="s">
        <v>15559</v>
      </c>
    </row>
    <row r="39511" spans="1:3">
      <c r="B39511" t="s">
        <v>15560</v>
      </c>
    </row>
    <row r="39512" spans="1:3">
      <c r="A39512">
        <v>9911</v>
      </c>
      <c r="B39512" t="s">
        <v>15561</v>
      </c>
      <c r="C39512">
        <v>0</v>
      </c>
    </row>
    <row r="39513" spans="1:3">
      <c r="B39513" t="s">
        <v>15562</v>
      </c>
    </row>
    <row r="39514" spans="1:3">
      <c r="B39514" t="s">
        <v>15563</v>
      </c>
    </row>
    <row r="39515" spans="1:3">
      <c r="B39515" t="s">
        <v>15564</v>
      </c>
    </row>
    <row r="39516" spans="1:3">
      <c r="B39516" t="s">
        <v>15565</v>
      </c>
    </row>
    <row r="39517" spans="1:3">
      <c r="B39517" t="s">
        <v>15566</v>
      </c>
    </row>
    <row r="39518" spans="1:3">
      <c r="B39518" t="s">
        <v>15567</v>
      </c>
    </row>
    <row r="39519" spans="1:3">
      <c r="B39519" t="s">
        <v>15568</v>
      </c>
    </row>
    <row r="39520" spans="1:3">
      <c r="B39520" t="s">
        <v>15569</v>
      </c>
    </row>
    <row r="39522" spans="1:1">
      <c r="A39522" t="s">
        <v>15570</v>
      </c>
    </row>
    <row r="39523" spans="1:1">
      <c r="A39523" t="s">
        <v>1764</v>
      </c>
    </row>
    <row r="39525" spans="1:1">
      <c r="A39525" t="s">
        <v>15571</v>
      </c>
    </row>
    <row r="39527" spans="1:1">
      <c r="A39527" t="s">
        <v>15572</v>
      </c>
    </row>
    <row r="39529" spans="1:1">
      <c r="A39529" t="s">
        <v>15573</v>
      </c>
    </row>
    <row r="39531" spans="1:1">
      <c r="A39531" t="s">
        <v>15574</v>
      </c>
    </row>
    <row r="39533" spans="1:1">
      <c r="A39533" t="s">
        <v>15575</v>
      </c>
    </row>
    <row r="39535" spans="1:1">
      <c r="A39535" t="s">
        <v>15576</v>
      </c>
    </row>
    <row r="39537" spans="1:6">
      <c r="A39537" t="s">
        <v>15577</v>
      </c>
    </row>
    <row r="39539" spans="1:6">
      <c r="A39539" t="s">
        <v>15578</v>
      </c>
    </row>
    <row r="39541" spans="1:6">
      <c r="A39541" t="s">
        <v>15579</v>
      </c>
    </row>
    <row r="39545" spans="1:6">
      <c r="A39545">
        <v>578</v>
      </c>
    </row>
    <row r="39548" spans="1:6">
      <c r="A39548" t="s">
        <v>15411</v>
      </c>
      <c r="D39548" t="s">
        <v>15184</v>
      </c>
      <c r="F39548" t="s">
        <v>2746</v>
      </c>
    </row>
    <row r="39549" spans="1:6">
      <c r="A39549" t="s">
        <v>15412</v>
      </c>
      <c r="F39549" t="s">
        <v>2747</v>
      </c>
    </row>
    <row r="39550" spans="1:6">
      <c r="A39550">
        <v>-1</v>
      </c>
      <c r="D39550">
        <v>-2</v>
      </c>
      <c r="F39550">
        <v>-3</v>
      </c>
    </row>
    <row r="39551" spans="1:6">
      <c r="A39551">
        <v>9912</v>
      </c>
      <c r="B39551" t="s">
        <v>15580</v>
      </c>
      <c r="F39551">
        <v>0</v>
      </c>
    </row>
    <row r="39553" spans="2:3">
      <c r="B39553" t="s">
        <v>15581</v>
      </c>
    </row>
    <row r="39554" spans="2:3">
      <c r="B39554" t="s">
        <v>15582</v>
      </c>
    </row>
    <row r="39555" spans="2:3">
      <c r="B39555" t="s">
        <v>15583</v>
      </c>
    </row>
    <row r="39556" spans="2:3">
      <c r="B39556" t="s">
        <v>15584</v>
      </c>
    </row>
    <row r="39557" spans="2:3">
      <c r="B39557" t="s">
        <v>15585</v>
      </c>
    </row>
    <row r="39558" spans="2:3">
      <c r="B39558" t="s">
        <v>15586</v>
      </c>
    </row>
    <row r="39559" spans="2:3">
      <c r="B39559" t="s">
        <v>15587</v>
      </c>
    </row>
    <row r="39560" spans="2:3">
      <c r="B39560" t="s">
        <v>15588</v>
      </c>
    </row>
    <row r="39561" spans="2:3">
      <c r="B39561" t="s">
        <v>15589</v>
      </c>
    </row>
    <row r="39562" spans="2:3">
      <c r="B39562" t="s">
        <v>15590</v>
      </c>
    </row>
    <row r="39563" spans="2:3">
      <c r="B39563" t="s">
        <v>15591</v>
      </c>
      <c r="C39563" t="s">
        <v>15592</v>
      </c>
    </row>
    <row r="39564" spans="2:3">
      <c r="B39564">
        <v>1</v>
      </c>
      <c r="C39564" t="s">
        <v>15593</v>
      </c>
    </row>
    <row r="39565" spans="2:3">
      <c r="B39565">
        <v>2</v>
      </c>
      <c r="C39565" t="s">
        <v>15594</v>
      </c>
    </row>
    <row r="39566" spans="2:3">
      <c r="B39566">
        <v>3</v>
      </c>
      <c r="C39566" t="s">
        <v>15595</v>
      </c>
    </row>
    <row r="39567" spans="2:3">
      <c r="B39567">
        <v>4</v>
      </c>
      <c r="C39567" t="s">
        <v>15596</v>
      </c>
    </row>
    <row r="39568" spans="2:3">
      <c r="B39568">
        <v>5</v>
      </c>
      <c r="C39568" t="s">
        <v>15597</v>
      </c>
    </row>
    <row r="39569" spans="2:4">
      <c r="B39569">
        <v>6</v>
      </c>
      <c r="C39569" t="s">
        <v>15598</v>
      </c>
    </row>
    <row r="39570" spans="2:4">
      <c r="B39570">
        <v>7</v>
      </c>
      <c r="C39570" t="s">
        <v>15599</v>
      </c>
    </row>
    <row r="39571" spans="2:4">
      <c r="B39571">
        <v>8</v>
      </c>
      <c r="C39571" t="s">
        <v>15600</v>
      </c>
    </row>
    <row r="39572" spans="2:4">
      <c r="B39572">
        <v>9</v>
      </c>
      <c r="C39572" t="s">
        <v>15601</v>
      </c>
    </row>
    <row r="39573" spans="2:4">
      <c r="C39573" t="s">
        <v>15602</v>
      </c>
      <c r="D39573" t="s">
        <v>15603</v>
      </c>
    </row>
    <row r="39574" spans="2:4">
      <c r="C39574" t="s">
        <v>15604</v>
      </c>
    </row>
    <row r="39575" spans="2:4">
      <c r="C39575" t="s">
        <v>15605</v>
      </c>
    </row>
    <row r="39576" spans="2:4">
      <c r="B39576">
        <v>10</v>
      </c>
      <c r="C39576" t="s">
        <v>15606</v>
      </c>
    </row>
    <row r="39577" spans="2:4">
      <c r="B39577">
        <v>11</v>
      </c>
      <c r="C39577" t="s">
        <v>15607</v>
      </c>
    </row>
    <row r="39578" spans="2:4">
      <c r="B39578" t="s">
        <v>15608</v>
      </c>
    </row>
    <row r="39579" spans="2:4">
      <c r="B39579">
        <v>13</v>
      </c>
      <c r="C39579" t="s">
        <v>15609</v>
      </c>
    </row>
    <row r="39580" spans="2:4">
      <c r="B39580">
        <v>14</v>
      </c>
      <c r="C39580" t="s">
        <v>15610</v>
      </c>
    </row>
    <row r="39581" spans="2:4">
      <c r="B39581">
        <v>15</v>
      </c>
      <c r="C39581" t="s">
        <v>15611</v>
      </c>
    </row>
    <row r="39582" spans="2:4">
      <c r="B39582">
        <v>16</v>
      </c>
      <c r="C39582" t="s">
        <v>15612</v>
      </c>
    </row>
    <row r="39583" spans="2:4">
      <c r="B39583" t="s">
        <v>15613</v>
      </c>
    </row>
    <row r="39584" spans="2:4">
      <c r="C39584" t="s">
        <v>15614</v>
      </c>
    </row>
    <row r="39585" spans="1:6">
      <c r="B39585" t="s">
        <v>15615</v>
      </c>
    </row>
    <row r="39586" spans="1:6">
      <c r="C39586" t="s">
        <v>15616</v>
      </c>
    </row>
    <row r="39587" spans="1:6">
      <c r="B39587" t="s">
        <v>15617</v>
      </c>
    </row>
    <row r="39588" spans="1:6">
      <c r="C39588" t="s">
        <v>15618</v>
      </c>
      <c r="D39588" t="s">
        <v>15619</v>
      </c>
    </row>
    <row r="39589" spans="1:6">
      <c r="C39589" t="s">
        <v>15620</v>
      </c>
      <c r="F39589" t="s">
        <v>15621</v>
      </c>
    </row>
    <row r="39590" spans="1:6">
      <c r="C39590" t="s">
        <v>15622</v>
      </c>
    </row>
    <row r="39591" spans="1:6">
      <c r="C39591" t="s">
        <v>15623</v>
      </c>
    </row>
    <row r="39592" spans="1:6">
      <c r="C39592" t="s">
        <v>15624</v>
      </c>
    </row>
    <row r="39594" spans="1:6">
      <c r="A39594" t="s">
        <v>15625</v>
      </c>
    </row>
    <row r="39596" spans="1:6">
      <c r="A39596" t="s">
        <v>15626</v>
      </c>
    </row>
    <row r="39599" spans="1:6">
      <c r="A39599">
        <v>579</v>
      </c>
    </row>
    <row r="39601" spans="1:7">
      <c r="A39601" t="s">
        <v>15411</v>
      </c>
      <c r="E39601" t="s">
        <v>15184</v>
      </c>
      <c r="G39601" t="s">
        <v>2746</v>
      </c>
    </row>
    <row r="39602" spans="1:7">
      <c r="A39602" t="s">
        <v>15412</v>
      </c>
      <c r="G39602" t="s">
        <v>2747</v>
      </c>
    </row>
    <row r="39603" spans="1:7">
      <c r="A39603">
        <v>-1</v>
      </c>
      <c r="E39603">
        <v>-2</v>
      </c>
      <c r="G39603">
        <v>-3</v>
      </c>
    </row>
    <row r="39604" spans="1:7">
      <c r="A39604">
        <v>9913</v>
      </c>
      <c r="C39604" t="s">
        <v>15627</v>
      </c>
      <c r="G39604">
        <v>0</v>
      </c>
    </row>
    <row r="39605" spans="1:7">
      <c r="C39605" t="s">
        <v>15628</v>
      </c>
    </row>
    <row r="39606" spans="1:7">
      <c r="C39606" t="s">
        <v>15629</v>
      </c>
    </row>
    <row r="39607" spans="1:7">
      <c r="C39607" t="s">
        <v>15630</v>
      </c>
    </row>
    <row r="39608" spans="1:7">
      <c r="C39608" t="s">
        <v>15488</v>
      </c>
      <c r="D39608" t="s">
        <v>15631</v>
      </c>
    </row>
    <row r="39609" spans="1:7">
      <c r="D39609" t="s">
        <v>15632</v>
      </c>
    </row>
    <row r="39610" spans="1:7">
      <c r="D39610" t="s">
        <v>15633</v>
      </c>
    </row>
    <row r="39611" spans="1:7">
      <c r="C39611" t="s">
        <v>15492</v>
      </c>
      <c r="D39611" t="s">
        <v>15634</v>
      </c>
    </row>
    <row r="39612" spans="1:7">
      <c r="D39612" t="s">
        <v>15635</v>
      </c>
    </row>
    <row r="39613" spans="1:7">
      <c r="D39613" t="s">
        <v>15636</v>
      </c>
    </row>
    <row r="39614" spans="1:7">
      <c r="D39614" t="s">
        <v>15637</v>
      </c>
    </row>
    <row r="39615" spans="1:7">
      <c r="D39615" t="s">
        <v>15638</v>
      </c>
    </row>
    <row r="39616" spans="1:7">
      <c r="D39616" t="s">
        <v>15639</v>
      </c>
    </row>
    <row r="39617" spans="1:7">
      <c r="D39617" t="s">
        <v>15640</v>
      </c>
    </row>
    <row r="39618" spans="1:7">
      <c r="A39618">
        <v>9914</v>
      </c>
      <c r="C39618" t="s">
        <v>15641</v>
      </c>
      <c r="G39618">
        <v>0</v>
      </c>
    </row>
    <row r="39620" spans="1:7">
      <c r="C39620" t="s">
        <v>15642</v>
      </c>
    </row>
    <row r="39621" spans="1:7">
      <c r="D39621" t="s">
        <v>15643</v>
      </c>
    </row>
    <row r="39622" spans="1:7">
      <c r="D39622" t="s">
        <v>15644</v>
      </c>
    </row>
    <row r="39623" spans="1:7">
      <c r="D39623" t="s">
        <v>15645</v>
      </c>
    </row>
    <row r="39624" spans="1:7">
      <c r="D39624" t="s">
        <v>15646</v>
      </c>
    </row>
    <row r="39625" spans="1:7">
      <c r="C39625" t="s">
        <v>15647</v>
      </c>
    </row>
    <row r="39626" spans="1:7">
      <c r="D39626" t="s">
        <v>15648</v>
      </c>
    </row>
    <row r="39627" spans="1:7">
      <c r="C39627" t="s">
        <v>15649</v>
      </c>
    </row>
    <row r="39628" spans="1:7">
      <c r="D39628" t="s">
        <v>15650</v>
      </c>
    </row>
    <row r="39629" spans="1:7">
      <c r="D39629" t="s">
        <v>15651</v>
      </c>
    </row>
    <row r="39630" spans="1:7">
      <c r="D39630" t="s">
        <v>15652</v>
      </c>
    </row>
    <row r="39631" spans="1:7">
      <c r="D39631" t="s">
        <v>15653</v>
      </c>
    </row>
    <row r="39632" spans="1:7">
      <c r="D39632" t="s">
        <v>15654</v>
      </c>
    </row>
    <row r="39633" spans="4:4">
      <c r="D39633" t="s">
        <v>15655</v>
      </c>
    </row>
    <row r="39634" spans="4:4">
      <c r="D39634" t="s">
        <v>15656</v>
      </c>
    </row>
    <row r="39635" spans="4:4">
      <c r="D39635" t="s">
        <v>15657</v>
      </c>
    </row>
    <row r="39636" spans="4:4">
      <c r="D39636" t="s">
        <v>15658</v>
      </c>
    </row>
    <row r="39637" spans="4:4">
      <c r="D39637" t="s">
        <v>15659</v>
      </c>
    </row>
    <row r="39638" spans="4:4">
      <c r="D39638" t="s">
        <v>15660</v>
      </c>
    </row>
    <row r="39639" spans="4:4">
      <c r="D39639" t="s">
        <v>15661</v>
      </c>
    </row>
    <row r="39640" spans="4:4">
      <c r="D39640" t="s">
        <v>15662</v>
      </c>
    </row>
    <row r="39641" spans="4:4">
      <c r="D39641" t="s">
        <v>15663</v>
      </c>
    </row>
    <row r="39642" spans="4:4">
      <c r="D39642" t="s">
        <v>15664</v>
      </c>
    </row>
    <row r="39643" spans="4:4">
      <c r="D39643" t="s">
        <v>15665</v>
      </c>
    </row>
    <row r="39644" spans="4:4">
      <c r="D39644" t="s">
        <v>15666</v>
      </c>
    </row>
    <row r="39645" spans="4:4">
      <c r="D39645" t="s">
        <v>15667</v>
      </c>
    </row>
    <row r="39646" spans="4:4">
      <c r="D39646" t="s">
        <v>15668</v>
      </c>
    </row>
    <row r="39647" spans="4:4">
      <c r="D39647" t="s">
        <v>15669</v>
      </c>
    </row>
    <row r="39648" spans="4:4">
      <c r="D39648" t="s">
        <v>15640</v>
      </c>
    </row>
    <row r="39649" spans="1:7">
      <c r="D39649" t="s">
        <v>15670</v>
      </c>
    </row>
    <row r="39650" spans="1:7">
      <c r="D39650" t="s">
        <v>15671</v>
      </c>
    </row>
    <row r="39651" spans="1:7">
      <c r="D39651" t="s">
        <v>15488</v>
      </c>
      <c r="E39651" t="s">
        <v>15672</v>
      </c>
    </row>
    <row r="39652" spans="1:7">
      <c r="E39652" t="s">
        <v>15673</v>
      </c>
    </row>
    <row r="39653" spans="1:7">
      <c r="E39653" t="s">
        <v>15674</v>
      </c>
    </row>
    <row r="39654" spans="1:7">
      <c r="E39654" t="s">
        <v>15675</v>
      </c>
    </row>
    <row r="39657" spans="1:7">
      <c r="A39657">
        <v>580</v>
      </c>
    </row>
    <row r="39659" spans="1:7">
      <c r="A39659" t="s">
        <v>15411</v>
      </c>
      <c r="C39659" t="s">
        <v>15184</v>
      </c>
      <c r="G39659" t="s">
        <v>2746</v>
      </c>
    </row>
    <row r="39660" spans="1:7">
      <c r="A39660" t="s">
        <v>15412</v>
      </c>
      <c r="G39660" t="s">
        <v>2747</v>
      </c>
    </row>
    <row r="39661" spans="1:7">
      <c r="A39661">
        <v>-1</v>
      </c>
      <c r="C39661">
        <v>-2</v>
      </c>
      <c r="G39661">
        <v>-3</v>
      </c>
    </row>
    <row r="39662" spans="1:7">
      <c r="C39662" t="s">
        <v>15676</v>
      </c>
    </row>
    <row r="39663" spans="1:7">
      <c r="B39663" t="s">
        <v>15492</v>
      </c>
      <c r="C39663" t="s">
        <v>15677</v>
      </c>
    </row>
    <row r="39664" spans="1:7">
      <c r="C39664" t="s">
        <v>15673</v>
      </c>
    </row>
    <row r="39665" spans="2:6">
      <c r="C39665" t="s">
        <v>15678</v>
      </c>
    </row>
    <row r="39666" spans="2:6">
      <c r="C39666" t="s">
        <v>15679</v>
      </c>
    </row>
    <row r="39667" spans="2:6">
      <c r="C39667" t="s">
        <v>15680</v>
      </c>
    </row>
    <row r="39668" spans="2:6">
      <c r="B39668" t="s">
        <v>15681</v>
      </c>
    </row>
    <row r="39669" spans="2:6">
      <c r="C39669" t="s">
        <v>15682</v>
      </c>
    </row>
    <row r="39670" spans="2:6">
      <c r="C39670" t="s">
        <v>15683</v>
      </c>
    </row>
    <row r="39671" spans="2:6">
      <c r="C39671" t="s">
        <v>15684</v>
      </c>
    </row>
    <row r="39672" spans="2:6">
      <c r="C39672" t="s">
        <v>15685</v>
      </c>
    </row>
    <row r="39673" spans="2:6">
      <c r="C39673" t="s">
        <v>15686</v>
      </c>
    </row>
    <row r="39674" spans="2:6">
      <c r="B39674" t="s">
        <v>15687</v>
      </c>
    </row>
    <row r="39675" spans="2:6">
      <c r="C39675" t="s">
        <v>15688</v>
      </c>
    </row>
    <row r="39676" spans="2:6">
      <c r="C39676" t="s">
        <v>15689</v>
      </c>
    </row>
    <row r="39677" spans="2:6">
      <c r="B39677" t="s">
        <v>15690</v>
      </c>
      <c r="C39677" t="s">
        <v>15691</v>
      </c>
    </row>
    <row r="39678" spans="2:6">
      <c r="C39678" t="s">
        <v>15692</v>
      </c>
    </row>
    <row r="39679" spans="2:6">
      <c r="B39679" t="s">
        <v>15693</v>
      </c>
    </row>
    <row r="39680" spans="2:6">
      <c r="C39680" t="s">
        <v>15694</v>
      </c>
      <c r="D39680" t="s">
        <v>15695</v>
      </c>
      <c r="F39680" t="s">
        <v>15696</v>
      </c>
    </row>
    <row r="39681" spans="1:7">
      <c r="C39681" t="s">
        <v>15697</v>
      </c>
    </row>
    <row r="39682" spans="1:7">
      <c r="B39682" t="s">
        <v>15698</v>
      </c>
    </row>
    <row r="39683" spans="1:7">
      <c r="B39683" t="s">
        <v>15699</v>
      </c>
    </row>
    <row r="39684" spans="1:7">
      <c r="B39684" t="s">
        <v>15700</v>
      </c>
    </row>
    <row r="39685" spans="1:7">
      <c r="B39685" t="s">
        <v>15701</v>
      </c>
    </row>
    <row r="39686" spans="1:7">
      <c r="B39686" t="s">
        <v>15702</v>
      </c>
    </row>
    <row r="39687" spans="1:7">
      <c r="B39687" t="s">
        <v>15703</v>
      </c>
    </row>
    <row r="39688" spans="1:7">
      <c r="B39688" t="s">
        <v>15704</v>
      </c>
    </row>
    <row r="39689" spans="1:7">
      <c r="B39689" t="s">
        <v>15705</v>
      </c>
    </row>
    <row r="39691" spans="1:7">
      <c r="A39691">
        <v>9915</v>
      </c>
      <c r="B39691" t="s">
        <v>15706</v>
      </c>
      <c r="G39691">
        <v>0</v>
      </c>
    </row>
    <row r="39692" spans="1:7">
      <c r="B39692" t="s">
        <v>15707</v>
      </c>
    </row>
    <row r="39693" spans="1:7">
      <c r="B39693" t="s">
        <v>15708</v>
      </c>
    </row>
    <row r="39694" spans="1:7">
      <c r="B39694" t="s">
        <v>15709</v>
      </c>
    </row>
    <row r="39695" spans="1:7">
      <c r="B39695" t="s">
        <v>15710</v>
      </c>
    </row>
    <row r="39696" spans="1:7">
      <c r="B39696" t="s">
        <v>15711</v>
      </c>
      <c r="E39696" t="s">
        <v>15712</v>
      </c>
    </row>
    <row r="39697" spans="2:5">
      <c r="B39697" t="s">
        <v>15713</v>
      </c>
      <c r="E39697" t="s">
        <v>15714</v>
      </c>
    </row>
    <row r="39698" spans="2:5">
      <c r="B39698" t="s">
        <v>15715</v>
      </c>
    </row>
    <row r="39699" spans="2:5">
      <c r="B39699" t="s">
        <v>15716</v>
      </c>
      <c r="E39699" t="s">
        <v>15717</v>
      </c>
    </row>
    <row r="39700" spans="2:5">
      <c r="B39700" t="s">
        <v>15718</v>
      </c>
    </row>
    <row r="39701" spans="2:5">
      <c r="B39701" t="s">
        <v>15719</v>
      </c>
    </row>
    <row r="39702" spans="2:5">
      <c r="B39702" t="s">
        <v>15720</v>
      </c>
    </row>
    <row r="39703" spans="2:5">
      <c r="B39703" t="s">
        <v>15721</v>
      </c>
    </row>
    <row r="39704" spans="2:5">
      <c r="B39704" t="s">
        <v>15722</v>
      </c>
    </row>
    <row r="39705" spans="2:5">
      <c r="B39705" t="s">
        <v>15723</v>
      </c>
    </row>
    <row r="39713" spans="1:3">
      <c r="A39713">
        <v>581</v>
      </c>
    </row>
    <row r="39716" spans="1:3">
      <c r="A39716" t="s">
        <v>15724</v>
      </c>
    </row>
    <row r="39718" spans="1:3">
      <c r="A39718" t="s">
        <v>15725</v>
      </c>
    </row>
    <row r="39721" spans="1:3">
      <c r="A39721" t="s">
        <v>15411</v>
      </c>
      <c r="B39721" t="s">
        <v>15184</v>
      </c>
      <c r="C39721" t="s">
        <v>2746</v>
      </c>
    </row>
    <row r="39722" spans="1:3">
      <c r="A39722" t="s">
        <v>15412</v>
      </c>
      <c r="C39722" t="s">
        <v>2747</v>
      </c>
    </row>
    <row r="39723" spans="1:3">
      <c r="A39723">
        <v>-1</v>
      </c>
      <c r="B39723">
        <v>-2</v>
      </c>
      <c r="C39723">
        <v>-3</v>
      </c>
    </row>
    <row r="39724" spans="1:3">
      <c r="A39724">
        <v>9916</v>
      </c>
      <c r="B39724" t="s">
        <v>15726</v>
      </c>
      <c r="C39724">
        <v>0</v>
      </c>
    </row>
    <row r="39725" spans="1:3">
      <c r="B39725" t="s">
        <v>15727</v>
      </c>
    </row>
    <row r="39726" spans="1:3">
      <c r="B39726" t="s">
        <v>15728</v>
      </c>
    </row>
    <row r="39727" spans="1:3">
      <c r="B39727" t="s">
        <v>15729</v>
      </c>
    </row>
    <row r="39728" spans="1:3">
      <c r="B39728" t="s">
        <v>15730</v>
      </c>
    </row>
    <row r="39729" spans="1:2">
      <c r="B39729" t="s">
        <v>15731</v>
      </c>
    </row>
    <row r="39730" spans="1:2">
      <c r="B39730" t="s">
        <v>15732</v>
      </c>
    </row>
    <row r="39731" spans="1:2">
      <c r="B39731" t="s">
        <v>15733</v>
      </c>
    </row>
    <row r="39732" spans="1:2">
      <c r="B39732" t="s">
        <v>15734</v>
      </c>
    </row>
    <row r="39733" spans="1:2">
      <c r="B39733" t="s">
        <v>15735</v>
      </c>
    </row>
    <row r="39734" spans="1:2">
      <c r="B39734" t="s">
        <v>15736</v>
      </c>
    </row>
    <row r="39735" spans="1:2">
      <c r="B39735" t="s">
        <v>15737</v>
      </c>
    </row>
    <row r="39736" spans="1:2">
      <c r="B39736" t="s">
        <v>15738</v>
      </c>
    </row>
    <row r="39737" spans="1:2">
      <c r="B39737" t="s">
        <v>15739</v>
      </c>
    </row>
    <row r="39738" spans="1:2">
      <c r="B39738" t="s">
        <v>15740</v>
      </c>
    </row>
    <row r="39739" spans="1:2">
      <c r="B39739" t="s">
        <v>15741</v>
      </c>
    </row>
    <row r="39740" spans="1:2">
      <c r="B39740" t="s">
        <v>15742</v>
      </c>
    </row>
    <row r="39741" spans="1:2">
      <c r="B39741" t="s">
        <v>15743</v>
      </c>
    </row>
    <row r="39744" spans="1:2">
      <c r="A39744" t="s">
        <v>15744</v>
      </c>
    </row>
    <row r="39745" spans="1:3">
      <c r="A39745" t="s">
        <v>15745</v>
      </c>
    </row>
    <row r="39746" spans="1:3">
      <c r="A39746" t="s">
        <v>15746</v>
      </c>
    </row>
    <row r="39747" spans="1:3">
      <c r="A39747" t="s">
        <v>15747</v>
      </c>
    </row>
    <row r="39749" spans="1:3">
      <c r="A39749" t="s">
        <v>15411</v>
      </c>
      <c r="B39749" t="s">
        <v>15184</v>
      </c>
      <c r="C39749" t="s">
        <v>2746</v>
      </c>
    </row>
    <row r="39750" spans="1:3">
      <c r="A39750" t="s">
        <v>15412</v>
      </c>
      <c r="C39750" t="s">
        <v>2747</v>
      </c>
    </row>
    <row r="39751" spans="1:3">
      <c r="A39751">
        <v>-1</v>
      </c>
      <c r="B39751">
        <v>-2</v>
      </c>
      <c r="C39751">
        <v>-3</v>
      </c>
    </row>
    <row r="39752" spans="1:3">
      <c r="A39752">
        <v>9917</v>
      </c>
      <c r="B39752" t="s">
        <v>15748</v>
      </c>
      <c r="C39752">
        <v>0</v>
      </c>
    </row>
    <row r="39753" spans="1:3">
      <c r="B39753" t="s">
        <v>15749</v>
      </c>
    </row>
    <row r="39754" spans="1:3">
      <c r="B39754" t="s">
        <v>15750</v>
      </c>
    </row>
    <row r="39755" spans="1:3">
      <c r="B39755" t="s">
        <v>15751</v>
      </c>
    </row>
    <row r="39756" spans="1:3">
      <c r="B39756" t="s">
        <v>15752</v>
      </c>
    </row>
    <row r="39757" spans="1:3">
      <c r="B39757" t="s">
        <v>15753</v>
      </c>
    </row>
    <row r="39758" spans="1:3">
      <c r="B39758" t="s">
        <v>15754</v>
      </c>
    </row>
    <row r="39759" spans="1:3">
      <c r="B39759" t="s">
        <v>15755</v>
      </c>
    </row>
    <row r="39760" spans="1:3">
      <c r="B39760" t="s">
        <v>15756</v>
      </c>
    </row>
    <row r="39761" spans="1:2">
      <c r="B39761" t="s">
        <v>15757</v>
      </c>
    </row>
    <row r="39762" spans="1:2">
      <c r="B39762" t="s">
        <v>15758</v>
      </c>
    </row>
    <row r="39763" spans="1:2">
      <c r="B39763" t="s">
        <v>15759</v>
      </c>
    </row>
    <row r="39764" spans="1:2">
      <c r="B39764" t="s">
        <v>15760</v>
      </c>
    </row>
    <row r="39768" spans="1:2">
      <c r="A39768">
        <v>582</v>
      </c>
    </row>
    <row r="39771" spans="1:2">
      <c r="A39771" t="s">
        <v>15761</v>
      </c>
    </row>
    <row r="39773" spans="1:2">
      <c r="A39773" t="s">
        <v>15762</v>
      </c>
    </row>
    <row r="39775" spans="1:2">
      <c r="A39775" t="s">
        <v>15763</v>
      </c>
    </row>
    <row r="39777" spans="1:3">
      <c r="A39777" t="s">
        <v>15764</v>
      </c>
    </row>
    <row r="39778" spans="1:3">
      <c r="A39778" t="s">
        <v>15765</v>
      </c>
    </row>
    <row r="39780" spans="1:3">
      <c r="A39780" t="s">
        <v>15766</v>
      </c>
    </row>
    <row r="39782" spans="1:3">
      <c r="A39782" t="s">
        <v>15767</v>
      </c>
    </row>
    <row r="39786" spans="1:3">
      <c r="A39786" t="s">
        <v>15768</v>
      </c>
    </row>
    <row r="39788" spans="1:3">
      <c r="A39788" t="s">
        <v>15769</v>
      </c>
    </row>
    <row r="39792" spans="1:3">
      <c r="A39792" t="s">
        <v>15411</v>
      </c>
      <c r="B39792" t="s">
        <v>15184</v>
      </c>
      <c r="C39792" t="s">
        <v>2</v>
      </c>
    </row>
    <row r="39793" spans="1:5">
      <c r="A39793" t="s">
        <v>15412</v>
      </c>
    </row>
    <row r="39794" spans="1:5">
      <c r="A39794">
        <v>-1</v>
      </c>
      <c r="B39794">
        <v>-2</v>
      </c>
      <c r="C39794">
        <v>-3</v>
      </c>
    </row>
    <row r="39795" spans="1:5">
      <c r="A39795">
        <v>9918</v>
      </c>
      <c r="B39795" t="s">
        <v>15770</v>
      </c>
      <c r="C39795">
        <v>0</v>
      </c>
    </row>
    <row r="39796" spans="1:5">
      <c r="B39796" t="s">
        <v>15771</v>
      </c>
    </row>
    <row r="39797" spans="1:5">
      <c r="B39797" t="s">
        <v>15772</v>
      </c>
    </row>
    <row r="39798" spans="1:5">
      <c r="B39798" t="s">
        <v>15773</v>
      </c>
    </row>
    <row r="39800" spans="1:5">
      <c r="A39800" t="s">
        <v>15774</v>
      </c>
    </row>
    <row r="39802" spans="1:5">
      <c r="A39802" t="s">
        <v>15775</v>
      </c>
    </row>
    <row r="39806" spans="1:5">
      <c r="A39806">
        <v>583</v>
      </c>
    </row>
    <row r="39808" spans="1:5">
      <c r="A39808" t="s">
        <v>15411</v>
      </c>
      <c r="C39808" t="s">
        <v>15184</v>
      </c>
      <c r="E39808" t="s">
        <v>2</v>
      </c>
    </row>
    <row r="39809" spans="1:5">
      <c r="A39809" t="s">
        <v>15412</v>
      </c>
    </row>
    <row r="39810" spans="1:5">
      <c r="A39810">
        <v>-1</v>
      </c>
      <c r="C39810">
        <v>-2</v>
      </c>
      <c r="E39810">
        <v>-3</v>
      </c>
    </row>
    <row r="39811" spans="1:5">
      <c r="B39811" t="s">
        <v>15776</v>
      </c>
    </row>
    <row r="39812" spans="1:5">
      <c r="B39812" t="s">
        <v>15777</v>
      </c>
    </row>
    <row r="39813" spans="1:5">
      <c r="B39813" t="s">
        <v>15778</v>
      </c>
    </row>
    <row r="39814" spans="1:5">
      <c r="B39814" t="s">
        <v>15779</v>
      </c>
    </row>
    <row r="39815" spans="1:5">
      <c r="B39815" t="s">
        <v>15780</v>
      </c>
    </row>
    <row r="39817" spans="1:5">
      <c r="B39817" t="s">
        <v>15781</v>
      </c>
    </row>
    <row r="39818" spans="1:5">
      <c r="B39818" t="s">
        <v>15782</v>
      </c>
    </row>
    <row r="39819" spans="1:5">
      <c r="B39819" t="s">
        <v>15783</v>
      </c>
    </row>
    <row r="39820" spans="1:5">
      <c r="B39820" t="s">
        <v>15784</v>
      </c>
    </row>
    <row r="39821" spans="1:5">
      <c r="B39821" t="s">
        <v>15785</v>
      </c>
    </row>
    <row r="39822" spans="1:5">
      <c r="B39822" t="s">
        <v>15786</v>
      </c>
    </row>
    <row r="39823" spans="1:5">
      <c r="B39823" t="s">
        <v>15787</v>
      </c>
    </row>
    <row r="39824" spans="1:5">
      <c r="B39824" t="s">
        <v>15788</v>
      </c>
    </row>
    <row r="39825" spans="1:5">
      <c r="B39825" t="s">
        <v>15789</v>
      </c>
    </row>
    <row r="39826" spans="1:5">
      <c r="B39826" t="s">
        <v>15790</v>
      </c>
    </row>
    <row r="39827" spans="1:5">
      <c r="B39827" t="s">
        <v>15791</v>
      </c>
    </row>
    <row r="39828" spans="1:5">
      <c r="B39828" t="s">
        <v>15792</v>
      </c>
    </row>
    <row r="39829" spans="1:5">
      <c r="B39829" t="s">
        <v>15793</v>
      </c>
    </row>
    <row r="39831" spans="1:5">
      <c r="A39831">
        <v>9919</v>
      </c>
      <c r="B39831" t="s">
        <v>15794</v>
      </c>
      <c r="E39831">
        <v>0</v>
      </c>
    </row>
    <row r="39832" spans="1:5">
      <c r="B39832" t="s">
        <v>15795</v>
      </c>
    </row>
    <row r="39833" spans="1:5">
      <c r="B39833" t="s">
        <v>15796</v>
      </c>
    </row>
    <row r="39834" spans="1:5">
      <c r="B39834" t="s">
        <v>15797</v>
      </c>
    </row>
    <row r="39835" spans="1:5">
      <c r="B39835" t="s">
        <v>15798</v>
      </c>
    </row>
    <row r="39836" spans="1:5">
      <c r="B39836" t="s">
        <v>15799</v>
      </c>
    </row>
    <row r="39837" spans="1:5">
      <c r="B39837" t="s">
        <v>15800</v>
      </c>
    </row>
    <row r="39838" spans="1:5">
      <c r="B39838" t="s">
        <v>15801</v>
      </c>
    </row>
    <row r="39839" spans="1:5">
      <c r="B39839" t="s">
        <v>15802</v>
      </c>
    </row>
    <row r="39840" spans="1:5">
      <c r="B39840" t="s">
        <v>15803</v>
      </c>
    </row>
    <row r="39841" spans="2:3">
      <c r="B39841" t="s">
        <v>15804</v>
      </c>
    </row>
    <row r="39842" spans="2:3">
      <c r="B39842" t="s">
        <v>15805</v>
      </c>
    </row>
    <row r="39843" spans="2:3">
      <c r="B39843" t="s">
        <v>15806</v>
      </c>
    </row>
    <row r="39844" spans="2:3">
      <c r="B39844">
        <v>2</v>
      </c>
      <c r="C39844" t="s">
        <v>15807</v>
      </c>
    </row>
    <row r="39845" spans="2:3">
      <c r="B39845" t="s">
        <v>15808</v>
      </c>
    </row>
    <row r="39846" spans="2:3">
      <c r="B39846" t="s">
        <v>15809</v>
      </c>
    </row>
    <row r="39847" spans="2:3">
      <c r="B39847" t="s">
        <v>15810</v>
      </c>
    </row>
    <row r="39848" spans="2:3">
      <c r="B39848" t="s">
        <v>15811</v>
      </c>
    </row>
    <row r="39849" spans="2:3">
      <c r="B39849" t="s">
        <v>15812</v>
      </c>
    </row>
    <row r="39850" spans="2:3">
      <c r="B39850" t="s">
        <v>15813</v>
      </c>
    </row>
    <row r="39851" spans="2:3">
      <c r="B39851" t="s">
        <v>15814</v>
      </c>
    </row>
    <row r="39852" spans="2:3">
      <c r="B39852" t="s">
        <v>15815</v>
      </c>
    </row>
    <row r="39853" spans="2:3">
      <c r="B39853" t="s">
        <v>15816</v>
      </c>
    </row>
    <row r="39854" spans="2:3">
      <c r="B39854" t="s">
        <v>15817</v>
      </c>
    </row>
    <row r="39855" spans="2:3">
      <c r="B39855" t="s">
        <v>15818</v>
      </c>
    </row>
    <row r="39856" spans="2:3">
      <c r="B39856" t="s">
        <v>15819</v>
      </c>
    </row>
    <row r="39857" spans="1:6">
      <c r="B39857" t="s">
        <v>15820</v>
      </c>
    </row>
    <row r="39865" spans="1:6">
      <c r="A39865">
        <v>584</v>
      </c>
    </row>
    <row r="39867" spans="1:6">
      <c r="A39867" t="s">
        <v>15411</v>
      </c>
      <c r="D39867" t="s">
        <v>15184</v>
      </c>
      <c r="F39867" t="s">
        <v>2</v>
      </c>
    </row>
    <row r="39868" spans="1:6">
      <c r="A39868" t="s">
        <v>15412</v>
      </c>
    </row>
    <row r="39869" spans="1:6">
      <c r="A39869">
        <v>-1</v>
      </c>
      <c r="D39869">
        <v>-2</v>
      </c>
      <c r="F39869">
        <v>-3</v>
      </c>
    </row>
    <row r="39870" spans="1:6">
      <c r="A39870">
        <v>9920</v>
      </c>
      <c r="C39870" t="s">
        <v>15821</v>
      </c>
      <c r="D39870" t="s">
        <v>15822</v>
      </c>
      <c r="F39870">
        <v>0</v>
      </c>
    </row>
    <row r="39872" spans="1:6">
      <c r="C39872" t="s">
        <v>15823</v>
      </c>
    </row>
    <row r="39873" spans="3:3">
      <c r="C39873" t="s">
        <v>15824</v>
      </c>
    </row>
    <row r="39874" spans="3:3">
      <c r="C39874" t="s">
        <v>15825</v>
      </c>
    </row>
    <row r="39875" spans="3:3">
      <c r="C39875" t="s">
        <v>15826</v>
      </c>
    </row>
    <row r="39876" spans="3:3">
      <c r="C39876" t="s">
        <v>15827</v>
      </c>
    </row>
    <row r="39877" spans="3:3">
      <c r="C39877" t="s">
        <v>15828</v>
      </c>
    </row>
    <row r="39878" spans="3:3">
      <c r="C39878" t="s">
        <v>15829</v>
      </c>
    </row>
    <row r="39879" spans="3:3">
      <c r="C39879" t="s">
        <v>15830</v>
      </c>
    </row>
    <row r="39880" spans="3:3">
      <c r="C39880" t="s">
        <v>15831</v>
      </c>
    </row>
    <row r="39881" spans="3:3">
      <c r="C39881" t="s">
        <v>15832</v>
      </c>
    </row>
    <row r="39882" spans="3:3">
      <c r="C39882" t="s">
        <v>15833</v>
      </c>
    </row>
    <row r="39883" spans="3:3">
      <c r="C39883" t="s">
        <v>15834</v>
      </c>
    </row>
    <row r="39884" spans="3:3">
      <c r="C39884" t="s">
        <v>15835</v>
      </c>
    </row>
    <row r="39885" spans="3:3">
      <c r="C39885" t="s">
        <v>15836</v>
      </c>
    </row>
    <row r="39886" spans="3:3">
      <c r="C39886" t="s">
        <v>15837</v>
      </c>
    </row>
    <row r="39887" spans="3:3">
      <c r="C39887" t="s">
        <v>15838</v>
      </c>
    </row>
    <row r="39888" spans="3:3">
      <c r="C39888" t="s">
        <v>15839</v>
      </c>
    </row>
    <row r="39889" spans="3:4">
      <c r="C39889" t="s">
        <v>15840</v>
      </c>
    </row>
    <row r="39890" spans="3:4">
      <c r="C39890" t="s">
        <v>15841</v>
      </c>
    </row>
    <row r="39891" spans="3:4">
      <c r="C39891" t="s">
        <v>15842</v>
      </c>
    </row>
    <row r="39892" spans="3:4">
      <c r="C39892" t="s">
        <v>15843</v>
      </c>
    </row>
    <row r="39893" spans="3:4">
      <c r="C39893" t="s">
        <v>15844</v>
      </c>
    </row>
    <row r="39894" spans="3:4">
      <c r="C39894" t="s">
        <v>15845</v>
      </c>
    </row>
    <row r="39895" spans="3:4">
      <c r="C39895" t="s">
        <v>15846</v>
      </c>
      <c r="D39895" t="s">
        <v>15847</v>
      </c>
    </row>
    <row r="39896" spans="3:4">
      <c r="C39896" t="s">
        <v>15848</v>
      </c>
    </row>
    <row r="39897" spans="3:4">
      <c r="C39897" t="s">
        <v>15849</v>
      </c>
    </row>
    <row r="39898" spans="3:4">
      <c r="C39898" t="s">
        <v>15850</v>
      </c>
    </row>
    <row r="39899" spans="3:4">
      <c r="C39899" t="s">
        <v>15851</v>
      </c>
    </row>
    <row r="39900" spans="3:4">
      <c r="C39900" t="s">
        <v>15852</v>
      </c>
    </row>
    <row r="39901" spans="3:4">
      <c r="C39901" t="s">
        <v>15853</v>
      </c>
    </row>
    <row r="39902" spans="3:4">
      <c r="C39902" t="s">
        <v>15854</v>
      </c>
    </row>
    <row r="39903" spans="3:4">
      <c r="C39903" t="s">
        <v>15855</v>
      </c>
    </row>
    <row r="39904" spans="3:4">
      <c r="C39904" t="s">
        <v>15856</v>
      </c>
    </row>
    <row r="39905" spans="1:6">
      <c r="C39905" t="s">
        <v>15857</v>
      </c>
    </row>
    <row r="39906" spans="1:6">
      <c r="C39906" t="s">
        <v>15858</v>
      </c>
    </row>
    <row r="39907" spans="1:6">
      <c r="C39907" t="s">
        <v>15859</v>
      </c>
    </row>
    <row r="39908" spans="1:6">
      <c r="A39908">
        <v>9921</v>
      </c>
      <c r="C39908" t="s">
        <v>15860</v>
      </c>
      <c r="D39908" t="s">
        <v>15861</v>
      </c>
      <c r="F39908">
        <v>0</v>
      </c>
    </row>
    <row r="39909" spans="1:6">
      <c r="C39909" t="s">
        <v>15862</v>
      </c>
    </row>
    <row r="39910" spans="1:6">
      <c r="C39910" t="s">
        <v>15863</v>
      </c>
    </row>
    <row r="39911" spans="1:6">
      <c r="C39911" t="s">
        <v>15864</v>
      </c>
    </row>
    <row r="39912" spans="1:6">
      <c r="C39912" t="s">
        <v>15865</v>
      </c>
    </row>
    <row r="39913" spans="1:6">
      <c r="C39913" t="s">
        <v>15866</v>
      </c>
    </row>
    <row r="39914" spans="1:6">
      <c r="C39914" t="s">
        <v>15867</v>
      </c>
    </row>
    <row r="39915" spans="1:6">
      <c r="C39915" t="s">
        <v>15868</v>
      </c>
    </row>
    <row r="39916" spans="1:6">
      <c r="A39916">
        <v>9922</v>
      </c>
      <c r="C39916" t="s">
        <v>15869</v>
      </c>
      <c r="F39916">
        <v>0</v>
      </c>
    </row>
    <row r="39917" spans="1:6">
      <c r="C39917" t="s">
        <v>15870</v>
      </c>
    </row>
    <row r="39918" spans="1:6">
      <c r="C39918" t="s">
        <v>15871</v>
      </c>
    </row>
    <row r="39919" spans="1:6">
      <c r="C39919" t="s">
        <v>15872</v>
      </c>
    </row>
    <row r="39920" spans="1:6">
      <c r="C39920" t="s">
        <v>15873</v>
      </c>
    </row>
    <row r="39924" spans="1:3">
      <c r="A39924">
        <v>585</v>
      </c>
    </row>
    <row r="39927" spans="1:3">
      <c r="A39927" t="s">
        <v>15874</v>
      </c>
    </row>
    <row r="39929" spans="1:3">
      <c r="A39929" t="s">
        <v>15875</v>
      </c>
    </row>
    <row r="39931" spans="1:3">
      <c r="A39931" t="s">
        <v>15411</v>
      </c>
      <c r="B39931" t="s">
        <v>15184</v>
      </c>
      <c r="C39931" t="s">
        <v>2</v>
      </c>
    </row>
    <row r="39932" spans="1:3">
      <c r="A39932" t="s">
        <v>15412</v>
      </c>
    </row>
    <row r="39933" spans="1:3">
      <c r="A39933">
        <v>-1</v>
      </c>
      <c r="B39933">
        <v>-2</v>
      </c>
      <c r="C39933">
        <v>-3</v>
      </c>
    </row>
    <row r="39934" spans="1:3">
      <c r="A39934">
        <v>9923</v>
      </c>
      <c r="B39934" t="s">
        <v>15876</v>
      </c>
      <c r="C39934">
        <v>0</v>
      </c>
    </row>
    <row r="39935" spans="1:3">
      <c r="A39935">
        <v>9924</v>
      </c>
      <c r="B39935" t="s">
        <v>15877</v>
      </c>
      <c r="C39935">
        <v>0</v>
      </c>
    </row>
    <row r="39936" spans="1:3">
      <c r="A39936">
        <v>9925</v>
      </c>
      <c r="B39936" t="s">
        <v>15878</v>
      </c>
      <c r="C39936">
        <v>0</v>
      </c>
    </row>
    <row r="39937" spans="1:3">
      <c r="B39937" t="s">
        <v>15879</v>
      </c>
    </row>
    <row r="39938" spans="1:3">
      <c r="B39938" t="s">
        <v>15880</v>
      </c>
    </row>
    <row r="39939" spans="1:3">
      <c r="B39939" t="s">
        <v>15881</v>
      </c>
    </row>
    <row r="39940" spans="1:3">
      <c r="B39940" t="s">
        <v>15882</v>
      </c>
    </row>
    <row r="39941" spans="1:3">
      <c r="B39941" t="s">
        <v>15883</v>
      </c>
    </row>
    <row r="39942" spans="1:3">
      <c r="A39942">
        <v>9926</v>
      </c>
      <c r="B39942" t="s">
        <v>15884</v>
      </c>
      <c r="C39942">
        <v>0</v>
      </c>
    </row>
    <row r="39943" spans="1:3">
      <c r="B39943" t="s">
        <v>15885</v>
      </c>
    </row>
    <row r="39944" spans="1:3">
      <c r="B39944" t="s">
        <v>15886</v>
      </c>
    </row>
    <row r="39945" spans="1:3">
      <c r="B39945" t="s">
        <v>15887</v>
      </c>
    </row>
    <row r="39946" spans="1:3">
      <c r="A39946">
        <v>9927</v>
      </c>
      <c r="B39946" t="s">
        <v>15888</v>
      </c>
      <c r="C39946">
        <v>0</v>
      </c>
    </row>
    <row r="39947" spans="1:3">
      <c r="B39947" t="s">
        <v>15889</v>
      </c>
    </row>
    <row r="39948" spans="1:3">
      <c r="B39948" t="s">
        <v>15890</v>
      </c>
    </row>
    <row r="39949" spans="1:3">
      <c r="B39949" t="s">
        <v>15891</v>
      </c>
    </row>
    <row r="39950" spans="1:3">
      <c r="A39950">
        <v>9928</v>
      </c>
      <c r="B39950" t="s">
        <v>15892</v>
      </c>
    </row>
    <row r="39951" spans="1:3">
      <c r="A39951">
        <v>9929</v>
      </c>
      <c r="B39951" t="s">
        <v>15893</v>
      </c>
      <c r="C39951">
        <v>0</v>
      </c>
    </row>
    <row r="39952" spans="1:3">
      <c r="B39952" t="s">
        <v>15894</v>
      </c>
    </row>
    <row r="39953" spans="2:2">
      <c r="B39953" t="s">
        <v>15895</v>
      </c>
    </row>
    <row r="39954" spans="2:2">
      <c r="B39954" t="s">
        <v>15896</v>
      </c>
    </row>
    <row r="39955" spans="2:2">
      <c r="B39955" t="s">
        <v>15897</v>
      </c>
    </row>
    <row r="39956" spans="2:2">
      <c r="B39956" t="s">
        <v>15898</v>
      </c>
    </row>
    <row r="39957" spans="2:2">
      <c r="B39957" t="s">
        <v>15899</v>
      </c>
    </row>
    <row r="39958" spans="2:2">
      <c r="B39958" t="s">
        <v>15900</v>
      </c>
    </row>
    <row r="39959" spans="2:2">
      <c r="B39959" t="s">
        <v>15901</v>
      </c>
    </row>
    <row r="39960" spans="2:2">
      <c r="B39960" t="s">
        <v>15902</v>
      </c>
    </row>
    <row r="39961" spans="2:2">
      <c r="B39961" t="s">
        <v>15903</v>
      </c>
    </row>
    <row r="39962" spans="2:2">
      <c r="B39962" t="s">
        <v>15904</v>
      </c>
    </row>
    <row r="39963" spans="2:2">
      <c r="B39963" t="s">
        <v>15905</v>
      </c>
    </row>
    <row r="39964" spans="2:2">
      <c r="B39964" t="s">
        <v>15906</v>
      </c>
    </row>
    <row r="39965" spans="2:2">
      <c r="B39965" t="s">
        <v>15907</v>
      </c>
    </row>
    <row r="39966" spans="2:2">
      <c r="B39966" t="s">
        <v>15908</v>
      </c>
    </row>
    <row r="39967" spans="2:2">
      <c r="B39967" t="s">
        <v>15909</v>
      </c>
    </row>
    <row r="39968" spans="2:2">
      <c r="B39968" t="s">
        <v>15910</v>
      </c>
    </row>
    <row r="39969" spans="1:3">
      <c r="B39969" t="s">
        <v>15911</v>
      </c>
    </row>
    <row r="39970" spans="1:3">
      <c r="A39970">
        <v>9930</v>
      </c>
      <c r="B39970" t="s">
        <v>15912</v>
      </c>
      <c r="C39970">
        <v>0</v>
      </c>
    </row>
    <row r="39971" spans="1:3">
      <c r="B39971" t="s">
        <v>15913</v>
      </c>
    </row>
    <row r="39972" spans="1:3">
      <c r="B39972" t="s">
        <v>15914</v>
      </c>
    </row>
    <row r="39973" spans="1:3">
      <c r="B39973" t="s">
        <v>15915</v>
      </c>
    </row>
    <row r="39974" spans="1:3">
      <c r="B39974" t="s">
        <v>15916</v>
      </c>
    </row>
    <row r="39975" spans="1:3">
      <c r="B39975" t="s">
        <v>15917</v>
      </c>
    </row>
    <row r="39976" spans="1:3">
      <c r="B39976" t="s">
        <v>15918</v>
      </c>
    </row>
    <row r="39977" spans="1:3">
      <c r="B39977" t="s">
        <v>15919</v>
      </c>
    </row>
    <row r="39978" spans="1:3">
      <c r="B39978" t="s">
        <v>15920</v>
      </c>
    </row>
    <row r="39979" spans="1:3">
      <c r="A39979">
        <v>9931</v>
      </c>
      <c r="B39979" t="s">
        <v>15921</v>
      </c>
      <c r="C39979">
        <v>0</v>
      </c>
    </row>
    <row r="39980" spans="1:3">
      <c r="B39980" t="s">
        <v>15922</v>
      </c>
    </row>
    <row r="39984" spans="1:3">
      <c r="A39984">
        <v>586</v>
      </c>
    </row>
    <row r="39987" spans="1:3">
      <c r="A39987" t="s">
        <v>15411</v>
      </c>
      <c r="B39987" t="s">
        <v>15184</v>
      </c>
      <c r="C39987" t="s">
        <v>2</v>
      </c>
    </row>
    <row r="39988" spans="1:3">
      <c r="A39988" t="s">
        <v>15412</v>
      </c>
    </row>
    <row r="39989" spans="1:3">
      <c r="A39989">
        <v>-1</v>
      </c>
      <c r="B39989">
        <v>-2</v>
      </c>
      <c r="C39989">
        <v>-3</v>
      </c>
    </row>
    <row r="39990" spans="1:3">
      <c r="B39990" t="s">
        <v>15923</v>
      </c>
    </row>
    <row r="39991" spans="1:3">
      <c r="B39991" t="s">
        <v>15924</v>
      </c>
    </row>
    <row r="39992" spans="1:3">
      <c r="B39992" t="s">
        <v>15925</v>
      </c>
    </row>
    <row r="39993" spans="1:3">
      <c r="A39993">
        <v>9932</v>
      </c>
      <c r="B39993" t="s">
        <v>15926</v>
      </c>
      <c r="C39993">
        <v>0</v>
      </c>
    </row>
    <row r="39994" spans="1:3">
      <c r="B39994" t="s">
        <v>15927</v>
      </c>
    </row>
    <row r="39995" spans="1:3">
      <c r="B39995" t="s">
        <v>15928</v>
      </c>
    </row>
    <row r="39996" spans="1:3">
      <c r="A39996">
        <v>9933</v>
      </c>
      <c r="B39996" t="s">
        <v>15892</v>
      </c>
    </row>
    <row r="39997" spans="1:3">
      <c r="A39997">
        <v>9934</v>
      </c>
      <c r="B39997" t="s">
        <v>15892</v>
      </c>
    </row>
    <row r="39998" spans="1:3">
      <c r="A39998">
        <v>9935</v>
      </c>
      <c r="B39998" t="s">
        <v>15892</v>
      </c>
    </row>
    <row r="39999" spans="1:3">
      <c r="A39999">
        <v>9936</v>
      </c>
      <c r="B39999" t="s">
        <v>15892</v>
      </c>
    </row>
    <row r="40000" spans="1:3">
      <c r="A40000">
        <v>9937</v>
      </c>
      <c r="B40000" t="s">
        <v>15929</v>
      </c>
      <c r="C40000">
        <v>0</v>
      </c>
    </row>
    <row r="40001" spans="2:2">
      <c r="B40001" t="s">
        <v>15930</v>
      </c>
    </row>
    <row r="40002" spans="2:2">
      <c r="B40002" t="s">
        <v>15931</v>
      </c>
    </row>
    <row r="40003" spans="2:2">
      <c r="B40003" t="s">
        <v>15932</v>
      </c>
    </row>
    <row r="40004" spans="2:2">
      <c r="B40004" t="s">
        <v>15933</v>
      </c>
    </row>
    <row r="40005" spans="2:2">
      <c r="B40005" t="s">
        <v>15934</v>
      </c>
    </row>
    <row r="40006" spans="2:2">
      <c r="B40006" t="s">
        <v>15935</v>
      </c>
    </row>
    <row r="40007" spans="2:2">
      <c r="B40007" t="s">
        <v>15936</v>
      </c>
    </row>
    <row r="40008" spans="2:2">
      <c r="B40008" t="s">
        <v>15937</v>
      </c>
    </row>
    <row r="40009" spans="2:2">
      <c r="B40009" t="s">
        <v>15938</v>
      </c>
    </row>
    <row r="40010" spans="2:2">
      <c r="B40010" t="s">
        <v>15939</v>
      </c>
    </row>
    <row r="40011" spans="2:2">
      <c r="B40011" t="s">
        <v>15940</v>
      </c>
    </row>
    <row r="40012" spans="2:2">
      <c r="B40012" t="s">
        <v>15941</v>
      </c>
    </row>
    <row r="40013" spans="2:2">
      <c r="B40013" t="s">
        <v>15942</v>
      </c>
    </row>
    <row r="40014" spans="2:2">
      <c r="B40014" t="s">
        <v>15943</v>
      </c>
    </row>
    <row r="40015" spans="2:2">
      <c r="B40015" t="s">
        <v>15944</v>
      </c>
    </row>
    <row r="40016" spans="2:2">
      <c r="B40016" t="s">
        <v>15945</v>
      </c>
    </row>
    <row r="40017" spans="1:3">
      <c r="B40017" t="s">
        <v>15946</v>
      </c>
    </row>
    <row r="40018" spans="1:3">
      <c r="B40018" t="s">
        <v>15947</v>
      </c>
    </row>
    <row r="40019" spans="1:3">
      <c r="B40019" t="s">
        <v>15948</v>
      </c>
    </row>
    <row r="40020" spans="1:3">
      <c r="B40020" t="s">
        <v>15949</v>
      </c>
    </row>
    <row r="40021" spans="1:3">
      <c r="B40021" t="s">
        <v>15950</v>
      </c>
    </row>
    <row r="40022" spans="1:3">
      <c r="B40022" t="s">
        <v>15951</v>
      </c>
    </row>
    <row r="40023" spans="1:3">
      <c r="B40023" t="s">
        <v>15952</v>
      </c>
    </row>
    <row r="40024" spans="1:3">
      <c r="B40024" t="s">
        <v>15953</v>
      </c>
    </row>
    <row r="40025" spans="1:3">
      <c r="A40025">
        <v>9938</v>
      </c>
      <c r="B40025" t="s">
        <v>15954</v>
      </c>
      <c r="C40025">
        <v>0</v>
      </c>
    </row>
    <row r="40026" spans="1:3">
      <c r="B40026" t="s">
        <v>15955</v>
      </c>
    </row>
    <row r="40027" spans="1:3">
      <c r="B40027" t="s">
        <v>15956</v>
      </c>
    </row>
    <row r="40028" spans="1:3">
      <c r="B40028" t="s">
        <v>15957</v>
      </c>
    </row>
    <row r="40030" spans="1:3">
      <c r="A40030" t="s">
        <v>15958</v>
      </c>
    </row>
    <row r="40032" spans="1:3">
      <c r="A40032" t="s">
        <v>15959</v>
      </c>
    </row>
    <row r="40033" spans="1:4">
      <c r="A40033" t="s">
        <v>15960</v>
      </c>
    </row>
    <row r="40034" spans="1:4">
      <c r="A40034" t="s">
        <v>15961</v>
      </c>
    </row>
    <row r="40036" spans="1:4">
      <c r="A40036" t="s">
        <v>15962</v>
      </c>
    </row>
    <row r="40037" spans="1:4">
      <c r="A40037" t="s">
        <v>15963</v>
      </c>
    </row>
    <row r="40039" spans="1:4">
      <c r="A40039" t="s">
        <v>15964</v>
      </c>
    </row>
    <row r="40041" spans="1:4">
      <c r="A40041" t="s">
        <v>15965</v>
      </c>
    </row>
    <row r="40042" spans="1:4">
      <c r="A40042">
        <v>1</v>
      </c>
      <c r="B40042" t="s">
        <v>15966</v>
      </c>
      <c r="C40042">
        <v>2</v>
      </c>
      <c r="D40042" t="s">
        <v>15967</v>
      </c>
    </row>
    <row r="40043" spans="1:4">
      <c r="A40043">
        <v>3</v>
      </c>
      <c r="B40043" t="s">
        <v>15968</v>
      </c>
      <c r="C40043">
        <v>4</v>
      </c>
      <c r="D40043" t="s">
        <v>15969</v>
      </c>
    </row>
    <row r="40047" spans="1:4">
      <c r="A40047">
        <v>587</v>
      </c>
    </row>
    <row r="40050" spans="1:4">
      <c r="A40050" t="s">
        <v>15411</v>
      </c>
      <c r="B40050" t="s">
        <v>15184</v>
      </c>
      <c r="D40050" t="s">
        <v>2</v>
      </c>
    </row>
    <row r="40051" spans="1:4">
      <c r="A40051" t="s">
        <v>15412</v>
      </c>
    </row>
    <row r="40052" spans="1:4">
      <c r="A40052">
        <v>-1</v>
      </c>
      <c r="B40052">
        <v>-2</v>
      </c>
      <c r="D40052">
        <v>-3</v>
      </c>
    </row>
    <row r="40053" spans="1:4">
      <c r="A40053">
        <v>5</v>
      </c>
      <c r="B40053" t="s">
        <v>15970</v>
      </c>
      <c r="C40053" t="s">
        <v>15971</v>
      </c>
    </row>
    <row r="40054" spans="1:4">
      <c r="A40054" t="s">
        <v>15972</v>
      </c>
    </row>
    <row r="40055" spans="1:4">
      <c r="A40055" t="s">
        <v>15973</v>
      </c>
    </row>
    <row r="40056" spans="1:4">
      <c r="A40056">
        <v>1</v>
      </c>
      <c r="B40056" t="s">
        <v>15974</v>
      </c>
      <c r="C40056" t="s">
        <v>15975</v>
      </c>
    </row>
    <row r="40057" spans="1:4">
      <c r="A40057">
        <v>3</v>
      </c>
      <c r="B40057" t="s">
        <v>15976</v>
      </c>
      <c r="C40057" t="s">
        <v>15977</v>
      </c>
    </row>
    <row r="40058" spans="1:4">
      <c r="A40058">
        <v>5</v>
      </c>
      <c r="B40058" t="s">
        <v>15978</v>
      </c>
      <c r="C40058" t="s">
        <v>15979</v>
      </c>
    </row>
    <row r="40059" spans="1:4">
      <c r="A40059">
        <v>7</v>
      </c>
      <c r="B40059" t="s">
        <v>15980</v>
      </c>
      <c r="C40059" t="s">
        <v>15981</v>
      </c>
    </row>
    <row r="40060" spans="1:4">
      <c r="A40060" t="s">
        <v>15982</v>
      </c>
      <c r="C40060" t="s">
        <v>15983</v>
      </c>
    </row>
    <row r="40062" spans="1:4">
      <c r="A40062" t="s">
        <v>15984</v>
      </c>
    </row>
    <row r="40064" spans="1:4">
      <c r="A40064" t="s">
        <v>15985</v>
      </c>
    </row>
    <row r="40066" spans="1:1">
      <c r="A40066" t="s">
        <v>15986</v>
      </c>
    </row>
    <row r="40068" spans="1:1">
      <c r="A40068" t="s">
        <v>15987</v>
      </c>
    </row>
    <row r="40069" spans="1:1">
      <c r="A40069" t="s">
        <v>15988</v>
      </c>
    </row>
    <row r="40071" spans="1:1">
      <c r="A40071" t="s">
        <v>15989</v>
      </c>
    </row>
    <row r="40073" spans="1:1">
      <c r="A40073" t="s">
        <v>15990</v>
      </c>
    </row>
    <row r="40074" spans="1:1">
      <c r="A40074" t="s">
        <v>15991</v>
      </c>
    </row>
    <row r="40075" spans="1:1">
      <c r="A40075" t="s">
        <v>15992</v>
      </c>
    </row>
    <row r="40076" spans="1:1">
      <c r="A40076" t="s">
        <v>15993</v>
      </c>
    </row>
    <row r="40078" spans="1:1">
      <c r="A40078" t="s">
        <v>15994</v>
      </c>
    </row>
    <row r="40079" spans="1:1">
      <c r="A40079" t="s">
        <v>15995</v>
      </c>
    </row>
    <row r="40081" spans="1:5">
      <c r="A40081" t="s">
        <v>15996</v>
      </c>
    </row>
    <row r="40083" spans="1:5">
      <c r="A40083" t="s">
        <v>15997</v>
      </c>
    </row>
    <row r="40084" spans="1:5">
      <c r="A40084" t="s">
        <v>15998</v>
      </c>
    </row>
    <row r="40085" spans="1:5">
      <c r="A40085" t="s">
        <v>15999</v>
      </c>
    </row>
    <row r="40086" spans="1:5">
      <c r="A40086" t="s">
        <v>16000</v>
      </c>
    </row>
    <row r="40088" spans="1:5">
      <c r="B40088" t="s">
        <v>16001</v>
      </c>
    </row>
    <row r="40090" spans="1:5">
      <c r="D40090">
        <v>1</v>
      </c>
      <c r="E40090" t="s">
        <v>16002</v>
      </c>
    </row>
    <row r="40091" spans="1:5">
      <c r="B40091">
        <v>2</v>
      </c>
      <c r="E40091" t="s">
        <v>16003</v>
      </c>
    </row>
    <row r="40092" spans="1:5">
      <c r="B40092">
        <v>3</v>
      </c>
      <c r="E40092" t="s">
        <v>16004</v>
      </c>
    </row>
    <row r="40093" spans="1:5">
      <c r="B40093">
        <v>4</v>
      </c>
      <c r="E40093" t="s">
        <v>16005</v>
      </c>
    </row>
    <row r="40094" spans="1:5">
      <c r="B40094" t="s">
        <v>16006</v>
      </c>
    </row>
    <row r="40096" spans="1:5">
      <c r="B40096" t="s">
        <v>16007</v>
      </c>
    </row>
    <row r="40097" spans="1:8">
      <c r="B40097" t="s">
        <v>16008</v>
      </c>
    </row>
    <row r="40098" spans="1:8">
      <c r="B40098" t="s">
        <v>16009</v>
      </c>
    </row>
    <row r="40099" spans="1:8">
      <c r="B40099" t="s">
        <v>16010</v>
      </c>
    </row>
    <row r="40100" spans="1:8">
      <c r="B40100" t="s">
        <v>16011</v>
      </c>
    </row>
    <row r="40101" spans="1:8">
      <c r="B40101" t="s">
        <v>16012</v>
      </c>
    </row>
    <row r="40102" spans="1:8">
      <c r="B40102" t="s">
        <v>16013</v>
      </c>
    </row>
    <row r="40103" spans="1:8">
      <c r="A40103">
        <v>9939</v>
      </c>
      <c r="B40103" t="s">
        <v>16014</v>
      </c>
      <c r="H40103">
        <v>0</v>
      </c>
    </row>
    <row r="40104" spans="1:8">
      <c r="A40104">
        <v>9940</v>
      </c>
      <c r="B40104" t="s">
        <v>16015</v>
      </c>
      <c r="H40104">
        <v>0</v>
      </c>
    </row>
    <row r="40105" spans="1:8">
      <c r="B40105" t="s">
        <v>16016</v>
      </c>
    </row>
    <row r="40106" spans="1:8">
      <c r="B40106" t="s">
        <v>16017</v>
      </c>
    </row>
    <row r="40107" spans="1:8">
      <c r="B40107" t="s">
        <v>16018</v>
      </c>
    </row>
    <row r="40112" spans="1:8">
      <c r="A40112">
        <v>588</v>
      </c>
    </row>
    <row r="40114" spans="1:10">
      <c r="A40114" t="s">
        <v>15411</v>
      </c>
      <c r="D40114" t="s">
        <v>15184</v>
      </c>
      <c r="I40114" t="s">
        <v>2</v>
      </c>
    </row>
    <row r="40115" spans="1:10">
      <c r="A40115" t="s">
        <v>15412</v>
      </c>
    </row>
    <row r="40116" spans="1:10">
      <c r="A40116">
        <v>-1</v>
      </c>
      <c r="E40116">
        <v>-2</v>
      </c>
      <c r="I40116">
        <v>-3</v>
      </c>
    </row>
    <row r="40117" spans="1:10">
      <c r="A40117">
        <v>9941</v>
      </c>
      <c r="B40117" t="s">
        <v>16019</v>
      </c>
      <c r="I40117">
        <v>0</v>
      </c>
      <c r="J40117" t="s">
        <v>16020</v>
      </c>
    </row>
    <row r="40118" spans="1:10">
      <c r="B40118" t="s">
        <v>16021</v>
      </c>
    </row>
    <row r="40119" spans="1:10">
      <c r="B40119" t="s">
        <v>16022</v>
      </c>
    </row>
    <row r="40120" spans="1:10">
      <c r="B40120" t="s">
        <v>16023</v>
      </c>
    </row>
    <row r="40121" spans="1:10">
      <c r="B40121" t="s">
        <v>16024</v>
      </c>
      <c r="D40121" t="s">
        <v>16025</v>
      </c>
      <c r="E40121" t="s">
        <v>16026</v>
      </c>
      <c r="F40121" t="s">
        <v>16027</v>
      </c>
      <c r="H40121" t="s">
        <v>16028</v>
      </c>
    </row>
    <row r="40122" spans="1:10">
      <c r="B40122" t="s">
        <v>16024</v>
      </c>
      <c r="D40122" t="s">
        <v>16025</v>
      </c>
      <c r="E40122" t="s">
        <v>16029</v>
      </c>
      <c r="F40122" t="s">
        <v>16030</v>
      </c>
      <c r="G40122" t="s">
        <v>16031</v>
      </c>
    </row>
    <row r="40123" spans="1:10">
      <c r="B40123" t="s">
        <v>16032</v>
      </c>
    </row>
    <row r="40124" spans="1:10">
      <c r="B40124" t="s">
        <v>16033</v>
      </c>
    </row>
    <row r="40125" spans="1:10">
      <c r="B40125" t="s">
        <v>16034</v>
      </c>
    </row>
    <row r="40126" spans="1:10">
      <c r="B40126" t="s">
        <v>16035</v>
      </c>
    </row>
    <row r="40127" spans="1:10">
      <c r="B40127" t="s">
        <v>16036</v>
      </c>
    </row>
    <row r="40128" spans="1:10">
      <c r="B40128">
        <v>1</v>
      </c>
      <c r="C40128" t="s">
        <v>16037</v>
      </c>
    </row>
    <row r="40129" spans="2:3">
      <c r="C40129" t="s">
        <v>16038</v>
      </c>
    </row>
    <row r="40130" spans="2:3">
      <c r="B40130">
        <v>2</v>
      </c>
      <c r="C40130" t="s">
        <v>16039</v>
      </c>
    </row>
    <row r="40131" spans="2:3">
      <c r="B40131">
        <v>3</v>
      </c>
      <c r="C40131" t="s">
        <v>16040</v>
      </c>
    </row>
    <row r="40132" spans="2:3">
      <c r="B40132">
        <v>4</v>
      </c>
      <c r="C40132" t="s">
        <v>16041</v>
      </c>
    </row>
    <row r="40133" spans="2:3">
      <c r="B40133">
        <v>5</v>
      </c>
      <c r="C40133" t="s">
        <v>16042</v>
      </c>
    </row>
    <row r="40134" spans="2:3">
      <c r="B40134">
        <v>6</v>
      </c>
      <c r="C40134" t="s">
        <v>16043</v>
      </c>
    </row>
    <row r="40135" spans="2:3">
      <c r="B40135">
        <v>7</v>
      </c>
      <c r="C40135" t="s">
        <v>16044</v>
      </c>
    </row>
    <row r="40136" spans="2:3">
      <c r="C40136" t="s">
        <v>16045</v>
      </c>
    </row>
    <row r="40137" spans="2:3">
      <c r="B40137">
        <v>8</v>
      </c>
      <c r="C40137" t="s">
        <v>16046</v>
      </c>
    </row>
    <row r="40138" spans="2:3">
      <c r="B40138">
        <v>9</v>
      </c>
      <c r="C40138" t="s">
        <v>16047</v>
      </c>
    </row>
    <row r="40139" spans="2:3">
      <c r="C40139" t="s">
        <v>16048</v>
      </c>
    </row>
    <row r="40140" spans="2:3">
      <c r="C40140" t="s">
        <v>16049</v>
      </c>
    </row>
    <row r="40177" spans="1:1">
      <c r="A40177">
        <v>589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18666-9882-40BD-AC7B-3B77CA24C3A6}">
  <dimension ref="F4:Q39"/>
  <sheetViews>
    <sheetView tabSelected="1" topLeftCell="A4" zoomScale="70" zoomScaleNormal="70" workbookViewId="0">
      <selection activeCell="G10" sqref="G10"/>
    </sheetView>
  </sheetViews>
  <sheetFormatPr defaultColWidth="8" defaultRowHeight="14.5"/>
  <cols>
    <col min="1" max="1" width="5.58203125" style="658" customWidth="1"/>
    <col min="2" max="2" width="4.1640625" style="658" customWidth="1"/>
    <col min="3" max="3" width="8" style="658" customWidth="1"/>
    <col min="4" max="12" width="8" style="658"/>
    <col min="13" max="13" width="9.25" style="658" bestFit="1" customWidth="1"/>
    <col min="14" max="16384" width="8" style="658"/>
  </cols>
  <sheetData>
    <row r="4" spans="6:17">
      <c r="F4" s="714" t="s">
        <v>16693</v>
      </c>
      <c r="G4" s="714"/>
      <c r="H4" s="714"/>
      <c r="I4" s="714"/>
      <c r="J4" s="714"/>
      <c r="K4" s="714"/>
      <c r="L4" s="714"/>
      <c r="M4" s="714"/>
      <c r="N4" s="714"/>
      <c r="O4" s="714"/>
      <c r="P4" s="714"/>
      <c r="Q4" s="714"/>
    </row>
    <row r="5" spans="6:17">
      <c r="F5" s="714"/>
      <c r="G5" s="714"/>
      <c r="H5" s="714"/>
      <c r="I5" s="714"/>
      <c r="J5" s="714"/>
      <c r="K5" s="714"/>
      <c r="L5" s="714"/>
      <c r="M5" s="714"/>
      <c r="N5" s="714"/>
      <c r="O5" s="714"/>
      <c r="P5" s="714"/>
      <c r="Q5" s="714"/>
    </row>
    <row r="6" spans="6:17">
      <c r="F6" s="714"/>
      <c r="G6" s="714"/>
      <c r="H6" s="714"/>
      <c r="I6" s="714"/>
      <c r="J6" s="714"/>
      <c r="K6" s="714"/>
      <c r="L6" s="714"/>
      <c r="M6" s="714"/>
      <c r="N6" s="714"/>
      <c r="O6" s="714"/>
      <c r="P6" s="714"/>
      <c r="Q6" s="714"/>
    </row>
    <row r="7" spans="6:17">
      <c r="F7" s="714"/>
      <c r="G7" s="714"/>
      <c r="H7" s="714"/>
      <c r="I7" s="714"/>
      <c r="J7" s="714"/>
      <c r="K7" s="714"/>
      <c r="L7" s="714"/>
      <c r="M7" s="714"/>
      <c r="N7" s="714"/>
      <c r="O7" s="714"/>
      <c r="P7" s="714"/>
      <c r="Q7" s="714"/>
    </row>
    <row r="9" spans="6:17" ht="15.5">
      <c r="J9" s="795" t="s">
        <v>16730</v>
      </c>
      <c r="K9" s="796"/>
      <c r="L9" s="796"/>
      <c r="M9" s="797">
        <v>45814</v>
      </c>
    </row>
    <row r="10" spans="6:17" ht="15.5">
      <c r="J10" s="795"/>
      <c r="K10" s="795"/>
      <c r="L10" s="795"/>
      <c r="M10" s="795"/>
    </row>
    <row r="11" spans="6:17" ht="15.5">
      <c r="J11" s="798" t="s">
        <v>16690</v>
      </c>
      <c r="K11" s="798"/>
      <c r="L11" s="798"/>
      <c r="M11" s="795"/>
    </row>
    <row r="24" spans="10:12">
      <c r="J24" s="715" t="s">
        <v>16691</v>
      </c>
      <c r="K24" s="715"/>
      <c r="L24" s="715"/>
    </row>
    <row r="35" spans="10:12">
      <c r="J35" s="716" t="s">
        <v>16692</v>
      </c>
      <c r="K35" s="717"/>
      <c r="L35" s="717"/>
    </row>
    <row r="36" spans="10:12">
      <c r="J36" s="717"/>
      <c r="K36" s="717"/>
      <c r="L36" s="717"/>
    </row>
    <row r="37" spans="10:12">
      <c r="J37" s="717"/>
      <c r="K37" s="717"/>
      <c r="L37" s="717"/>
    </row>
    <row r="38" spans="10:12">
      <c r="J38" s="717"/>
      <c r="K38" s="717"/>
      <c r="L38" s="717"/>
    </row>
    <row r="39" spans="10:12">
      <c r="J39" s="717"/>
      <c r="K39" s="717"/>
      <c r="L39" s="717"/>
    </row>
  </sheetData>
  <mergeCells count="4">
    <mergeCell ref="F4:Q7"/>
    <mergeCell ref="J11:L11"/>
    <mergeCell ref="J24:L24"/>
    <mergeCell ref="J35:L39"/>
  </mergeCells>
  <pageMargins left="0.7" right="0.7" top="0.75" bottom="0.75" header="0.3" footer="0.3"/>
  <pageSetup orientation="portrait" r:id="rId1"/>
  <headerFooter>
    <oddHeader xml:space="preserve">&amp;CKenya Water Accounts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0AAAA-433D-4B3D-AF56-E67FF236758E}">
  <dimension ref="B1:C14"/>
  <sheetViews>
    <sheetView zoomScale="80" zoomScaleNormal="80" workbookViewId="0">
      <selection sqref="A1:XFD1048576"/>
    </sheetView>
  </sheetViews>
  <sheetFormatPr defaultColWidth="7.9140625" defaultRowHeight="13"/>
  <cols>
    <col min="1" max="1" width="4.33203125" style="693" customWidth="1"/>
    <col min="2" max="2" width="11.9140625" style="693" customWidth="1"/>
    <col min="3" max="3" width="75.9140625" style="693" customWidth="1"/>
    <col min="4" max="16384" width="7.9140625" style="693"/>
  </cols>
  <sheetData>
    <row r="1" spans="2:3" ht="13.5" thickBot="1"/>
    <row r="2" spans="2:3" ht="13.5" thickBot="1">
      <c r="B2" s="694" t="s">
        <v>16694</v>
      </c>
      <c r="C2" s="695"/>
    </row>
    <row r="3" spans="2:3" ht="13.5" thickBot="1">
      <c r="B3" s="696" t="s">
        <v>16695</v>
      </c>
      <c r="C3" s="696" t="s">
        <v>16696</v>
      </c>
    </row>
    <row r="4" spans="2:3" ht="13.5" thickBot="1">
      <c r="B4" s="697" t="s">
        <v>16697</v>
      </c>
      <c r="C4" s="697" t="s">
        <v>16698</v>
      </c>
    </row>
    <row r="5" spans="2:3" ht="13.5" thickBot="1">
      <c r="B5" s="698" t="s">
        <v>16699</v>
      </c>
      <c r="C5" s="698" t="s">
        <v>16700</v>
      </c>
    </row>
    <row r="6" spans="2:3" ht="13.5" thickBot="1">
      <c r="B6" s="699" t="s">
        <v>16701</v>
      </c>
      <c r="C6" s="700" t="s">
        <v>16702</v>
      </c>
    </row>
    <row r="7" spans="2:3" ht="13.5" thickBot="1">
      <c r="B7" s="701" t="s">
        <v>16703</v>
      </c>
      <c r="C7" s="701" t="s">
        <v>16704</v>
      </c>
    </row>
    <row r="8" spans="2:3" ht="13.5" thickBot="1"/>
    <row r="9" spans="2:3" ht="13.5" thickBot="1">
      <c r="B9" s="694" t="s">
        <v>16705</v>
      </c>
      <c r="C9" s="695"/>
    </row>
    <row r="10" spans="2:3" ht="13.5" thickBot="1">
      <c r="B10" s="696" t="s">
        <v>16706</v>
      </c>
      <c r="C10" s="696" t="s">
        <v>16707</v>
      </c>
    </row>
    <row r="11" spans="2:3" ht="13.5" thickBot="1">
      <c r="B11" s="702" t="s">
        <v>16708</v>
      </c>
      <c r="C11" s="702" t="s">
        <v>16709</v>
      </c>
    </row>
    <row r="12" spans="2:3" ht="13.5" thickBot="1">
      <c r="B12" s="703" t="s">
        <v>16710</v>
      </c>
      <c r="C12" s="703" t="s">
        <v>16711</v>
      </c>
    </row>
    <row r="14" spans="2:3">
      <c r="B14" s="704"/>
      <c r="C14" s="70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5753B-B6AA-4728-A5A2-5E1F33887EE6}">
  <dimension ref="B2:F23"/>
  <sheetViews>
    <sheetView workbookViewId="0">
      <selection sqref="A1:XFD1048576"/>
    </sheetView>
  </sheetViews>
  <sheetFormatPr defaultColWidth="8.83203125" defaultRowHeight="13"/>
  <cols>
    <col min="1" max="1" width="3.1640625" style="441" customWidth="1"/>
    <col min="2" max="2" width="38" style="441" customWidth="1"/>
    <col min="3" max="4" width="8.83203125" style="441"/>
    <col min="5" max="5" width="9.9140625" style="441" bestFit="1" customWidth="1"/>
    <col min="6" max="16384" width="8.83203125" style="441"/>
  </cols>
  <sheetData>
    <row r="2" spans="2:6">
      <c r="B2" s="441" t="s">
        <v>16237</v>
      </c>
      <c r="C2" s="583">
        <v>1</v>
      </c>
      <c r="D2" s="441" t="s">
        <v>16237</v>
      </c>
      <c r="E2" s="583">
        <v>3.6</v>
      </c>
      <c r="F2" s="441" t="s">
        <v>16238</v>
      </c>
    </row>
    <row r="3" spans="2:6">
      <c r="B3" s="441" t="s">
        <v>16239</v>
      </c>
      <c r="C3" s="583">
        <v>1</v>
      </c>
      <c r="D3" s="441" t="s">
        <v>16240</v>
      </c>
      <c r="E3" s="583">
        <v>44.4</v>
      </c>
      <c r="F3" s="441" t="s">
        <v>16241</v>
      </c>
    </row>
    <row r="4" spans="2:6">
      <c r="C4" s="583">
        <v>1</v>
      </c>
      <c r="D4" s="441" t="s">
        <v>16241</v>
      </c>
      <c r="E4" s="583">
        <f>1/1000</f>
        <v>1E-3</v>
      </c>
      <c r="F4" s="441" t="s">
        <v>16238</v>
      </c>
    </row>
    <row r="5" spans="2:6">
      <c r="B5" s="441" t="s">
        <v>16242</v>
      </c>
      <c r="C5" s="583">
        <v>1</v>
      </c>
      <c r="D5" s="441" t="s">
        <v>16243</v>
      </c>
      <c r="E5" s="583">
        <v>3.1999999999999999E-5</v>
      </c>
      <c r="F5" s="441" t="s">
        <v>16238</v>
      </c>
    </row>
    <row r="6" spans="2:6">
      <c r="B6" s="441" t="s">
        <v>16244</v>
      </c>
      <c r="C6" s="583">
        <v>1</v>
      </c>
      <c r="D6" s="441" t="s">
        <v>16240</v>
      </c>
      <c r="E6" s="583">
        <v>4.2999999999999997E-2</v>
      </c>
      <c r="F6" s="441" t="s">
        <v>16238</v>
      </c>
    </row>
    <row r="7" spans="2:6">
      <c r="C7" s="583">
        <v>1</v>
      </c>
      <c r="D7" s="441" t="s">
        <v>16245</v>
      </c>
      <c r="E7" s="583">
        <v>3.5800000000000003E-5</v>
      </c>
      <c r="F7" s="441" t="s">
        <v>16238</v>
      </c>
    </row>
    <row r="8" spans="2:6">
      <c r="B8" s="441" t="s">
        <v>16246</v>
      </c>
      <c r="C8" s="583">
        <v>1</v>
      </c>
      <c r="D8" s="441" t="s">
        <v>16240</v>
      </c>
      <c r="E8" s="583">
        <v>4.3099999999999999E-2</v>
      </c>
      <c r="F8" s="441" t="s">
        <v>16238</v>
      </c>
    </row>
    <row r="9" spans="2:6">
      <c r="C9" s="583">
        <v>1</v>
      </c>
      <c r="D9" s="441" t="s">
        <v>16243</v>
      </c>
      <c r="E9" s="583">
        <v>3.4999999999999997E-5</v>
      </c>
      <c r="F9" s="441" t="s">
        <v>16238</v>
      </c>
    </row>
    <row r="10" spans="2:6">
      <c r="B10" s="441" t="s">
        <v>16247</v>
      </c>
      <c r="C10" s="583">
        <v>1</v>
      </c>
      <c r="D10" s="441" t="s">
        <v>16240</v>
      </c>
      <c r="E10" s="583">
        <v>4.3799999999999999E-2</v>
      </c>
      <c r="F10" s="441" t="s">
        <v>16238</v>
      </c>
    </row>
    <row r="11" spans="2:6">
      <c r="B11" s="441" t="s">
        <v>16248</v>
      </c>
      <c r="C11" s="583">
        <v>1</v>
      </c>
      <c r="D11" s="441" t="s">
        <v>16243</v>
      </c>
      <c r="E11" s="583">
        <v>3.4400000000000003E-5</v>
      </c>
      <c r="F11" s="441" t="s">
        <v>16238</v>
      </c>
    </row>
    <row r="12" spans="2:6">
      <c r="C12" s="583">
        <v>1</v>
      </c>
      <c r="D12" s="441" t="s">
        <v>16243</v>
      </c>
      <c r="E12" s="583">
        <v>3.7400000000000001E-5</v>
      </c>
      <c r="F12" s="441" t="s">
        <v>16238</v>
      </c>
    </row>
    <row r="13" spans="2:6">
      <c r="B13" s="441" t="s">
        <v>16249</v>
      </c>
      <c r="C13" s="583">
        <v>1</v>
      </c>
      <c r="D13" s="441" t="s">
        <v>16240</v>
      </c>
      <c r="E13" s="583">
        <v>4.6100000000000002E-2</v>
      </c>
      <c r="F13" s="441" t="s">
        <v>16238</v>
      </c>
    </row>
    <row r="14" spans="2:6">
      <c r="B14" s="441" t="s">
        <v>16250</v>
      </c>
      <c r="C14" s="583">
        <v>13</v>
      </c>
      <c r="D14" s="441" t="s">
        <v>1203</v>
      </c>
      <c r="E14" s="583">
        <v>6.4999999999999997E-4</v>
      </c>
      <c r="F14" s="441" t="s">
        <v>16238</v>
      </c>
    </row>
    <row r="15" spans="2:6">
      <c r="B15" s="441" t="s">
        <v>16251</v>
      </c>
      <c r="C15" s="583">
        <v>1</v>
      </c>
      <c r="D15" s="441" t="s">
        <v>16243</v>
      </c>
      <c r="E15" s="441">
        <v>3.3000000000000003E-5</v>
      </c>
      <c r="F15" s="441" t="s">
        <v>16238</v>
      </c>
    </row>
    <row r="16" spans="2:6">
      <c r="B16" s="441" t="s">
        <v>67</v>
      </c>
      <c r="C16" s="583">
        <v>1</v>
      </c>
      <c r="D16" s="441" t="s">
        <v>16245</v>
      </c>
      <c r="E16" s="583">
        <v>3.4199999999999998E-5</v>
      </c>
      <c r="F16" s="441" t="s">
        <v>16238</v>
      </c>
    </row>
    <row r="17" spans="2:6">
      <c r="B17" s="441" t="s">
        <v>16252</v>
      </c>
      <c r="C17" s="583">
        <v>1</v>
      </c>
      <c r="D17" s="441" t="s">
        <v>1203</v>
      </c>
      <c r="E17" s="583">
        <v>2.5999999999999998E-5</v>
      </c>
      <c r="F17" s="441" t="s">
        <v>16238</v>
      </c>
    </row>
    <row r="18" spans="2:6">
      <c r="B18" s="441" t="s">
        <v>16253</v>
      </c>
      <c r="C18" s="583">
        <v>1</v>
      </c>
      <c r="D18" s="441" t="s">
        <v>16243</v>
      </c>
      <c r="E18" s="583">
        <v>3.3500000000000001E-5</v>
      </c>
      <c r="F18" s="441" t="s">
        <v>16238</v>
      </c>
    </row>
    <row r="19" spans="2:6">
      <c r="B19" s="441" t="s">
        <v>16729</v>
      </c>
      <c r="C19" s="583">
        <v>1000</v>
      </c>
      <c r="D19" s="441" t="s">
        <v>16240</v>
      </c>
      <c r="E19" s="583">
        <v>4.1840000000000002</v>
      </c>
      <c r="F19" s="441" t="s">
        <v>16238</v>
      </c>
    </row>
    <row r="20" spans="2:6">
      <c r="B20" s="441" t="s">
        <v>16254</v>
      </c>
      <c r="C20" s="583">
        <v>1</v>
      </c>
      <c r="D20" s="441" t="s">
        <v>10899</v>
      </c>
      <c r="E20" s="583">
        <v>3.0000000000000001E-5</v>
      </c>
      <c r="F20" s="441" t="s">
        <v>16238</v>
      </c>
    </row>
    <row r="21" spans="2:6">
      <c r="B21" s="441" t="s">
        <v>16255</v>
      </c>
      <c r="C21" s="583">
        <v>1</v>
      </c>
      <c r="D21" s="441" t="s">
        <v>16256</v>
      </c>
      <c r="E21" s="583">
        <v>1.6E-2</v>
      </c>
      <c r="F21" s="441" t="s">
        <v>16238</v>
      </c>
    </row>
    <row r="22" spans="2:6">
      <c r="B22" s="441" t="s">
        <v>16257</v>
      </c>
      <c r="C22" s="583">
        <v>1</v>
      </c>
      <c r="D22" s="441" t="s">
        <v>16258</v>
      </c>
      <c r="E22" s="583">
        <v>3.5999999999999998E-6</v>
      </c>
      <c r="F22" s="441" t="s">
        <v>16238</v>
      </c>
    </row>
    <row r="23" spans="2:6">
      <c r="B23" s="441" t="s">
        <v>16686</v>
      </c>
      <c r="C23" s="583">
        <v>1</v>
      </c>
      <c r="D23" s="441" t="s">
        <v>16077</v>
      </c>
      <c r="E23" s="583">
        <v>3.5800000000000003E-5</v>
      </c>
      <c r="F23" s="441" t="s">
        <v>16238</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0F9DD-1AAE-4C8A-9B28-9C9516BF8318}">
  <dimension ref="A1:AD99"/>
  <sheetViews>
    <sheetView topLeftCell="A4" zoomScale="48" zoomScaleNormal="48" workbookViewId="0">
      <pane xSplit="3" ySplit="2" topLeftCell="J6" activePane="bottomRight" state="frozen"/>
      <selection activeCell="I28" sqref="I28"/>
      <selection pane="topRight" activeCell="I28" sqref="I28"/>
      <selection pane="bottomLeft" activeCell="I28" sqref="I28"/>
      <selection pane="bottomRight" activeCell="I28" sqref="I28"/>
    </sheetView>
  </sheetViews>
  <sheetFormatPr defaultColWidth="8.83203125" defaultRowHeight="13"/>
  <cols>
    <col min="1" max="1" width="2.6640625" style="441" customWidth="1"/>
    <col min="2" max="2" width="40.5" style="688" customWidth="1"/>
    <col min="3" max="3" width="1.58203125" style="441" customWidth="1"/>
    <col min="4" max="4" width="17.4140625" style="441" bestFit="1" customWidth="1"/>
    <col min="5" max="5" width="16.08203125" style="441" bestFit="1" customWidth="1"/>
    <col min="6" max="6" width="18" style="441" bestFit="1" customWidth="1"/>
    <col min="7" max="7" width="19.33203125" style="441" bestFit="1" customWidth="1"/>
    <col min="8" max="8" width="17.1640625" style="441" bestFit="1" customWidth="1"/>
    <col min="9" max="9" width="17.83203125" style="441" bestFit="1" customWidth="1"/>
    <col min="10" max="10" width="15.5" style="441" bestFit="1" customWidth="1"/>
    <col min="11" max="11" width="18.4140625" style="441" bestFit="1" customWidth="1"/>
    <col min="12" max="12" width="16.08203125" style="441" customWidth="1"/>
    <col min="13" max="14" width="19.33203125" style="441" bestFit="1" customWidth="1"/>
    <col min="15" max="15" width="5.08203125" style="441" bestFit="1" customWidth="1"/>
    <col min="16" max="17" width="20.08203125" style="441" bestFit="1" customWidth="1"/>
    <col min="18" max="18" width="19.5" style="441" bestFit="1" customWidth="1"/>
    <col min="19" max="19" width="18.9140625" style="441" bestFit="1" customWidth="1"/>
    <col min="20" max="20" width="26.58203125" style="441" bestFit="1" customWidth="1"/>
    <col min="21" max="21" width="21" style="441" bestFit="1" customWidth="1"/>
    <col min="22" max="22" width="21.4140625" style="441" bestFit="1" customWidth="1"/>
    <col min="23" max="23" width="14.9140625" style="441" bestFit="1" customWidth="1"/>
    <col min="24" max="25" width="20.1640625" style="441" customWidth="1"/>
    <col min="26" max="27" width="17.33203125" style="441" bestFit="1" customWidth="1"/>
    <col min="28" max="28" width="17.4140625" style="441" bestFit="1" customWidth="1"/>
    <col min="29" max="29" width="16.1640625" style="441" bestFit="1" customWidth="1"/>
    <col min="30" max="30" width="17.6640625" style="441" bestFit="1" customWidth="1"/>
    <col min="31" max="16384" width="8.83203125" style="441"/>
  </cols>
  <sheetData>
    <row r="1" spans="1:28" hidden="1">
      <c r="Q1" s="442" t="s">
        <v>16625</v>
      </c>
      <c r="T1" s="441" t="s">
        <v>16626</v>
      </c>
    </row>
    <row r="2" spans="1:28" hidden="1">
      <c r="A2" s="441" t="s">
        <v>16627</v>
      </c>
      <c r="G2" s="443"/>
      <c r="H2" s="443"/>
      <c r="Q2" s="444"/>
      <c r="T2" s="441" t="s">
        <v>16628</v>
      </c>
    </row>
    <row r="3" spans="1:28" hidden="1"/>
    <row r="4" spans="1:28" ht="26">
      <c r="B4" s="413" t="s">
        <v>16629</v>
      </c>
      <c r="C4" s="414"/>
      <c r="D4" s="719" t="s">
        <v>16603</v>
      </c>
      <c r="E4" s="718"/>
      <c r="F4" s="718"/>
      <c r="G4" s="718"/>
      <c r="H4" s="718"/>
      <c r="I4" s="718"/>
      <c r="J4" s="718"/>
      <c r="K4" s="718"/>
      <c r="L4" s="718"/>
      <c r="M4" s="718"/>
      <c r="N4" s="720"/>
      <c r="O4" s="415"/>
      <c r="P4" s="718" t="s">
        <v>16604</v>
      </c>
      <c r="Q4" s="718"/>
      <c r="R4" s="718"/>
      <c r="S4" s="415"/>
      <c r="T4" s="416" t="s">
        <v>16715</v>
      </c>
      <c r="U4" s="416" t="s">
        <v>16716</v>
      </c>
      <c r="V4" s="417" t="s">
        <v>16359</v>
      </c>
      <c r="W4" s="416" t="s">
        <v>16717</v>
      </c>
      <c r="X4" s="418"/>
      <c r="Y4" s="418"/>
      <c r="AB4" s="442"/>
    </row>
    <row r="5" spans="1:28" ht="71" customHeight="1">
      <c r="B5" s="419"/>
      <c r="C5" s="420"/>
      <c r="D5" s="421" t="s">
        <v>16650</v>
      </c>
      <c r="E5" s="421" t="s">
        <v>16610</v>
      </c>
      <c r="F5" s="421" t="s">
        <v>16611</v>
      </c>
      <c r="G5" s="421" t="s">
        <v>16612</v>
      </c>
      <c r="H5" s="421" t="s">
        <v>16577</v>
      </c>
      <c r="I5" s="421" t="s">
        <v>16613</v>
      </c>
      <c r="J5" s="421" t="s">
        <v>16583</v>
      </c>
      <c r="K5" s="421" t="s">
        <v>16584</v>
      </c>
      <c r="L5" s="422" t="s">
        <v>16585</v>
      </c>
      <c r="M5" s="422" t="s">
        <v>16607</v>
      </c>
      <c r="N5" s="423" t="s">
        <v>16614</v>
      </c>
      <c r="O5" s="414"/>
      <c r="P5" s="421" t="s">
        <v>16540</v>
      </c>
      <c r="Q5" s="421" t="s">
        <v>16608</v>
      </c>
      <c r="R5" s="421" t="s">
        <v>16615</v>
      </c>
      <c r="S5" s="421" t="s">
        <v>16679</v>
      </c>
      <c r="T5" s="416"/>
      <c r="U5" s="416"/>
      <c r="V5" s="424"/>
      <c r="W5" s="416"/>
      <c r="X5" s="425"/>
      <c r="Y5" s="425"/>
    </row>
    <row r="6" spans="1:28">
      <c r="B6" s="435" t="s">
        <v>16630</v>
      </c>
      <c r="C6" s="435"/>
      <c r="D6" s="428"/>
      <c r="E6" s="428"/>
      <c r="F6" s="428"/>
      <c r="G6" s="428"/>
      <c r="H6" s="428"/>
      <c r="I6" s="428"/>
      <c r="J6" s="428"/>
      <c r="K6" s="428"/>
      <c r="L6" s="428"/>
      <c r="M6" s="428"/>
      <c r="N6" s="428"/>
      <c r="O6" s="428"/>
      <c r="P6" s="428"/>
      <c r="Q6" s="428"/>
      <c r="R6" s="428"/>
      <c r="S6" s="428"/>
      <c r="T6" s="428"/>
      <c r="U6" s="428"/>
      <c r="V6" s="428"/>
      <c r="W6" s="428"/>
      <c r="X6" s="425"/>
      <c r="Y6" s="425"/>
    </row>
    <row r="7" spans="1:28">
      <c r="B7" s="435" t="s">
        <v>16713</v>
      </c>
      <c r="C7" s="435"/>
      <c r="D7" s="428"/>
      <c r="E7" s="428"/>
      <c r="F7" s="428"/>
      <c r="G7" s="428"/>
      <c r="H7" s="428"/>
      <c r="I7" s="428"/>
      <c r="J7" s="428"/>
      <c r="K7" s="428"/>
      <c r="L7" s="428"/>
      <c r="M7" s="428"/>
      <c r="N7" s="428"/>
      <c r="O7" s="428"/>
      <c r="P7" s="428"/>
      <c r="Q7" s="428"/>
      <c r="R7" s="428"/>
      <c r="S7" s="428"/>
      <c r="T7" s="428"/>
      <c r="U7" s="428"/>
      <c r="V7" s="428"/>
      <c r="W7" s="428"/>
      <c r="X7" s="425"/>
      <c r="Y7" s="425"/>
    </row>
    <row r="8" spans="1:28">
      <c r="B8" s="426" t="s">
        <v>16455</v>
      </c>
      <c r="C8" s="427"/>
      <c r="D8" s="428"/>
      <c r="E8" s="428"/>
      <c r="F8" s="428"/>
      <c r="G8" s="428"/>
      <c r="H8" s="428"/>
      <c r="I8" s="428"/>
      <c r="J8" s="428"/>
      <c r="K8" s="428"/>
      <c r="L8" s="428"/>
      <c r="M8" s="428"/>
      <c r="N8" s="428">
        <f>SUM(D8:M8)</f>
        <v>0</v>
      </c>
      <c r="O8" s="428"/>
      <c r="P8" s="429"/>
      <c r="Q8" s="430"/>
      <c r="R8" s="431"/>
      <c r="S8" s="660">
        <f>'Table 9.13(a)'!E5*'Price Summary'!G11</f>
        <v>7460085617.8294563</v>
      </c>
      <c r="T8" s="431"/>
      <c r="U8" s="431">
        <f>V49-SUM(N8:T8)</f>
        <v>0</v>
      </c>
      <c r="V8" s="431">
        <f>SUM(N8:U8)</f>
        <v>7460085617.8294563</v>
      </c>
      <c r="W8" s="431">
        <f t="shared" ref="W8:W13" si="0">V8-V49</f>
        <v>0</v>
      </c>
      <c r="X8" s="425"/>
      <c r="Y8" s="425"/>
    </row>
    <row r="9" spans="1:28">
      <c r="B9" s="426" t="s">
        <v>16458</v>
      </c>
      <c r="C9" s="427"/>
      <c r="D9" s="428"/>
      <c r="E9" s="428"/>
      <c r="F9" s="428"/>
      <c r="G9" s="428"/>
      <c r="H9" s="428"/>
      <c r="I9" s="428"/>
      <c r="J9" s="428"/>
      <c r="K9" s="428"/>
      <c r="L9" s="428"/>
      <c r="M9" s="428"/>
      <c r="N9" s="428">
        <f t="shared" ref="N9:N43" si="1">SUM(D9:M9)</f>
        <v>0</v>
      </c>
      <c r="O9" s="428"/>
      <c r="P9" s="429"/>
      <c r="Q9" s="430"/>
      <c r="R9" s="428"/>
      <c r="S9" s="659">
        <f>'Table 9.13(a)'!E6*'Price Summary'!G9</f>
        <v>26151419518.211609</v>
      </c>
      <c r="T9" s="428"/>
      <c r="U9" s="431">
        <f>V50-SUM(N9:T9)</f>
        <v>0</v>
      </c>
      <c r="V9" s="431">
        <f t="shared" ref="V9:V37" si="2">SUM(N9:U9)</f>
        <v>26151419518.211609</v>
      </c>
      <c r="W9" s="431">
        <f t="shared" si="0"/>
        <v>0</v>
      </c>
      <c r="X9" s="425"/>
      <c r="Y9" s="425"/>
    </row>
    <row r="10" spans="1:28">
      <c r="B10" s="426" t="s">
        <v>16451</v>
      </c>
      <c r="C10" s="427"/>
      <c r="D10" s="428"/>
      <c r="E10" s="428"/>
      <c r="F10" s="428"/>
      <c r="G10" s="428"/>
      <c r="H10" s="428"/>
      <c r="I10" s="428"/>
      <c r="J10" s="428"/>
      <c r="K10" s="428"/>
      <c r="L10" s="428"/>
      <c r="M10" s="428"/>
      <c r="N10" s="428">
        <f t="shared" si="1"/>
        <v>0</v>
      </c>
      <c r="O10" s="428"/>
      <c r="P10" s="429"/>
      <c r="Q10" s="430"/>
      <c r="R10" s="428"/>
      <c r="S10" s="659">
        <f>'Table 9.13(a)'!E7*'Price Summary'!G5</f>
        <v>12279419603.415783</v>
      </c>
      <c r="T10" s="428"/>
      <c r="U10" s="431">
        <f>V51-SUM(N10:T10)</f>
        <v>0</v>
      </c>
      <c r="V10" s="431">
        <f t="shared" si="2"/>
        <v>12279419603.415783</v>
      </c>
      <c r="W10" s="431">
        <f t="shared" si="0"/>
        <v>0</v>
      </c>
      <c r="X10" s="425"/>
      <c r="Y10" s="425"/>
    </row>
    <row r="11" spans="1:28">
      <c r="B11" s="426" t="s">
        <v>16592</v>
      </c>
      <c r="C11" s="427"/>
      <c r="D11" s="428"/>
      <c r="E11" s="431"/>
      <c r="F11" s="428"/>
      <c r="G11" s="431"/>
      <c r="H11" s="431"/>
      <c r="I11" s="428"/>
      <c r="J11" s="428"/>
      <c r="K11" s="428"/>
      <c r="L11" s="428"/>
      <c r="M11" s="428"/>
      <c r="N11" s="428">
        <f t="shared" si="1"/>
        <v>0</v>
      </c>
      <c r="O11" s="428"/>
      <c r="P11" s="429"/>
      <c r="Q11" s="430"/>
      <c r="R11" s="428"/>
      <c r="S11" s="659">
        <f>'Table 9.13(a)'!E8*'Price Summary'!G7</f>
        <v>55179977794.489227</v>
      </c>
      <c r="T11" s="431"/>
      <c r="U11" s="431">
        <f>V52-SUM(N11:T11)</f>
        <v>0</v>
      </c>
      <c r="V11" s="431">
        <f t="shared" si="2"/>
        <v>55179977794.489227</v>
      </c>
      <c r="W11" s="431">
        <f t="shared" si="0"/>
        <v>0</v>
      </c>
      <c r="X11" s="425"/>
      <c r="Y11" s="425"/>
    </row>
    <row r="12" spans="1:28">
      <c r="B12" s="426" t="s">
        <v>16648</v>
      </c>
      <c r="C12" s="427"/>
      <c r="D12" s="659">
        <f>'Table 9.13(a)'!E9*'Price Summary'!G15</f>
        <v>255454.54545454541</v>
      </c>
      <c r="E12" s="431"/>
      <c r="F12" s="431"/>
      <c r="G12" s="428"/>
      <c r="H12" s="428"/>
      <c r="I12" s="428"/>
      <c r="J12" s="428"/>
      <c r="K12" s="428"/>
      <c r="L12" s="428"/>
      <c r="M12" s="428"/>
      <c r="N12" s="428">
        <f>SUM(D12:M12)</f>
        <v>255454.54545454541</v>
      </c>
      <c r="O12" s="428"/>
      <c r="P12" s="429"/>
      <c r="Q12" s="430"/>
      <c r="R12" s="433"/>
      <c r="S12" s="448"/>
      <c r="T12" s="431"/>
      <c r="U12" s="431">
        <f>V53-SUM(N12:T12)</f>
        <v>0</v>
      </c>
      <c r="V12" s="431">
        <f t="shared" si="2"/>
        <v>255454.54545454541</v>
      </c>
      <c r="W12" s="431">
        <f t="shared" si="0"/>
        <v>0</v>
      </c>
      <c r="X12" s="425"/>
      <c r="Y12" s="425"/>
    </row>
    <row r="13" spans="1:28">
      <c r="B13" s="426" t="s">
        <v>16649</v>
      </c>
      <c r="C13" s="427"/>
      <c r="D13" s="431"/>
      <c r="E13" s="428"/>
      <c r="F13" s="431"/>
      <c r="G13" s="431"/>
      <c r="H13" s="431"/>
      <c r="I13" s="428"/>
      <c r="J13" s="428"/>
      <c r="K13" s="428"/>
      <c r="L13" s="428"/>
      <c r="M13" s="428"/>
      <c r="N13" s="428">
        <f t="shared" si="1"/>
        <v>0</v>
      </c>
      <c r="O13" s="428"/>
      <c r="P13" s="429"/>
      <c r="Q13" s="430"/>
      <c r="R13" s="429"/>
      <c r="S13" s="662">
        <f>'Table 9.13(a)'!E10*'Price Summary'!$J$27</f>
        <v>754606293750</v>
      </c>
      <c r="T13" s="431"/>
      <c r="U13" s="431">
        <v>0</v>
      </c>
      <c r="V13" s="431">
        <f t="shared" si="2"/>
        <v>754606293750</v>
      </c>
      <c r="W13" s="431">
        <f t="shared" si="0"/>
        <v>133706250</v>
      </c>
      <c r="X13" s="425"/>
      <c r="Y13" s="425"/>
      <c r="Z13" s="445"/>
      <c r="AA13" s="445"/>
      <c r="AB13" s="445"/>
    </row>
    <row r="14" spans="1:28" s="446" customFormat="1" ht="13.5" thickBot="1">
      <c r="B14" s="674" t="s">
        <v>16723</v>
      </c>
      <c r="C14" s="675"/>
      <c r="D14" s="681">
        <f>SUM(D8:D13)</f>
        <v>255454.54545454541</v>
      </c>
      <c r="E14" s="681">
        <f t="shared" ref="E14:M14" si="3">SUM(E8:E13)</f>
        <v>0</v>
      </c>
      <c r="F14" s="681">
        <f t="shared" si="3"/>
        <v>0</v>
      </c>
      <c r="G14" s="681">
        <f t="shared" si="3"/>
        <v>0</v>
      </c>
      <c r="H14" s="681">
        <f t="shared" si="3"/>
        <v>0</v>
      </c>
      <c r="I14" s="681">
        <f t="shared" si="3"/>
        <v>0</v>
      </c>
      <c r="J14" s="681">
        <f t="shared" si="3"/>
        <v>0</v>
      </c>
      <c r="K14" s="681">
        <f t="shared" si="3"/>
        <v>0</v>
      </c>
      <c r="L14" s="681">
        <f t="shared" si="3"/>
        <v>0</v>
      </c>
      <c r="M14" s="681">
        <f t="shared" si="3"/>
        <v>0</v>
      </c>
      <c r="N14" s="681"/>
      <c r="O14" s="681"/>
      <c r="P14" s="681">
        <f>SUM(P8:P13)</f>
        <v>0</v>
      </c>
      <c r="Q14" s="430"/>
      <c r="R14" s="681">
        <f t="shared" ref="R14" si="4">SUM(R8:R13)</f>
        <v>0</v>
      </c>
      <c r="S14" s="681">
        <f>SUM(S8:S13)</f>
        <v>855677196283.94604</v>
      </c>
      <c r="T14" s="681"/>
      <c r="U14" s="681">
        <f>SUM(U8:U13)</f>
        <v>0</v>
      </c>
      <c r="V14" s="681">
        <f>SUM(V8:V13)</f>
        <v>855677451738.49158</v>
      </c>
      <c r="W14" s="681">
        <f>SUM(W8:W13)</f>
        <v>133706250</v>
      </c>
      <c r="X14" s="665"/>
      <c r="Y14" s="665"/>
    </row>
    <row r="15" spans="1:28">
      <c r="B15" s="668" t="str">
        <f>'Table 9.13(a)'!A12</f>
        <v>IMPORTS:</v>
      </c>
      <c r="C15" s="669"/>
      <c r="D15" s="670"/>
      <c r="E15" s="671"/>
      <c r="F15" s="670"/>
      <c r="G15" s="670"/>
      <c r="H15" s="670"/>
      <c r="I15" s="671"/>
      <c r="J15" s="671"/>
      <c r="K15" s="671"/>
      <c r="L15" s="671"/>
      <c r="M15" s="671"/>
      <c r="N15" s="671"/>
      <c r="O15" s="671"/>
      <c r="P15" s="672"/>
      <c r="Q15" s="673"/>
      <c r="R15" s="672"/>
      <c r="S15" s="670"/>
      <c r="T15" s="670"/>
      <c r="U15" s="670">
        <f>V56-SUM(N15:T15)</f>
        <v>0</v>
      </c>
      <c r="V15" s="670">
        <f t="shared" si="2"/>
        <v>0</v>
      </c>
      <c r="W15" s="670">
        <f>V15-V56</f>
        <v>0</v>
      </c>
      <c r="X15" s="425"/>
      <c r="Y15" s="425"/>
      <c r="Z15" s="445"/>
      <c r="AA15" s="445"/>
      <c r="AB15" s="445"/>
    </row>
    <row r="16" spans="1:28">
      <c r="B16" s="426" t="s">
        <v>13</v>
      </c>
      <c r="C16" s="427"/>
      <c r="D16" s="428"/>
      <c r="E16" s="428"/>
      <c r="F16" s="428"/>
      <c r="G16" s="428"/>
      <c r="H16" s="428"/>
      <c r="I16" s="428"/>
      <c r="J16" s="428"/>
      <c r="K16" s="428"/>
      <c r="L16" s="428"/>
      <c r="M16" s="428"/>
      <c r="N16" s="428">
        <f t="shared" si="1"/>
        <v>0</v>
      </c>
      <c r="O16" s="428"/>
      <c r="P16" s="429"/>
      <c r="Q16" s="430"/>
      <c r="R16" s="659">
        <f>'Table 9.13(a)'!D14*'Price Summary'!H19</f>
        <v>22921498223.076927</v>
      </c>
      <c r="S16" s="656"/>
      <c r="T16" s="433"/>
      <c r="U16" s="431">
        <f>(V58+('Table 9.13(a)'!I14*'Price Summary'!J19))-SUM(N16:T16)</f>
        <v>20211738276.923065</v>
      </c>
      <c r="V16" s="431">
        <f t="shared" si="2"/>
        <v>43133236499.999992</v>
      </c>
      <c r="W16" s="433">
        <f t="shared" ref="W16:W29" si="5">V16-V58</f>
        <v>-42494423.076927185</v>
      </c>
      <c r="X16" s="425"/>
      <c r="Y16" s="425"/>
      <c r="Z16" s="442"/>
    </row>
    <row r="17" spans="2:30">
      <c r="B17" s="426" t="s">
        <v>16441</v>
      </c>
      <c r="C17" s="427"/>
      <c r="D17" s="428"/>
      <c r="E17" s="428"/>
      <c r="F17" s="428"/>
      <c r="G17" s="428"/>
      <c r="H17" s="428"/>
      <c r="I17" s="428"/>
      <c r="J17" s="428"/>
      <c r="K17" s="428"/>
      <c r="L17" s="428"/>
      <c r="M17" s="428"/>
      <c r="N17" s="428">
        <f t="shared" si="1"/>
        <v>0</v>
      </c>
      <c r="O17" s="428"/>
      <c r="P17" s="429"/>
      <c r="Q17" s="430"/>
      <c r="R17" s="659">
        <f>'Table 9.13(a)'!D15*'Price Summary'!H29</f>
        <v>28554392336.257309</v>
      </c>
      <c r="S17" s="428"/>
      <c r="T17" s="433"/>
      <c r="U17" s="431">
        <f t="shared" ref="U17:U27" si="6">V59-SUM(N17:T17)</f>
        <v>2505332483.1871376</v>
      </c>
      <c r="V17" s="431">
        <f t="shared" si="2"/>
        <v>31059724819.444447</v>
      </c>
      <c r="W17" s="431">
        <f t="shared" si="5"/>
        <v>0</v>
      </c>
      <c r="X17" s="425"/>
      <c r="Y17" s="425"/>
    </row>
    <row r="18" spans="2:30">
      <c r="B18" s="426" t="s">
        <v>16565</v>
      </c>
      <c r="C18" s="427"/>
      <c r="D18" s="428"/>
      <c r="E18" s="428"/>
      <c r="F18" s="428"/>
      <c r="G18" s="428"/>
      <c r="H18" s="428"/>
      <c r="I18" s="428"/>
      <c r="J18" s="428"/>
      <c r="K18" s="428"/>
      <c r="L18" s="428"/>
      <c r="M18" s="428"/>
      <c r="N18" s="428">
        <f t="shared" si="1"/>
        <v>0</v>
      </c>
      <c r="O18" s="428"/>
      <c r="P18" s="429"/>
      <c r="Q18" s="430"/>
      <c r="R18" s="660">
        <f>'Table 9.13(a)'!D16*'Price Summary'!H21</f>
        <v>18692695.855522387</v>
      </c>
      <c r="S18" s="428"/>
      <c r="T18" s="429"/>
      <c r="U18" s="431">
        <f t="shared" si="6"/>
        <v>2211304.1444776095</v>
      </c>
      <c r="V18" s="431">
        <f t="shared" si="2"/>
        <v>20903999.999999996</v>
      </c>
      <c r="W18" s="431">
        <f t="shared" si="5"/>
        <v>0</v>
      </c>
      <c r="X18" s="425"/>
      <c r="Y18" s="425"/>
    </row>
    <row r="19" spans="2:30">
      <c r="B19" s="426" t="s">
        <v>16246</v>
      </c>
      <c r="C19" s="427"/>
      <c r="D19" s="428"/>
      <c r="E19" s="428"/>
      <c r="F19" s="428"/>
      <c r="G19" s="428"/>
      <c r="H19" s="428"/>
      <c r="I19" s="428"/>
      <c r="J19" s="428"/>
      <c r="K19" s="428"/>
      <c r="L19" s="428"/>
      <c r="M19" s="428"/>
      <c r="N19" s="428">
        <f t="shared" si="1"/>
        <v>0</v>
      </c>
      <c r="O19" s="428"/>
      <c r="P19" s="429"/>
      <c r="Q19" s="430"/>
      <c r="R19" s="660">
        <f>'Table 9.13(a)'!D17*'Price Summary'!H23</f>
        <v>29437082022.857147</v>
      </c>
      <c r="S19" s="428"/>
      <c r="T19" s="429"/>
      <c r="U19" s="431">
        <f t="shared" si="6"/>
        <v>43528255201.542862</v>
      </c>
      <c r="V19" s="431">
        <f t="shared" si="2"/>
        <v>72965337224.400009</v>
      </c>
      <c r="W19" s="431">
        <f t="shared" si="5"/>
        <v>0</v>
      </c>
      <c r="X19" s="425"/>
      <c r="Y19" s="425"/>
    </row>
    <row r="20" spans="2:30">
      <c r="B20" s="426" t="s">
        <v>16442</v>
      </c>
      <c r="C20" s="427"/>
      <c r="D20" s="428"/>
      <c r="E20" s="428"/>
      <c r="F20" s="428"/>
      <c r="G20" s="428"/>
      <c r="H20" s="428"/>
      <c r="I20" s="428"/>
      <c r="J20" s="428"/>
      <c r="K20" s="428"/>
      <c r="L20" s="428"/>
      <c r="M20" s="428"/>
      <c r="N20" s="428">
        <f t="shared" si="1"/>
        <v>0</v>
      </c>
      <c r="O20" s="428"/>
      <c r="P20" s="429"/>
      <c r="Q20" s="430"/>
      <c r="R20" s="660">
        <f>'Table 9.13(a)'!D18*'Price Summary'!H37</f>
        <v>23033226.744186047</v>
      </c>
      <c r="S20" s="428"/>
      <c r="T20" s="433"/>
      <c r="U20" s="431">
        <f t="shared" si="6"/>
        <v>13659932.792355772</v>
      </c>
      <c r="V20" s="431">
        <f t="shared" si="2"/>
        <v>36693159.53654182</v>
      </c>
      <c r="W20" s="431">
        <f t="shared" si="5"/>
        <v>0</v>
      </c>
      <c r="X20" s="425"/>
      <c r="Y20" s="425"/>
    </row>
    <row r="21" spans="2:30">
      <c r="B21" s="426" t="s">
        <v>16566</v>
      </c>
      <c r="C21" s="427"/>
      <c r="D21" s="428"/>
      <c r="E21" s="428"/>
      <c r="F21" s="428"/>
      <c r="G21" s="428"/>
      <c r="H21" s="428"/>
      <c r="I21" s="428"/>
      <c r="J21" s="428"/>
      <c r="K21" s="428"/>
      <c r="L21" s="428"/>
      <c r="M21" s="428"/>
      <c r="N21" s="428">
        <f t="shared" si="1"/>
        <v>0</v>
      </c>
      <c r="O21" s="428"/>
      <c r="P21" s="429"/>
      <c r="Q21" s="430"/>
      <c r="R21" s="660">
        <f>'Table 9.13(a)'!D19*'Price Summary'!H25</f>
        <v>137602103.03030303</v>
      </c>
      <c r="S21" s="428"/>
      <c r="T21" s="429"/>
      <c r="U21" s="431">
        <f t="shared" si="6"/>
        <v>120373448.02060604</v>
      </c>
      <c r="V21" s="431">
        <f t="shared" si="2"/>
        <v>257975551.05090907</v>
      </c>
      <c r="W21" s="431">
        <f t="shared" si="5"/>
        <v>0</v>
      </c>
      <c r="X21" s="425"/>
      <c r="Y21" s="425"/>
    </row>
    <row r="22" spans="2:30">
      <c r="B22" s="426" t="s">
        <v>16631</v>
      </c>
      <c r="C22" s="427"/>
      <c r="D22" s="428"/>
      <c r="E22" s="428"/>
      <c r="F22" s="428"/>
      <c r="G22" s="428"/>
      <c r="H22" s="428"/>
      <c r="I22" s="428"/>
      <c r="J22" s="428"/>
      <c r="K22" s="428"/>
      <c r="L22" s="428"/>
      <c r="M22" s="428"/>
      <c r="N22" s="428">
        <f t="shared" si="1"/>
        <v>0</v>
      </c>
      <c r="O22" s="428"/>
      <c r="P22" s="429"/>
      <c r="Q22" s="430"/>
      <c r="R22" s="429"/>
      <c r="S22" s="428"/>
      <c r="T22" s="429"/>
      <c r="U22" s="431">
        <f t="shared" si="6"/>
        <v>0</v>
      </c>
      <c r="V22" s="431">
        <f t="shared" si="2"/>
        <v>0</v>
      </c>
      <c r="W22" s="431">
        <f t="shared" si="5"/>
        <v>0</v>
      </c>
      <c r="X22" s="425"/>
      <c r="Y22" s="425"/>
    </row>
    <row r="23" spans="2:30">
      <c r="B23" s="426" t="s">
        <v>16568</v>
      </c>
      <c r="C23" s="427"/>
      <c r="D23" s="428"/>
      <c r="E23" s="428"/>
      <c r="F23" s="428"/>
      <c r="G23" s="428"/>
      <c r="H23" s="428"/>
      <c r="I23" s="428"/>
      <c r="J23" s="428"/>
      <c r="K23" s="428"/>
      <c r="L23" s="428"/>
      <c r="M23" s="428"/>
      <c r="N23" s="428">
        <f t="shared" si="1"/>
        <v>0</v>
      </c>
      <c r="O23" s="428"/>
      <c r="P23" s="429"/>
      <c r="Q23" s="430"/>
      <c r="R23" s="664">
        <f>'Table 9.13(a)'!D22*'Price Summary'!H35</f>
        <v>624696312.84916186</v>
      </c>
      <c r="S23" s="428"/>
      <c r="T23" s="429"/>
      <c r="U23" s="431">
        <f t="shared" si="6"/>
        <v>5851776124.7672253</v>
      </c>
      <c r="V23" s="431">
        <f t="shared" si="2"/>
        <v>6476472437.6163874</v>
      </c>
      <c r="W23" s="431">
        <f t="shared" si="5"/>
        <v>0</v>
      </c>
      <c r="X23" s="425"/>
      <c r="Y23" s="425"/>
    </row>
    <row r="24" spans="2:30">
      <c r="B24" s="426" t="s">
        <v>16569</v>
      </c>
      <c r="C24" s="427"/>
      <c r="D24" s="428"/>
      <c r="E24" s="428"/>
      <c r="F24" s="428"/>
      <c r="G24" s="428"/>
      <c r="H24" s="428"/>
      <c r="I24" s="428"/>
      <c r="J24" s="428"/>
      <c r="K24" s="428"/>
      <c r="L24" s="428"/>
      <c r="M24" s="428"/>
      <c r="N24" s="428">
        <f t="shared" si="1"/>
        <v>0</v>
      </c>
      <c r="O24" s="428"/>
      <c r="P24" s="429"/>
      <c r="Q24" s="430"/>
      <c r="R24" s="660">
        <f>'Table 9.13(a)'!D23*'Price Summary'!H53</f>
        <v>1636438228.2910635</v>
      </c>
      <c r="S24" s="428"/>
      <c r="T24" s="429"/>
      <c r="U24" s="431">
        <f t="shared" si="6"/>
        <v>647912871.13532043</v>
      </c>
      <c r="V24" s="431">
        <f t="shared" si="2"/>
        <v>2284351099.426384</v>
      </c>
      <c r="W24" s="431">
        <f t="shared" si="5"/>
        <v>0</v>
      </c>
      <c r="X24" s="425"/>
      <c r="Y24" s="425"/>
    </row>
    <row r="25" spans="2:30">
      <c r="B25" s="426" t="s">
        <v>16570</v>
      </c>
      <c r="C25" s="427"/>
      <c r="D25" s="428"/>
      <c r="E25" s="428"/>
      <c r="F25" s="428"/>
      <c r="G25" s="428"/>
      <c r="H25" s="428"/>
      <c r="I25" s="428"/>
      <c r="J25" s="428"/>
      <c r="K25" s="428"/>
      <c r="L25" s="428"/>
      <c r="M25" s="428"/>
      <c r="N25" s="428">
        <f t="shared" si="1"/>
        <v>0</v>
      </c>
      <c r="O25" s="428"/>
      <c r="P25" s="429"/>
      <c r="Q25" s="430"/>
      <c r="R25" s="664">
        <f>'Table 9.13(a)'!D24*'Price Summary'!H55</f>
        <v>625268513.75202239</v>
      </c>
      <c r="S25" s="428"/>
      <c r="T25" s="429"/>
      <c r="U25" s="431">
        <f t="shared" si="6"/>
        <v>479264230.03382838</v>
      </c>
      <c r="V25" s="431">
        <f t="shared" si="2"/>
        <v>1104532743.7858508</v>
      </c>
      <c r="W25" s="431">
        <f t="shared" si="5"/>
        <v>0</v>
      </c>
      <c r="X25" s="425"/>
      <c r="Y25" s="425"/>
    </row>
    <row r="26" spans="2:30">
      <c r="B26" s="426" t="s">
        <v>16571</v>
      </c>
      <c r="C26" s="427"/>
      <c r="D26" s="428"/>
      <c r="E26" s="428"/>
      <c r="F26" s="428"/>
      <c r="G26" s="428"/>
      <c r="H26" s="428"/>
      <c r="I26" s="428"/>
      <c r="J26" s="428"/>
      <c r="K26" s="428"/>
      <c r="L26" s="428"/>
      <c r="M26" s="428"/>
      <c r="N26" s="428">
        <f t="shared" si="1"/>
        <v>0</v>
      </c>
      <c r="O26" s="428"/>
      <c r="P26" s="429"/>
      <c r="Q26" s="430"/>
      <c r="R26" s="662">
        <f>'Table 9.13(a)'!D25*'Price Summary'!H39</f>
        <v>9295385073.2648716</v>
      </c>
      <c r="S26" s="428"/>
      <c r="T26" s="429"/>
      <c r="U26" s="431">
        <f t="shared" si="6"/>
        <v>1895.0300006866455</v>
      </c>
      <c r="V26" s="431">
        <f t="shared" si="2"/>
        <v>9295386968.2948723</v>
      </c>
      <c r="W26" s="431">
        <f t="shared" si="5"/>
        <v>0</v>
      </c>
      <c r="X26" s="425"/>
      <c r="Y26" s="425"/>
    </row>
    <row r="27" spans="2:30">
      <c r="B27" s="426" t="s">
        <v>140</v>
      </c>
      <c r="C27" s="427"/>
      <c r="D27" s="428"/>
      <c r="E27" s="431"/>
      <c r="F27" s="428"/>
      <c r="G27" s="431"/>
      <c r="H27" s="431"/>
      <c r="I27" s="428"/>
      <c r="J27" s="428"/>
      <c r="K27" s="428"/>
      <c r="L27" s="428"/>
      <c r="M27" s="428"/>
      <c r="N27" s="428">
        <f t="shared" si="1"/>
        <v>0</v>
      </c>
      <c r="O27" s="428"/>
      <c r="P27" s="429"/>
      <c r="Q27" s="430"/>
      <c r="R27" s="429"/>
      <c r="S27" s="431"/>
      <c r="T27" s="433"/>
      <c r="U27" s="431">
        <f t="shared" si="6"/>
        <v>0</v>
      </c>
      <c r="V27" s="431">
        <f t="shared" si="2"/>
        <v>0</v>
      </c>
      <c r="W27" s="431">
        <f t="shared" si="5"/>
        <v>0</v>
      </c>
      <c r="X27" s="425"/>
      <c r="Y27" s="425"/>
    </row>
    <row r="28" spans="2:30">
      <c r="B28" s="426" t="s">
        <v>16654</v>
      </c>
      <c r="C28" s="427"/>
      <c r="D28" s="428"/>
      <c r="E28" s="431"/>
      <c r="F28" s="431"/>
      <c r="G28" s="428"/>
      <c r="H28" s="428"/>
      <c r="I28" s="428"/>
      <c r="J28" s="428"/>
      <c r="K28" s="428"/>
      <c r="L28" s="428"/>
      <c r="M28" s="428"/>
      <c r="N28" s="428">
        <f t="shared" si="1"/>
        <v>0</v>
      </c>
      <c r="O28" s="428"/>
      <c r="P28" s="429"/>
      <c r="Q28" s="430"/>
      <c r="R28" s="659">
        <f>'Table 9.13(a)'!D20*'Price Summary'!H31</f>
        <v>11583804476.256983</v>
      </c>
      <c r="S28" s="431"/>
      <c r="T28" s="433"/>
      <c r="U28" s="431">
        <f>(V70+('Table 9.13(a)'!I20*'Price Summary'!J31))-SUM(N28:T28)</f>
        <v>38124306956.238358</v>
      </c>
      <c r="V28" s="431">
        <f t="shared" si="2"/>
        <v>49708111432.495338</v>
      </c>
      <c r="W28" s="433">
        <f t="shared" si="5"/>
        <v>-249049.11546325684</v>
      </c>
      <c r="X28" s="425"/>
      <c r="Y28" s="425"/>
    </row>
    <row r="29" spans="2:30">
      <c r="B29" s="426" t="s">
        <v>16653</v>
      </c>
      <c r="C29" s="427"/>
      <c r="D29" s="428"/>
      <c r="E29" s="431"/>
      <c r="F29" s="431"/>
      <c r="G29" s="428"/>
      <c r="H29" s="428"/>
      <c r="I29" s="428"/>
      <c r="J29" s="428"/>
      <c r="K29" s="428"/>
      <c r="L29" s="428"/>
      <c r="M29" s="428"/>
      <c r="N29" s="428">
        <f t="shared" si="1"/>
        <v>0</v>
      </c>
      <c r="O29" s="428"/>
      <c r="P29" s="429"/>
      <c r="Q29" s="430"/>
      <c r="R29" s="659">
        <f>'Table 9.13(a)'!D21*'Price Summary'!H33</f>
        <v>116075.41899441341</v>
      </c>
      <c r="S29" s="431"/>
      <c r="T29" s="433"/>
      <c r="U29" s="431">
        <f>V71-SUM(N29:T29)</f>
        <v>531452.28119180619</v>
      </c>
      <c r="V29" s="431">
        <f t="shared" si="2"/>
        <v>647527.70018621965</v>
      </c>
      <c r="W29" s="431">
        <f t="shared" si="5"/>
        <v>0</v>
      </c>
      <c r="X29" s="425"/>
      <c r="Y29" s="425"/>
    </row>
    <row r="30" spans="2:30">
      <c r="B30" s="426" t="s">
        <v>16596</v>
      </c>
      <c r="C30" s="427"/>
      <c r="D30" s="428"/>
      <c r="E30" s="428"/>
      <c r="F30" s="428"/>
      <c r="G30" s="431"/>
      <c r="H30" s="431"/>
      <c r="I30" s="428"/>
      <c r="J30" s="428"/>
      <c r="K30" s="428"/>
      <c r="L30" s="428"/>
      <c r="M30" s="428"/>
      <c r="N30" s="428">
        <f t="shared" si="1"/>
        <v>0</v>
      </c>
      <c r="O30" s="428"/>
      <c r="P30" s="429"/>
      <c r="Q30" s="430"/>
      <c r="R30" s="662">
        <f>'Table 9.13(a)'!D13*'Price Summary'!J51</f>
        <v>16225927072.03689</v>
      </c>
      <c r="S30" s="431"/>
      <c r="T30" s="433"/>
      <c r="U30" s="433"/>
      <c r="V30" s="431">
        <f t="shared" si="2"/>
        <v>16225927072.03689</v>
      </c>
      <c r="W30" s="433"/>
      <c r="X30" s="425"/>
      <c r="Y30" s="425"/>
    </row>
    <row r="31" spans="2:30" s="446" customFormat="1" ht="13.5" thickBot="1">
      <c r="B31" s="674" t="s">
        <v>16719</v>
      </c>
      <c r="C31" s="675"/>
      <c r="D31" s="681">
        <f t="shared" ref="D31:M31" si="7">SUM(D16:D30)</f>
        <v>0</v>
      </c>
      <c r="E31" s="681">
        <f t="shared" si="7"/>
        <v>0</v>
      </c>
      <c r="F31" s="681">
        <f t="shared" si="7"/>
        <v>0</v>
      </c>
      <c r="G31" s="681">
        <f t="shared" si="7"/>
        <v>0</v>
      </c>
      <c r="H31" s="681">
        <f t="shared" si="7"/>
        <v>0</v>
      </c>
      <c r="I31" s="681">
        <f t="shared" si="7"/>
        <v>0</v>
      </c>
      <c r="J31" s="681">
        <f t="shared" si="7"/>
        <v>0</v>
      </c>
      <c r="K31" s="681">
        <f t="shared" si="7"/>
        <v>0</v>
      </c>
      <c r="L31" s="681">
        <f t="shared" si="7"/>
        <v>0</v>
      </c>
      <c r="M31" s="681">
        <f t="shared" si="7"/>
        <v>0</v>
      </c>
      <c r="N31" s="681">
        <f t="shared" si="1"/>
        <v>0</v>
      </c>
      <c r="O31" s="681"/>
      <c r="P31" s="681">
        <f>SUM(P16:P30)</f>
        <v>0</v>
      </c>
      <c r="Q31" s="430"/>
      <c r="R31" s="681">
        <f>SUM(R16:R30)</f>
        <v>121083936359.69141</v>
      </c>
      <c r="S31" s="681">
        <f t="shared" ref="S31" si="8">SUM(S24:S30)</f>
        <v>0</v>
      </c>
      <c r="T31" s="681"/>
      <c r="U31" s="681">
        <f>SUM(U16:U29)</f>
        <v>111485364176.09642</v>
      </c>
      <c r="V31" s="681">
        <f>SUM(V16:V30)</f>
        <v>232569300535.78781</v>
      </c>
      <c r="W31" s="681">
        <f>SUM(W16:W30)</f>
        <v>-42743472.192390442</v>
      </c>
      <c r="X31" s="665"/>
      <c r="Y31" s="665"/>
    </row>
    <row r="32" spans="2:30">
      <c r="B32" s="668" t="str">
        <f>'Table 9.13(a)'!A27</f>
        <v>ENERGY PRODUCTS:</v>
      </c>
      <c r="C32" s="669"/>
      <c r="D32" s="671"/>
      <c r="E32" s="671"/>
      <c r="F32" s="671"/>
      <c r="G32" s="670"/>
      <c r="H32" s="670"/>
      <c r="I32" s="671"/>
      <c r="J32" s="671"/>
      <c r="K32" s="671"/>
      <c r="L32" s="671"/>
      <c r="M32" s="671"/>
      <c r="N32" s="671"/>
      <c r="O32" s="671"/>
      <c r="P32" s="672"/>
      <c r="Q32" s="673"/>
      <c r="R32" s="672"/>
      <c r="S32" s="670"/>
      <c r="T32" s="672"/>
      <c r="U32" s="682"/>
      <c r="V32" s="682">
        <f t="shared" si="2"/>
        <v>0</v>
      </c>
      <c r="W32" s="682"/>
      <c r="X32" s="425"/>
      <c r="Y32" s="425"/>
      <c r="AB32" s="445"/>
      <c r="AC32" s="445"/>
      <c r="AD32" s="687"/>
    </row>
    <row r="33" spans="2:30">
      <c r="B33" s="426" t="s">
        <v>16551</v>
      </c>
      <c r="C33" s="427"/>
      <c r="D33" s="428"/>
      <c r="E33" s="428"/>
      <c r="F33" s="428"/>
      <c r="G33" s="662">
        <f>'Table 9.13(a)'!B28*(SUM($S$8:$S$11)/SUM('Table 9.13(a)'!$B$28:$B$31))</f>
        <v>68141973674.484795</v>
      </c>
      <c r="H33" s="433"/>
      <c r="I33" s="428"/>
      <c r="J33" s="428"/>
      <c r="K33" s="428"/>
      <c r="L33" s="428"/>
      <c r="M33" s="428"/>
      <c r="N33" s="433">
        <f t="shared" si="1"/>
        <v>68141973674.484795</v>
      </c>
      <c r="O33" s="428"/>
      <c r="P33" s="429"/>
      <c r="Q33" s="430"/>
      <c r="R33" s="428"/>
      <c r="S33" s="431"/>
      <c r="T33" s="429"/>
      <c r="U33" s="433"/>
      <c r="V33" s="433">
        <f t="shared" si="2"/>
        <v>68141973674.484795</v>
      </c>
      <c r="W33" s="433"/>
      <c r="X33" s="425"/>
      <c r="Y33" s="425"/>
      <c r="AD33" s="687"/>
    </row>
    <row r="34" spans="2:30">
      <c r="B34" s="426" t="s">
        <v>16598</v>
      </c>
      <c r="C34" s="427"/>
      <c r="D34" s="428"/>
      <c r="E34" s="428"/>
      <c r="F34" s="428"/>
      <c r="G34" s="662">
        <f>'Table 9.13(a)'!B29*(SUM($S$8:$S$11)/SUM('Table 9.13(a)'!$B$28:$B$31))</f>
        <v>31539607400.083508</v>
      </c>
      <c r="H34" s="433"/>
      <c r="I34" s="428"/>
      <c r="J34" s="428"/>
      <c r="K34" s="428"/>
      <c r="L34" s="428"/>
      <c r="M34" s="428"/>
      <c r="N34" s="433">
        <f t="shared" si="1"/>
        <v>31539607400.083508</v>
      </c>
      <c r="O34" s="428"/>
      <c r="P34" s="429"/>
      <c r="Q34" s="430"/>
      <c r="R34" s="428"/>
      <c r="S34" s="431"/>
      <c r="T34" s="429"/>
      <c r="U34" s="433"/>
      <c r="V34" s="433">
        <f t="shared" si="2"/>
        <v>31539607400.083508</v>
      </c>
      <c r="W34" s="433">
        <f>W37</f>
        <v>343756547.58560181</v>
      </c>
      <c r="X34" s="425"/>
      <c r="Y34" s="425"/>
    </row>
    <row r="35" spans="2:30">
      <c r="B35" s="426" t="s">
        <v>16553</v>
      </c>
      <c r="C35" s="427"/>
      <c r="D35" s="428"/>
      <c r="E35" s="428"/>
      <c r="F35" s="428"/>
      <c r="G35" s="662">
        <f>'Table 9.13(a)'!B30*(SUM($S$8:$S$11)/SUM('Table 9.13(a)'!$B$28:$B$31))</f>
        <v>660262738.57245851</v>
      </c>
      <c r="H35" s="433"/>
      <c r="I35" s="428"/>
      <c r="J35" s="428"/>
      <c r="K35" s="428"/>
      <c r="L35" s="428"/>
      <c r="M35" s="428"/>
      <c r="N35" s="433">
        <f t="shared" si="1"/>
        <v>660262738.57245851</v>
      </c>
      <c r="O35" s="428"/>
      <c r="P35" s="429"/>
      <c r="Q35" s="430"/>
      <c r="R35" s="428"/>
      <c r="S35" s="431"/>
      <c r="T35" s="429"/>
      <c r="U35" s="433"/>
      <c r="V35" s="433">
        <f t="shared" si="2"/>
        <v>660262738.57245851</v>
      </c>
      <c r="W35" s="433"/>
      <c r="X35" s="425"/>
      <c r="Y35" s="425"/>
    </row>
    <row r="36" spans="2:30">
      <c r="B36" s="426" t="s">
        <v>16554</v>
      </c>
      <c r="C36" s="427"/>
      <c r="D36" s="428"/>
      <c r="E36" s="428"/>
      <c r="F36" s="428"/>
      <c r="G36" s="662">
        <f>'Table 9.13(a)'!B31*'Price Summary'!J65</f>
        <v>728508825.39682555</v>
      </c>
      <c r="H36" s="433"/>
      <c r="I36" s="428"/>
      <c r="J36" s="428"/>
      <c r="K36" s="428"/>
      <c r="L36" s="428"/>
      <c r="M36" s="428"/>
      <c r="N36" s="433">
        <f t="shared" si="1"/>
        <v>728508825.39682555</v>
      </c>
      <c r="O36" s="428"/>
      <c r="P36" s="429"/>
      <c r="Q36" s="430"/>
      <c r="R36" s="428"/>
      <c r="S36" s="431"/>
      <c r="T36" s="429"/>
      <c r="U36" s="433"/>
      <c r="V36" s="433">
        <f t="shared" si="2"/>
        <v>728508825.39682555</v>
      </c>
      <c r="W36" s="433"/>
      <c r="X36" s="425"/>
      <c r="Y36" s="425"/>
    </row>
    <row r="37" spans="2:30" s="446" customFormat="1" ht="13.5" thickBot="1">
      <c r="B37" s="674" t="s">
        <v>16720</v>
      </c>
      <c r="C37" s="677"/>
      <c r="D37" s="677">
        <f t="shared" ref="D37:F37" si="9">SUM(D30:D36)</f>
        <v>0</v>
      </c>
      <c r="E37" s="677">
        <f t="shared" si="9"/>
        <v>0</v>
      </c>
      <c r="F37" s="677">
        <f t="shared" si="9"/>
        <v>0</v>
      </c>
      <c r="G37" s="681">
        <f>SUM(G30:G36)</f>
        <v>101070352638.53758</v>
      </c>
      <c r="H37" s="677">
        <f t="shared" ref="H37" si="10">SUM(H30:H36)</f>
        <v>0</v>
      </c>
      <c r="I37" s="677">
        <f t="shared" ref="I37" si="11">SUM(I30:I36)</f>
        <v>0</v>
      </c>
      <c r="J37" s="677">
        <f t="shared" ref="J37" si="12">SUM(J30:J36)</f>
        <v>0</v>
      </c>
      <c r="K37" s="677">
        <f t="shared" ref="K37:L37" si="13">SUM(K30:K36)</f>
        <v>0</v>
      </c>
      <c r="L37" s="677">
        <f t="shared" si="13"/>
        <v>0</v>
      </c>
      <c r="M37" s="677">
        <f t="shared" ref="M37" si="14">SUM(M30:M36)</f>
        <v>0</v>
      </c>
      <c r="N37" s="681">
        <f>SUM(N32:N36,N30)</f>
        <v>101070352638.53758</v>
      </c>
      <c r="O37" s="677"/>
      <c r="P37" s="677">
        <f t="shared" ref="P37" si="15">SUM(P30:P36)</f>
        <v>0</v>
      </c>
      <c r="Q37" s="678"/>
      <c r="R37" s="677">
        <f>SUM(R32:R36,R30)</f>
        <v>16225927072.03689</v>
      </c>
      <c r="S37" s="677">
        <f t="shared" ref="S37:T37" si="16">SUM(S30:S36)</f>
        <v>0</v>
      </c>
      <c r="T37" s="677">
        <f t="shared" si="16"/>
        <v>0</v>
      </c>
      <c r="U37" s="676">
        <f>(V80+('Table 9.13(a)'!I29*(SUM($S$8:$S$11)/SUM('Table 9.13(a)'!$B$28:$B$31))))-SUM(N37:T37)</f>
        <v>122251198274.94902</v>
      </c>
      <c r="V37" s="676">
        <f t="shared" si="2"/>
        <v>239547477985.5235</v>
      </c>
      <c r="W37" s="681">
        <f>V37-V80</f>
        <v>343756547.58560181</v>
      </c>
      <c r="X37" s="665"/>
      <c r="Y37" s="665"/>
    </row>
    <row r="38" spans="2:30" s="446" customFormat="1">
      <c r="B38" s="668" t="s">
        <v>16721</v>
      </c>
      <c r="C38" s="679"/>
      <c r="D38" s="679"/>
      <c r="E38" s="679"/>
      <c r="F38" s="679"/>
      <c r="G38" s="679"/>
      <c r="H38" s="679"/>
      <c r="I38" s="679"/>
      <c r="J38" s="679"/>
      <c r="K38" s="679"/>
      <c r="L38" s="679"/>
      <c r="M38" s="679"/>
      <c r="N38" s="679"/>
      <c r="O38" s="679"/>
      <c r="P38" s="679"/>
      <c r="Q38" s="673"/>
      <c r="R38" s="679"/>
      <c r="S38" s="679"/>
      <c r="T38" s="679"/>
      <c r="U38" s="680"/>
      <c r="V38" s="680"/>
      <c r="W38" s="680"/>
      <c r="X38" s="665"/>
      <c r="Y38" s="665"/>
    </row>
    <row r="39" spans="2:30">
      <c r="B39" s="426" t="s">
        <v>16599</v>
      </c>
      <c r="C39" s="427"/>
      <c r="D39" s="662">
        <f>'Table 9.13(a)'!B32*'Price Summary'!G17</f>
        <v>360233653.84615386</v>
      </c>
      <c r="E39" s="428"/>
      <c r="F39" s="428"/>
      <c r="G39" s="431"/>
      <c r="H39" s="431"/>
      <c r="I39" s="428"/>
      <c r="J39" s="428"/>
      <c r="K39" s="656"/>
      <c r="L39" s="656"/>
      <c r="M39" s="656"/>
      <c r="N39" s="433">
        <f t="shared" si="1"/>
        <v>360233653.84615386</v>
      </c>
      <c r="O39" s="428"/>
      <c r="P39" s="662">
        <f>'Table 9.13(a)'!C32*'Price Summary'!G17</f>
        <v>44346630288.46154</v>
      </c>
      <c r="Q39" s="430"/>
      <c r="R39" s="429"/>
      <c r="S39" s="431"/>
      <c r="T39" s="428"/>
      <c r="U39" s="431">
        <f>V82-SUM(N39:T39)</f>
        <v>239066649005.98785</v>
      </c>
      <c r="V39" s="431">
        <f>SUM(N39:U39)</f>
        <v>283773512948.29553</v>
      </c>
      <c r="W39" s="431">
        <f>V39-V82</f>
        <v>0</v>
      </c>
      <c r="X39" s="425"/>
      <c r="Y39" s="425"/>
    </row>
    <row r="40" spans="2:30">
      <c r="B40" s="426" t="s">
        <v>16255</v>
      </c>
      <c r="C40" s="427"/>
      <c r="D40" s="662">
        <f>'Table 9.13(a)'!B33*'Price Summary'!G27</f>
        <v>3223947115.3846154</v>
      </c>
      <c r="E40" s="428"/>
      <c r="F40" s="431"/>
      <c r="G40" s="428"/>
      <c r="H40" s="428"/>
      <c r="I40" s="428"/>
      <c r="J40" s="428"/>
      <c r="K40" s="428"/>
      <c r="L40" s="428"/>
      <c r="M40" s="428"/>
      <c r="N40" s="433">
        <f t="shared" si="1"/>
        <v>3223947115.3846154</v>
      </c>
      <c r="O40" s="428"/>
      <c r="P40" s="662">
        <f>'Table 9.13(a)'!C33*'Price Summary'!G27</f>
        <v>513997896634.61536</v>
      </c>
      <c r="Q40" s="430"/>
      <c r="R40" s="433"/>
      <c r="S40" s="431"/>
      <c r="T40" s="428"/>
      <c r="U40" s="431">
        <f>V83-SUM(N40:T40)</f>
        <v>155166553125</v>
      </c>
      <c r="V40" s="431">
        <f>SUM(N40:U40)</f>
        <v>672388396875</v>
      </c>
      <c r="W40" s="431">
        <f>V40-V83</f>
        <v>0</v>
      </c>
      <c r="X40" s="425"/>
      <c r="Y40" s="425"/>
    </row>
    <row r="41" spans="2:30" s="446" customFormat="1" ht="13.5" thickBot="1">
      <c r="B41" s="674" t="s">
        <v>16722</v>
      </c>
      <c r="C41" s="675"/>
      <c r="D41" s="681">
        <f>SUM(D39:D40)</f>
        <v>3584180769.2307692</v>
      </c>
      <c r="E41" s="681">
        <f t="shared" ref="E41:R41" si="17">SUM(E39:E40)</f>
        <v>0</v>
      </c>
      <c r="F41" s="681">
        <f t="shared" si="17"/>
        <v>0</v>
      </c>
      <c r="G41" s="681">
        <f t="shared" si="17"/>
        <v>0</v>
      </c>
      <c r="H41" s="681">
        <f t="shared" si="17"/>
        <v>0</v>
      </c>
      <c r="I41" s="681">
        <f t="shared" si="17"/>
        <v>0</v>
      </c>
      <c r="J41" s="681">
        <f t="shared" si="17"/>
        <v>0</v>
      </c>
      <c r="K41" s="681">
        <f t="shared" si="17"/>
        <v>0</v>
      </c>
      <c r="L41" s="681">
        <f t="shared" si="17"/>
        <v>0</v>
      </c>
      <c r="M41" s="681">
        <f t="shared" si="17"/>
        <v>0</v>
      </c>
      <c r="N41" s="681">
        <f t="shared" si="17"/>
        <v>3584180769.2307692</v>
      </c>
      <c r="O41" s="681"/>
      <c r="P41" s="681">
        <f t="shared" si="17"/>
        <v>558344526923.0769</v>
      </c>
      <c r="Q41" s="678"/>
      <c r="R41" s="681">
        <f t="shared" si="17"/>
        <v>0</v>
      </c>
      <c r="S41" s="676"/>
      <c r="T41" s="677"/>
      <c r="U41" s="681">
        <f t="shared" ref="U41:W41" si="18">SUM(U39:U40)</f>
        <v>394233202130.98785</v>
      </c>
      <c r="V41" s="681">
        <f t="shared" si="18"/>
        <v>956161909823.29553</v>
      </c>
      <c r="W41" s="681">
        <f t="shared" si="18"/>
        <v>0</v>
      </c>
      <c r="X41" s="665"/>
      <c r="Y41" s="665"/>
    </row>
    <row r="42" spans="2:30" s="446" customFormat="1">
      <c r="B42" s="683" t="s">
        <v>16632</v>
      </c>
      <c r="C42" s="683"/>
      <c r="D42" s="679"/>
      <c r="E42" s="679"/>
      <c r="F42" s="679"/>
      <c r="G42" s="679"/>
      <c r="H42" s="679"/>
      <c r="I42" s="679"/>
      <c r="J42" s="679"/>
      <c r="K42" s="679"/>
      <c r="L42" s="679"/>
      <c r="M42" s="679"/>
      <c r="N42" s="671">
        <f t="shared" si="1"/>
        <v>0</v>
      </c>
      <c r="O42" s="679"/>
      <c r="P42" s="679"/>
      <c r="Q42" s="673"/>
      <c r="R42" s="679"/>
      <c r="S42" s="679"/>
      <c r="T42" s="679"/>
      <c r="U42" s="670"/>
      <c r="V42" s="670"/>
      <c r="W42" s="670"/>
      <c r="X42" s="425"/>
      <c r="Y42" s="425"/>
      <c r="Z42" s="441"/>
      <c r="AA42" s="441"/>
      <c r="AB42" s="441"/>
      <c r="AC42" s="441"/>
    </row>
    <row r="43" spans="2:30" s="446" customFormat="1">
      <c r="B43" s="427" t="s">
        <v>79</v>
      </c>
      <c r="C43" s="435"/>
      <c r="D43" s="436"/>
      <c r="E43" s="436"/>
      <c r="F43" s="436"/>
      <c r="G43" s="436"/>
      <c r="H43" s="436"/>
      <c r="I43" s="436"/>
      <c r="J43" s="436"/>
      <c r="K43" s="436"/>
      <c r="L43" s="436"/>
      <c r="M43" s="436"/>
      <c r="N43" s="428">
        <f t="shared" si="1"/>
        <v>0</v>
      </c>
      <c r="O43" s="436"/>
      <c r="P43" s="662"/>
      <c r="Q43" s="436"/>
      <c r="R43" s="436"/>
      <c r="S43" s="436"/>
      <c r="T43" s="436"/>
      <c r="U43" s="431">
        <f>V90-SUM(N43:T43)</f>
        <v>0</v>
      </c>
      <c r="V43" s="431">
        <f>SUM(N43:U43)</f>
        <v>0</v>
      </c>
      <c r="W43" s="431">
        <f>V43-V90</f>
        <v>0</v>
      </c>
      <c r="X43" s="425"/>
      <c r="Y43" s="425"/>
      <c r="Z43" s="441"/>
      <c r="AA43" s="441"/>
      <c r="AB43" s="441"/>
      <c r="AC43" s="441"/>
    </row>
    <row r="44" spans="2:30" s="446" customFormat="1" ht="13.5" thickBot="1">
      <c r="B44" s="674" t="s">
        <v>16633</v>
      </c>
      <c r="C44" s="675"/>
      <c r="D44" s="677">
        <f>D43+D41+D37+D31+D14</f>
        <v>3584436223.7762237</v>
      </c>
      <c r="E44" s="677">
        <f t="shared" ref="E44:W44" si="19">E43+E41+E37+E31+E14</f>
        <v>0</v>
      </c>
      <c r="F44" s="677">
        <f t="shared" si="19"/>
        <v>0</v>
      </c>
      <c r="G44" s="681">
        <f t="shared" si="19"/>
        <v>101070352638.53758</v>
      </c>
      <c r="H44" s="677">
        <f t="shared" si="19"/>
        <v>0</v>
      </c>
      <c r="I44" s="677">
        <f t="shared" si="19"/>
        <v>0</v>
      </c>
      <c r="J44" s="677">
        <f t="shared" si="19"/>
        <v>0</v>
      </c>
      <c r="K44" s="677">
        <f t="shared" si="19"/>
        <v>0</v>
      </c>
      <c r="L44" s="677">
        <f t="shared" si="19"/>
        <v>0</v>
      </c>
      <c r="M44" s="677">
        <f t="shared" si="19"/>
        <v>0</v>
      </c>
      <c r="N44" s="681">
        <f t="shared" si="19"/>
        <v>104654533407.76836</v>
      </c>
      <c r="O44" s="677">
        <f t="shared" si="19"/>
        <v>0</v>
      </c>
      <c r="P44" s="681">
        <f t="shared" si="19"/>
        <v>558344526923.0769</v>
      </c>
      <c r="Q44" s="677">
        <f t="shared" si="19"/>
        <v>0</v>
      </c>
      <c r="R44" s="681">
        <f t="shared" si="19"/>
        <v>137309863431.7283</v>
      </c>
      <c r="S44" s="681">
        <f t="shared" si="19"/>
        <v>855677196283.94604</v>
      </c>
      <c r="T44" s="681">
        <f t="shared" si="19"/>
        <v>0</v>
      </c>
      <c r="U44" s="681">
        <f t="shared" si="19"/>
        <v>627969764582.03333</v>
      </c>
      <c r="V44" s="681">
        <f t="shared" si="19"/>
        <v>2283956140083.0986</v>
      </c>
      <c r="W44" s="681">
        <f t="shared" si="19"/>
        <v>434719325.39321136</v>
      </c>
      <c r="X44" s="439"/>
      <c r="Y44" s="439"/>
    </row>
    <row r="45" spans="2:30">
      <c r="B45" s="437"/>
      <c r="C45" s="437"/>
      <c r="D45" s="661"/>
      <c r="E45" s="661"/>
      <c r="F45" s="661"/>
      <c r="G45" s="690"/>
      <c r="H45" s="690"/>
      <c r="I45" s="690"/>
      <c r="J45" s="690"/>
      <c r="K45" s="690"/>
      <c r="L45" s="690"/>
      <c r="M45" s="690"/>
      <c r="N45" s="690"/>
      <c r="O45" s="690"/>
      <c r="P45" s="690"/>
      <c r="Q45" s="661"/>
      <c r="R45" s="661"/>
      <c r="S45" s="661"/>
      <c r="T45" s="661"/>
      <c r="U45" s="661"/>
      <c r="V45" s="438"/>
      <c r="W45" s="661"/>
      <c r="X45" s="425"/>
      <c r="Y45" s="425"/>
    </row>
    <row r="46" spans="2:30">
      <c r="B46" s="434" t="s">
        <v>16634</v>
      </c>
      <c r="C46" s="435"/>
      <c r="D46" s="436"/>
      <c r="E46" s="436"/>
      <c r="F46" s="436"/>
      <c r="G46" s="436"/>
      <c r="H46" s="436"/>
      <c r="I46" s="436"/>
      <c r="J46" s="436"/>
      <c r="K46" s="436"/>
      <c r="L46" s="436"/>
      <c r="M46" s="436"/>
      <c r="N46" s="436"/>
      <c r="O46" s="436"/>
      <c r="P46" s="436"/>
      <c r="Q46" s="436"/>
      <c r="R46" s="436"/>
      <c r="S46" s="436"/>
      <c r="T46" s="436"/>
      <c r="U46" s="436"/>
      <c r="V46" s="431"/>
      <c r="W46" s="436"/>
      <c r="X46" s="425"/>
      <c r="Y46" s="425"/>
    </row>
    <row r="47" spans="2:30">
      <c r="B47" s="434" t="s">
        <v>16635</v>
      </c>
      <c r="C47" s="435"/>
      <c r="D47" s="436"/>
      <c r="E47" s="436"/>
      <c r="F47" s="429"/>
      <c r="G47" s="429"/>
      <c r="H47" s="429"/>
      <c r="I47" s="429"/>
      <c r="J47" s="429"/>
      <c r="K47" s="429"/>
      <c r="L47" s="429"/>
      <c r="M47" s="429"/>
      <c r="N47" s="428"/>
      <c r="O47" s="428"/>
      <c r="P47" s="428"/>
      <c r="Q47" s="428"/>
      <c r="R47" s="428"/>
      <c r="S47" s="428"/>
      <c r="T47" s="428"/>
      <c r="U47" s="428"/>
      <c r="V47" s="431"/>
      <c r="W47" s="428"/>
      <c r="X47" s="425"/>
      <c r="Y47" s="425"/>
    </row>
    <row r="48" spans="2:30">
      <c r="B48" s="434" t="str">
        <f>'Kenya Monetary Energy Accou'!B7</f>
        <v>NATURAL  AND OTHER INPUTS:</v>
      </c>
      <c r="C48" s="435"/>
      <c r="D48" s="436"/>
      <c r="E48" s="436"/>
      <c r="F48" s="429"/>
      <c r="G48" s="429"/>
      <c r="H48" s="429"/>
      <c r="I48" s="429"/>
      <c r="J48" s="429"/>
      <c r="K48" s="429"/>
      <c r="L48" s="429"/>
      <c r="M48" s="429"/>
      <c r="N48" s="428"/>
      <c r="O48" s="428"/>
      <c r="P48" s="428"/>
      <c r="Q48" s="428"/>
      <c r="R48" s="428"/>
      <c r="S48" s="428"/>
      <c r="T48" s="428"/>
      <c r="U48" s="428"/>
      <c r="V48" s="431"/>
      <c r="W48" s="428"/>
      <c r="X48" s="425"/>
      <c r="Y48" s="425"/>
    </row>
    <row r="49" spans="2:25">
      <c r="B49" s="426" t="s">
        <v>16455</v>
      </c>
      <c r="C49" s="433"/>
      <c r="D49" s="433">
        <f>'Table 9.13 (b)'!C5*'Price Summary'!D11</f>
        <v>0</v>
      </c>
      <c r="E49" s="433">
        <f>'Table 9.13 (b)'!D5*'Price Summary'!E11</f>
        <v>0</v>
      </c>
      <c r="F49" s="433"/>
      <c r="G49" s="659">
        <f>'Table 9.13 (b)'!F5*'Price Summary'!G11</f>
        <v>7460085617.8294563</v>
      </c>
      <c r="H49" s="433">
        <f>'Table 9.13 (b)'!G5*'Price Summary'!H11</f>
        <v>0</v>
      </c>
      <c r="I49" s="433">
        <f>'Table 9.13 (b)'!H5*'Price Summary'!I11</f>
        <v>0</v>
      </c>
      <c r="J49" s="433">
        <f>'Table 9.13 (b)'!I5*'Price Summary'!J11</f>
        <v>0</v>
      </c>
      <c r="K49" s="433">
        <f>'Table 9.13 (b)'!J5*'Price Summary'!K11</f>
        <v>0</v>
      </c>
      <c r="L49" s="433">
        <f>'Table 9.13 (b)'!K5*'Price Summary'!L11</f>
        <v>0</v>
      </c>
      <c r="M49" s="433">
        <f>'Table 9.13 (b)'!L5*'Price Summary'!M11</f>
        <v>0</v>
      </c>
      <c r="N49" s="433">
        <f>SUM(D49:M49)</f>
        <v>7460085617.8294563</v>
      </c>
      <c r="O49" s="428"/>
      <c r="P49" s="433">
        <f>'Table 9.13 (b)'!M5*'Price.Data.Inputs'!$F$103</f>
        <v>0</v>
      </c>
      <c r="Q49" s="433">
        <f>'Table 9.13 (b)'!N5*'Price.Data.Inputs'!$F$103</f>
        <v>0</v>
      </c>
      <c r="R49" s="433">
        <f>'Table 9.13 (b)'!O5*'Price.Data.Inputs'!$F$103</f>
        <v>0</v>
      </c>
      <c r="S49" s="433">
        <f>'Table 9.13 (b)'!P5*'Price.Data.Inputs'!$F$103</f>
        <v>0</v>
      </c>
      <c r="T49" s="430"/>
      <c r="U49" s="430"/>
      <c r="V49" s="431">
        <f>SUM(N49:T49)</f>
        <v>7460085617.8294563</v>
      </c>
      <c r="W49" s="430"/>
      <c r="X49" s="425"/>
      <c r="Y49" s="425"/>
    </row>
    <row r="50" spans="2:25">
      <c r="B50" s="426" t="s">
        <v>16458</v>
      </c>
      <c r="C50" s="433"/>
      <c r="D50" s="433">
        <f>'Table 9.13 (b)'!C6*'Price Summary'!$G$9</f>
        <v>0</v>
      </c>
      <c r="E50" s="433">
        <f>'Table 9.13 (b)'!D6*'Price Summary'!$G$9</f>
        <v>0</v>
      </c>
      <c r="F50" s="433">
        <f>'Table 9.13 (b)'!E6*'Price Summary'!$G$9</f>
        <v>0</v>
      </c>
      <c r="G50" s="659">
        <f>'Table 9.13 (b)'!F6*'Price Summary'!$G$9</f>
        <v>26151419518.211609</v>
      </c>
      <c r="H50" s="433">
        <f>'Table 9.13 (b)'!G6*'Price Summary'!$G$9</f>
        <v>0</v>
      </c>
      <c r="I50" s="433">
        <f>'Table 9.13 (b)'!H6*'Price Summary'!$G$9</f>
        <v>0</v>
      </c>
      <c r="J50" s="433">
        <f>'Table 9.13 (b)'!I6*'Price Summary'!$G$9</f>
        <v>0</v>
      </c>
      <c r="K50" s="433">
        <f>'Table 9.13 (b)'!J6*'Price Summary'!$G$9</f>
        <v>0</v>
      </c>
      <c r="L50" s="433">
        <f>'Table 9.13 (b)'!K6*'Price Summary'!$G$9</f>
        <v>0</v>
      </c>
      <c r="M50" s="433">
        <f>'Table 9.13 (b)'!L6*'Price Summary'!$G$9</f>
        <v>0</v>
      </c>
      <c r="N50" s="433">
        <f t="shared" ref="N50:N89" si="20">SUM(D50:M50)</f>
        <v>26151419518.211609</v>
      </c>
      <c r="O50" s="428"/>
      <c r="P50" s="433">
        <f>'Table 9.13 (b)'!M6*'Price.Data.Inputs'!$F$101</f>
        <v>0</v>
      </c>
      <c r="Q50" s="433">
        <f>'Table 9.13 (b)'!N6*'Price.Data.Inputs'!$F$101</f>
        <v>0</v>
      </c>
      <c r="R50" s="433">
        <f>'Table 9.13 (b)'!O6*'Price.Data.Inputs'!$F$101</f>
        <v>0</v>
      </c>
      <c r="S50" s="433">
        <f>'Table 9.13 (b)'!P6*'Price.Data.Inputs'!$F$101</f>
        <v>0</v>
      </c>
      <c r="T50" s="430"/>
      <c r="U50" s="430"/>
      <c r="V50" s="431">
        <f t="shared" ref="V50:V83" si="21">SUM(N50:T50)</f>
        <v>26151419518.211609</v>
      </c>
      <c r="W50" s="430"/>
      <c r="X50" s="425"/>
      <c r="Y50" s="425"/>
    </row>
    <row r="51" spans="2:25">
      <c r="B51" s="426" t="s">
        <v>16451</v>
      </c>
      <c r="C51" s="433"/>
      <c r="D51" s="433">
        <f>'Table 9.13 (b)'!C7*'Price Summary'!$G$5</f>
        <v>0</v>
      </c>
      <c r="E51" s="433">
        <f>'Table 9.13 (b)'!D7*'Price Summary'!$G$5</f>
        <v>0</v>
      </c>
      <c r="F51" s="433">
        <f>'Table 9.13 (b)'!E7*'Price Summary'!$G$5</f>
        <v>0</v>
      </c>
      <c r="G51" s="659">
        <f>'Table 9.13 (b)'!F7*'Price Summary'!$G$5</f>
        <v>12279419603.415783</v>
      </c>
      <c r="H51" s="433">
        <f>'Table 9.13 (b)'!G7*'Price Summary'!$G$5</f>
        <v>0</v>
      </c>
      <c r="I51" s="433">
        <f>'Table 9.13 (b)'!H7*'Price Summary'!$G$5</f>
        <v>0</v>
      </c>
      <c r="J51" s="433">
        <f>'Table 9.13 (b)'!I7*'Price Summary'!$G$5</f>
        <v>0</v>
      </c>
      <c r="K51" s="433">
        <f>'Table 9.13 (b)'!J7*'Price Summary'!$G$5</f>
        <v>0</v>
      </c>
      <c r="L51" s="433">
        <f>'Table 9.13 (b)'!K7*'Price Summary'!$G$5</f>
        <v>0</v>
      </c>
      <c r="M51" s="433">
        <f>'Table 9.13 (b)'!L7*'Price Summary'!$G$5</f>
        <v>0</v>
      </c>
      <c r="N51" s="433">
        <f t="shared" si="20"/>
        <v>12279419603.415783</v>
      </c>
      <c r="O51" s="428"/>
      <c r="P51" s="433">
        <f>'Table 9.13 (b)'!M7*'Price.Data.Inputs'!$F$97</f>
        <v>0</v>
      </c>
      <c r="Q51" s="433">
        <f>'Table 9.13 (b)'!N7*'Price.Data.Inputs'!$F$97</f>
        <v>0</v>
      </c>
      <c r="R51" s="433">
        <f>'Table 9.13 (b)'!O7*'Price.Data.Inputs'!$F$97</f>
        <v>0</v>
      </c>
      <c r="S51" s="433">
        <f>'Table 9.13 (b)'!P7*'Price.Data.Inputs'!$F$97</f>
        <v>0</v>
      </c>
      <c r="T51" s="430"/>
      <c r="U51" s="430"/>
      <c r="V51" s="431">
        <f t="shared" si="21"/>
        <v>12279419603.415783</v>
      </c>
      <c r="W51" s="430"/>
      <c r="X51" s="425"/>
      <c r="Y51" s="425"/>
    </row>
    <row r="52" spans="2:25">
      <c r="B52" s="426" t="s">
        <v>16592</v>
      </c>
      <c r="C52" s="433"/>
      <c r="D52" s="433">
        <f>'Table 9.13 (b)'!C8*'Price Summary'!$G$7</f>
        <v>0</v>
      </c>
      <c r="E52" s="433">
        <f>'Table 9.13 (b)'!D8*'Price Summary'!$G$7</f>
        <v>0</v>
      </c>
      <c r="F52" s="433">
        <f>'Table 9.13 (b)'!E8*'Price Summary'!$G$7</f>
        <v>0</v>
      </c>
      <c r="G52" s="659">
        <f>'Table 9.13 (b)'!F8*'Price Summary'!$G$7</f>
        <v>55179977794.489227</v>
      </c>
      <c r="H52" s="433">
        <f>'Table 9.13 (b)'!G8*'Price Summary'!$G$7</f>
        <v>0</v>
      </c>
      <c r="I52" s="433">
        <f>'Table 9.13 (b)'!H8*'Price Summary'!$G$7</f>
        <v>0</v>
      </c>
      <c r="J52" s="433">
        <f>'Table 9.13 (b)'!I8*'Price Summary'!$G$7</f>
        <v>0</v>
      </c>
      <c r="K52" s="433">
        <f>'Table 9.13 (b)'!J8*'Price Summary'!$G$7</f>
        <v>0</v>
      </c>
      <c r="L52" s="433">
        <f>'Table 9.13 (b)'!K8*'Price Summary'!$G$7</f>
        <v>0</v>
      </c>
      <c r="M52" s="433">
        <f>'Table 9.13 (b)'!L8*'Price Summary'!$G$7</f>
        <v>0</v>
      </c>
      <c r="N52" s="433">
        <f t="shared" si="20"/>
        <v>55179977794.489227</v>
      </c>
      <c r="O52" s="428"/>
      <c r="P52" s="433">
        <f>'Table 9.13 (b)'!M8*'Price.Data.Inputs'!$F$99</f>
        <v>0</v>
      </c>
      <c r="Q52" s="433">
        <f>'Table 9.13 (b)'!N8*'Price.Data.Inputs'!$F$99</f>
        <v>0</v>
      </c>
      <c r="R52" s="433">
        <f>'Table 9.13 (b)'!O8*'Price.Data.Inputs'!$F$99</f>
        <v>0</v>
      </c>
      <c r="S52" s="433">
        <f>'Table 9.13 (b)'!P8*'Price.Data.Inputs'!$F$99</f>
        <v>0</v>
      </c>
      <c r="T52" s="430"/>
      <c r="U52" s="430"/>
      <c r="V52" s="431">
        <f t="shared" si="21"/>
        <v>55179977794.489227</v>
      </c>
      <c r="W52" s="430"/>
      <c r="X52" s="425"/>
      <c r="Y52" s="425"/>
    </row>
    <row r="53" spans="2:25">
      <c r="B53" s="426" t="s">
        <v>16549</v>
      </c>
      <c r="C53" s="433"/>
      <c r="D53" s="433">
        <f>'Table 9.13 (b)'!C9*'Price Summary'!$G$13</f>
        <v>0</v>
      </c>
      <c r="E53" s="433">
        <f>'Table 9.13 (b)'!D9*'Price Summary'!$G$13</f>
        <v>0</v>
      </c>
      <c r="F53" s="433">
        <f>'Table 9.13 (b)'!E9*'Price Summary'!$G$13</f>
        <v>0</v>
      </c>
      <c r="G53" s="659">
        <f>'Table 9.13 (b)'!F9*'Price Summary'!$G$13</f>
        <v>255454.54545454541</v>
      </c>
      <c r="H53" s="433">
        <f>'Table 9.13 (b)'!G9*'Price Summary'!$G$13</f>
        <v>0</v>
      </c>
      <c r="I53" s="433">
        <f>'Table 9.13 (b)'!H9*'Price Summary'!$G$13</f>
        <v>0</v>
      </c>
      <c r="J53" s="433">
        <f>'Table 9.13 (b)'!I9*'Price Summary'!$G$13</f>
        <v>0</v>
      </c>
      <c r="K53" s="433">
        <f>'Table 9.13 (b)'!J9*'Price Summary'!$G$13</f>
        <v>0</v>
      </c>
      <c r="L53" s="433">
        <f>'Table 9.13 (b)'!K9*'Price Summary'!$G$13</f>
        <v>0</v>
      </c>
      <c r="M53" s="433">
        <f>'Table 9.13 (b)'!L9*'Price Summary'!$G$13</f>
        <v>0</v>
      </c>
      <c r="N53" s="433">
        <f t="shared" si="20"/>
        <v>255454.54545454541</v>
      </c>
      <c r="O53" s="428"/>
      <c r="P53" s="433">
        <f>'Table 9.13 (b)'!M9*'Price.Data.Inputs'!$F$106</f>
        <v>0</v>
      </c>
      <c r="Q53" s="433">
        <f>'Table 9.13 (b)'!N9*'Price.Data.Inputs'!$F$106</f>
        <v>0</v>
      </c>
      <c r="R53" s="433">
        <f>'Table 9.13 (b)'!O9*'Price.Data.Inputs'!$F$106</f>
        <v>0</v>
      </c>
      <c r="S53" s="433">
        <f>'Table 9.13 (b)'!P9*'Price.Data.Inputs'!$F$106</f>
        <v>0</v>
      </c>
      <c r="T53" s="430"/>
      <c r="U53" s="430"/>
      <c r="V53" s="431">
        <f t="shared" si="21"/>
        <v>255454.54545454541</v>
      </c>
      <c r="W53" s="430"/>
      <c r="X53" s="425"/>
      <c r="Y53" s="425"/>
    </row>
    <row r="54" spans="2:25">
      <c r="B54" s="426" t="s">
        <v>16593</v>
      </c>
      <c r="C54" s="427"/>
      <c r="D54" s="433">
        <f>'Table 9.13 (b)'!C10*'Price Summary'!$J$27</f>
        <v>0</v>
      </c>
      <c r="E54" s="433">
        <f>'Table 9.13 (b)'!D10*'Price Summary'!$J$27</f>
        <v>0</v>
      </c>
      <c r="F54" s="662">
        <f>'Table 9.13 (b)'!E10*'Price Summary'!$J$27</f>
        <v>4659412500</v>
      </c>
      <c r="G54" s="433">
        <f>'Table 9.13 (b)'!F10*'Price Summary'!$J$27</f>
        <v>0</v>
      </c>
      <c r="H54" s="433">
        <f>'Table 9.13 (b)'!G10*'Price Summary'!$J$27</f>
        <v>0</v>
      </c>
      <c r="I54" s="433">
        <f>'Table 9.13 (b)'!H10*'Price Summary'!$J$27</f>
        <v>0</v>
      </c>
      <c r="J54" s="433">
        <f>'Table 9.13 (b)'!I10*'Price Summary'!$J$27</f>
        <v>0</v>
      </c>
      <c r="K54" s="433">
        <f>'Table 9.13 (b)'!J10*'Price Summary'!$J$27</f>
        <v>0</v>
      </c>
      <c r="L54" s="433">
        <f>'Table 9.13 (b)'!K10*'Price Summary'!$J$27</f>
        <v>0</v>
      </c>
      <c r="M54" s="433">
        <f>'Table 9.13 (b)'!L10*'Price Summary'!$J$27</f>
        <v>0</v>
      </c>
      <c r="N54" s="433">
        <f t="shared" si="20"/>
        <v>4659412500</v>
      </c>
      <c r="O54" s="428"/>
      <c r="P54" s="662">
        <f>'Table 9.13 (b)'!M10*'Price Summary'!$J$27</f>
        <v>749813175000</v>
      </c>
      <c r="Q54" s="433">
        <f>'Table 9.13 (b)'!N10*'Price Summary'!$J$27</f>
        <v>0</v>
      </c>
      <c r="R54" s="433">
        <f>'Table 9.13 (b)'!O10*'Price Summary'!$J$27</f>
        <v>0</v>
      </c>
      <c r="S54" s="433">
        <f>'Table 9.13 (b)'!P10*'Price Summary'!$J$27</f>
        <v>0</v>
      </c>
      <c r="T54" s="430"/>
      <c r="U54" s="430"/>
      <c r="V54" s="431">
        <f t="shared" si="21"/>
        <v>754472587500</v>
      </c>
      <c r="W54" s="430"/>
      <c r="X54" s="425"/>
      <c r="Y54" s="425"/>
    </row>
    <row r="55" spans="2:25" s="446" customFormat="1" ht="13.5" thickBot="1">
      <c r="B55" s="674" t="s">
        <v>16723</v>
      </c>
      <c r="C55" s="675"/>
      <c r="D55" s="681">
        <f>SUM(D49:D54)</f>
        <v>0</v>
      </c>
      <c r="E55" s="681">
        <f t="shared" ref="E55:V55" si="22">SUM(E49:E54)</f>
        <v>0</v>
      </c>
      <c r="F55" s="681">
        <f t="shared" si="22"/>
        <v>4659412500</v>
      </c>
      <c r="G55" s="681">
        <f t="shared" si="22"/>
        <v>101071157988.49153</v>
      </c>
      <c r="H55" s="681">
        <f t="shared" si="22"/>
        <v>0</v>
      </c>
      <c r="I55" s="681">
        <f t="shared" si="22"/>
        <v>0</v>
      </c>
      <c r="J55" s="681">
        <f t="shared" si="22"/>
        <v>0</v>
      </c>
      <c r="K55" s="681">
        <f t="shared" si="22"/>
        <v>0</v>
      </c>
      <c r="L55" s="681">
        <f t="shared" si="22"/>
        <v>0</v>
      </c>
      <c r="M55" s="681">
        <f t="shared" si="22"/>
        <v>0</v>
      </c>
      <c r="N55" s="681">
        <f t="shared" si="22"/>
        <v>105730570488.49153</v>
      </c>
      <c r="O55" s="681">
        <f t="shared" si="22"/>
        <v>0</v>
      </c>
      <c r="P55" s="681">
        <f t="shared" si="22"/>
        <v>749813175000</v>
      </c>
      <c r="Q55" s="681">
        <f t="shared" si="22"/>
        <v>0</v>
      </c>
      <c r="R55" s="681">
        <f t="shared" si="22"/>
        <v>0</v>
      </c>
      <c r="S55" s="681">
        <f t="shared" si="22"/>
        <v>0</v>
      </c>
      <c r="T55" s="678"/>
      <c r="U55" s="678"/>
      <c r="V55" s="681">
        <f t="shared" si="22"/>
        <v>855543745488.49158</v>
      </c>
      <c r="W55" s="686"/>
      <c r="X55" s="665"/>
      <c r="Y55" s="665"/>
    </row>
    <row r="56" spans="2:25">
      <c r="B56" s="668" t="str">
        <f>B32</f>
        <v>ENERGY PRODUCTS:</v>
      </c>
      <c r="C56" s="669"/>
      <c r="D56" s="682"/>
      <c r="E56" s="682"/>
      <c r="F56" s="682"/>
      <c r="G56" s="682"/>
      <c r="H56" s="682"/>
      <c r="I56" s="682"/>
      <c r="J56" s="682"/>
      <c r="K56" s="682"/>
      <c r="L56" s="682"/>
      <c r="M56" s="682"/>
      <c r="N56" s="671">
        <f t="shared" si="20"/>
        <v>0</v>
      </c>
      <c r="O56" s="671"/>
      <c r="P56" s="682"/>
      <c r="Q56" s="682"/>
      <c r="R56" s="682"/>
      <c r="S56" s="682"/>
      <c r="T56" s="673"/>
      <c r="U56" s="673"/>
      <c r="V56" s="670">
        <f t="shared" si="21"/>
        <v>0</v>
      </c>
      <c r="W56" s="673"/>
      <c r="X56" s="425"/>
      <c r="Y56" s="425"/>
    </row>
    <row r="57" spans="2:25">
      <c r="B57" s="434" t="str">
        <f>'Table 9.13 (b)'!A12</f>
        <v>Petroleum:</v>
      </c>
      <c r="C57" s="427"/>
      <c r="D57" s="433"/>
      <c r="E57" s="433"/>
      <c r="F57" s="433"/>
      <c r="G57" s="433"/>
      <c r="H57" s="433"/>
      <c r="I57" s="433"/>
      <c r="J57" s="433"/>
      <c r="K57" s="433"/>
      <c r="L57" s="433"/>
      <c r="M57" s="433"/>
      <c r="N57" s="428">
        <f t="shared" si="20"/>
        <v>0</v>
      </c>
      <c r="O57" s="428"/>
      <c r="P57" s="433"/>
      <c r="Q57" s="433"/>
      <c r="R57" s="433"/>
      <c r="S57" s="433"/>
      <c r="T57" s="430"/>
      <c r="U57" s="430"/>
      <c r="V57" s="431">
        <f t="shared" si="21"/>
        <v>0</v>
      </c>
      <c r="W57" s="430"/>
      <c r="X57" s="425"/>
      <c r="Y57" s="425"/>
    </row>
    <row r="58" spans="2:25">
      <c r="B58" s="426" t="s">
        <v>13</v>
      </c>
      <c r="C58" s="427"/>
      <c r="D58" s="433">
        <f>'Table 9.13 (b)'!C24*'Price.Data.Inputs'!$G$192</f>
        <v>0</v>
      </c>
      <c r="E58" s="433">
        <f>'Table 9.13 (b)'!D24*'Price.Data.Inputs'!$G$192</f>
        <v>0</v>
      </c>
      <c r="F58" s="659">
        <f>'Table 9.13 (b)'!E24*'Price Summary'!J19</f>
        <v>26802804346.153847</v>
      </c>
      <c r="G58" s="433">
        <f>'Table 9.13 (b)'!F24*'Price.Data.Inputs'!$G$192</f>
        <v>0</v>
      </c>
      <c r="H58" s="433">
        <f>'Table 9.13 (b)'!G24*'Price.Data.Inputs'!$G$192</f>
        <v>0</v>
      </c>
      <c r="I58" s="433">
        <f>'Table 9.13 (b)'!H24*'Price.Data.Inputs'!$G$192</f>
        <v>0</v>
      </c>
      <c r="J58" s="433">
        <f>'Table 9.13 (b)'!I24*'Price.Data.Inputs'!$G$192</f>
        <v>0</v>
      </c>
      <c r="K58" s="433">
        <f>'Table 9.13 (b)'!J24*'Price.Data.Inputs'!$G$192</f>
        <v>0</v>
      </c>
      <c r="L58" s="433">
        <f>'Table 9.13 (b)'!K24*'Price.Data.Inputs'!$G$192</f>
        <v>0</v>
      </c>
      <c r="M58" s="659">
        <f>'Table 9.13 (b)'!L24*'Price Summary'!J19</f>
        <v>16329966461.538462</v>
      </c>
      <c r="N58" s="433">
        <f t="shared" si="20"/>
        <v>43132770807.692307</v>
      </c>
      <c r="O58" s="428"/>
      <c r="P58" s="659">
        <f>'Table 9.13 (b)'!M24*'Price Summary'!$J$19</f>
        <v>0</v>
      </c>
      <c r="Q58" s="659">
        <f>'Table 9.13 (b)'!N24*'Price Summary'!$J$19</f>
        <v>0</v>
      </c>
      <c r="R58" s="659">
        <f>'Table 9.13 (b)'!O24*'Price Summary'!$J$19</f>
        <v>42960115.384615384</v>
      </c>
      <c r="S58" s="433">
        <f>'Table 9.13 (b)'!P24*'Price Summary'!$J$19</f>
        <v>0</v>
      </c>
      <c r="T58" s="430"/>
      <c r="U58" s="430"/>
      <c r="V58" s="431">
        <f t="shared" si="21"/>
        <v>43175730923.07692</v>
      </c>
      <c r="W58" s="430"/>
      <c r="X58" s="425"/>
      <c r="Y58" s="425"/>
    </row>
    <row r="59" spans="2:25">
      <c r="B59" s="426" t="s">
        <v>16441</v>
      </c>
      <c r="C59" s="427"/>
      <c r="D59" s="659">
        <f>'Table 9.13 (b)'!C13*'Price Summary'!$J$29</f>
        <v>30669986.111111112</v>
      </c>
      <c r="E59" s="659">
        <f>'Table 9.13 (b)'!D13*'Price Summary'!$J$29</f>
        <v>274908486.11111116</v>
      </c>
      <c r="F59" s="659">
        <f>'Table 9.13 (b)'!E13*'Price Summary'!$J$29</f>
        <v>468516277.77777785</v>
      </c>
      <c r="G59" s="659">
        <f>'Table 9.13 (b)'!F13*'Price Summary'!$J$29</f>
        <v>5719083.333333334</v>
      </c>
      <c r="H59" s="659">
        <f>'Table 9.13 (b)'!G13*'Price Summary'!$J$29</f>
        <v>228426916.66666669</v>
      </c>
      <c r="I59" s="659">
        <f>'Table 9.13 (b)'!H13*'Price Summary'!$J$29</f>
        <v>23006302305.555561</v>
      </c>
      <c r="J59" s="659">
        <f>'Table 9.13 (b)'!I13*'Price Summary'!$J$29</f>
        <v>2186708.3333333335</v>
      </c>
      <c r="K59" s="659">
        <f>'Table 9.13 (b)'!J13*'Price Summary'!$J$29</f>
        <v>10930850333.333334</v>
      </c>
      <c r="L59" s="659">
        <f>'Table 9.13 (b)'!K13*'Price Summary'!$J$29</f>
        <v>68460791.666666672</v>
      </c>
      <c r="M59" s="433">
        <f>'Table 9.13 (b)'!L13*'Price Summary'!$J$29</f>
        <v>0</v>
      </c>
      <c r="N59" s="433">
        <f t="shared" si="20"/>
        <v>35016040888.888893</v>
      </c>
      <c r="O59" s="428"/>
      <c r="P59" s="659">
        <f>'Table 9.13 (b)'!M13*'Price Summary'!$J$29</f>
        <v>0</v>
      </c>
      <c r="Q59" s="659">
        <f>'Table 9.13 (b)'!N13*'Price Summary'!$J$29</f>
        <v>-3976276791.666667</v>
      </c>
      <c r="R59" s="659">
        <f>'Table 9.13 (b)'!O13*'Price Summary'!$J$29</f>
        <v>19960722.222222224</v>
      </c>
      <c r="S59" s="433">
        <f>'Table 9.13 (b)'!P13*'Price Summary'!$J$29</f>
        <v>0</v>
      </c>
      <c r="T59" s="430"/>
      <c r="U59" s="430"/>
      <c r="V59" s="431">
        <f t="shared" si="21"/>
        <v>31059724819.444447</v>
      </c>
      <c r="W59" s="430"/>
      <c r="X59" s="425"/>
      <c r="Y59" s="425"/>
    </row>
    <row r="60" spans="2:25">
      <c r="B60" s="426" t="s">
        <v>16565</v>
      </c>
      <c r="C60" s="427"/>
      <c r="D60" s="433">
        <f>'Table 9.13 (b)'!C14*'Price Summary'!$J$21</f>
        <v>0</v>
      </c>
      <c r="E60" s="433">
        <f>'Table 9.13 (b)'!D14*'Price Summary'!$J$21</f>
        <v>0</v>
      </c>
      <c r="F60" s="433">
        <f>'Table 9.13 (b)'!E14*'Price Summary'!$J$21</f>
        <v>0</v>
      </c>
      <c r="G60" s="433">
        <f>'Table 9.13 (b)'!F14*'Price Summary'!$J$21</f>
        <v>0</v>
      </c>
      <c r="H60" s="433">
        <f>'Table 9.13 (b)'!G14*'Price Summary'!$J$21</f>
        <v>0</v>
      </c>
      <c r="I60" s="659">
        <f>'Table 9.13 (b)'!H14*'Price Summary'!$J$21</f>
        <v>34652399.999999993</v>
      </c>
      <c r="J60" s="433">
        <f>'Table 9.13 (b)'!I14*'Price Summary'!$J$21</f>
        <v>0</v>
      </c>
      <c r="K60" s="433">
        <f>'Table 9.13 (b)'!J14*'Price Summary'!$J$21</f>
        <v>0</v>
      </c>
      <c r="L60" s="659">
        <f>'Table 9.13 (b)'!K14*'Price Summary'!$J$21</f>
        <v>1728599.9999999998</v>
      </c>
      <c r="M60" s="433">
        <f>'Table 9.13 (b)'!L14*'Price Summary'!$J$21</f>
        <v>0</v>
      </c>
      <c r="N60" s="433">
        <f t="shared" si="20"/>
        <v>36380999.999999993</v>
      </c>
      <c r="O60" s="428"/>
      <c r="P60" s="433">
        <f>'Table 9.13 (b)'!M14*'Price Summary'!$J$21</f>
        <v>0</v>
      </c>
      <c r="Q60" s="659">
        <f>'Table 9.13 (b)'!N14*'Price Summary'!$J$21</f>
        <v>-16481999.999999996</v>
      </c>
      <c r="R60" s="659">
        <f>'Table 9.13 (b)'!O14*'Price Summary'!$J$21</f>
        <v>1004999.9999999999</v>
      </c>
      <c r="S60" s="433">
        <f>'Table 9.13 (b)'!P14*'Price Summary'!$J$21</f>
        <v>0</v>
      </c>
      <c r="T60" s="430"/>
      <c r="U60" s="430"/>
      <c r="V60" s="431">
        <f t="shared" si="21"/>
        <v>20903999.999999996</v>
      </c>
      <c r="W60" s="430"/>
      <c r="X60" s="425"/>
      <c r="Y60" s="425"/>
    </row>
    <row r="61" spans="2:25">
      <c r="B61" s="426" t="s">
        <v>16246</v>
      </c>
      <c r="C61" s="427"/>
      <c r="D61" s="433">
        <f>'Table 9.13 (b)'!C15*'Price Summary'!$J$23</f>
        <v>0</v>
      </c>
      <c r="E61" s="433">
        <f>'Table 9.13 (b)'!D15*'Price Summary'!$J$23</f>
        <v>0</v>
      </c>
      <c r="F61" s="433">
        <f>'Table 9.13 (b)'!E15*'Price Summary'!$J$23</f>
        <v>0</v>
      </c>
      <c r="G61" s="433">
        <f>'Table 9.13 (b)'!F15*'Price Summary'!$J$23</f>
        <v>0</v>
      </c>
      <c r="H61" s="433">
        <f>'Table 9.13 (b)'!G15*'Price Summary'!$J$23</f>
        <v>0</v>
      </c>
      <c r="I61" s="659">
        <f>'Table 9.13 (b)'!H15*'Price Summary'!$J$23</f>
        <v>70643132921.699997</v>
      </c>
      <c r="J61" s="433">
        <f>'Table 9.13 (b)'!I15*'Price Summary'!$J$23</f>
        <v>0</v>
      </c>
      <c r="K61" s="433">
        <f>'Table 9.13 (b)'!J15*'Price Summary'!$J$23</f>
        <v>0</v>
      </c>
      <c r="L61" s="659">
        <f>'Table 9.13 (b)'!K15*'Price Summary'!$J$23</f>
        <v>482145732.59999996</v>
      </c>
      <c r="M61" s="433">
        <f>'Table 9.13 (b)'!L15*'Price Summary'!$J$23</f>
        <v>0</v>
      </c>
      <c r="N61" s="433">
        <f t="shared" si="20"/>
        <v>71125278654.300003</v>
      </c>
      <c r="O61" s="428"/>
      <c r="P61" s="433">
        <f>'Table 9.13 (b)'!M15*'Price Summary'!$J$23</f>
        <v>0</v>
      </c>
      <c r="Q61" s="659">
        <f>'Table 9.13 (b)'!N15*'Price Summary'!$J$23</f>
        <v>-86908039538.699997</v>
      </c>
      <c r="R61" s="659">
        <f>'Table 9.13 (b)'!O15*'Price Summary'!$J$23</f>
        <v>88748098108.800003</v>
      </c>
      <c r="S61" s="433">
        <f>'Table 9.13 (b)'!P15*'Price Summary'!$J$23</f>
        <v>0</v>
      </c>
      <c r="T61" s="430"/>
      <c r="U61" s="430"/>
      <c r="V61" s="431">
        <f t="shared" si="21"/>
        <v>72965337224.400009</v>
      </c>
      <c r="W61" s="430"/>
      <c r="X61" s="425"/>
      <c r="Y61" s="425"/>
    </row>
    <row r="62" spans="2:25">
      <c r="B62" s="426" t="s">
        <v>16442</v>
      </c>
      <c r="C62" s="427"/>
      <c r="D62" s="659">
        <f>'Table 9.13 (b)'!C16*'Price Summary'!$J$37</f>
        <v>45022.281639928697</v>
      </c>
      <c r="E62" s="659">
        <f>'Table 9.13 (b)'!D16*'Price Summary'!$J$37</f>
        <v>6708319.964349376</v>
      </c>
      <c r="F62" s="659">
        <f>'Table 9.13 (b)'!E16*'Price Summary'!$J$37</f>
        <v>345185833.33333331</v>
      </c>
      <c r="G62" s="433">
        <f>'Table 9.13 (b)'!F16*'Price Summary'!$J$37</f>
        <v>0</v>
      </c>
      <c r="H62" s="659">
        <f>'Table 9.13 (b)'!G16*'Price Summary'!$J$37</f>
        <v>6573253.1194295892</v>
      </c>
      <c r="I62" s="659">
        <f>'Table 9.13 (b)'!H16*'Price Summary'!$J$37</f>
        <v>495245.09803921566</v>
      </c>
      <c r="J62" s="433">
        <f>'Table 9.13 (b)'!I16*'Price Summary'!$J$37</f>
        <v>0</v>
      </c>
      <c r="K62" s="659">
        <f>'Table 9.13 (b)'!J16*'Price Summary'!$J$37</f>
        <v>242039786.09625667</v>
      </c>
      <c r="L62" s="433">
        <f>'Table 9.13 (b)'!K16*'Price Summary'!$J$37</f>
        <v>0</v>
      </c>
      <c r="M62" s="433">
        <f>'Table 9.13 (b)'!L16*'Price Summary'!$J$37</f>
        <v>0</v>
      </c>
      <c r="N62" s="433">
        <f t="shared" si="20"/>
        <v>601047459.89304805</v>
      </c>
      <c r="O62" s="428"/>
      <c r="P62" s="659">
        <f>'Table 9.13 (b)'!M16*'Price Summary'!$J$37</f>
        <v>90899986.631016046</v>
      </c>
      <c r="Q62" s="659">
        <f>'Table 9.13 (b)'!N16*'Price Summary'!$J$37</f>
        <v>-655254286.98752224</v>
      </c>
      <c r="R62" s="433">
        <f>'Table 9.13 (b)'!O16*'Price Summary'!$J$37</f>
        <v>0</v>
      </c>
      <c r="S62" s="433">
        <f>'Table 9.13 (b)'!P16*'Price Summary'!$J$37</f>
        <v>0</v>
      </c>
      <c r="T62" s="430"/>
      <c r="U62" s="430"/>
      <c r="V62" s="431">
        <f t="shared" si="21"/>
        <v>36693159.53654182</v>
      </c>
      <c r="W62" s="430"/>
      <c r="X62" s="425"/>
      <c r="Y62" s="425"/>
    </row>
    <row r="63" spans="2:25">
      <c r="B63" s="426" t="s">
        <v>16566</v>
      </c>
      <c r="C63" s="427"/>
      <c r="D63" s="433">
        <f>'Table 9.13 (b)'!C17*'Price Summary'!$J$25</f>
        <v>0</v>
      </c>
      <c r="E63" s="433">
        <f>'Table 9.13 (b)'!D17*'Price Summary'!$J$25</f>
        <v>0</v>
      </c>
      <c r="F63" s="433">
        <f>'Table 9.13 (b)'!E17*'Price Summary'!$J$25</f>
        <v>0</v>
      </c>
      <c r="G63" s="433">
        <f>'Table 9.13 (b)'!F17*'Price Summary'!$J$25</f>
        <v>0</v>
      </c>
      <c r="H63" s="433">
        <f>'Table 9.13 (b)'!G17*'Price Summary'!$J$25</f>
        <v>0</v>
      </c>
      <c r="I63" s="433">
        <f>'Table 9.13 (b)'!H17*'Price Summary'!$J$25</f>
        <v>0</v>
      </c>
      <c r="J63" s="433">
        <f>'Table 9.13 (b)'!I17*'Price Summary'!$J$25</f>
        <v>0</v>
      </c>
      <c r="K63" s="433">
        <f>'Table 9.13 (b)'!J17*'Price Summary'!$J$25</f>
        <v>0</v>
      </c>
      <c r="L63" s="433">
        <f>'Table 9.13 (b)'!K17*'Price Summary'!$J$25</f>
        <v>0</v>
      </c>
      <c r="M63" s="433">
        <f>'Table 9.13 (b)'!L17*'Price Summary'!$J$25</f>
        <v>0</v>
      </c>
      <c r="N63" s="433">
        <f t="shared" si="20"/>
        <v>0</v>
      </c>
      <c r="O63" s="428"/>
      <c r="P63" s="433">
        <f>'Table 9.13 (b)'!M17*'Price Summary'!$J$25</f>
        <v>0</v>
      </c>
      <c r="Q63" s="659">
        <f>'Table 9.13 (b)'!N17*'Price Summary'!$J$25</f>
        <v>253874783.62090907</v>
      </c>
      <c r="R63" s="659">
        <f>'Table 9.13 (b)'!O17*'Price Summary'!$J$25</f>
        <v>4100767.4299999997</v>
      </c>
      <c r="S63" s="433">
        <f>'Table 9.13 (b)'!P17*'Price Summary'!$J$25</f>
        <v>0</v>
      </c>
      <c r="T63" s="430"/>
      <c r="U63" s="430"/>
      <c r="V63" s="431">
        <f t="shared" si="21"/>
        <v>257975551.05090907</v>
      </c>
      <c r="W63" s="430"/>
      <c r="X63" s="425"/>
      <c r="Y63" s="425"/>
    </row>
    <row r="64" spans="2:25">
      <c r="B64" s="426" t="s">
        <v>16631</v>
      </c>
      <c r="C64" s="427"/>
      <c r="D64" s="428"/>
      <c r="E64" s="428"/>
      <c r="F64" s="428"/>
      <c r="G64" s="428"/>
      <c r="H64" s="428"/>
      <c r="I64" s="428"/>
      <c r="J64" s="428"/>
      <c r="K64" s="428"/>
      <c r="L64" s="428"/>
      <c r="M64" s="428"/>
      <c r="N64" s="433">
        <f t="shared" si="20"/>
        <v>0</v>
      </c>
      <c r="O64" s="428"/>
      <c r="P64" s="429"/>
      <c r="Q64" s="429"/>
      <c r="R64" s="429"/>
      <c r="S64" s="429"/>
      <c r="T64" s="430"/>
      <c r="U64" s="430"/>
      <c r="V64" s="431">
        <f t="shared" si="21"/>
        <v>0</v>
      </c>
      <c r="W64" s="430"/>
      <c r="X64" s="425"/>
      <c r="Y64" s="425"/>
    </row>
    <row r="65" spans="2:28">
      <c r="B65" s="426" t="s">
        <v>16568</v>
      </c>
      <c r="C65" s="427"/>
      <c r="D65" s="659">
        <f>'Table 9.13 (b)'!C20*'Price Summary'!$J$31</f>
        <v>9214817.2718808185</v>
      </c>
      <c r="E65" s="659">
        <f>'Table 9.13 (b)'!D20*'Price Summary'!$J$31</f>
        <v>209101637.33705771</v>
      </c>
      <c r="F65" s="659">
        <f>'Table 9.13 (b)'!E20*'Price Summary'!$J$31</f>
        <v>390259963.91992545</v>
      </c>
      <c r="G65" s="659">
        <f>'Table 9.13 (b)'!F20*'Price Summary'!$J$31</f>
        <v>1255705640.1303537</v>
      </c>
      <c r="H65" s="659">
        <f>'Table 9.13 (b)'!G20*'Price Summary'!$J$31</f>
        <v>23360807.029795159</v>
      </c>
      <c r="I65" s="659">
        <f>'Table 9.13 (b)'!H20*'Price Summary'!$J$31</f>
        <v>4282100681.331471</v>
      </c>
      <c r="J65" s="433">
        <f>'Table 9.13 (b)'!I20*'Price Summary'!$J$31</f>
        <v>0</v>
      </c>
      <c r="K65" s="659">
        <f>'Table 9.13 (b)'!J20*'Price Summary'!$J$31</f>
        <v>273854407.35567969</v>
      </c>
      <c r="L65" s="433">
        <f>'Table 9.13 (b)'!K20*'Price Summary'!$J$31</f>
        <v>0</v>
      </c>
      <c r="M65" s="433">
        <f>'Table 9.13 (b)'!L20*'Price Summary'!$J$31</f>
        <v>0</v>
      </c>
      <c r="N65" s="433">
        <f t="shared" si="20"/>
        <v>6443597954.3761635</v>
      </c>
      <c r="O65" s="428"/>
      <c r="P65" s="433">
        <f>'Table 9.13 (b)'!M20*'Price Summary'!$J$31</f>
        <v>0</v>
      </c>
      <c r="Q65" s="659">
        <f>'Table 9.13 (b)'!N20*'Price Summary'!$J$31</f>
        <v>-375167587.5232774</v>
      </c>
      <c r="R65" s="659">
        <f>'Table 9.13 (b)'!O20*'Price Summary'!$J$31</f>
        <v>408042070.76350093</v>
      </c>
      <c r="S65" s="433">
        <f>'Table 9.13 (b)'!P20*'Price Summary'!$J$31</f>
        <v>0</v>
      </c>
      <c r="T65" s="430"/>
      <c r="U65" s="430"/>
      <c r="V65" s="431">
        <f t="shared" si="21"/>
        <v>6476472437.6163874</v>
      </c>
      <c r="W65" s="430"/>
      <c r="X65" s="425"/>
      <c r="Y65" s="425"/>
    </row>
    <row r="66" spans="2:28">
      <c r="B66" s="426" t="s">
        <v>16569</v>
      </c>
      <c r="C66" s="427"/>
      <c r="D66" s="433">
        <f>'Table 9.13 (b)'!C21*'Table 9.1'!$Q$16</f>
        <v>0</v>
      </c>
      <c r="E66" s="433">
        <f>'Table 9.13 (b)'!D21*'Table 9.1'!$Q$16</f>
        <v>0</v>
      </c>
      <c r="F66" s="433">
        <f>'Table 9.13 (b)'!E21*'Table 9.1'!$Q$16</f>
        <v>0</v>
      </c>
      <c r="G66" s="433">
        <f>'Table 9.13 (b)'!F21*'Table 9.1'!$Q$16</f>
        <v>0</v>
      </c>
      <c r="H66" s="433">
        <f>'Table 9.13 (b)'!G21*'Price Summary'!$J$53</f>
        <v>0</v>
      </c>
      <c r="I66" s="433">
        <f>'Table 9.13 (b)'!H21*'Price Summary'!$J$53</f>
        <v>0</v>
      </c>
      <c r="J66" s="433">
        <f>'Table 9.13 (b)'!I21*'Price Summary'!$J$53</f>
        <v>0</v>
      </c>
      <c r="K66" s="433">
        <f>'Table 9.13 (b)'!J21*'Price Summary'!$J$53</f>
        <v>0</v>
      </c>
      <c r="L66" s="433">
        <f>'Table 9.13 (b)'!K21*'Price Summary'!$J$53</f>
        <v>0</v>
      </c>
      <c r="M66" s="433">
        <f>'Table 9.13 (b)'!L21*'Price Summary'!$J$53</f>
        <v>0</v>
      </c>
      <c r="N66" s="433">
        <f t="shared" si="20"/>
        <v>0</v>
      </c>
      <c r="O66" s="429"/>
      <c r="P66" s="433">
        <f>'Table 9.13 (b)'!M21*'Price Summary'!$J$53</f>
        <v>0</v>
      </c>
      <c r="Q66" s="659">
        <f>'Table 9.13 (b)'!N21*'Price Summary'!$J$53</f>
        <v>-13927838193.116636</v>
      </c>
      <c r="R66" s="659">
        <f>'Table 9.13 (b)'!O21*'Price Summary'!$J$53</f>
        <v>16212189292.54302</v>
      </c>
      <c r="S66" s="433">
        <f>'Table 9.13 (b)'!P21*'Price Summary'!$J$53</f>
        <v>0</v>
      </c>
      <c r="T66" s="430"/>
      <c r="U66" s="430"/>
      <c r="V66" s="431">
        <f t="shared" si="21"/>
        <v>2284351099.426384</v>
      </c>
      <c r="W66" s="430"/>
      <c r="X66" s="425"/>
      <c r="Y66" s="425"/>
    </row>
    <row r="67" spans="2:28">
      <c r="B67" s="426" t="s">
        <v>16570</v>
      </c>
      <c r="C67" s="427"/>
      <c r="D67" s="433">
        <f>'Table 9.13 (b)'!C22*'Table 9.1'!$Q$16</f>
        <v>0</v>
      </c>
      <c r="E67" s="433">
        <f>'Table 9.13 (b)'!D22*'Table 9.1'!$Q$16</f>
        <v>0</v>
      </c>
      <c r="F67" s="433">
        <f>'Table 9.13 (b)'!E22*'Table 9.1'!$Q$16</f>
        <v>0</v>
      </c>
      <c r="G67" s="433">
        <f>'Table 9.13 (b)'!F22*'Table 9.1'!$Q$16</f>
        <v>0</v>
      </c>
      <c r="H67" s="433">
        <f>'Table 9.13 (b)'!G22*'Price Summary'!$J$53</f>
        <v>0</v>
      </c>
      <c r="I67" s="433">
        <f>'Table 9.13 (b)'!H22*'Price Summary'!$J$53</f>
        <v>0</v>
      </c>
      <c r="J67" s="433">
        <f>'Table 9.13 (b)'!I22*'Price Summary'!$J$53</f>
        <v>0</v>
      </c>
      <c r="K67" s="433">
        <f>'Table 9.13 (b)'!J22*'Price Summary'!$J$53</f>
        <v>0</v>
      </c>
      <c r="L67" s="433">
        <f>'Table 9.13 (b)'!K22*'Price Summary'!$J$53</f>
        <v>0</v>
      </c>
      <c r="M67" s="433">
        <f>'Table 9.13 (b)'!L22*'Price Summary'!$J$53</f>
        <v>0</v>
      </c>
      <c r="N67" s="433">
        <f t="shared" si="20"/>
        <v>0</v>
      </c>
      <c r="O67" s="429"/>
      <c r="P67" s="433">
        <f>'Table 9.13 (b)'!M22*'Price Summary'!$J$53</f>
        <v>0</v>
      </c>
      <c r="Q67" s="659">
        <f>'Table 9.13 (b)'!N22*'Price Summary'!$J$53</f>
        <v>1059155114.7227533</v>
      </c>
      <c r="R67" s="659">
        <f>'Table 9.13 (b)'!O22*'Price Summary'!$J$53</f>
        <v>45377629.063097514</v>
      </c>
      <c r="S67" s="433">
        <f>'Table 9.13 (b)'!P22*'Price Summary'!$J$53</f>
        <v>0</v>
      </c>
      <c r="T67" s="430"/>
      <c r="U67" s="430"/>
      <c r="V67" s="431">
        <f t="shared" si="21"/>
        <v>1104532743.7858508</v>
      </c>
      <c r="W67" s="430"/>
      <c r="X67" s="425"/>
      <c r="Y67" s="425"/>
    </row>
    <row r="68" spans="2:28">
      <c r="B68" s="426" t="s">
        <v>16571</v>
      </c>
      <c r="C68" s="427"/>
      <c r="D68" s="433">
        <f>'Table 9.13 (b)'!C23*'Price Summary'!$J$39</f>
        <v>0</v>
      </c>
      <c r="E68" s="659">
        <f>'Table 9.13 (b)'!D23*'Price Summary'!$J$39</f>
        <v>26683960.205128208</v>
      </c>
      <c r="F68" s="659">
        <f>'Table 9.13 (b)'!E23*'Price Summary'!$J$39</f>
        <v>1044451405.6025642</v>
      </c>
      <c r="G68" s="433">
        <f>'Table 9.13 (b)'!F23*'Price Summary'!$J$39</f>
        <v>0</v>
      </c>
      <c r="H68" s="659">
        <f>'Table 9.13 (b)'!G23*'Price Summary'!$J$39</f>
        <v>4512728.5641025649</v>
      </c>
      <c r="I68" s="659">
        <f>'Table 9.13 (b)'!H23*'Price Summary'!$J$39</f>
        <v>27812142.346153848</v>
      </c>
      <c r="J68" s="659">
        <f>'Table 9.13 (b)'!I23*'Price Summary'!$J$39</f>
        <v>74656226.897435904</v>
      </c>
      <c r="K68" s="659">
        <f>'Table 9.13 (b)'!J23*'Price Summary'!$J$39</f>
        <v>5103650749.0128212</v>
      </c>
      <c r="L68" s="433">
        <f>'Table 9.13 (b)'!K23*'Price Summary'!$J$39</f>
        <v>0</v>
      </c>
      <c r="M68" s="433">
        <f>'Table 9.13 (b)'!L23*'Price Summary'!$J$39</f>
        <v>0</v>
      </c>
      <c r="N68" s="433">
        <f t="shared" si="20"/>
        <v>6281767212.6282063</v>
      </c>
      <c r="O68" s="428"/>
      <c r="P68" s="659">
        <f>'Table 9.13 (b)'!M23*'Price Summary'!$J$39</f>
        <v>2232427200.1025643</v>
      </c>
      <c r="Q68" s="659">
        <f>'Table 9.13 (b)'!N23*'Price Summary'!$J$39</f>
        <v>754361441.16666663</v>
      </c>
      <c r="R68" s="659">
        <f>'Table 9.13 (b)'!O23*'Price Summary'!$J$39</f>
        <v>26831114.3974359</v>
      </c>
      <c r="S68" s="433">
        <f>'Table 9.13 (b)'!P23*'Price Summary'!$J$39</f>
        <v>0</v>
      </c>
      <c r="T68" s="430"/>
      <c r="U68" s="430"/>
      <c r="V68" s="431">
        <f t="shared" si="21"/>
        <v>9295386968.2948723</v>
      </c>
      <c r="W68" s="430"/>
      <c r="X68" s="425"/>
      <c r="Y68" s="425"/>
    </row>
    <row r="69" spans="2:28">
      <c r="B69" s="426" t="s">
        <v>140</v>
      </c>
      <c r="C69" s="427"/>
      <c r="D69" s="431"/>
      <c r="E69" s="431"/>
      <c r="F69" s="431"/>
      <c r="G69" s="431"/>
      <c r="H69" s="431"/>
      <c r="I69" s="431"/>
      <c r="J69" s="431"/>
      <c r="K69" s="431"/>
      <c r="L69" s="431"/>
      <c r="M69" s="431"/>
      <c r="N69" s="433">
        <f t="shared" si="20"/>
        <v>0</v>
      </c>
      <c r="O69" s="428"/>
      <c r="P69" s="433"/>
      <c r="Q69" s="433"/>
      <c r="R69" s="433"/>
      <c r="S69" s="433"/>
      <c r="T69" s="430"/>
      <c r="U69" s="430"/>
      <c r="V69" s="431">
        <f t="shared" si="21"/>
        <v>0</v>
      </c>
      <c r="W69" s="430"/>
      <c r="X69" s="425"/>
      <c r="Y69" s="425"/>
    </row>
    <row r="70" spans="2:28">
      <c r="B70" s="426" t="s">
        <v>16654</v>
      </c>
      <c r="C70" s="427"/>
      <c r="D70" s="659">
        <f>'Table 9.13 (b)'!C18*'Price Summary'!$J$31</f>
        <v>422985017.69087523</v>
      </c>
      <c r="E70" s="659">
        <f>'Table 9.13 (b)'!D18*'Price Summary'!$J$31</f>
        <v>1518203407.821229</v>
      </c>
      <c r="F70" s="659">
        <f>'Table 9.13 (b)'!E18*'Price Summary'!$J$31</f>
        <v>4405180754.1899433</v>
      </c>
      <c r="G70" s="659">
        <f>'Table 9.13 (b)'!F18*'Price Summary'!$J$31</f>
        <v>262946056.09869644</v>
      </c>
      <c r="H70" s="659">
        <f>'Table 9.13 (b)'!G18*'Price Summary'!$J$31</f>
        <v>2805787334.7299809</v>
      </c>
      <c r="I70" s="659">
        <f>'Table 9.13 (b)'!H18*'Price Summary'!$J$31</f>
        <v>17581871354.748604</v>
      </c>
      <c r="J70" s="659">
        <f>'Table 9.13 (b)'!I18*'Price Summary'!$J$31</f>
        <v>9214817.2718808185</v>
      </c>
      <c r="K70" s="659">
        <f>'Table 9.13 (b)'!J18*'Price Summary'!$J$31</f>
        <v>18757233750.232773</v>
      </c>
      <c r="L70" s="659">
        <f>'Table 9.13 (b)'!K18*'Price Summary'!$J$31</f>
        <v>259808037.24394783</v>
      </c>
      <c r="M70" s="433">
        <f>'Table 9.13 (b)'!L18*'Price Summary'!$J$31</f>
        <v>0</v>
      </c>
      <c r="N70" s="433">
        <f t="shared" si="20"/>
        <v>46023230530.027931</v>
      </c>
      <c r="O70" s="428"/>
      <c r="P70" s="433">
        <f>'Table 9.13 (b)'!M18*'Price Summary'!$J$31</f>
        <v>0</v>
      </c>
      <c r="Q70" s="659">
        <f>'Table 9.13 (b)'!N18*'Price Summary'!$J$31</f>
        <v>3307521682.7281189</v>
      </c>
      <c r="R70" s="659">
        <f>'Table 9.13 (b)'!O18*'Price Summary'!$J$31</f>
        <v>377608268.85474861</v>
      </c>
      <c r="S70" s="433">
        <f>'Table 9.13 (b)'!P18*'Price Summary'!$J$31</f>
        <v>0</v>
      </c>
      <c r="T70" s="430"/>
      <c r="U70" s="430"/>
      <c r="V70" s="431">
        <f t="shared" si="21"/>
        <v>49708360481.610802</v>
      </c>
      <c r="W70" s="430"/>
      <c r="X70" s="425"/>
      <c r="Y70" s="425"/>
    </row>
    <row r="71" spans="2:28">
      <c r="B71" s="426" t="s">
        <v>16653</v>
      </c>
      <c r="C71" s="427"/>
      <c r="D71" s="433">
        <f>'Table 9.13 (b)'!C19*'Price Summary'!$J$33</f>
        <v>0</v>
      </c>
      <c r="E71" s="433">
        <f>'Table 9.13 (b)'!D19*'Price Summary'!$J$33</f>
        <v>0</v>
      </c>
      <c r="F71" s="433">
        <f>'Table 9.13 (b)'!E19*'Price Summary'!$J$33</f>
        <v>0</v>
      </c>
      <c r="G71" s="433">
        <f>'Table 9.13 (b)'!F19*'Price Summary'!$J$33</f>
        <v>0</v>
      </c>
      <c r="H71" s="433">
        <f>'Table 9.13 (b)'!G19*'Price Summary'!$J$33</f>
        <v>0</v>
      </c>
      <c r="I71" s="433">
        <f>'Table 9.13 (b)'!H19*'Price Summary'!$J$33</f>
        <v>0</v>
      </c>
      <c r="J71" s="433">
        <f>'Table 9.13 (b)'!I19*'Price Summary'!$J$33</f>
        <v>0</v>
      </c>
      <c r="K71" s="433">
        <f>'Table 9.13 (b)'!J19*'Price Summary'!$J$33</f>
        <v>0</v>
      </c>
      <c r="L71" s="433">
        <f>'Table 9.13 (b)'!K19*'Price Summary'!$J$33</f>
        <v>0</v>
      </c>
      <c r="M71" s="433">
        <f>'Table 9.13 (b)'!L19*'Price Summary'!$J$33</f>
        <v>0</v>
      </c>
      <c r="N71" s="428">
        <f t="shared" si="20"/>
        <v>0</v>
      </c>
      <c r="O71" s="428"/>
      <c r="P71" s="433">
        <f>'Table 9.13 (b)'!M19*'Price Summary'!$J$33</f>
        <v>0</v>
      </c>
      <c r="Q71" s="659">
        <f>'Table 9.13 (b)'!N19*'Price Summary'!$J$33</f>
        <v>597717.87709497195</v>
      </c>
      <c r="R71" s="659">
        <f>'Table 9.13 (b)'!O19*'Price Summary'!$J$33</f>
        <v>49809.823091247672</v>
      </c>
      <c r="S71" s="433">
        <f>'Table 9.13 (b)'!P19*'Price Summary'!$J$33</f>
        <v>0</v>
      </c>
      <c r="T71" s="430"/>
      <c r="U71" s="430"/>
      <c r="V71" s="431">
        <f t="shared" si="21"/>
        <v>647527.70018621965</v>
      </c>
      <c r="W71" s="430"/>
      <c r="X71" s="425"/>
      <c r="Y71" s="425"/>
    </row>
    <row r="72" spans="2:28" s="446" customFormat="1" ht="13.5" thickBot="1">
      <c r="B72" s="674" t="s">
        <v>16724</v>
      </c>
      <c r="C72" s="675"/>
      <c r="D72" s="681">
        <f>SUM(D58:D71)</f>
        <v>462914843.35550708</v>
      </c>
      <c r="E72" s="681">
        <f t="shared" ref="E72:V72" si="23">SUM(E58:E71)</f>
        <v>2035605811.4388754</v>
      </c>
      <c r="F72" s="681">
        <f t="shared" si="23"/>
        <v>33456398580.977394</v>
      </c>
      <c r="G72" s="681">
        <f t="shared" si="23"/>
        <v>1524370779.5623834</v>
      </c>
      <c r="H72" s="681">
        <f t="shared" si="23"/>
        <v>3068661040.1099749</v>
      </c>
      <c r="I72" s="681">
        <f t="shared" si="23"/>
        <v>115576367050.77982</v>
      </c>
      <c r="J72" s="681">
        <f t="shared" si="23"/>
        <v>86057752.502650052</v>
      </c>
      <c r="K72" s="681">
        <f t="shared" si="23"/>
        <v>35307629026.030869</v>
      </c>
      <c r="L72" s="681">
        <f t="shared" si="23"/>
        <v>812143161.51061451</v>
      </c>
      <c r="M72" s="681">
        <f t="shared" si="23"/>
        <v>16329966461.538462</v>
      </c>
      <c r="N72" s="681">
        <f t="shared" si="23"/>
        <v>208660114507.80655</v>
      </c>
      <c r="O72" s="681">
        <f t="shared" si="23"/>
        <v>0</v>
      </c>
      <c r="P72" s="681">
        <f t="shared" si="23"/>
        <v>2323327186.7335806</v>
      </c>
      <c r="Q72" s="681">
        <f t="shared" si="23"/>
        <v>-100483547657.87857</v>
      </c>
      <c r="R72" s="681">
        <f t="shared" si="23"/>
        <v>105886222899.28172</v>
      </c>
      <c r="S72" s="681">
        <f t="shared" si="23"/>
        <v>0</v>
      </c>
      <c r="T72" s="678"/>
      <c r="U72" s="678"/>
      <c r="V72" s="681">
        <f t="shared" si="23"/>
        <v>216386116935.94333</v>
      </c>
      <c r="W72" s="430"/>
      <c r="X72" s="665"/>
      <c r="Y72" s="665"/>
    </row>
    <row r="73" spans="2:28">
      <c r="B73" s="668" t="str">
        <f>'Table 9.13 (b)'!A25</f>
        <v>Electricity</v>
      </c>
      <c r="C73" s="669"/>
      <c r="D73" s="671"/>
      <c r="E73" s="671"/>
      <c r="F73" s="671"/>
      <c r="G73" s="671"/>
      <c r="H73" s="671"/>
      <c r="I73" s="671"/>
      <c r="J73" s="671"/>
      <c r="K73" s="671"/>
      <c r="L73" s="671"/>
      <c r="M73" s="671"/>
      <c r="N73" s="671">
        <f t="shared" si="20"/>
        <v>0</v>
      </c>
      <c r="O73" s="671"/>
      <c r="P73" s="671"/>
      <c r="Q73" s="671"/>
      <c r="R73" s="671"/>
      <c r="S73" s="671"/>
      <c r="T73" s="673"/>
      <c r="U73" s="673"/>
      <c r="V73" s="670">
        <f t="shared" si="21"/>
        <v>0</v>
      </c>
      <c r="W73" s="673"/>
      <c r="X73" s="432"/>
      <c r="Y73" s="432"/>
      <c r="Z73" s="445"/>
      <c r="AB73" s="445"/>
    </row>
    <row r="74" spans="2:28">
      <c r="B74" s="426" t="s">
        <v>16299</v>
      </c>
      <c r="C74" s="427"/>
      <c r="D74" s="433">
        <f>'Table 9.13 (b)'!C26*'Price Summary'!$J$41</f>
        <v>0</v>
      </c>
      <c r="E74" s="433">
        <f>'Table 9.13 (b)'!D26*'Price Summary'!$J$41</f>
        <v>0</v>
      </c>
      <c r="F74" s="433">
        <f>'Table 9.13 (b)'!E26*'Price Summary'!$J$41</f>
        <v>0</v>
      </c>
      <c r="G74" s="433">
        <f>'Table 9.13 (b)'!F26*'Price Summary'!$J$41</f>
        <v>0</v>
      </c>
      <c r="H74" s="433">
        <f>'Table 9.13 (b)'!G26*'Price Summary'!$J$41</f>
        <v>0</v>
      </c>
      <c r="I74" s="433">
        <f>'Table 9.13 (b)'!H26*'Price Summary'!$J$41</f>
        <v>0</v>
      </c>
      <c r="J74" s="433">
        <f>'Table 9.13 (b)'!I26*'Price Summary'!$J$41</f>
        <v>0</v>
      </c>
      <c r="K74" s="433">
        <f>'Table 9.13 (b)'!J26*'Price Summary'!$J$41</f>
        <v>0</v>
      </c>
      <c r="L74" s="433">
        <f>'Table 9.13 (b)'!K26*'Price Summary'!$J$41</f>
        <v>0</v>
      </c>
      <c r="M74" s="659">
        <f>'Table 9.13 (b)'!L26*'Price Summary'!$J$41</f>
        <v>39597495361.111115</v>
      </c>
      <c r="N74" s="433">
        <f t="shared" si="20"/>
        <v>39597495361.111115</v>
      </c>
      <c r="O74" s="428"/>
      <c r="P74" s="659">
        <f>'Table 9.13 (b)'!M26*'Price Summary'!$J$41</f>
        <v>71746231638.888901</v>
      </c>
      <c r="Q74" s="433">
        <f>'Table 9.13 (b)'!N26*'Price Summary'!$J$41</f>
        <v>0</v>
      </c>
      <c r="R74" s="433">
        <f>'Table 9.13 (b)'!O26*'Price Summary'!$J$41</f>
        <v>0</v>
      </c>
      <c r="S74" s="433">
        <f>'Table 9.13 (b)'!P26*'Price Summary'!$J$41</f>
        <v>0</v>
      </c>
      <c r="T74" s="430"/>
      <c r="U74" s="430"/>
      <c r="V74" s="431">
        <f t="shared" si="21"/>
        <v>111343727000.00002</v>
      </c>
      <c r="W74" s="430"/>
      <c r="X74" s="432"/>
      <c r="Y74" s="432"/>
      <c r="AB74" s="447"/>
    </row>
    <row r="75" spans="2:28">
      <c r="B75" s="426" t="s">
        <v>16304</v>
      </c>
      <c r="C75" s="427"/>
      <c r="D75" s="433">
        <f>'Table 9.13 (b)'!C27*'Price Summary'!$J$45</f>
        <v>0</v>
      </c>
      <c r="E75" s="433">
        <f>'Table 9.13 (b)'!D27*'Price Summary'!$J$45</f>
        <v>0</v>
      </c>
      <c r="F75" s="433">
        <f>'Table 9.13 (b)'!E27*'Price Summary'!$J$45</f>
        <v>0</v>
      </c>
      <c r="G75" s="433">
        <f>'Table 9.13 (b)'!F27*'Price Summary'!$J$45</f>
        <v>0</v>
      </c>
      <c r="H75" s="433">
        <f>'Table 9.13 (b)'!G27*'Price Summary'!$J$45</f>
        <v>0</v>
      </c>
      <c r="I75" s="433">
        <f>'Table 9.13 (b)'!H27*'Price Summary'!$J$45</f>
        <v>0</v>
      </c>
      <c r="J75" s="433">
        <f>'Table 9.13 (b)'!I27*'Price Summary'!$J$45</f>
        <v>0</v>
      </c>
      <c r="K75" s="433">
        <f>'Table 9.13 (b)'!J27*'Price Summary'!$J$45</f>
        <v>0</v>
      </c>
      <c r="L75" s="433">
        <f>'Table 9.13 (b)'!K27*'Price Summary'!$J$45</f>
        <v>0</v>
      </c>
      <c r="M75" s="659">
        <f>'Table 9.13 (b)'!L27*'Price Summary'!$J$45</f>
        <v>119844390583.33334</v>
      </c>
      <c r="N75" s="433">
        <f t="shared" si="20"/>
        <v>119844390583.33334</v>
      </c>
      <c r="O75" s="428"/>
      <c r="P75" s="433">
        <f>'Table 9.13 (b)'!M27*'Price Summary'!$J$45</f>
        <v>0</v>
      </c>
      <c r="Q75" s="433">
        <f>'Table 9.13 (b)'!N27*'Price Summary'!$J$45</f>
        <v>0</v>
      </c>
      <c r="R75" s="433">
        <f>'Table 9.13 (b)'!O27*'Price Summary'!$J$45</f>
        <v>0</v>
      </c>
      <c r="S75" s="433">
        <f>'Table 9.13 (b)'!P27*'Price Summary'!$J$45</f>
        <v>0</v>
      </c>
      <c r="T75" s="430"/>
      <c r="U75" s="430"/>
      <c r="V75" s="431">
        <f t="shared" si="21"/>
        <v>119844390583.33334</v>
      </c>
      <c r="W75" s="430"/>
      <c r="X75" s="432"/>
      <c r="Y75" s="432"/>
    </row>
    <row r="76" spans="2:28">
      <c r="B76" s="426" t="s">
        <v>16306</v>
      </c>
      <c r="C76" s="427"/>
      <c r="D76" s="433">
        <f>'Table 9.13 (b)'!C28*'Price Summary'!$J$47</f>
        <v>0</v>
      </c>
      <c r="E76" s="433">
        <f>'Table 9.13 (b)'!D28*'Price Summary'!$J$47</f>
        <v>0</v>
      </c>
      <c r="F76" s="433">
        <f>'Table 9.13 (b)'!E28*'Price Summary'!$J$47</f>
        <v>0</v>
      </c>
      <c r="G76" s="433">
        <f>'Table 9.13 (b)'!F28*'Price Summary'!$J$47</f>
        <v>0</v>
      </c>
      <c r="H76" s="433">
        <f>'Table 9.13 (b)'!G28*'Price Summary'!$J$47</f>
        <v>0</v>
      </c>
      <c r="I76" s="433">
        <f>'Table 9.13 (b)'!H28*'Price Summary'!$J$47</f>
        <v>0</v>
      </c>
      <c r="J76" s="433">
        <f>'Table 9.13 (b)'!I28*'Price Summary'!$J$47</f>
        <v>0</v>
      </c>
      <c r="K76" s="433">
        <f>'Table 9.13 (b)'!J28*'Price Summary'!$J$47</f>
        <v>0</v>
      </c>
      <c r="L76" s="433">
        <f>'Table 9.13 (b)'!K28*'Price Summary'!$J$47</f>
        <v>0</v>
      </c>
      <c r="M76" s="659">
        <f>'Table 9.13 (b)'!L28*'Price Summary'!$J$47</f>
        <v>1160897888.8888891</v>
      </c>
      <c r="N76" s="433">
        <f t="shared" si="20"/>
        <v>1160897888.8888891</v>
      </c>
      <c r="O76" s="428"/>
      <c r="P76" s="433">
        <f>'Table 9.13 (b)'!M28*'Price Summary'!$J$47</f>
        <v>0</v>
      </c>
      <c r="Q76" s="433">
        <f>'Table 9.13 (b)'!N28*'Price Summary'!$J$47</f>
        <v>0</v>
      </c>
      <c r="R76" s="433">
        <f>'Table 9.13 (b)'!O28*'Price Summary'!$J$47</f>
        <v>0</v>
      </c>
      <c r="S76" s="433">
        <f>'Table 9.13 (b)'!P28*'Price Summary'!$J$47</f>
        <v>0</v>
      </c>
      <c r="T76" s="430"/>
      <c r="U76" s="430"/>
      <c r="V76" s="431">
        <f t="shared" si="21"/>
        <v>1160897888.8888891</v>
      </c>
      <c r="W76" s="430"/>
      <c r="X76" s="432"/>
      <c r="Y76" s="432"/>
    </row>
    <row r="77" spans="2:28">
      <c r="B77" s="426" t="s">
        <v>16308</v>
      </c>
      <c r="C77" s="427"/>
      <c r="D77" s="433">
        <f>'Table 9.13 (b)'!C29*'Price Summary'!$J$49</f>
        <v>0</v>
      </c>
      <c r="E77" s="433">
        <f>'Table 9.13 (b)'!D29*'Price Summary'!$J$49</f>
        <v>0</v>
      </c>
      <c r="F77" s="433">
        <f>'Table 9.13 (b)'!E29*'Price Summary'!$J$49</f>
        <v>0</v>
      </c>
      <c r="G77" s="433">
        <f>'Table 9.13 (b)'!F29*'Price Summary'!$J$49</f>
        <v>0</v>
      </c>
      <c r="H77" s="433">
        <f>'Table 9.13 (b)'!G29*'Price Summary'!$J$49</f>
        <v>0</v>
      </c>
      <c r="I77" s="433">
        <f>'Table 9.13 (b)'!H29*'Price Summary'!$J$49</f>
        <v>0</v>
      </c>
      <c r="J77" s="433">
        <f>'Table 9.13 (b)'!I29*'Price Summary'!$J$49</f>
        <v>0</v>
      </c>
      <c r="K77" s="433">
        <f>'Table 9.13 (b)'!J29*'Price Summary'!$J$49</f>
        <v>0</v>
      </c>
      <c r="L77" s="433">
        <f>'Table 9.13 (b)'!K29*'Price Summary'!$J$49</f>
        <v>0</v>
      </c>
      <c r="M77" s="659">
        <f>'Table 9.13 (b)'!L29*'Price Summary'!$J$49</f>
        <v>54663750.000000007</v>
      </c>
      <c r="N77" s="433">
        <f t="shared" si="20"/>
        <v>54663750.000000007</v>
      </c>
      <c r="O77" s="428"/>
      <c r="P77" s="433">
        <f>'Table 9.13 (b)'!M29*'Price Summary'!$J$49</f>
        <v>0</v>
      </c>
      <c r="Q77" s="433">
        <f>'Table 9.13 (b)'!N29*'Price Summary'!$J$49</f>
        <v>0</v>
      </c>
      <c r="R77" s="433">
        <f>'Table 9.13 (b)'!O29*'Price Summary'!$J$49</f>
        <v>0</v>
      </c>
      <c r="S77" s="433">
        <f>'Table 9.13 (b)'!P29*'Price Summary'!$J$49</f>
        <v>0</v>
      </c>
      <c r="T77" s="430"/>
      <c r="U77" s="430"/>
      <c r="V77" s="431">
        <f t="shared" si="21"/>
        <v>54663750.000000007</v>
      </c>
      <c r="W77" s="430"/>
      <c r="X77" s="432"/>
      <c r="Y77" s="432"/>
    </row>
    <row r="78" spans="2:28">
      <c r="B78" s="426" t="s">
        <v>16311</v>
      </c>
      <c r="C78" s="427"/>
      <c r="D78" s="433">
        <f>'Table 9.13 (b)'!C30*'Price Summary'!$J$57</f>
        <v>0</v>
      </c>
      <c r="E78" s="433">
        <f>'Table 9.13 (b)'!D30*'Price Summary'!$J$57</f>
        <v>0</v>
      </c>
      <c r="F78" s="433">
        <f>'Table 9.13 (b)'!E30*'Price Summary'!$J$57</f>
        <v>0</v>
      </c>
      <c r="G78" s="433">
        <f>'Table 9.13 (b)'!F30*'Price Summary'!$J$57</f>
        <v>0</v>
      </c>
      <c r="H78" s="433">
        <f>'Table 9.13 (b)'!G30*'Price Summary'!$J$57</f>
        <v>0</v>
      </c>
      <c r="I78" s="433">
        <f>'Table 9.13 (b)'!H30*'Price Summary'!$J$57</f>
        <v>0</v>
      </c>
      <c r="J78" s="433">
        <f>'Table 9.13 (b)'!I30*'Price Summary'!$J$57</f>
        <v>0</v>
      </c>
      <c r="K78" s="433">
        <f>'Table 9.13 (b)'!J30*'Price Summary'!$J$57</f>
        <v>0</v>
      </c>
      <c r="L78" s="433">
        <f>'Table 9.13 (b)'!K30*'Price Summary'!$J$57</f>
        <v>0</v>
      </c>
      <c r="M78" s="659">
        <f>'Table 9.13 (b)'!L30*'Price Summary'!$J$57</f>
        <v>1807445972.2222226</v>
      </c>
      <c r="N78" s="433">
        <f t="shared" si="20"/>
        <v>1807445972.2222226</v>
      </c>
      <c r="O78" s="428"/>
      <c r="P78" s="659">
        <f>'Table 9.13 (b)'!M30*'Price Summary'!$J$57</f>
        <v>4157113638.8888898</v>
      </c>
      <c r="Q78" s="433">
        <f>'Table 9.13 (b)'!N30*'Price Summary'!$J$57</f>
        <v>0</v>
      </c>
      <c r="R78" s="433">
        <f>'Table 9.13 (b)'!O30*'Price Summary'!$J$57</f>
        <v>0</v>
      </c>
      <c r="S78" s="433">
        <f>'Table 9.13 (b)'!P30*'Price Summary'!$J$57</f>
        <v>0</v>
      </c>
      <c r="T78" s="430"/>
      <c r="U78" s="430"/>
      <c r="V78" s="431">
        <f t="shared" si="21"/>
        <v>5964559611.1111126</v>
      </c>
      <c r="W78" s="430"/>
      <c r="X78" s="432"/>
      <c r="Y78" s="432"/>
    </row>
    <row r="79" spans="2:28">
      <c r="B79" s="426" t="s">
        <v>79</v>
      </c>
      <c r="C79" s="427"/>
      <c r="D79" s="433"/>
      <c r="E79" s="433"/>
      <c r="F79" s="433"/>
      <c r="G79" s="433"/>
      <c r="H79" s="433"/>
      <c r="I79" s="433"/>
      <c r="J79" s="433"/>
      <c r="K79" s="433"/>
      <c r="L79" s="433"/>
      <c r="M79" s="433"/>
      <c r="N79" s="428">
        <f t="shared" si="20"/>
        <v>0</v>
      </c>
      <c r="O79" s="429"/>
      <c r="P79" s="433"/>
      <c r="Q79" s="433"/>
      <c r="R79" s="659">
        <f>'Table 9.13 (b)'!O31*'Price Summary'!L43</f>
        <v>835482604.60452831</v>
      </c>
      <c r="S79" s="433"/>
      <c r="T79" s="430"/>
      <c r="U79" s="430"/>
      <c r="V79" s="431">
        <f t="shared" si="21"/>
        <v>835482604.60452831</v>
      </c>
      <c r="W79" s="430"/>
      <c r="X79" s="432"/>
      <c r="Y79" s="432"/>
    </row>
    <row r="80" spans="2:28" ht="13.5" thickBot="1">
      <c r="B80" s="674" t="s">
        <v>16718</v>
      </c>
      <c r="C80" s="685"/>
      <c r="D80" s="681">
        <f>SUM(D74:D79)</f>
        <v>0</v>
      </c>
      <c r="E80" s="681">
        <f t="shared" ref="E80:V80" si="24">SUM(E74:E79)</f>
        <v>0</v>
      </c>
      <c r="F80" s="681">
        <f t="shared" si="24"/>
        <v>0</v>
      </c>
      <c r="G80" s="681">
        <f t="shared" si="24"/>
        <v>0</v>
      </c>
      <c r="H80" s="681">
        <f t="shared" si="24"/>
        <v>0</v>
      </c>
      <c r="I80" s="681">
        <f t="shared" si="24"/>
        <v>0</v>
      </c>
      <c r="J80" s="681">
        <f t="shared" si="24"/>
        <v>0</v>
      </c>
      <c r="K80" s="681">
        <f t="shared" si="24"/>
        <v>0</v>
      </c>
      <c r="L80" s="681">
        <f t="shared" si="24"/>
        <v>0</v>
      </c>
      <c r="M80" s="681">
        <f t="shared" si="24"/>
        <v>162464893555.55557</v>
      </c>
      <c r="N80" s="681">
        <f t="shared" si="24"/>
        <v>162464893555.55557</v>
      </c>
      <c r="O80" s="681">
        <f t="shared" si="24"/>
        <v>0</v>
      </c>
      <c r="P80" s="681">
        <f t="shared" si="24"/>
        <v>75903345277.777786</v>
      </c>
      <c r="Q80" s="681">
        <f t="shared" si="24"/>
        <v>0</v>
      </c>
      <c r="R80" s="681">
        <f t="shared" si="24"/>
        <v>835482604.60452831</v>
      </c>
      <c r="S80" s="681">
        <f t="shared" si="24"/>
        <v>0</v>
      </c>
      <c r="T80" s="678"/>
      <c r="U80" s="678"/>
      <c r="V80" s="681">
        <f t="shared" si="24"/>
        <v>239203721437.9379</v>
      </c>
      <c r="W80" s="678"/>
      <c r="X80" s="432"/>
      <c r="Y80" s="432"/>
    </row>
    <row r="81" spans="2:28">
      <c r="B81" s="668" t="str">
        <f>'Table 9.13 (b)'!A32</f>
        <v>Biomass:</v>
      </c>
      <c r="C81" s="669"/>
      <c r="D81" s="682"/>
      <c r="E81" s="682"/>
      <c r="F81" s="682"/>
      <c r="G81" s="682"/>
      <c r="H81" s="682"/>
      <c r="I81" s="682"/>
      <c r="J81" s="682"/>
      <c r="K81" s="682"/>
      <c r="L81" s="682"/>
      <c r="M81" s="682"/>
      <c r="N81" s="671">
        <f t="shared" si="20"/>
        <v>0</v>
      </c>
      <c r="O81" s="672"/>
      <c r="P81" s="682"/>
      <c r="Q81" s="682"/>
      <c r="R81" s="684"/>
      <c r="S81" s="682"/>
      <c r="T81" s="673"/>
      <c r="U81" s="673"/>
      <c r="V81" s="670">
        <f t="shared" si="21"/>
        <v>0</v>
      </c>
      <c r="W81" s="673"/>
      <c r="X81" s="432"/>
      <c r="Y81" s="432"/>
    </row>
    <row r="82" spans="2:28">
      <c r="B82" s="426" t="s">
        <v>16599</v>
      </c>
      <c r="C82" s="427"/>
      <c r="D82" s="433">
        <f>'Table 9.13 (b)'!C34*'Price Summary'!$J$17</f>
        <v>0</v>
      </c>
      <c r="E82" s="433">
        <f>'Table 9.13 (b)'!D34*'Price Summary'!$J$17</f>
        <v>0</v>
      </c>
      <c r="F82" s="659">
        <f>'Table 9.13 (b)'!E34*'Price Summary'!$J$17</f>
        <v>2286556479.694931</v>
      </c>
      <c r="G82" s="433">
        <f>'Table 9.13 (b)'!F34*'Price Summary'!$J$17</f>
        <v>0</v>
      </c>
      <c r="H82" s="433">
        <f>'Table 9.13 (b)'!G34*'Price Summary'!$J$17</f>
        <v>0</v>
      </c>
      <c r="I82" s="433">
        <f>'Table 9.13 (b)'!H34*'Price Summary'!$J$17</f>
        <v>0</v>
      </c>
      <c r="J82" s="433">
        <f>'Table 9.13 (b)'!I34*'Price Summary'!$J$17</f>
        <v>0</v>
      </c>
      <c r="K82" s="433">
        <f>'Table 9.13 (b)'!J34*'Price Summary'!$J$17</f>
        <v>0</v>
      </c>
      <c r="L82" s="433">
        <f>'Table 9.13 (b)'!K34*'Price Summary'!$J$17</f>
        <v>0</v>
      </c>
      <c r="M82" s="433">
        <f>'Table 9.13 (b)'!L34*'Price Summary'!$J$17</f>
        <v>0</v>
      </c>
      <c r="N82" s="433">
        <f t="shared" si="20"/>
        <v>2286556479.694931</v>
      </c>
      <c r="O82" s="428"/>
      <c r="P82" s="659">
        <f>'Table 9.13 (b)'!M34*'Price Summary'!$J$17</f>
        <v>281486956468.60059</v>
      </c>
      <c r="Q82" s="433">
        <f>'Table 9.13 (b)'!N34*'Price Summary'!$J$17</f>
        <v>0</v>
      </c>
      <c r="R82" s="433">
        <f>'Table 9.13 (b)'!O34*'Price Summary'!$J$17</f>
        <v>0</v>
      </c>
      <c r="S82" s="433">
        <f>'Table 9.13 (b)'!P34*'Price Summary'!$J$17</f>
        <v>0</v>
      </c>
      <c r="T82" s="430"/>
      <c r="U82" s="430"/>
      <c r="V82" s="431">
        <f t="shared" si="21"/>
        <v>283773512948.29553</v>
      </c>
      <c r="W82" s="430"/>
      <c r="X82" s="432"/>
      <c r="Y82" s="432"/>
    </row>
    <row r="83" spans="2:28">
      <c r="B83" s="426" t="s">
        <v>16255</v>
      </c>
      <c r="C83" s="427"/>
      <c r="D83" s="433">
        <f>'Table 9.13 (b)'!C33*'Price Summary'!$J$27</f>
        <v>0</v>
      </c>
      <c r="E83" s="433">
        <f>'Table 9.13 (b)'!D33*'Price Summary'!$J$27</f>
        <v>0</v>
      </c>
      <c r="F83" s="662">
        <f>'Table 9.13 (b)'!E33*'Price Summary'!$J$27</f>
        <v>4191131250</v>
      </c>
      <c r="G83" s="433">
        <f>'Table 9.13 (b)'!F33*'Price Summary'!$J$27</f>
        <v>0</v>
      </c>
      <c r="H83" s="433">
        <f>'Table 9.13 (b)'!G33*'Price Summary'!$J$27</f>
        <v>0</v>
      </c>
      <c r="I83" s="433">
        <f>'Table 9.13 (b)'!H33*'Price Summary'!$J$27</f>
        <v>0</v>
      </c>
      <c r="J83" s="433">
        <f>'Table 9.13 (b)'!I33*'Price Summary'!$J$27</f>
        <v>0</v>
      </c>
      <c r="K83" s="433">
        <f>'Table 9.13 (b)'!J33*'Price Summary'!$J$27</f>
        <v>0</v>
      </c>
      <c r="L83" s="433">
        <f>'Table 9.13 (b)'!K33*'Price Summary'!$J$27</f>
        <v>0</v>
      </c>
      <c r="M83" s="433">
        <f>'Table 9.13 (b)'!L33*'Price Summary'!$J$27</f>
        <v>0</v>
      </c>
      <c r="N83" s="433">
        <f t="shared" si="20"/>
        <v>4191131250</v>
      </c>
      <c r="O83" s="428"/>
      <c r="P83" s="662">
        <f>'Table 9.13 (b)'!M33*'Price Summary'!$J$27</f>
        <v>668197265625</v>
      </c>
      <c r="Q83" s="433">
        <f>'Table 9.13 (b)'!N33*'Price Summary'!$J$27</f>
        <v>0</v>
      </c>
      <c r="R83" s="433">
        <f>'Table 9.13 (b)'!O33*'Price Summary'!$J$27</f>
        <v>0</v>
      </c>
      <c r="S83" s="433">
        <f>'Table 9.13 (b)'!P33*'Price Summary'!$J$27</f>
        <v>0</v>
      </c>
      <c r="T83" s="430"/>
      <c r="U83" s="430"/>
      <c r="V83" s="431">
        <f t="shared" si="21"/>
        <v>672388396875</v>
      </c>
      <c r="W83" s="430"/>
      <c r="X83" s="432"/>
      <c r="Y83" s="432"/>
      <c r="Z83" s="445"/>
      <c r="AB83" s="445"/>
    </row>
    <row r="84" spans="2:28" s="446" customFormat="1" ht="13.5" thickBot="1">
      <c r="B84" s="674" t="s">
        <v>16725</v>
      </c>
      <c r="C84" s="675"/>
      <c r="D84" s="677">
        <f>SUM(D82:D83)</f>
        <v>0</v>
      </c>
      <c r="E84" s="677">
        <f t="shared" ref="E84:V84" si="25">SUM(E82:E83)</f>
        <v>0</v>
      </c>
      <c r="F84" s="681">
        <f t="shared" si="25"/>
        <v>6477687729.694931</v>
      </c>
      <c r="G84" s="677">
        <f t="shared" si="25"/>
        <v>0</v>
      </c>
      <c r="H84" s="677">
        <f t="shared" si="25"/>
        <v>0</v>
      </c>
      <c r="I84" s="677">
        <f t="shared" si="25"/>
        <v>0</v>
      </c>
      <c r="J84" s="677">
        <f t="shared" si="25"/>
        <v>0</v>
      </c>
      <c r="K84" s="677">
        <f t="shared" si="25"/>
        <v>0</v>
      </c>
      <c r="L84" s="677">
        <f t="shared" si="25"/>
        <v>0</v>
      </c>
      <c r="M84" s="677">
        <f t="shared" si="25"/>
        <v>0</v>
      </c>
      <c r="N84" s="681">
        <f t="shared" si="25"/>
        <v>6477687729.694931</v>
      </c>
      <c r="O84" s="677">
        <f t="shared" si="25"/>
        <v>0</v>
      </c>
      <c r="P84" s="681">
        <f t="shared" si="25"/>
        <v>949684222093.60059</v>
      </c>
      <c r="Q84" s="677">
        <f t="shared" si="25"/>
        <v>0</v>
      </c>
      <c r="R84" s="677">
        <f t="shared" si="25"/>
        <v>0</v>
      </c>
      <c r="S84" s="677">
        <f t="shared" si="25"/>
        <v>0</v>
      </c>
      <c r="T84" s="678"/>
      <c r="U84" s="678"/>
      <c r="V84" s="677">
        <f t="shared" si="25"/>
        <v>956161909823.29553</v>
      </c>
      <c r="W84" s="691"/>
      <c r="X84" s="439"/>
      <c r="Y84" s="439"/>
      <c r="AB84" s="667"/>
    </row>
    <row r="85" spans="2:28">
      <c r="B85" s="668" t="s">
        <v>16632</v>
      </c>
      <c r="C85" s="683"/>
      <c r="D85" s="679"/>
      <c r="E85" s="679"/>
      <c r="F85" s="679"/>
      <c r="G85" s="679"/>
      <c r="H85" s="679"/>
      <c r="I85" s="679"/>
      <c r="J85" s="679"/>
      <c r="K85" s="679"/>
      <c r="L85" s="679"/>
      <c r="M85" s="679"/>
      <c r="N85" s="671">
        <f t="shared" si="20"/>
        <v>0</v>
      </c>
      <c r="O85" s="679"/>
      <c r="P85" s="679"/>
      <c r="Q85" s="679"/>
      <c r="R85" s="679"/>
      <c r="S85" s="679"/>
      <c r="T85" s="673"/>
      <c r="U85" s="673"/>
      <c r="V85" s="670"/>
      <c r="W85" s="692"/>
      <c r="X85" s="432"/>
      <c r="Y85" s="432"/>
    </row>
    <row r="86" spans="2:28">
      <c r="B86" s="426" t="s">
        <v>16621</v>
      </c>
      <c r="C86" s="427"/>
      <c r="D86" s="433">
        <f>'Table 9.13 (b)'!C38*'Price Summary'!$J$51</f>
        <v>0</v>
      </c>
      <c r="E86" s="433">
        <f>'Table 9.13 (b)'!D38*'Price Summary'!$J$51</f>
        <v>0</v>
      </c>
      <c r="F86" s="433">
        <f>'Table 9.13 (b)'!E38*'Price Summary'!$J$51</f>
        <v>0</v>
      </c>
      <c r="G86" s="433">
        <f>'Table 9.13 (b)'!F38*'Price Summary'!$J$51</f>
        <v>0</v>
      </c>
      <c r="H86" s="433">
        <f>'Table 9.13 (b)'!G38*'Price Summary'!$J$51</f>
        <v>0</v>
      </c>
      <c r="I86" s="433">
        <f>'Table 9.13 (b)'!H38*'Price Summary'!$J$51</f>
        <v>0</v>
      </c>
      <c r="J86" s="433">
        <f>'Table 9.13 (b)'!I38*'Price Summary'!$J$51</f>
        <v>0</v>
      </c>
      <c r="K86" s="433">
        <f>'Table 9.13 (b)'!J38*'Price Summary'!$J$51</f>
        <v>0</v>
      </c>
      <c r="L86" s="433">
        <f>'Table 9.13 (b)'!K38*'Price Summary'!$J$51</f>
        <v>0</v>
      </c>
      <c r="M86" s="433">
        <f>'Table 9.13 (b)'!L38*'Price Summary'!$J$51</f>
        <v>0</v>
      </c>
      <c r="N86" s="428">
        <f t="shared" si="20"/>
        <v>0</v>
      </c>
      <c r="O86" s="429"/>
      <c r="P86" s="433">
        <f>'Table 9.13 (b)'!M38*'Price.Data.Inputs'!$E$224</f>
        <v>0</v>
      </c>
      <c r="Q86" s="433">
        <f>'Table 9.13 (b)'!N38*'Price.Data.Inputs'!$E$224</f>
        <v>0</v>
      </c>
      <c r="R86" s="433">
        <f>'Table 9.13 (b)'!O38*'Price.Data.Inputs'!$E$224</f>
        <v>0</v>
      </c>
      <c r="S86" s="662"/>
      <c r="T86" s="430"/>
      <c r="U86" s="430"/>
      <c r="V86" s="431">
        <f>SUM(N86:T86)</f>
        <v>0</v>
      </c>
      <c r="W86" s="430"/>
      <c r="X86" s="432"/>
      <c r="Y86" s="432"/>
      <c r="Z86" s="448"/>
      <c r="AA86" s="448"/>
    </row>
    <row r="87" spans="2:28">
      <c r="B87" s="426" t="s">
        <v>16622</v>
      </c>
      <c r="C87" s="427"/>
      <c r="D87" s="433"/>
      <c r="E87" s="433"/>
      <c r="F87" s="433"/>
      <c r="G87" s="433"/>
      <c r="H87" s="433"/>
      <c r="I87" s="433"/>
      <c r="J87" s="433"/>
      <c r="K87" s="433"/>
      <c r="L87" s="433"/>
      <c r="M87" s="433"/>
      <c r="N87" s="428">
        <f t="shared" si="20"/>
        <v>0</v>
      </c>
      <c r="O87" s="429"/>
      <c r="P87" s="433"/>
      <c r="Q87" s="433"/>
      <c r="R87" s="433"/>
      <c r="S87" s="433"/>
      <c r="T87" s="430"/>
      <c r="U87" s="430"/>
      <c r="V87" s="431">
        <f>SUM(N87:T87)</f>
        <v>0</v>
      </c>
      <c r="W87" s="430"/>
      <c r="X87" s="432"/>
      <c r="Y87" s="432"/>
    </row>
    <row r="88" spans="2:28">
      <c r="B88" s="426" t="s">
        <v>16623</v>
      </c>
      <c r="C88" s="427"/>
      <c r="D88" s="433">
        <f>'Table 9.13 (b)'!C40*'Price Summary'!$J$51</f>
        <v>0</v>
      </c>
      <c r="E88" s="433">
        <f>'Table 9.13 (b)'!D40*'Price Summary'!$J$51</f>
        <v>0</v>
      </c>
      <c r="F88" s="433">
        <f>'Table 9.13 (b)'!E40*'Price Summary'!$J$51</f>
        <v>0</v>
      </c>
      <c r="G88" s="433">
        <f>'Table 9.13 (b)'!F40*'Price Summary'!$J$51</f>
        <v>0</v>
      </c>
      <c r="H88" s="433">
        <f>'Table 9.13 (b)'!G40*'Price Summary'!$J$51</f>
        <v>0</v>
      </c>
      <c r="I88" s="433">
        <f>'Table 9.13 (b)'!H40*'Price Summary'!$J$51</f>
        <v>0</v>
      </c>
      <c r="J88" s="433">
        <f>'Table 9.13 (b)'!I40*'Price Summary'!$J$51</f>
        <v>0</v>
      </c>
      <c r="K88" s="433">
        <f>'Table 9.13 (b)'!J40*'Price Summary'!$J$51</f>
        <v>0</v>
      </c>
      <c r="L88" s="433">
        <f>'Table 9.13 (b)'!K40*'Price Summary'!$J$51</f>
        <v>0</v>
      </c>
      <c r="M88" s="433">
        <f>'Table 9.13 (b)'!L40*'Price Summary'!$J$51</f>
        <v>0</v>
      </c>
      <c r="N88" s="428">
        <f t="shared" si="20"/>
        <v>0</v>
      </c>
      <c r="O88" s="429"/>
      <c r="P88" s="433">
        <f>'Table 9.13 (b)'!M40*'Price.Data.Inputs'!$E$224</f>
        <v>0</v>
      </c>
      <c r="Q88" s="433">
        <f>'Table 9.13 (b)'!N40*'Price.Data.Inputs'!$E$224</f>
        <v>0</v>
      </c>
      <c r="R88" s="433">
        <f>'Table 9.13 (b)'!O40*'Price.Data.Inputs'!$E$224</f>
        <v>0</v>
      </c>
      <c r="S88" s="662"/>
      <c r="T88" s="430"/>
      <c r="U88" s="430"/>
      <c r="V88" s="431">
        <f>SUM(N88:T88)</f>
        <v>0</v>
      </c>
      <c r="W88" s="430"/>
      <c r="X88" s="432"/>
      <c r="Y88" s="432"/>
    </row>
    <row r="89" spans="2:28">
      <c r="B89" s="426" t="s">
        <v>79</v>
      </c>
      <c r="C89" s="427"/>
      <c r="D89" s="431"/>
      <c r="E89" s="431"/>
      <c r="F89" s="431"/>
      <c r="G89" s="431"/>
      <c r="H89" s="431"/>
      <c r="I89" s="431"/>
      <c r="J89" s="431"/>
      <c r="K89" s="431"/>
      <c r="L89" s="431"/>
      <c r="M89" s="431"/>
      <c r="N89" s="428">
        <f t="shared" si="20"/>
        <v>0</v>
      </c>
      <c r="O89" s="428"/>
      <c r="P89" s="433"/>
      <c r="Q89" s="433"/>
      <c r="R89" s="433"/>
      <c r="S89" s="662"/>
      <c r="T89" s="430"/>
      <c r="U89" s="430"/>
      <c r="V89" s="431">
        <f>SUM(N89:T89)</f>
        <v>0</v>
      </c>
      <c r="W89" s="430"/>
      <c r="X89" s="432"/>
      <c r="Y89" s="432"/>
    </row>
    <row r="90" spans="2:28" s="446" customFormat="1" ht="13.5" thickBot="1">
      <c r="B90" s="674" t="s">
        <v>16728</v>
      </c>
      <c r="C90" s="675"/>
      <c r="D90" s="677">
        <f t="shared" ref="D90:W90" si="26">SUM(D86:D89)</f>
        <v>0</v>
      </c>
      <c r="E90" s="677">
        <f t="shared" si="26"/>
        <v>0</v>
      </c>
      <c r="F90" s="677">
        <f t="shared" si="26"/>
        <v>0</v>
      </c>
      <c r="G90" s="677">
        <f t="shared" si="26"/>
        <v>0</v>
      </c>
      <c r="H90" s="677">
        <f t="shared" si="26"/>
        <v>0</v>
      </c>
      <c r="I90" s="677">
        <f t="shared" si="26"/>
        <v>0</v>
      </c>
      <c r="J90" s="677">
        <f t="shared" si="26"/>
        <v>0</v>
      </c>
      <c r="K90" s="677">
        <f t="shared" si="26"/>
        <v>0</v>
      </c>
      <c r="L90" s="677">
        <f t="shared" si="26"/>
        <v>0</v>
      </c>
      <c r="M90" s="677">
        <f t="shared" si="26"/>
        <v>0</v>
      </c>
      <c r="N90" s="677">
        <f t="shared" si="26"/>
        <v>0</v>
      </c>
      <c r="O90" s="677">
        <f t="shared" si="26"/>
        <v>0</v>
      </c>
      <c r="P90" s="677">
        <f t="shared" si="26"/>
        <v>0</v>
      </c>
      <c r="Q90" s="677">
        <f t="shared" si="26"/>
        <v>0</v>
      </c>
      <c r="R90" s="677">
        <f t="shared" si="26"/>
        <v>0</v>
      </c>
      <c r="S90" s="677">
        <f t="shared" si="26"/>
        <v>0</v>
      </c>
      <c r="T90" s="677">
        <f t="shared" si="26"/>
        <v>0</v>
      </c>
      <c r="U90" s="677">
        <f t="shared" si="26"/>
        <v>0</v>
      </c>
      <c r="V90" s="677">
        <f t="shared" si="26"/>
        <v>0</v>
      </c>
      <c r="W90" s="677">
        <f t="shared" si="26"/>
        <v>0</v>
      </c>
      <c r="X90" s="439"/>
      <c r="Y90" s="439"/>
    </row>
    <row r="91" spans="2:28">
      <c r="X91" s="439"/>
      <c r="Y91" s="439"/>
    </row>
    <row r="92" spans="2:28" ht="39">
      <c r="B92" s="689" t="s">
        <v>16636</v>
      </c>
      <c r="X92" s="439"/>
      <c r="Y92" s="439"/>
    </row>
    <row r="93" spans="2:28">
      <c r="B93" s="689"/>
      <c r="X93" s="439"/>
      <c r="Y93" s="439"/>
    </row>
    <row r="94" spans="2:28">
      <c r="B94" s="688" t="s">
        <v>16637</v>
      </c>
      <c r="X94" s="439"/>
      <c r="Y94" s="439"/>
    </row>
    <row r="95" spans="2:28" ht="104">
      <c r="B95" s="688" t="s">
        <v>16638</v>
      </c>
      <c r="X95" s="439"/>
      <c r="Y95" s="439"/>
    </row>
    <row r="96" spans="2:28" ht="91">
      <c r="B96" s="688" t="s">
        <v>16639</v>
      </c>
      <c r="X96" s="439"/>
      <c r="Y96" s="439"/>
    </row>
    <row r="97" spans="2:2" ht="52">
      <c r="B97" s="688" t="s">
        <v>16640</v>
      </c>
    </row>
    <row r="98" spans="2:2" ht="39">
      <c r="B98" s="688" t="s">
        <v>16641</v>
      </c>
    </row>
    <row r="99" spans="2:2" ht="182">
      <c r="B99" s="688" t="s">
        <v>16642</v>
      </c>
    </row>
  </sheetData>
  <mergeCells count="2">
    <mergeCell ref="P4:R4"/>
    <mergeCell ref="D4:N4"/>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8A89F-8CF8-4676-BF51-CC4D6CDA5E42}">
  <sheetPr>
    <tabColor rgb="FF00FFCC"/>
  </sheetPr>
  <dimension ref="B1:M67"/>
  <sheetViews>
    <sheetView topLeftCell="C1" zoomScale="83" zoomScaleNormal="120" workbookViewId="0">
      <selection activeCell="H25" sqref="H25"/>
    </sheetView>
  </sheetViews>
  <sheetFormatPr defaultRowHeight="13"/>
  <cols>
    <col min="1" max="2" width="2.9140625" style="441" customWidth="1"/>
    <col min="3" max="3" width="47.33203125" style="441" bestFit="1" customWidth="1"/>
    <col min="4" max="4" width="17.4140625" style="441" customWidth="1"/>
    <col min="5" max="5" width="27.6640625" style="441" bestFit="1" customWidth="1"/>
    <col min="6" max="6" width="16.58203125" style="441" bestFit="1" customWidth="1"/>
    <col min="7" max="7" width="13.6640625" style="441" bestFit="1" customWidth="1"/>
    <col min="8" max="8" width="17.5" style="441" customWidth="1"/>
    <col min="9" max="9" width="16.1640625" style="441" bestFit="1" customWidth="1"/>
    <col min="10" max="10" width="14.6640625" style="441" bestFit="1" customWidth="1"/>
    <col min="11" max="11" width="12.58203125" style="441" bestFit="1" customWidth="1"/>
    <col min="12" max="12" width="14.6640625" style="441" bestFit="1" customWidth="1"/>
    <col min="13" max="13" width="10.08203125" style="441" bestFit="1" customWidth="1"/>
    <col min="14" max="14" width="8.83203125" style="441" bestFit="1"/>
    <col min="15" max="15" width="33.5" style="441" customWidth="1"/>
    <col min="16" max="16" width="14.4140625" style="441" customWidth="1"/>
    <col min="17" max="17" width="10.08203125" style="441" bestFit="1" customWidth="1"/>
    <col min="18" max="18" width="11.9140625" style="441" bestFit="1" customWidth="1"/>
    <col min="19" max="19" width="11.08203125" style="441" bestFit="1" customWidth="1"/>
    <col min="20" max="23" width="8.83203125" style="441" bestFit="1"/>
    <col min="24" max="24" width="11.1640625" style="441" bestFit="1" customWidth="1"/>
    <col min="25" max="25" width="13.1640625" style="441" bestFit="1" customWidth="1"/>
    <col min="26" max="26" width="14.6640625" style="441" bestFit="1" customWidth="1"/>
    <col min="27" max="27" width="12.1640625" style="441" bestFit="1" customWidth="1"/>
    <col min="28" max="28" width="12.6640625" style="441" bestFit="1" customWidth="1"/>
    <col min="29" max="29" width="11.9140625" style="441" bestFit="1" customWidth="1"/>
    <col min="30" max="32" width="8.83203125" style="441" bestFit="1"/>
    <col min="33" max="33" width="11.1640625" style="441" bestFit="1" customWidth="1"/>
    <col min="34" max="34" width="13.1640625" style="441" bestFit="1" customWidth="1"/>
    <col min="35" max="35" width="14.6640625" style="441" bestFit="1" customWidth="1"/>
    <col min="36" max="36" width="12.1640625" style="441" bestFit="1" customWidth="1"/>
    <col min="37" max="37" width="12.6640625" style="441" bestFit="1" customWidth="1"/>
    <col min="38" max="38" width="11.9140625" style="441" bestFit="1" customWidth="1"/>
    <col min="39" max="40" width="8.83203125" style="441" bestFit="1"/>
    <col min="41" max="41" width="11.1640625" style="441" bestFit="1" customWidth="1"/>
    <col min="42" max="42" width="13.1640625" style="441" bestFit="1" customWidth="1"/>
    <col min="43" max="43" width="14.6640625" style="441" bestFit="1" customWidth="1"/>
    <col min="44" max="44" width="12.1640625" style="441" bestFit="1" customWidth="1"/>
    <col min="45" max="46" width="12.6640625" style="441" bestFit="1" customWidth="1"/>
    <col min="47" max="16383" width="8.83203125" style="441"/>
    <col min="16384" max="16384" width="8.83203125" style="441" bestFit="1"/>
  </cols>
  <sheetData>
    <row r="1" spans="2:10">
      <c r="C1" s="589"/>
    </row>
    <row r="2" spans="2:10">
      <c r="B2" s="446" t="s">
        <v>16665</v>
      </c>
      <c r="C2" s="589"/>
    </row>
    <row r="3" spans="2:10">
      <c r="C3" s="590" t="s">
        <v>16655</v>
      </c>
      <c r="D3" s="446" t="s">
        <v>16656</v>
      </c>
      <c r="E3" s="446" t="s">
        <v>16064</v>
      </c>
      <c r="F3" s="446" t="s">
        <v>16059</v>
      </c>
      <c r="G3" s="446" t="s">
        <v>16657</v>
      </c>
      <c r="H3" s="446" t="s">
        <v>16658</v>
      </c>
      <c r="I3" s="446" t="s">
        <v>16659</v>
      </c>
      <c r="J3" s="446" t="s">
        <v>16660</v>
      </c>
    </row>
    <row r="4" spans="2:10">
      <c r="B4" s="722">
        <v>1</v>
      </c>
      <c r="C4" s="721" t="s">
        <v>16661</v>
      </c>
      <c r="D4" s="721" t="s">
        <v>16663</v>
      </c>
      <c r="E4" s="721" t="s">
        <v>16664</v>
      </c>
      <c r="F4" s="441" t="s">
        <v>16338</v>
      </c>
      <c r="G4" s="582">
        <f>'Price.Data.Inputs'!F96</f>
        <v>3382118.374558304</v>
      </c>
    </row>
    <row r="5" spans="2:10">
      <c r="B5" s="722"/>
      <c r="C5" s="721"/>
      <c r="D5" s="721"/>
      <c r="E5" s="721"/>
      <c r="F5" s="441" t="s">
        <v>16286</v>
      </c>
      <c r="G5" s="582">
        <f>'Price.Data.Inputs'!F97</f>
        <v>939477.32626619551</v>
      </c>
    </row>
    <row r="6" spans="2:10">
      <c r="B6" s="722">
        <v>2</v>
      </c>
      <c r="C6" s="721" t="s">
        <v>16485</v>
      </c>
      <c r="D6" s="721" t="s">
        <v>16666</v>
      </c>
      <c r="E6" s="721" t="s">
        <v>16664</v>
      </c>
      <c r="F6" s="441" t="s">
        <v>16338</v>
      </c>
      <c r="G6" s="582">
        <f>'Price.Data.Inputs'!F98</f>
        <v>9940532.3287191167</v>
      </c>
    </row>
    <row r="7" spans="2:10">
      <c r="B7" s="722"/>
      <c r="C7" s="721"/>
      <c r="D7" s="721"/>
      <c r="E7" s="721"/>
      <c r="F7" s="441" t="s">
        <v>16286</v>
      </c>
      <c r="G7" s="582">
        <f>'Price.Data.Inputs'!F99</f>
        <v>2761258.9801997547</v>
      </c>
    </row>
    <row r="8" spans="2:10">
      <c r="B8" s="722">
        <v>3</v>
      </c>
      <c r="C8" s="721" t="s">
        <v>16458</v>
      </c>
      <c r="D8" s="721" t="s">
        <v>16667</v>
      </c>
      <c r="E8" s="721" t="s">
        <v>16664</v>
      </c>
      <c r="F8" s="441" t="s">
        <v>16338</v>
      </c>
      <c r="G8" s="582">
        <f>'Price.Data.Inputs'!F100</f>
        <v>14547379.213483145</v>
      </c>
    </row>
    <row r="9" spans="2:10">
      <c r="B9" s="722"/>
      <c r="C9" s="721"/>
      <c r="D9" s="721"/>
      <c r="E9" s="721"/>
      <c r="F9" s="441" t="s">
        <v>16286</v>
      </c>
      <c r="G9" s="582">
        <f>'Price.Data.Inputs'!F101</f>
        <v>4040938.6704119849</v>
      </c>
    </row>
    <row r="10" spans="2:10">
      <c r="B10" s="722">
        <v>4</v>
      </c>
      <c r="C10" s="721" t="s">
        <v>16455</v>
      </c>
      <c r="D10" s="721" t="s">
        <v>16668</v>
      </c>
      <c r="E10" s="721" t="s">
        <v>16664</v>
      </c>
      <c r="F10" s="441" t="s">
        <v>16338</v>
      </c>
      <c r="G10" s="582">
        <f>'Price.Data.Inputs'!F102</f>
        <v>16202021.141649049</v>
      </c>
    </row>
    <row r="11" spans="2:10">
      <c r="B11" s="722"/>
      <c r="C11" s="721"/>
      <c r="D11" s="721"/>
      <c r="E11" s="721"/>
      <c r="F11" s="441" t="s">
        <v>16286</v>
      </c>
      <c r="G11" s="582">
        <f>'Price.Data.Inputs'!F103</f>
        <v>4500561.4282358466</v>
      </c>
    </row>
    <row r="12" spans="2:10">
      <c r="B12" s="722">
        <v>5</v>
      </c>
      <c r="C12" s="721" t="s">
        <v>16662</v>
      </c>
      <c r="D12" s="721" t="s">
        <v>16669</v>
      </c>
      <c r="E12" s="721" t="s">
        <v>16664</v>
      </c>
      <c r="F12" s="441" t="s">
        <v>16338</v>
      </c>
      <c r="G12" s="582">
        <f>'Price.Data.Inputs'!F105</f>
        <v>15327272.727272727</v>
      </c>
    </row>
    <row r="13" spans="2:10">
      <c r="B13" s="722"/>
      <c r="C13" s="721"/>
      <c r="D13" s="721"/>
      <c r="E13" s="721"/>
      <c r="F13" s="441" t="s">
        <v>16286</v>
      </c>
      <c r="G13" s="582">
        <f>'Price.Data.Inputs'!F106</f>
        <v>4257575.7575757569</v>
      </c>
    </row>
    <row r="14" spans="2:10">
      <c r="B14" s="580"/>
      <c r="C14" s="721" t="s">
        <v>16648</v>
      </c>
      <c r="D14" s="721" t="s">
        <v>16669</v>
      </c>
      <c r="E14" s="721" t="s">
        <v>16664</v>
      </c>
      <c r="F14" s="441" t="s">
        <v>16338</v>
      </c>
      <c r="G14" s="582">
        <f>'Price.Data.Inputs'!F105</f>
        <v>15327272.727272727</v>
      </c>
    </row>
    <row r="15" spans="2:10">
      <c r="B15" s="580"/>
      <c r="C15" s="721"/>
      <c r="D15" s="721"/>
      <c r="E15" s="721"/>
      <c r="F15" s="441" t="s">
        <v>16286</v>
      </c>
      <c r="G15" s="582">
        <f>'Price.Data.Inputs'!F106</f>
        <v>4257575.7575757569</v>
      </c>
    </row>
    <row r="16" spans="2:10">
      <c r="B16" s="580"/>
      <c r="C16" s="721" t="s">
        <v>16599</v>
      </c>
      <c r="D16" s="721" t="s">
        <v>16669</v>
      </c>
      <c r="E16" s="721" t="s">
        <v>16664</v>
      </c>
      <c r="F16" s="441" t="s">
        <v>16338</v>
      </c>
    </row>
    <row r="17" spans="2:12">
      <c r="B17" s="580"/>
      <c r="C17" s="721"/>
      <c r="D17" s="721"/>
      <c r="E17" s="721"/>
      <c r="F17" s="441" t="s">
        <v>16286</v>
      </c>
      <c r="G17" s="666">
        <f>G27</f>
        <v>432692.30769230769</v>
      </c>
      <c r="J17" s="582">
        <f>'Price.Data.Inputs'!I17</f>
        <v>2746482.4269043305</v>
      </c>
    </row>
    <row r="18" spans="2:12">
      <c r="B18" s="722">
        <v>6</v>
      </c>
      <c r="C18" s="721" t="s">
        <v>16252</v>
      </c>
      <c r="D18" s="721"/>
      <c r="E18" s="721" t="s">
        <v>16670</v>
      </c>
      <c r="F18" s="441" t="s">
        <v>16344</v>
      </c>
      <c r="H18" s="583">
        <v>80.430000000000007</v>
      </c>
      <c r="J18" s="583">
        <v>151.35</v>
      </c>
    </row>
    <row r="19" spans="2:12">
      <c r="B19" s="722"/>
      <c r="C19" s="721"/>
      <c r="D19" s="721"/>
      <c r="E19" s="721"/>
      <c r="F19" s="441" t="s">
        <v>16286</v>
      </c>
      <c r="G19" s="582"/>
      <c r="H19" s="582">
        <f>H18/Conversions!$E$17</f>
        <v>3093461.538461539</v>
      </c>
      <c r="I19" s="582"/>
      <c r="J19" s="582">
        <f>J18/Conversions!$E$17</f>
        <v>5821153.846153846</v>
      </c>
    </row>
    <row r="20" spans="2:12">
      <c r="B20" s="722">
        <v>7</v>
      </c>
      <c r="C20" s="721" t="s">
        <v>69</v>
      </c>
      <c r="D20" s="721"/>
      <c r="E20" s="721" t="s">
        <v>16670</v>
      </c>
      <c r="F20" s="441" t="s">
        <v>16345</v>
      </c>
      <c r="H20" s="584">
        <v>120.4240983</v>
      </c>
      <c r="J20" s="583">
        <v>134.66999999999999</v>
      </c>
    </row>
    <row r="21" spans="2:12">
      <c r="B21" s="722"/>
      <c r="C21" s="721"/>
      <c r="D21" s="721"/>
      <c r="E21" s="721"/>
      <c r="F21" s="441" t="s">
        <v>16286</v>
      </c>
      <c r="H21" s="582">
        <f>H20/Conversions!$E$18</f>
        <v>3594749.2029850744</v>
      </c>
      <c r="J21" s="582">
        <f>J20/Conversions!$E$18</f>
        <v>4019999.9999999995</v>
      </c>
    </row>
    <row r="22" spans="2:12">
      <c r="B22" s="722">
        <v>8</v>
      </c>
      <c r="C22" s="721" t="s">
        <v>71</v>
      </c>
      <c r="D22" s="721"/>
      <c r="E22" s="721" t="s">
        <v>16670</v>
      </c>
      <c r="F22" s="441" t="s">
        <v>16345</v>
      </c>
      <c r="H22" s="584">
        <v>326.37</v>
      </c>
      <c r="J22" s="584">
        <v>808.96934999999996</v>
      </c>
    </row>
    <row r="23" spans="2:12">
      <c r="B23" s="722"/>
      <c r="C23" s="721"/>
      <c r="D23" s="721"/>
      <c r="E23" s="721"/>
      <c r="F23" s="441" t="s">
        <v>16286</v>
      </c>
      <c r="H23" s="582">
        <f>H22/Conversions!$E$9</f>
        <v>9324857.1428571437</v>
      </c>
      <c r="J23" s="582">
        <f>J22/Conversions!$E$9</f>
        <v>23113410</v>
      </c>
    </row>
    <row r="24" spans="2:12">
      <c r="B24" s="722">
        <v>9</v>
      </c>
      <c r="C24" s="721" t="s">
        <v>73</v>
      </c>
      <c r="D24" s="721"/>
      <c r="E24" s="721" t="s">
        <v>16670</v>
      </c>
      <c r="F24" s="441" t="s">
        <v>16345</v>
      </c>
      <c r="H24" s="584">
        <v>328.09750000000003</v>
      </c>
      <c r="J24" s="584">
        <v>615.1151145</v>
      </c>
    </row>
    <row r="25" spans="2:12">
      <c r="B25" s="722"/>
      <c r="C25" s="721"/>
      <c r="D25" s="721"/>
      <c r="E25" s="721"/>
      <c r="F25" s="441" t="s">
        <v>16286</v>
      </c>
      <c r="H25" s="582">
        <f>H24/Conversions!$E$15</f>
        <v>9942348.4848484844</v>
      </c>
      <c r="J25" s="582">
        <f>J24/Conversions!$E$15</f>
        <v>18639851.954545453</v>
      </c>
      <c r="L25" s="448"/>
    </row>
    <row r="26" spans="2:12">
      <c r="B26" s="722">
        <v>10</v>
      </c>
      <c r="C26" s="721" t="s">
        <v>16255</v>
      </c>
      <c r="D26" s="721"/>
      <c r="E26" s="723" t="s">
        <v>16678</v>
      </c>
      <c r="F26" s="441" t="s">
        <v>16348</v>
      </c>
      <c r="J26" s="584">
        <v>9000</v>
      </c>
    </row>
    <row r="27" spans="2:12">
      <c r="B27" s="722"/>
      <c r="C27" s="721"/>
      <c r="D27" s="721"/>
      <c r="E27" s="721"/>
      <c r="F27" s="441" t="s">
        <v>16286</v>
      </c>
      <c r="G27" s="666">
        <f>J27/1.3</f>
        <v>432692.30769230769</v>
      </c>
      <c r="J27" s="582">
        <f>J26/Conversions!$E$21</f>
        <v>562500</v>
      </c>
    </row>
    <row r="28" spans="2:12">
      <c r="B28" s="722">
        <v>11</v>
      </c>
      <c r="C28" s="721" t="s">
        <v>16671</v>
      </c>
      <c r="D28" s="721" t="s">
        <v>16672</v>
      </c>
      <c r="E28" s="441" t="s">
        <v>16673</v>
      </c>
      <c r="F28" s="441" t="s">
        <v>16345</v>
      </c>
      <c r="H28" s="585">
        <v>176.29</v>
      </c>
      <c r="J28" s="506">
        <f>'Table 9.6'!C41</f>
        <v>191.76</v>
      </c>
    </row>
    <row r="29" spans="2:12">
      <c r="B29" s="722"/>
      <c r="C29" s="721"/>
      <c r="D29" s="721"/>
      <c r="E29" s="441" t="s">
        <v>16674</v>
      </c>
      <c r="F29" s="441" t="s">
        <v>16286</v>
      </c>
      <c r="H29" s="579">
        <f>H28/Conversions!E16</f>
        <v>5154678.3625730993</v>
      </c>
      <c r="J29" s="582">
        <f>'Table 9.6'!K41</f>
        <v>5606944.444444445</v>
      </c>
    </row>
    <row r="30" spans="2:12">
      <c r="B30" s="722">
        <v>12</v>
      </c>
      <c r="C30" s="721" t="s">
        <v>16444</v>
      </c>
      <c r="D30" s="721" t="s">
        <v>16672</v>
      </c>
      <c r="E30" s="441" t="s">
        <v>16673</v>
      </c>
      <c r="F30" s="441" t="s">
        <v>16345</v>
      </c>
      <c r="H30" s="586">
        <f>'Price.Data.Inputs'!N316</f>
        <v>41.555</v>
      </c>
      <c r="J30" s="506">
        <f>'Table 9.6'!D41</f>
        <v>178.32</v>
      </c>
    </row>
    <row r="31" spans="2:12">
      <c r="B31" s="722"/>
      <c r="C31" s="721"/>
      <c r="D31" s="721"/>
      <c r="E31" s="441" t="s">
        <v>16674</v>
      </c>
      <c r="F31" s="441" t="s">
        <v>16286</v>
      </c>
      <c r="H31" s="448">
        <f>H30/Conversions!E23</f>
        <v>1160754.1899441341</v>
      </c>
      <c r="J31" s="582">
        <f>'Table 9.6'!L41</f>
        <v>4980982.3091247668</v>
      </c>
    </row>
    <row r="32" spans="2:12">
      <c r="B32" s="580"/>
      <c r="C32" s="721" t="s">
        <v>16567</v>
      </c>
      <c r="D32" s="721" t="s">
        <v>16672</v>
      </c>
      <c r="E32" s="441" t="s">
        <v>16673</v>
      </c>
      <c r="F32" s="441" t="s">
        <v>16345</v>
      </c>
      <c r="H32" s="448">
        <f>H30</f>
        <v>41.555</v>
      </c>
      <c r="I32" s="448"/>
      <c r="J32" s="448">
        <f t="shared" ref="J32" si="0">J30</f>
        <v>178.32</v>
      </c>
    </row>
    <row r="33" spans="2:13">
      <c r="B33" s="580"/>
      <c r="C33" s="721"/>
      <c r="D33" s="721"/>
      <c r="E33" s="441" t="s">
        <v>16674</v>
      </c>
      <c r="F33" s="441" t="s">
        <v>16286</v>
      </c>
      <c r="H33" s="448">
        <f>H31</f>
        <v>1160754.1899441341</v>
      </c>
      <c r="I33" s="448"/>
      <c r="J33" s="448">
        <f t="shared" ref="J33" si="1">J31</f>
        <v>4980982.3091247668</v>
      </c>
    </row>
    <row r="34" spans="2:13">
      <c r="C34" s="721" t="s">
        <v>16687</v>
      </c>
      <c r="E34" s="441" t="s">
        <v>16670</v>
      </c>
      <c r="F34" s="441" t="s">
        <v>16345</v>
      </c>
      <c r="H34" s="448">
        <f>'Price.Data.Inputs'!N341</f>
        <v>17.2</v>
      </c>
      <c r="J34" s="445">
        <f>J32</f>
        <v>178.32</v>
      </c>
    </row>
    <row r="35" spans="2:13">
      <c r="C35" s="721"/>
      <c r="F35" s="441" t="s">
        <v>16286</v>
      </c>
      <c r="H35" s="448">
        <f>H34/Conversions!E23</f>
        <v>480446.92737430159</v>
      </c>
      <c r="J35" s="445">
        <f>J33</f>
        <v>4980982.3091247668</v>
      </c>
    </row>
    <row r="36" spans="2:13">
      <c r="B36" s="722">
        <v>13</v>
      </c>
      <c r="C36" s="721" t="s">
        <v>16442</v>
      </c>
      <c r="D36" s="721" t="s">
        <v>16672</v>
      </c>
      <c r="E36" s="441" t="s">
        <v>16673</v>
      </c>
      <c r="F36" s="441" t="s">
        <v>16345</v>
      </c>
      <c r="H36" s="587">
        <v>97.22</v>
      </c>
      <c r="J36" s="506">
        <f>'Table 9.6'!E41</f>
        <v>168.38</v>
      </c>
    </row>
    <row r="37" spans="2:13" ht="15" customHeight="1">
      <c r="B37" s="722"/>
      <c r="C37" s="721"/>
      <c r="D37" s="721"/>
      <c r="E37" s="441" t="s">
        <v>16674</v>
      </c>
      <c r="F37" s="441" t="s">
        <v>16286</v>
      </c>
      <c r="H37" s="448">
        <f>H36/Conversions!E11</f>
        <v>2826162.7906976743</v>
      </c>
      <c r="J37" s="582">
        <f>'Table 9.6'!M41</f>
        <v>4502228.1639928697</v>
      </c>
    </row>
    <row r="38" spans="2:13">
      <c r="B38" s="722">
        <v>14</v>
      </c>
      <c r="C38" s="721" t="s">
        <v>16443</v>
      </c>
      <c r="D38" s="721" t="s">
        <v>16672</v>
      </c>
      <c r="E38" s="441" t="s">
        <v>16673</v>
      </c>
      <c r="F38" s="441" t="s">
        <v>16675</v>
      </c>
      <c r="H38" s="588">
        <f>J38</f>
        <v>3188.34</v>
      </c>
      <c r="J38" s="441">
        <f>'Table 9.6'!F41</f>
        <v>3188.34</v>
      </c>
    </row>
    <row r="39" spans="2:13">
      <c r="B39" s="722"/>
      <c r="C39" s="721"/>
      <c r="D39" s="721"/>
      <c r="E39" s="441" t="s">
        <v>16674</v>
      </c>
      <c r="F39" s="441" t="s">
        <v>16286</v>
      </c>
      <c r="H39" s="588">
        <f>J39-1</f>
        <v>4905138.743589744</v>
      </c>
      <c r="J39" s="582">
        <f>'Table 9.6'!N41</f>
        <v>4905139.743589744</v>
      </c>
    </row>
    <row r="40" spans="2:13">
      <c r="B40" s="722">
        <v>15</v>
      </c>
      <c r="C40" s="721" t="s">
        <v>16557</v>
      </c>
      <c r="D40" s="721"/>
      <c r="E40" s="441" t="s">
        <v>16673</v>
      </c>
      <c r="F40" s="441" t="s">
        <v>16293</v>
      </c>
      <c r="J40" s="506">
        <f>'Table 9.11'!F4</f>
        <v>24.97</v>
      </c>
      <c r="K40" s="506"/>
    </row>
    <row r="41" spans="2:13">
      <c r="B41" s="722"/>
      <c r="C41" s="721"/>
      <c r="D41" s="721"/>
      <c r="E41" s="441" t="s">
        <v>16677</v>
      </c>
      <c r="F41" s="441" t="s">
        <v>16286</v>
      </c>
      <c r="J41" s="582">
        <f>'Table 9.11'!H4</f>
        <v>6936111.111111111</v>
      </c>
      <c r="L41" s="441" t="s">
        <v>16279</v>
      </c>
    </row>
    <row r="42" spans="2:13">
      <c r="B42" s="722">
        <v>16</v>
      </c>
      <c r="C42" s="721" t="s">
        <v>16302</v>
      </c>
      <c r="D42" s="721"/>
      <c r="E42" s="441" t="s">
        <v>16673</v>
      </c>
      <c r="F42" s="441" t="s">
        <v>16293</v>
      </c>
      <c r="J42" s="506">
        <f>'Table 9.11'!F5</f>
        <v>27.52</v>
      </c>
      <c r="K42" s="506"/>
      <c r="L42" s="441" t="s">
        <v>16688</v>
      </c>
      <c r="M42" s="441" t="s">
        <v>16689</v>
      </c>
    </row>
    <row r="43" spans="2:13">
      <c r="B43" s="722"/>
      <c r="C43" s="721"/>
      <c r="D43" s="721"/>
      <c r="E43" s="441" t="s">
        <v>16677</v>
      </c>
      <c r="F43" s="441" t="s">
        <v>16286</v>
      </c>
      <c r="J43" s="582">
        <f>'Table 9.11'!H5</f>
        <v>7644444.444444445</v>
      </c>
      <c r="L43" s="582">
        <v>5422042.9917874504</v>
      </c>
      <c r="M43" s="582">
        <f>AVERAGE(J41,J43,J45,J47,J49)</f>
        <v>5916111.111111111</v>
      </c>
    </row>
    <row r="44" spans="2:13">
      <c r="B44" s="722">
        <v>17</v>
      </c>
      <c r="C44" s="721" t="s">
        <v>16676</v>
      </c>
      <c r="D44" s="721"/>
      <c r="E44" s="441" t="s">
        <v>16673</v>
      </c>
      <c r="F44" s="441" t="s">
        <v>16293</v>
      </c>
      <c r="J44" s="506">
        <f>'Table 9.11'!F6</f>
        <v>21.73</v>
      </c>
      <c r="K44" s="506"/>
    </row>
    <row r="45" spans="2:13">
      <c r="B45" s="722"/>
      <c r="C45" s="721"/>
      <c r="D45" s="721"/>
      <c r="E45" s="441" t="s">
        <v>16677</v>
      </c>
      <c r="F45" s="441" t="s">
        <v>16286</v>
      </c>
      <c r="J45" s="582">
        <f>'Table 9.11'!H6</f>
        <v>6036111.1111111119</v>
      </c>
    </row>
    <row r="46" spans="2:13">
      <c r="B46" s="722">
        <v>18</v>
      </c>
      <c r="C46" s="721" t="s">
        <v>16306</v>
      </c>
      <c r="D46" s="721"/>
      <c r="E46" s="441" t="s">
        <v>16673</v>
      </c>
      <c r="F46" s="441" t="s">
        <v>16293</v>
      </c>
      <c r="J46" s="506">
        <f>'Table 9.11'!F7</f>
        <v>12.92</v>
      </c>
      <c r="K46" s="506"/>
    </row>
    <row r="47" spans="2:13">
      <c r="B47" s="722"/>
      <c r="C47" s="721"/>
      <c r="D47" s="721"/>
      <c r="E47" s="441" t="s">
        <v>16677</v>
      </c>
      <c r="F47" s="441" t="s">
        <v>16286</v>
      </c>
      <c r="J47" s="582">
        <f>'Table 9.11'!H7</f>
        <v>3588888.888888889</v>
      </c>
    </row>
    <row r="48" spans="2:13">
      <c r="B48" s="722">
        <v>19</v>
      </c>
      <c r="C48" s="721" t="s">
        <v>16522</v>
      </c>
      <c r="D48" s="721"/>
      <c r="E48" s="441" t="s">
        <v>16673</v>
      </c>
      <c r="F48" s="441" t="s">
        <v>16293</v>
      </c>
      <c r="J48" s="506">
        <f>'Table 9.11'!F8</f>
        <v>19.350000000000001</v>
      </c>
      <c r="K48" s="506"/>
    </row>
    <row r="49" spans="2:10">
      <c r="B49" s="722"/>
      <c r="C49" s="721"/>
      <c r="D49" s="721"/>
      <c r="E49" s="441" t="s">
        <v>16677</v>
      </c>
      <c r="F49" s="441" t="s">
        <v>16286</v>
      </c>
      <c r="J49" s="582">
        <f>'Table 9.11'!H8</f>
        <v>5375000.0000000009</v>
      </c>
    </row>
    <row r="50" spans="2:10">
      <c r="B50" s="580"/>
      <c r="C50" s="721" t="s">
        <v>16646</v>
      </c>
      <c r="D50" s="581"/>
      <c r="E50" s="441" t="s">
        <v>16673</v>
      </c>
      <c r="F50" s="441" t="s">
        <v>16293</v>
      </c>
      <c r="J50" s="582">
        <f>'Price.Data.Inputs'!D224</f>
        <v>10.587036281197948</v>
      </c>
    </row>
    <row r="51" spans="2:10">
      <c r="B51" s="580"/>
      <c r="C51" s="721"/>
      <c r="D51" s="581"/>
      <c r="E51" s="441" t="s">
        <v>16677</v>
      </c>
      <c r="F51" s="441" t="s">
        <v>16286</v>
      </c>
      <c r="J51" s="582">
        <f>'Price.Data.Inputs'!E224</f>
        <v>2940843.4114438747</v>
      </c>
    </row>
    <row r="52" spans="2:10">
      <c r="C52" s="721" t="s">
        <v>16569</v>
      </c>
      <c r="E52" s="441" t="s">
        <v>16673</v>
      </c>
      <c r="F52" s="441" t="s">
        <v>16293</v>
      </c>
    </row>
    <row r="53" spans="2:10">
      <c r="C53" s="721"/>
      <c r="E53" s="441" t="s">
        <v>16681</v>
      </c>
      <c r="F53" s="441" t="s">
        <v>16286</v>
      </c>
      <c r="H53" s="448">
        <f>'Table 9.1'!Q6</f>
        <v>73879829.719686851</v>
      </c>
      <c r="J53" s="448">
        <f>'Table 9.1'!Q16</f>
        <v>103130975.14340344</v>
      </c>
    </row>
    <row r="54" spans="2:10">
      <c r="C54" s="721" t="s">
        <v>16570</v>
      </c>
      <c r="E54" s="441" t="s">
        <v>16673</v>
      </c>
      <c r="F54" s="441" t="s">
        <v>16293</v>
      </c>
      <c r="H54" s="448"/>
    </row>
    <row r="55" spans="2:10">
      <c r="C55" s="721"/>
      <c r="E55" s="441" t="s">
        <v>16681</v>
      </c>
      <c r="F55" s="441" t="s">
        <v>16286</v>
      </c>
      <c r="H55" s="448">
        <f>'Table 9.1'!Q7</f>
        <v>58381747.315781727</v>
      </c>
      <c r="J55" s="445">
        <f>J53</f>
        <v>103130975.14340344</v>
      </c>
    </row>
    <row r="56" spans="2:10">
      <c r="C56" s="589" t="s">
        <v>16311</v>
      </c>
      <c r="F56" s="441" t="s">
        <v>16293</v>
      </c>
      <c r="J56" s="584">
        <v>8.7100000000000009</v>
      </c>
    </row>
    <row r="57" spans="2:10">
      <c r="C57" s="589"/>
      <c r="E57" s="441" t="s">
        <v>16680</v>
      </c>
      <c r="F57" s="441" t="s">
        <v>16286</v>
      </c>
      <c r="J57" s="448">
        <f>J56/Conversions!$E$22</f>
        <v>2419444.444444445</v>
      </c>
    </row>
    <row r="58" spans="2:10">
      <c r="C58" s="721" t="s">
        <v>16551</v>
      </c>
      <c r="F58" s="441" t="s">
        <v>16293</v>
      </c>
      <c r="J58" s="584">
        <f>'Price.Data.Inputs'!D208</f>
        <v>6.142347967074083</v>
      </c>
    </row>
    <row r="59" spans="2:10">
      <c r="C59" s="721"/>
      <c r="E59" s="441" t="s">
        <v>16644</v>
      </c>
      <c r="F59" s="441" t="s">
        <v>16286</v>
      </c>
      <c r="J59" s="448">
        <f>J58/Conversions!$E$22</f>
        <v>1706207.7686316897</v>
      </c>
    </row>
    <row r="60" spans="2:10">
      <c r="C60" s="721" t="s">
        <v>16598</v>
      </c>
      <c r="F60" s="441" t="s">
        <v>16293</v>
      </c>
      <c r="J60" s="584">
        <f>'Price.Data.Inputs'!D209</f>
        <v>15.934202519975415</v>
      </c>
    </row>
    <row r="61" spans="2:10">
      <c r="C61" s="721"/>
      <c r="E61" s="441" t="s">
        <v>16644</v>
      </c>
      <c r="F61" s="441" t="s">
        <v>16286</v>
      </c>
      <c r="J61" s="448">
        <f>J60/Conversions!$E$22</f>
        <v>4426167.3666598378</v>
      </c>
    </row>
    <row r="62" spans="2:10">
      <c r="C62" s="721" t="s">
        <v>16553</v>
      </c>
      <c r="F62" s="441" t="s">
        <v>16293</v>
      </c>
      <c r="J62" s="584">
        <f>'Price.Data.Inputs'!D210</f>
        <v>8.0350238095238105</v>
      </c>
    </row>
    <row r="63" spans="2:10">
      <c r="C63" s="721"/>
      <c r="E63" s="441" t="s">
        <v>16644</v>
      </c>
      <c r="F63" s="441" t="s">
        <v>16286</v>
      </c>
      <c r="J63" s="448">
        <f>J62/Conversions!$E$22</f>
        <v>2231951.0582010588</v>
      </c>
    </row>
    <row r="64" spans="2:10">
      <c r="C64" s="724" t="s">
        <v>16554</v>
      </c>
      <c r="F64" s="441" t="s">
        <v>16293</v>
      </c>
      <c r="J64" s="584">
        <f>'Price.Data.Inputs'!D212</f>
        <v>8.0350238095238105</v>
      </c>
    </row>
    <row r="65" spans="3:10">
      <c r="C65" s="724"/>
      <c r="E65" s="441" t="s">
        <v>16644</v>
      </c>
      <c r="F65" s="441" t="s">
        <v>16286</v>
      </c>
      <c r="J65" s="448">
        <f>J64/Conversions!$E$22</f>
        <v>2231951.0582010588</v>
      </c>
    </row>
    <row r="66" spans="3:10">
      <c r="C66" s="725" t="s">
        <v>16682</v>
      </c>
    </row>
    <row r="67" spans="3:10">
      <c r="C67" s="725"/>
      <c r="F67" s="441" t="s">
        <v>16286</v>
      </c>
      <c r="J67" s="448">
        <f>'Table 9.1'!Q5</f>
        <v>26194025.245907318</v>
      </c>
    </row>
  </sheetData>
  <mergeCells count="84">
    <mergeCell ref="C58:C59"/>
    <mergeCell ref="C60:C61"/>
    <mergeCell ref="C62:C63"/>
    <mergeCell ref="C64:C65"/>
    <mergeCell ref="C66:C67"/>
    <mergeCell ref="C52:C53"/>
    <mergeCell ref="C54:C55"/>
    <mergeCell ref="C16:C17"/>
    <mergeCell ref="D16:D17"/>
    <mergeCell ref="E16:E17"/>
    <mergeCell ref="C50:C51"/>
    <mergeCell ref="D18:D19"/>
    <mergeCell ref="C26:C27"/>
    <mergeCell ref="C28:C29"/>
    <mergeCell ref="D22:D23"/>
    <mergeCell ref="D24:D25"/>
    <mergeCell ref="D26:D27"/>
    <mergeCell ref="D28:D29"/>
    <mergeCell ref="D30:D31"/>
    <mergeCell ref="D32:D33"/>
    <mergeCell ref="E14:E15"/>
    <mergeCell ref="E26:E27"/>
    <mergeCell ref="D48:D49"/>
    <mergeCell ref="E18:E19"/>
    <mergeCell ref="E20:E21"/>
    <mergeCell ref="E22:E23"/>
    <mergeCell ref="E24:E25"/>
    <mergeCell ref="D36:D37"/>
    <mergeCell ref="D38:D39"/>
    <mergeCell ref="D40:D41"/>
    <mergeCell ref="D42:D43"/>
    <mergeCell ref="D44:D45"/>
    <mergeCell ref="D46:D47"/>
    <mergeCell ref="D20:D21"/>
    <mergeCell ref="E4:E5"/>
    <mergeCell ref="E6:E7"/>
    <mergeCell ref="E8:E9"/>
    <mergeCell ref="E10:E11"/>
    <mergeCell ref="E12:E13"/>
    <mergeCell ref="C30:C31"/>
    <mergeCell ref="D4:D5"/>
    <mergeCell ref="D6:D7"/>
    <mergeCell ref="D8:D9"/>
    <mergeCell ref="D10:D11"/>
    <mergeCell ref="D12:D13"/>
    <mergeCell ref="D14:D15"/>
    <mergeCell ref="B26:B27"/>
    <mergeCell ref="B28:B29"/>
    <mergeCell ref="B30:B31"/>
    <mergeCell ref="B36:B37"/>
    <mergeCell ref="B38:B39"/>
    <mergeCell ref="C20:C21"/>
    <mergeCell ref="C22:C23"/>
    <mergeCell ref="C24:C25"/>
    <mergeCell ref="C4:C5"/>
    <mergeCell ref="B42:B43"/>
    <mergeCell ref="C14:C15"/>
    <mergeCell ref="B4:B5"/>
    <mergeCell ref="B6:B7"/>
    <mergeCell ref="B8:B9"/>
    <mergeCell ref="B10:B11"/>
    <mergeCell ref="B12:B13"/>
    <mergeCell ref="C32:C33"/>
    <mergeCell ref="B18:B19"/>
    <mergeCell ref="B20:B21"/>
    <mergeCell ref="B22:B23"/>
    <mergeCell ref="B24:B25"/>
    <mergeCell ref="C6:C7"/>
    <mergeCell ref="C8:C9"/>
    <mergeCell ref="C10:C11"/>
    <mergeCell ref="C12:C13"/>
    <mergeCell ref="C18:C19"/>
    <mergeCell ref="C34:C35"/>
    <mergeCell ref="B46:B47"/>
    <mergeCell ref="B48:B49"/>
    <mergeCell ref="C36:C37"/>
    <mergeCell ref="C38:C39"/>
    <mergeCell ref="C42:C43"/>
    <mergeCell ref="C44:C45"/>
    <mergeCell ref="C46:C47"/>
    <mergeCell ref="C48:C49"/>
    <mergeCell ref="B44:B45"/>
    <mergeCell ref="B40:B41"/>
    <mergeCell ref="C40:C41"/>
  </mergeCells>
  <phoneticPr fontId="58" type="noConversion"/>
  <hyperlinks>
    <hyperlink ref="E26" r:id="rId1" location=":~:text=We%20sell%20dry%20firewood%20price,free%20transport%20within%20Nairobi%20county%20.  " xr:uid="{E4E5FE97-423F-4936-8600-8B73C5CDC52C}"/>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8488-9730-4D69-BA59-03990B048DCF}">
  <sheetPr>
    <tabColor rgb="FF00FFCC"/>
  </sheetPr>
  <dimension ref="B2:N1255"/>
  <sheetViews>
    <sheetView zoomScale="80" zoomScaleNormal="80" workbookViewId="0">
      <selection activeCell="L25" sqref="L25"/>
    </sheetView>
  </sheetViews>
  <sheetFormatPr defaultColWidth="8.83203125" defaultRowHeight="13"/>
  <cols>
    <col min="1" max="1" width="1.83203125" style="441" customWidth="1"/>
    <col min="2" max="2" width="25.08203125" style="441" customWidth="1"/>
    <col min="3" max="3" width="10.83203125" style="441" customWidth="1"/>
    <col min="4" max="4" width="16.08203125" style="441" bestFit="1" customWidth="1"/>
    <col min="5" max="5" width="12.6640625" style="441" customWidth="1"/>
    <col min="6" max="6" width="11.1640625" style="441" customWidth="1"/>
    <col min="7" max="7" width="11.5" style="441" customWidth="1"/>
    <col min="8" max="8" width="14.33203125" style="441" bestFit="1" customWidth="1"/>
    <col min="9" max="9" width="12.6640625" style="441" bestFit="1" customWidth="1"/>
    <col min="10" max="10" width="10.83203125" style="441" bestFit="1" customWidth="1"/>
    <col min="11" max="11" width="12.08203125" style="441" customWidth="1"/>
    <col min="12" max="12" width="12.1640625" style="441" customWidth="1"/>
    <col min="13" max="13" width="33.5" style="441" customWidth="1"/>
    <col min="14" max="14" width="14.4140625" style="441" customWidth="1"/>
    <col min="15" max="15" width="10.1640625" style="441" bestFit="1" customWidth="1"/>
    <col min="16" max="16" width="12" style="441" bestFit="1" customWidth="1"/>
    <col min="17" max="17" width="11.08203125" style="441" bestFit="1" customWidth="1"/>
    <col min="18" max="21" width="8.83203125" style="441"/>
    <col min="22" max="22" width="11.1640625" style="441" bestFit="1" customWidth="1"/>
    <col min="23" max="23" width="13.1640625" style="441" bestFit="1" customWidth="1"/>
    <col min="24" max="24" width="14.6640625" style="441" bestFit="1" customWidth="1"/>
    <col min="25" max="25" width="12.1640625" style="441" bestFit="1" customWidth="1"/>
    <col min="26" max="26" width="12.6640625" style="441" bestFit="1" customWidth="1"/>
    <col min="27" max="27" width="11.9140625" style="441" bestFit="1" customWidth="1"/>
    <col min="28" max="30" width="8.83203125" style="441"/>
    <col min="31" max="31" width="11.1640625" style="441" bestFit="1" customWidth="1"/>
    <col min="32" max="32" width="13.1640625" style="441" bestFit="1" customWidth="1"/>
    <col min="33" max="33" width="14.6640625" style="441" bestFit="1" customWidth="1"/>
    <col min="34" max="34" width="12.1640625" style="441" bestFit="1" customWidth="1"/>
    <col min="35" max="35" width="12.6640625" style="441" bestFit="1" customWidth="1"/>
    <col min="36" max="36" width="11.9140625" style="441" bestFit="1" customWidth="1"/>
    <col min="37" max="38" width="8.83203125" style="441"/>
    <col min="39" max="39" width="11.1640625" style="441" bestFit="1" customWidth="1"/>
    <col min="40" max="40" width="13.1640625" style="441" bestFit="1" customWidth="1"/>
    <col min="41" max="41" width="14.6640625" style="441" bestFit="1" customWidth="1"/>
    <col min="42" max="42" width="12.1640625" style="441" bestFit="1" customWidth="1"/>
    <col min="43" max="44" width="12.6640625" style="441" bestFit="1" customWidth="1"/>
    <col min="45" max="16384" width="8.83203125" style="441"/>
  </cols>
  <sheetData>
    <row r="2" spans="2:9" ht="13.5" thickBot="1">
      <c r="B2" s="441" t="s">
        <v>16651</v>
      </c>
    </row>
    <row r="3" spans="2:9" ht="52">
      <c r="B3" s="591" t="s">
        <v>16259</v>
      </c>
      <c r="C3" s="592" t="s">
        <v>16260</v>
      </c>
      <c r="D3" s="593" t="s">
        <v>16261</v>
      </c>
      <c r="E3" s="593" t="s">
        <v>16262</v>
      </c>
      <c r="F3" s="593" t="s">
        <v>16263</v>
      </c>
      <c r="G3" s="593" t="s">
        <v>16264</v>
      </c>
      <c r="I3" s="594" t="s">
        <v>16265</v>
      </c>
    </row>
    <row r="4" spans="2:9">
      <c r="B4" s="595" t="s">
        <v>16266</v>
      </c>
      <c r="C4" s="594"/>
      <c r="D4" s="594"/>
      <c r="E4" s="594"/>
      <c r="F4" s="594"/>
      <c r="G4" s="594"/>
      <c r="I4" s="594"/>
    </row>
    <row r="5" spans="2:9">
      <c r="B5" s="596" t="s">
        <v>16267</v>
      </c>
      <c r="C5" s="597">
        <v>207.97280000000003</v>
      </c>
      <c r="D5" s="598">
        <v>197.20559999999998</v>
      </c>
      <c r="E5" s="597">
        <v>194.95699999999997</v>
      </c>
      <c r="F5" s="599">
        <v>3055.5110489971553</v>
      </c>
      <c r="G5" s="600">
        <v>76.89371513184679</v>
      </c>
      <c r="I5" s="601">
        <f>G5/Conversions!$E$20</f>
        <v>2563123.8377282261</v>
      </c>
    </row>
    <row r="6" spans="2:9">
      <c r="B6" s="596" t="s">
        <v>16268</v>
      </c>
      <c r="C6" s="597">
        <v>206.97279999999995</v>
      </c>
      <c r="D6" s="598">
        <v>196.2056</v>
      </c>
      <c r="E6" s="597">
        <v>193.95699999999994</v>
      </c>
      <c r="F6" s="599">
        <v>3187.0987216965723</v>
      </c>
      <c r="G6" s="600">
        <v>77.461245692205196</v>
      </c>
      <c r="I6" s="601">
        <f>G6/Conversions!$E$20</f>
        <v>2582041.5230735065</v>
      </c>
    </row>
    <row r="7" spans="2:9">
      <c r="B7" s="596" t="s">
        <v>16269</v>
      </c>
      <c r="C7" s="597">
        <v>199.76660000000001</v>
      </c>
      <c r="D7" s="598">
        <v>191.11279999999999</v>
      </c>
      <c r="E7" s="597">
        <v>189.48259999999993</v>
      </c>
      <c r="F7" s="599">
        <v>3231.8376439765025</v>
      </c>
      <c r="G7" s="600">
        <v>78.639919090157406</v>
      </c>
      <c r="I7" s="601">
        <f>G7/Conversions!$E$20</f>
        <v>2621330.6363385799</v>
      </c>
    </row>
    <row r="8" spans="2:9">
      <c r="B8" s="596" t="s">
        <v>16270</v>
      </c>
      <c r="C8" s="597">
        <v>194.45660000000001</v>
      </c>
      <c r="D8" s="598">
        <v>181.11279999999999</v>
      </c>
      <c r="E8" s="597">
        <v>171.18</v>
      </c>
      <c r="F8" s="599">
        <v>3242.1142793865056</v>
      </c>
      <c r="G8" s="600">
        <v>79.502414458081745</v>
      </c>
      <c r="I8" s="601">
        <f>G8/Conversions!$E$20</f>
        <v>2650080.481936058</v>
      </c>
    </row>
    <row r="9" spans="2:9">
      <c r="B9" s="596" t="s">
        <v>16271</v>
      </c>
      <c r="C9" s="597">
        <v>193.45660000000001</v>
      </c>
      <c r="D9" s="598">
        <v>179.91280000000003</v>
      </c>
      <c r="E9" s="597">
        <v>169.51820000000004</v>
      </c>
      <c r="F9" s="599">
        <v>3221.2850040475487</v>
      </c>
      <c r="G9" s="600">
        <v>82.32368520608847</v>
      </c>
      <c r="I9" s="601">
        <f>G9/Conversions!$E$20</f>
        <v>2744122.840202949</v>
      </c>
    </row>
    <row r="10" spans="2:9">
      <c r="B10" s="596" t="s">
        <v>16272</v>
      </c>
      <c r="C10" s="597">
        <v>190.45660000000001</v>
      </c>
      <c r="D10" s="598">
        <v>173.83280000000002</v>
      </c>
      <c r="E10" s="597">
        <v>163.82240000000002</v>
      </c>
      <c r="F10" s="599">
        <v>3213.9658477165281</v>
      </c>
      <c r="G10" s="600">
        <v>83.802681616866153</v>
      </c>
      <c r="I10" s="601">
        <f>G10/Conversions!$E$20</f>
        <v>2793422.7205622052</v>
      </c>
    </row>
    <row r="11" spans="2:9">
      <c r="B11" s="596" t="s">
        <v>16273</v>
      </c>
      <c r="C11" s="597">
        <v>189.45660000000001</v>
      </c>
      <c r="D11" s="598">
        <v>172.33280000000002</v>
      </c>
      <c r="E11" s="597">
        <v>162.52259999999998</v>
      </c>
      <c r="F11" s="599">
        <v>3219.5846550402875</v>
      </c>
      <c r="G11" s="600">
        <v>84.407368256319387</v>
      </c>
      <c r="I11" s="601">
        <f>G11/Conversions!$E$20</f>
        <v>2813578.941877313</v>
      </c>
    </row>
    <row r="12" spans="2:9">
      <c r="B12" s="596" t="s">
        <v>16274</v>
      </c>
      <c r="C12" s="597">
        <v>189.45660000000001</v>
      </c>
      <c r="D12" s="598">
        <v>172.33280000000002</v>
      </c>
      <c r="E12" s="597">
        <v>162.52259999999998</v>
      </c>
      <c r="F12" s="599">
        <v>3217.8520719286225</v>
      </c>
      <c r="G12" s="600">
        <v>84.169762596859627</v>
      </c>
      <c r="I12" s="601">
        <f>G12/Conversions!$E$20</f>
        <v>2805658.7532286542</v>
      </c>
    </row>
    <row r="13" spans="2:9">
      <c r="B13" s="596" t="s">
        <v>16275</v>
      </c>
      <c r="C13" s="597">
        <v>189.45660000000001</v>
      </c>
      <c r="D13" s="598">
        <v>172.33280000000002</v>
      </c>
      <c r="E13" s="597">
        <v>159.09899999999999</v>
      </c>
      <c r="F13" s="599">
        <v>3196.0416710368982</v>
      </c>
      <c r="G13" s="600">
        <v>85.324763268296351</v>
      </c>
      <c r="I13" s="601">
        <f>G13/Conversions!$E$20</f>
        <v>2844158.7756098784</v>
      </c>
    </row>
    <row r="14" spans="2:9">
      <c r="B14" s="596" t="s">
        <v>16276</v>
      </c>
      <c r="C14" s="597">
        <v>181.32760000000002</v>
      </c>
      <c r="D14" s="598">
        <v>168.81799999999996</v>
      </c>
      <c r="E14" s="597">
        <v>152.17940000000002</v>
      </c>
      <c r="F14" s="599">
        <v>3183.2890534824351</v>
      </c>
      <c r="G14" s="600">
        <v>85.255106599922371</v>
      </c>
      <c r="I14" s="601">
        <f>G14/Conversions!$E$20</f>
        <v>2841836.886664079</v>
      </c>
    </row>
    <row r="15" spans="2:9">
      <c r="B15" s="596" t="s">
        <v>16277</v>
      </c>
      <c r="C15" s="597">
        <v>181.32760000000002</v>
      </c>
      <c r="D15" s="598">
        <v>168.81799999999996</v>
      </c>
      <c r="E15" s="597">
        <v>152.17940000000002</v>
      </c>
      <c r="F15" s="599">
        <v>3147.6602949594212</v>
      </c>
      <c r="G15" s="600">
        <v>85.291647803003784</v>
      </c>
      <c r="I15" s="601">
        <f>G15/Conversions!$E$20</f>
        <v>2843054.9267667928</v>
      </c>
    </row>
    <row r="16" spans="2:9">
      <c r="B16" s="596" t="s">
        <v>16278</v>
      </c>
      <c r="C16" s="597">
        <v>176.96060000000006</v>
      </c>
      <c r="D16" s="598">
        <v>165.81799999999996</v>
      </c>
      <c r="E16" s="597">
        <v>149.17940000000002</v>
      </c>
      <c r="F16" s="599">
        <v>3143.8465974822334</v>
      </c>
      <c r="G16" s="600">
        <v>85.661363965911761</v>
      </c>
      <c r="I16" s="601">
        <f>G16/Conversions!$E$20</f>
        <v>2855378.7988637253</v>
      </c>
    </row>
    <row r="17" spans="2:9">
      <c r="B17" s="596" t="s">
        <v>16279</v>
      </c>
      <c r="C17" s="602"/>
      <c r="D17" s="603"/>
      <c r="E17" s="602"/>
      <c r="F17" s="604"/>
      <c r="G17" s="605"/>
      <c r="I17" s="601">
        <f>AVERAGE(I5:I16)</f>
        <v>2746482.4269043305</v>
      </c>
    </row>
    <row r="21" spans="2:9">
      <c r="B21" s="441" t="s">
        <v>16651</v>
      </c>
    </row>
    <row r="22" spans="2:9">
      <c r="B22" s="649" t="s">
        <v>16299</v>
      </c>
      <c r="C22" s="617" t="s">
        <v>16286</v>
      </c>
      <c r="D22" s="582">
        <f>AVERAGE(I33:I40)</f>
        <v>4444444.444444444</v>
      </c>
    </row>
    <row r="23" spans="2:9">
      <c r="B23" s="649" t="s">
        <v>16304</v>
      </c>
      <c r="C23" s="617" t="s">
        <v>16286</v>
      </c>
      <c r="D23" s="582">
        <f>AVERAGE(I44,I47:I48,I50,I53:I54,I56,I59:I60,I62,I65:I66,I68,I71:I72,I74,I77)</f>
        <v>2912908.4967320254</v>
      </c>
    </row>
    <row r="24" spans="2:9">
      <c r="B24" s="649" t="s">
        <v>16306</v>
      </c>
      <c r="C24" s="617" t="s">
        <v>16286</v>
      </c>
      <c r="D24" s="582">
        <f>I84</f>
        <v>2566666.666666667</v>
      </c>
    </row>
    <row r="25" spans="2:9">
      <c r="B25" s="649" t="s">
        <v>16308</v>
      </c>
      <c r="C25" s="617" t="s">
        <v>16286</v>
      </c>
      <c r="D25" s="582">
        <f>AVERAGE(I41,I43)</f>
        <v>3333333.333333334</v>
      </c>
    </row>
    <row r="26" spans="2:9">
      <c r="B26" s="649" t="s">
        <v>16311</v>
      </c>
      <c r="C26" s="617" t="s">
        <v>16286</v>
      </c>
      <c r="D26" s="582">
        <f>AVERAGE(I79,I82)</f>
        <v>2419444.4444444445</v>
      </c>
    </row>
    <row r="27" spans="2:9">
      <c r="B27" s="649" t="s">
        <v>79</v>
      </c>
      <c r="C27" s="617" t="s">
        <v>16286</v>
      </c>
    </row>
    <row r="30" spans="2:9" ht="13.5" thickBot="1">
      <c r="B30" s="441" t="s">
        <v>16651</v>
      </c>
    </row>
    <row r="31" spans="2:9" ht="13.5" thickTop="1">
      <c r="B31" s="606" t="s">
        <v>16280</v>
      </c>
      <c r="C31" s="607" t="s">
        <v>16281</v>
      </c>
      <c r="D31" s="607" t="s">
        <v>16282</v>
      </c>
      <c r="E31" s="607" t="s">
        <v>16283</v>
      </c>
      <c r="F31" s="607" t="s">
        <v>16284</v>
      </c>
      <c r="G31" s="607" t="s">
        <v>16059</v>
      </c>
      <c r="H31" s="608" t="s">
        <v>16285</v>
      </c>
      <c r="I31" s="609" t="s">
        <v>16286</v>
      </c>
    </row>
    <row r="32" spans="2:9">
      <c r="B32" s="610"/>
      <c r="C32" s="611"/>
      <c r="D32" s="612" t="s">
        <v>16287</v>
      </c>
      <c r="E32" s="611"/>
      <c r="F32" s="611"/>
      <c r="G32" s="611"/>
      <c r="H32" s="613"/>
    </row>
    <row r="33" spans="2:9">
      <c r="B33" s="726" t="s">
        <v>16288</v>
      </c>
      <c r="C33" s="614" t="s">
        <v>16289</v>
      </c>
      <c r="D33" s="614" t="s">
        <v>16290</v>
      </c>
      <c r="E33" s="614" t="s">
        <v>16291</v>
      </c>
      <c r="F33" s="615" t="s">
        <v>16292</v>
      </c>
      <c r="G33" s="615" t="s">
        <v>16293</v>
      </c>
      <c r="H33" s="616">
        <v>12.24</v>
      </c>
      <c r="I33" s="582">
        <f>H33/Conversions!$E$22</f>
        <v>3400000</v>
      </c>
    </row>
    <row r="34" spans="2:9">
      <c r="B34" s="727"/>
      <c r="C34" s="614" t="s">
        <v>16294</v>
      </c>
      <c r="D34" s="614" t="s">
        <v>16295</v>
      </c>
      <c r="E34" s="614" t="s">
        <v>16296</v>
      </c>
      <c r="F34" s="615" t="s">
        <v>16292</v>
      </c>
      <c r="G34" s="615" t="s">
        <v>16293</v>
      </c>
      <c r="H34" s="616">
        <v>16.579999999999998</v>
      </c>
      <c r="I34" s="582">
        <f>H34/Conversions!$E$22</f>
        <v>4605555.555555555</v>
      </c>
    </row>
    <row r="35" spans="2:9">
      <c r="B35" s="728"/>
      <c r="C35" s="614" t="s">
        <v>16297</v>
      </c>
      <c r="D35" s="614" t="s">
        <v>16295</v>
      </c>
      <c r="E35" s="614" t="s">
        <v>16298</v>
      </c>
      <c r="F35" s="615" t="s">
        <v>16292</v>
      </c>
      <c r="G35" s="615" t="s">
        <v>16293</v>
      </c>
      <c r="H35" s="616">
        <v>20.58</v>
      </c>
      <c r="I35" s="582">
        <f>H35/Conversions!$E$22</f>
        <v>5716666.666666666</v>
      </c>
    </row>
    <row r="36" spans="2:9">
      <c r="B36" s="726" t="s">
        <v>16300</v>
      </c>
      <c r="C36" s="614" t="s">
        <v>16301</v>
      </c>
      <c r="D36" s="614" t="s">
        <v>16302</v>
      </c>
      <c r="E36" s="614" t="s">
        <v>16291</v>
      </c>
      <c r="F36" s="615" t="s">
        <v>16292</v>
      </c>
      <c r="G36" s="615" t="s">
        <v>16303</v>
      </c>
      <c r="H36" s="616">
        <v>12.24</v>
      </c>
      <c r="I36" s="582">
        <f>H36/Conversions!$E$22</f>
        <v>3400000</v>
      </c>
    </row>
    <row r="37" spans="2:9">
      <c r="B37" s="727"/>
      <c r="C37" s="614" t="s">
        <v>16305</v>
      </c>
      <c r="D37" s="614" t="s">
        <v>16302</v>
      </c>
      <c r="E37" s="614" t="s">
        <v>16296</v>
      </c>
      <c r="F37" s="615" t="s">
        <v>16292</v>
      </c>
      <c r="G37" s="615" t="s">
        <v>16293</v>
      </c>
      <c r="H37" s="616">
        <v>16.36</v>
      </c>
      <c r="I37" s="582">
        <f>H37/Conversions!$E$22</f>
        <v>4544444.444444444</v>
      </c>
    </row>
    <row r="38" spans="2:9">
      <c r="B38" s="727"/>
      <c r="C38" s="614" t="s">
        <v>16307</v>
      </c>
      <c r="D38" s="614" t="s">
        <v>16302</v>
      </c>
      <c r="E38" s="614" t="s">
        <v>16298</v>
      </c>
      <c r="F38" s="615" t="s">
        <v>16292</v>
      </c>
      <c r="G38" s="615" t="s">
        <v>16293</v>
      </c>
      <c r="H38" s="616">
        <v>20</v>
      </c>
      <c r="I38" s="582">
        <f>H38/Conversions!$E$22</f>
        <v>5555555.555555556</v>
      </c>
    </row>
    <row r="39" spans="2:9">
      <c r="B39" s="727"/>
      <c r="C39" s="614" t="s">
        <v>16309</v>
      </c>
      <c r="D39" s="614" t="s">
        <v>16310</v>
      </c>
      <c r="E39" s="614" t="s">
        <v>16298</v>
      </c>
      <c r="F39" s="615" t="s">
        <v>16292</v>
      </c>
      <c r="G39" s="615" t="s">
        <v>16293</v>
      </c>
      <c r="H39" s="616">
        <v>10</v>
      </c>
      <c r="I39" s="582">
        <f>H39/Conversions!$E$22</f>
        <v>2777777.777777778</v>
      </c>
    </row>
    <row r="40" spans="2:9">
      <c r="B40" s="728"/>
      <c r="C40" s="614" t="s">
        <v>16312</v>
      </c>
      <c r="D40" s="614" t="s">
        <v>16313</v>
      </c>
      <c r="E40" s="614" t="s">
        <v>16314</v>
      </c>
      <c r="F40" s="615" t="s">
        <v>16292</v>
      </c>
      <c r="G40" s="615" t="s">
        <v>16293</v>
      </c>
      <c r="H40" s="616">
        <v>20</v>
      </c>
      <c r="I40" s="582">
        <f>H40/Conversions!$E$22</f>
        <v>5555555.555555556</v>
      </c>
    </row>
    <row r="41" spans="2:9">
      <c r="B41" s="618" t="s">
        <v>16315</v>
      </c>
      <c r="C41" s="729" t="s">
        <v>16308</v>
      </c>
      <c r="D41" s="619" t="s">
        <v>16316</v>
      </c>
      <c r="E41" s="729" t="s">
        <v>16317</v>
      </c>
      <c r="F41" s="620" t="s">
        <v>16292</v>
      </c>
      <c r="G41" s="620" t="s">
        <v>16293</v>
      </c>
      <c r="H41" s="621">
        <v>16</v>
      </c>
      <c r="I41" s="582">
        <f>H41/Conversions!$E$22</f>
        <v>4444444.444444445</v>
      </c>
    </row>
    <row r="42" spans="2:9">
      <c r="B42" s="618" t="s">
        <v>16318</v>
      </c>
      <c r="C42" s="730"/>
      <c r="D42" s="623" t="s">
        <v>16318</v>
      </c>
      <c r="E42" s="730"/>
      <c r="F42" s="624"/>
      <c r="G42" s="624"/>
      <c r="H42" s="625"/>
      <c r="I42" s="582">
        <f>H42/Conversions!$E$22</f>
        <v>0</v>
      </c>
    </row>
    <row r="43" spans="2:9">
      <c r="B43" s="626"/>
      <c r="C43" s="731"/>
      <c r="D43" s="614" t="s">
        <v>16319</v>
      </c>
      <c r="E43" s="731"/>
      <c r="F43" s="615" t="s">
        <v>16292</v>
      </c>
      <c r="G43" s="615" t="s">
        <v>16293</v>
      </c>
      <c r="H43" s="627">
        <v>8</v>
      </c>
      <c r="I43" s="582">
        <f>H43/Conversions!$E$22</f>
        <v>2222222.2222222225</v>
      </c>
    </row>
    <row r="44" spans="2:9">
      <c r="B44" s="726" t="s">
        <v>16320</v>
      </c>
      <c r="C44" s="729" t="s">
        <v>16320</v>
      </c>
      <c r="D44" s="732" t="s">
        <v>16321</v>
      </c>
      <c r="E44" s="729" t="s">
        <v>16322</v>
      </c>
      <c r="F44" s="620" t="s">
        <v>16292</v>
      </c>
      <c r="G44" s="620" t="s">
        <v>16293</v>
      </c>
      <c r="H44" s="628">
        <v>14.5</v>
      </c>
      <c r="I44" s="582">
        <f>H44/Conversions!$E$22</f>
        <v>4027777.777777778</v>
      </c>
    </row>
    <row r="45" spans="2:9">
      <c r="B45" s="727"/>
      <c r="C45" s="730"/>
      <c r="D45" s="733"/>
      <c r="E45" s="730"/>
      <c r="F45" s="629"/>
      <c r="G45" s="629"/>
      <c r="H45" s="630"/>
      <c r="I45" s="582">
        <f>H45/Conversions!$E$22</f>
        <v>0</v>
      </c>
    </row>
    <row r="46" spans="2:9">
      <c r="B46" s="727"/>
      <c r="C46" s="730"/>
      <c r="D46" s="733"/>
      <c r="E46" s="730"/>
      <c r="F46" s="624"/>
      <c r="G46" s="624"/>
      <c r="H46" s="631"/>
      <c r="I46" s="582">
        <f>H46/Conversions!$E$22</f>
        <v>0</v>
      </c>
    </row>
    <row r="47" spans="2:9">
      <c r="B47" s="727"/>
      <c r="C47" s="730"/>
      <c r="D47" s="733"/>
      <c r="E47" s="730"/>
      <c r="F47" s="615" t="s">
        <v>16309</v>
      </c>
      <c r="G47" s="615" t="s">
        <v>16323</v>
      </c>
      <c r="H47" s="616">
        <v>7.25</v>
      </c>
      <c r="I47" s="582">
        <f>H47/Conversions!$E$22</f>
        <v>2013888.888888889</v>
      </c>
    </row>
    <row r="48" spans="2:9">
      <c r="B48" s="728"/>
      <c r="C48" s="731"/>
      <c r="D48" s="734"/>
      <c r="E48" s="731"/>
      <c r="F48" s="615" t="s">
        <v>16324</v>
      </c>
      <c r="G48" s="615" t="s">
        <v>16323</v>
      </c>
      <c r="H48" s="616">
        <v>14.5</v>
      </c>
      <c r="I48" s="582">
        <f>H48/Conversions!$E$22</f>
        <v>4027777.777777778</v>
      </c>
    </row>
    <row r="49" spans="2:9" ht="15">
      <c r="B49" s="632" t="s">
        <v>16318</v>
      </c>
      <c r="C49" s="614" t="s">
        <v>16318</v>
      </c>
      <c r="D49" s="614" t="s">
        <v>16318</v>
      </c>
      <c r="E49" s="614" t="s">
        <v>16318</v>
      </c>
      <c r="F49" s="615" t="s">
        <v>16325</v>
      </c>
      <c r="G49" s="615" t="s">
        <v>16326</v>
      </c>
      <c r="H49" s="616">
        <v>1100</v>
      </c>
    </row>
    <row r="50" spans="2:9">
      <c r="B50" s="726" t="s">
        <v>16327</v>
      </c>
      <c r="C50" s="729" t="s">
        <v>16327</v>
      </c>
      <c r="D50" s="633" t="s">
        <v>16321</v>
      </c>
      <c r="E50" s="634" t="s">
        <v>16328</v>
      </c>
      <c r="F50" s="620" t="s">
        <v>16292</v>
      </c>
      <c r="G50" s="620" t="s">
        <v>16293</v>
      </c>
      <c r="H50" s="628">
        <v>13.08</v>
      </c>
      <c r="I50" s="582">
        <f>H50/Conversions!$E$22</f>
        <v>3633333.3333333335</v>
      </c>
    </row>
    <row r="51" spans="2:9">
      <c r="B51" s="727"/>
      <c r="C51" s="730"/>
      <c r="D51" s="633" t="s">
        <v>16318</v>
      </c>
      <c r="E51" s="634" t="s">
        <v>16318</v>
      </c>
      <c r="F51" s="629"/>
      <c r="G51" s="629"/>
      <c r="H51" s="630"/>
      <c r="I51" s="582">
        <f>H51/Conversions!$E$22</f>
        <v>0</v>
      </c>
    </row>
    <row r="52" spans="2:9">
      <c r="B52" s="727"/>
      <c r="C52" s="730"/>
      <c r="D52" s="633" t="s">
        <v>16318</v>
      </c>
      <c r="E52" s="634" t="s">
        <v>16318</v>
      </c>
      <c r="F52" s="624"/>
      <c r="G52" s="624"/>
      <c r="H52" s="631"/>
      <c r="I52" s="582">
        <f>H52/Conversions!$E$22</f>
        <v>0</v>
      </c>
    </row>
    <row r="53" spans="2:9">
      <c r="B53" s="727"/>
      <c r="C53" s="730"/>
      <c r="D53" s="635"/>
      <c r="E53" s="636"/>
      <c r="F53" s="615" t="s">
        <v>16309</v>
      </c>
      <c r="G53" s="615" t="s">
        <v>16323</v>
      </c>
      <c r="H53" s="616">
        <v>6.54</v>
      </c>
      <c r="I53" s="582">
        <f>H53/Conversions!$E$22</f>
        <v>1816666.6666666667</v>
      </c>
    </row>
    <row r="54" spans="2:9">
      <c r="B54" s="728"/>
      <c r="C54" s="731"/>
      <c r="D54" s="635"/>
      <c r="E54" s="636"/>
      <c r="F54" s="615" t="s">
        <v>16324</v>
      </c>
      <c r="G54" s="615" t="s">
        <v>16323</v>
      </c>
      <c r="H54" s="616">
        <v>13.08</v>
      </c>
      <c r="I54" s="582">
        <f>H54/Conversions!$E$22</f>
        <v>3633333.3333333335</v>
      </c>
    </row>
    <row r="55" spans="2:9" ht="15">
      <c r="B55" s="632" t="s">
        <v>16318</v>
      </c>
      <c r="C55" s="614" t="s">
        <v>16318</v>
      </c>
      <c r="D55" s="614" t="s">
        <v>16318</v>
      </c>
      <c r="E55" s="614" t="s">
        <v>16318</v>
      </c>
      <c r="F55" s="615" t="s">
        <v>16325</v>
      </c>
      <c r="G55" s="615" t="s">
        <v>16326</v>
      </c>
      <c r="H55" s="616">
        <v>700</v>
      </c>
    </row>
    <row r="56" spans="2:9">
      <c r="B56" s="726" t="s">
        <v>16329</v>
      </c>
      <c r="C56" s="729" t="s">
        <v>16329</v>
      </c>
      <c r="D56" s="633" t="s">
        <v>16321</v>
      </c>
      <c r="E56" s="634" t="s">
        <v>16328</v>
      </c>
      <c r="F56" s="620" t="s">
        <v>16292</v>
      </c>
      <c r="G56" s="620" t="s">
        <v>16293</v>
      </c>
      <c r="H56" s="628">
        <v>12.52</v>
      </c>
      <c r="I56" s="582">
        <f>H56/Conversions!$E$22</f>
        <v>3477777.777777778</v>
      </c>
    </row>
    <row r="57" spans="2:9">
      <c r="B57" s="727"/>
      <c r="C57" s="730"/>
      <c r="D57" s="633" t="s">
        <v>16318</v>
      </c>
      <c r="E57" s="634" t="s">
        <v>16318</v>
      </c>
      <c r="F57" s="629"/>
      <c r="G57" s="629"/>
      <c r="H57" s="630"/>
    </row>
    <row r="58" spans="2:9">
      <c r="B58" s="727"/>
      <c r="C58" s="730"/>
      <c r="D58" s="633" t="s">
        <v>16318</v>
      </c>
      <c r="E58" s="634" t="s">
        <v>16318</v>
      </c>
      <c r="F58" s="624"/>
      <c r="G58" s="624"/>
      <c r="H58" s="631"/>
    </row>
    <row r="59" spans="2:9">
      <c r="B59" s="727"/>
      <c r="C59" s="730"/>
      <c r="D59" s="635"/>
      <c r="E59" s="636"/>
      <c r="F59" s="615" t="s">
        <v>16309</v>
      </c>
      <c r="G59" s="615" t="s">
        <v>16323</v>
      </c>
      <c r="H59" s="616">
        <v>6.26</v>
      </c>
      <c r="I59" s="582">
        <f>H59/Conversions!$E$22</f>
        <v>1738888.888888889</v>
      </c>
    </row>
    <row r="60" spans="2:9">
      <c r="B60" s="728"/>
      <c r="C60" s="731"/>
      <c r="D60" s="635"/>
      <c r="E60" s="636"/>
      <c r="F60" s="615" t="s">
        <v>16324</v>
      </c>
      <c r="G60" s="615" t="s">
        <v>16323</v>
      </c>
      <c r="H60" s="616">
        <v>12.52</v>
      </c>
      <c r="I60" s="582">
        <f>H60/Conversions!$E$22</f>
        <v>3477777.777777778</v>
      </c>
    </row>
    <row r="61" spans="2:9" ht="15">
      <c r="B61" s="632" t="s">
        <v>16318</v>
      </c>
      <c r="C61" s="614" t="s">
        <v>16318</v>
      </c>
      <c r="D61" s="619" t="s">
        <v>16318</v>
      </c>
      <c r="E61" s="614" t="s">
        <v>16318</v>
      </c>
      <c r="F61" s="615" t="s">
        <v>16325</v>
      </c>
      <c r="G61" s="615" t="s">
        <v>16326</v>
      </c>
      <c r="H61" s="616">
        <v>370</v>
      </c>
    </row>
    <row r="62" spans="2:9">
      <c r="B62" s="618" t="s">
        <v>16330</v>
      </c>
      <c r="C62" s="735" t="s">
        <v>16330</v>
      </c>
      <c r="D62" s="619" t="s">
        <v>16321</v>
      </c>
      <c r="E62" s="634" t="s">
        <v>16328</v>
      </c>
      <c r="F62" s="620" t="s">
        <v>16292</v>
      </c>
      <c r="G62" s="620" t="s">
        <v>16293</v>
      </c>
      <c r="H62" s="628">
        <v>12.26</v>
      </c>
      <c r="I62" s="582">
        <f>H62/Conversions!$E$22</f>
        <v>3405555.5555555555</v>
      </c>
    </row>
    <row r="63" spans="2:9" ht="15">
      <c r="B63" s="637" t="s">
        <v>16318</v>
      </c>
      <c r="C63" s="736"/>
      <c r="D63" s="622" t="s">
        <v>16318</v>
      </c>
      <c r="E63" s="634" t="s">
        <v>16318</v>
      </c>
      <c r="F63" s="629"/>
      <c r="G63" s="629"/>
      <c r="H63" s="630"/>
    </row>
    <row r="64" spans="2:9">
      <c r="B64" s="626"/>
      <c r="C64" s="736"/>
      <c r="D64" s="622" t="s">
        <v>16318</v>
      </c>
      <c r="E64" s="634" t="s">
        <v>16318</v>
      </c>
      <c r="F64" s="624"/>
      <c r="G64" s="624"/>
      <c r="H64" s="631"/>
    </row>
    <row r="65" spans="2:9">
      <c r="B65" s="626"/>
      <c r="C65" s="736"/>
      <c r="D65" s="638"/>
      <c r="E65" s="636"/>
      <c r="F65" s="615" t="s">
        <v>16309</v>
      </c>
      <c r="G65" s="615" t="s">
        <v>16323</v>
      </c>
      <c r="H65" s="616">
        <v>6.13</v>
      </c>
      <c r="I65" s="582">
        <f>H65/Conversions!$E$22</f>
        <v>1702777.7777777778</v>
      </c>
    </row>
    <row r="66" spans="2:9">
      <c r="B66" s="626"/>
      <c r="C66" s="737"/>
      <c r="D66" s="638"/>
      <c r="E66" s="636"/>
      <c r="F66" s="615" t="s">
        <v>16324</v>
      </c>
      <c r="G66" s="615" t="s">
        <v>16323</v>
      </c>
      <c r="H66" s="616">
        <v>12.26</v>
      </c>
      <c r="I66" s="582">
        <f>H66/Conversions!$E$22</f>
        <v>3405555.5555555555</v>
      </c>
    </row>
    <row r="67" spans="2:9" ht="15">
      <c r="B67" s="632" t="s">
        <v>16318</v>
      </c>
      <c r="C67" s="639" t="s">
        <v>16318</v>
      </c>
      <c r="D67" s="614" t="s">
        <v>16318</v>
      </c>
      <c r="E67" s="640" t="s">
        <v>16318</v>
      </c>
      <c r="F67" s="615" t="s">
        <v>16325</v>
      </c>
      <c r="G67" s="615" t="s">
        <v>16326</v>
      </c>
      <c r="H67" s="616">
        <v>300</v>
      </c>
    </row>
    <row r="68" spans="2:9">
      <c r="B68" s="726" t="s">
        <v>16331</v>
      </c>
      <c r="C68" s="735" t="s">
        <v>16331</v>
      </c>
      <c r="D68" s="622" t="s">
        <v>16321</v>
      </c>
      <c r="E68" s="634" t="s">
        <v>16328</v>
      </c>
      <c r="F68" s="620" t="s">
        <v>16292</v>
      </c>
      <c r="G68" s="620" t="s">
        <v>16293</v>
      </c>
      <c r="H68" s="628">
        <v>11.98</v>
      </c>
      <c r="I68" s="582">
        <f>H68/Conversions!$E$22</f>
        <v>3327777.777777778</v>
      </c>
    </row>
    <row r="69" spans="2:9">
      <c r="B69" s="727"/>
      <c r="C69" s="736"/>
      <c r="D69" s="622" t="s">
        <v>16318</v>
      </c>
      <c r="E69" s="634" t="s">
        <v>16318</v>
      </c>
      <c r="F69" s="629"/>
      <c r="G69" s="629"/>
      <c r="H69" s="630"/>
    </row>
    <row r="70" spans="2:9">
      <c r="B70" s="727"/>
      <c r="C70" s="736"/>
      <c r="D70" s="622" t="s">
        <v>16318</v>
      </c>
      <c r="E70" s="634" t="s">
        <v>16318</v>
      </c>
      <c r="F70" s="624"/>
      <c r="G70" s="624"/>
      <c r="H70" s="631"/>
    </row>
    <row r="71" spans="2:9">
      <c r="B71" s="727"/>
      <c r="C71" s="736"/>
      <c r="D71" s="638"/>
      <c r="E71" s="636"/>
      <c r="F71" s="615" t="s">
        <v>16309</v>
      </c>
      <c r="G71" s="615" t="s">
        <v>16323</v>
      </c>
      <c r="H71" s="616">
        <v>5.99</v>
      </c>
      <c r="I71" s="582">
        <f>H71/Conversions!$E$22</f>
        <v>1663888.888888889</v>
      </c>
    </row>
    <row r="72" spans="2:9">
      <c r="B72" s="728"/>
      <c r="C72" s="737"/>
      <c r="D72" s="641"/>
      <c r="E72" s="636"/>
      <c r="F72" s="615" t="s">
        <v>16324</v>
      </c>
      <c r="G72" s="615" t="s">
        <v>16323</v>
      </c>
      <c r="H72" s="616">
        <v>11.98</v>
      </c>
      <c r="I72" s="582">
        <f>H72/Conversions!$E$22</f>
        <v>3327777.777777778</v>
      </c>
    </row>
    <row r="73" spans="2:9" ht="15">
      <c r="B73" s="632" t="s">
        <v>16318</v>
      </c>
      <c r="C73" s="614" t="s">
        <v>16318</v>
      </c>
      <c r="D73" s="622" t="s">
        <v>16318</v>
      </c>
      <c r="E73" s="614" t="s">
        <v>16318</v>
      </c>
      <c r="F73" s="615" t="s">
        <v>16325</v>
      </c>
      <c r="G73" s="615" t="s">
        <v>16326</v>
      </c>
      <c r="H73" s="616">
        <v>300</v>
      </c>
    </row>
    <row r="74" spans="2:9">
      <c r="B74" s="726" t="s">
        <v>16332</v>
      </c>
      <c r="C74" s="735" t="s">
        <v>16332</v>
      </c>
      <c r="D74" s="619" t="s">
        <v>16321</v>
      </c>
      <c r="E74" s="634" t="s">
        <v>16328</v>
      </c>
      <c r="F74" s="620" t="s">
        <v>16292</v>
      </c>
      <c r="G74" s="620" t="s">
        <v>16293</v>
      </c>
      <c r="H74" s="628">
        <v>10</v>
      </c>
      <c r="I74" s="582">
        <f>H74/Conversions!$E$22</f>
        <v>2777777.777777778</v>
      </c>
    </row>
    <row r="75" spans="2:9">
      <c r="B75" s="727"/>
      <c r="C75" s="736"/>
      <c r="D75" s="622" t="s">
        <v>16318</v>
      </c>
      <c r="E75" s="634" t="s">
        <v>16318</v>
      </c>
      <c r="F75" s="629"/>
      <c r="G75" s="629"/>
      <c r="H75" s="630"/>
    </row>
    <row r="76" spans="2:9">
      <c r="B76" s="727"/>
      <c r="C76" s="736"/>
      <c r="D76" s="622" t="s">
        <v>16318</v>
      </c>
      <c r="E76" s="634" t="s">
        <v>16318</v>
      </c>
      <c r="F76" s="624"/>
      <c r="G76" s="624"/>
      <c r="H76" s="631"/>
    </row>
    <row r="77" spans="2:9">
      <c r="B77" s="727"/>
      <c r="C77" s="736"/>
      <c r="D77" s="638"/>
      <c r="E77" s="636"/>
      <c r="F77" s="615" t="s">
        <v>16309</v>
      </c>
      <c r="G77" s="615" t="s">
        <v>16323</v>
      </c>
      <c r="H77" s="616">
        <v>7.42</v>
      </c>
      <c r="I77" s="582">
        <f>H77/Conversions!$E$22</f>
        <v>2061111.1111111112</v>
      </c>
    </row>
    <row r="78" spans="2:9">
      <c r="B78" s="728"/>
      <c r="C78" s="737"/>
      <c r="D78" s="641"/>
      <c r="E78" s="642"/>
      <c r="F78" s="615" t="s">
        <v>16325</v>
      </c>
      <c r="G78" s="615" t="s">
        <v>16326</v>
      </c>
      <c r="H78" s="616">
        <v>200</v>
      </c>
    </row>
    <row r="79" spans="2:9">
      <c r="B79" s="726" t="s">
        <v>16333</v>
      </c>
      <c r="C79" s="735" t="s">
        <v>16333</v>
      </c>
      <c r="D79" s="622" t="s">
        <v>16334</v>
      </c>
      <c r="E79" s="634" t="s">
        <v>16328</v>
      </c>
      <c r="F79" s="620" t="s">
        <v>16292</v>
      </c>
      <c r="G79" s="620" t="s">
        <v>16293</v>
      </c>
      <c r="H79" s="628">
        <v>10</v>
      </c>
      <c r="I79" s="582">
        <f>H79/Conversions!$E$22</f>
        <v>2777777.777777778</v>
      </c>
    </row>
    <row r="80" spans="2:9">
      <c r="B80" s="727"/>
      <c r="C80" s="736"/>
      <c r="D80" s="622" t="s">
        <v>16318</v>
      </c>
      <c r="E80" s="634" t="s">
        <v>16318</v>
      </c>
      <c r="F80" s="629"/>
      <c r="G80" s="629"/>
      <c r="H80" s="630"/>
    </row>
    <row r="81" spans="2:9">
      <c r="B81" s="727"/>
      <c r="C81" s="736"/>
      <c r="D81" s="622" t="s">
        <v>16318</v>
      </c>
      <c r="E81" s="634" t="s">
        <v>16318</v>
      </c>
      <c r="F81" s="624"/>
      <c r="G81" s="624"/>
      <c r="H81" s="631"/>
    </row>
    <row r="82" spans="2:9">
      <c r="B82" s="727"/>
      <c r="C82" s="736"/>
      <c r="D82" s="638"/>
      <c r="E82" s="636"/>
      <c r="F82" s="615" t="s">
        <v>16309</v>
      </c>
      <c r="G82" s="615" t="s">
        <v>16323</v>
      </c>
      <c r="H82" s="616">
        <v>7.42</v>
      </c>
      <c r="I82" s="582">
        <f>H82/Conversions!$E$22</f>
        <v>2061111.1111111112</v>
      </c>
    </row>
    <row r="83" spans="2:9">
      <c r="B83" s="728"/>
      <c r="C83" s="737"/>
      <c r="D83" s="638"/>
      <c r="E83" s="636"/>
      <c r="F83" s="615" t="s">
        <v>16325</v>
      </c>
      <c r="G83" s="615" t="s">
        <v>16326</v>
      </c>
      <c r="H83" s="616">
        <v>200</v>
      </c>
    </row>
    <row r="84" spans="2:9">
      <c r="B84" s="643" t="s">
        <v>16335</v>
      </c>
      <c r="C84" s="644" t="s">
        <v>16335</v>
      </c>
      <c r="D84" s="645" t="s">
        <v>16306</v>
      </c>
      <c r="E84" s="646" t="s">
        <v>16328</v>
      </c>
      <c r="F84" s="647" t="s">
        <v>16292</v>
      </c>
      <c r="G84" s="647" t="s">
        <v>16293</v>
      </c>
      <c r="H84" s="648">
        <v>9.24</v>
      </c>
      <c r="I84" s="582">
        <f>H84/Conversions!$E$22</f>
        <v>2566666.666666667</v>
      </c>
    </row>
    <row r="92" spans="2:9">
      <c r="B92" s="441" t="s">
        <v>16336</v>
      </c>
    </row>
    <row r="93" spans="2:9">
      <c r="B93" s="441" t="s">
        <v>16652</v>
      </c>
    </row>
    <row r="95" spans="2:9">
      <c r="B95" s="441" t="s">
        <v>16712</v>
      </c>
    </row>
    <row r="96" spans="2:9">
      <c r="B96" s="650" t="s">
        <v>16340</v>
      </c>
      <c r="C96" s="650"/>
      <c r="D96" s="650"/>
      <c r="E96" s="650" t="s">
        <v>16338</v>
      </c>
      <c r="F96" s="663">
        <f>11485674000/3396</f>
        <v>3382118.374558304</v>
      </c>
    </row>
    <row r="97" spans="2:6">
      <c r="B97" s="650"/>
      <c r="C97" s="650"/>
      <c r="D97" s="650"/>
      <c r="E97" s="650" t="s">
        <v>16286</v>
      </c>
      <c r="F97" s="601">
        <f>F96/Conversions!$E$2</f>
        <v>939477.32626619551</v>
      </c>
    </row>
    <row r="98" spans="2:6">
      <c r="B98" s="650" t="s">
        <v>16341</v>
      </c>
      <c r="C98" s="650"/>
      <c r="D98" s="650"/>
      <c r="E98" s="650" t="s">
        <v>16338</v>
      </c>
      <c r="F98" s="663">
        <f>56730618000/5707</f>
        <v>9940532.3287191167</v>
      </c>
    </row>
    <row r="99" spans="2:6">
      <c r="B99" s="650"/>
      <c r="C99" s="650"/>
      <c r="D99" s="650"/>
      <c r="E99" s="650" t="s">
        <v>16286</v>
      </c>
      <c r="F99" s="601">
        <f>F98/Conversions!$E$2</f>
        <v>2761258.9801997547</v>
      </c>
    </row>
    <row r="100" spans="2:6">
      <c r="B100" s="650" t="s">
        <v>16337</v>
      </c>
      <c r="C100" s="650"/>
      <c r="D100" s="650"/>
      <c r="E100" s="650" t="s">
        <v>16338</v>
      </c>
      <c r="F100" s="663">
        <f>25894335000/1780</f>
        <v>14547379.213483145</v>
      </c>
    </row>
    <row r="101" spans="2:6">
      <c r="B101" s="650"/>
      <c r="C101" s="650"/>
      <c r="D101" s="650"/>
      <c r="E101" s="650" t="s">
        <v>16286</v>
      </c>
      <c r="F101" s="601">
        <f>F100/Conversions!$E$2</f>
        <v>4040938.6704119849</v>
      </c>
    </row>
    <row r="102" spans="2:6">
      <c r="B102" s="650" t="s">
        <v>16339</v>
      </c>
      <c r="C102" s="650"/>
      <c r="D102" s="650"/>
      <c r="E102" s="650" t="s">
        <v>16338</v>
      </c>
      <c r="F102" s="663">
        <f>7663556000/473</f>
        <v>16202021.141649049</v>
      </c>
    </row>
    <row r="103" spans="2:6">
      <c r="B103" s="650"/>
      <c r="C103" s="650"/>
      <c r="D103" s="650"/>
      <c r="E103" s="650" t="s">
        <v>16286</v>
      </c>
      <c r="F103" s="601">
        <f>F102/Conversions!$E$2</f>
        <v>4500561.4282358466</v>
      </c>
    </row>
    <row r="104" spans="2:6">
      <c r="B104" s="650"/>
      <c r="C104" s="650"/>
      <c r="D104" s="650"/>
      <c r="E104" s="650" t="s">
        <v>16323</v>
      </c>
      <c r="F104" s="657">
        <f>F102/1000000</f>
        <v>16.202021141649048</v>
      </c>
    </row>
    <row r="105" spans="2:6">
      <c r="B105" s="650" t="s">
        <v>16643</v>
      </c>
      <c r="C105" s="650"/>
      <c r="D105" s="650"/>
      <c r="E105" s="650" t="s">
        <v>16338</v>
      </c>
      <c r="F105" s="663">
        <f>1686000/0.11</f>
        <v>15327272.727272727</v>
      </c>
    </row>
    <row r="106" spans="2:6">
      <c r="B106" s="650"/>
      <c r="C106" s="650"/>
      <c r="D106" s="650"/>
      <c r="E106" s="650" t="s">
        <v>16286</v>
      </c>
      <c r="F106" s="601">
        <f>F105/Conversions!$E$2</f>
        <v>4257575.7575757569</v>
      </c>
    </row>
    <row r="143" spans="6:6">
      <c r="F143" s="579"/>
    </row>
    <row r="144" spans="6:6">
      <c r="F144" s="579"/>
    </row>
    <row r="145" spans="6:6">
      <c r="F145" s="579"/>
    </row>
    <row r="146" spans="6:6">
      <c r="F146" s="579"/>
    </row>
    <row r="147" spans="6:6">
      <c r="F147" s="579"/>
    </row>
    <row r="148" spans="6:6">
      <c r="F148" s="579"/>
    </row>
    <row r="149" spans="6:6">
      <c r="F149" s="579"/>
    </row>
    <row r="150" spans="6:6">
      <c r="F150" s="579"/>
    </row>
    <row r="151" spans="6:6">
      <c r="F151" s="579"/>
    </row>
    <row r="152" spans="6:6">
      <c r="F152" s="579"/>
    </row>
    <row r="153" spans="6:6">
      <c r="F153" s="579"/>
    </row>
    <row r="154" spans="6:6">
      <c r="F154" s="579"/>
    </row>
    <row r="155" spans="6:6">
      <c r="F155" s="579"/>
    </row>
    <row r="156" spans="6:6">
      <c r="F156" s="579"/>
    </row>
    <row r="157" spans="6:6">
      <c r="F157" s="579"/>
    </row>
    <row r="158" spans="6:6">
      <c r="F158" s="579"/>
    </row>
    <row r="159" spans="6:6">
      <c r="F159" s="579"/>
    </row>
    <row r="160" spans="6:6">
      <c r="F160" s="579"/>
    </row>
    <row r="161" spans="6:6">
      <c r="F161" s="579"/>
    </row>
    <row r="162" spans="6:6">
      <c r="F162" s="579"/>
    </row>
    <row r="163" spans="6:6">
      <c r="F163" s="579"/>
    </row>
    <row r="164" spans="6:6">
      <c r="F164" s="579"/>
    </row>
    <row r="165" spans="6:6">
      <c r="F165" s="579"/>
    </row>
    <row r="166" spans="6:6">
      <c r="F166" s="579"/>
    </row>
    <row r="167" spans="6:6">
      <c r="F167" s="579"/>
    </row>
    <row r="168" spans="6:6">
      <c r="F168" s="579"/>
    </row>
    <row r="169" spans="6:6">
      <c r="F169" s="579"/>
    </row>
    <row r="188" spans="2:7">
      <c r="B188" s="441" t="s">
        <v>16726</v>
      </c>
    </row>
    <row r="189" spans="2:7">
      <c r="B189" s="441" t="s">
        <v>16347</v>
      </c>
    </row>
    <row r="190" spans="2:7"/>
    <row r="191" spans="2:7">
      <c r="B191" s="650" t="s">
        <v>16342</v>
      </c>
      <c r="C191" s="650" t="s">
        <v>16252</v>
      </c>
      <c r="D191" s="650" t="s">
        <v>16343</v>
      </c>
      <c r="E191" s="650"/>
      <c r="F191" s="650" t="s">
        <v>16344</v>
      </c>
      <c r="G191" s="651">
        <v>151.35</v>
      </c>
    </row>
    <row r="192" spans="2:7">
      <c r="B192" s="650"/>
      <c r="C192" s="650"/>
      <c r="D192" s="650"/>
      <c r="E192" s="650"/>
      <c r="F192" s="650" t="s">
        <v>16286</v>
      </c>
      <c r="G192" s="601">
        <f>G191/Conversions!$E$17</f>
        <v>5821153.846153846</v>
      </c>
    </row>
    <row r="193" spans="2:7">
      <c r="B193" s="650" t="s">
        <v>16342</v>
      </c>
      <c r="C193" s="650" t="s">
        <v>69</v>
      </c>
      <c r="D193" s="650" t="s">
        <v>16343</v>
      </c>
      <c r="E193" s="650"/>
      <c r="F193" s="650" t="s">
        <v>16345</v>
      </c>
      <c r="G193" s="651">
        <v>134.66999999999999</v>
      </c>
    </row>
    <row r="194" spans="2:7">
      <c r="B194" s="650"/>
      <c r="C194" s="650"/>
      <c r="D194" s="650"/>
      <c r="E194" s="650"/>
      <c r="F194" s="650" t="s">
        <v>16286</v>
      </c>
      <c r="G194" s="601">
        <f>G193/Conversions!$E$18</f>
        <v>4019999.9999999995</v>
      </c>
    </row>
    <row r="195" spans="2:7">
      <c r="B195" s="650" t="s">
        <v>16342</v>
      </c>
      <c r="C195" s="650" t="s">
        <v>71</v>
      </c>
      <c r="D195" s="650" t="s">
        <v>16343</v>
      </c>
      <c r="E195" s="650"/>
      <c r="F195" s="650" t="s">
        <v>16345</v>
      </c>
      <c r="G195" s="652">
        <v>808.96934999999996</v>
      </c>
    </row>
    <row r="196" spans="2:7">
      <c r="B196" s="650"/>
      <c r="C196" s="650"/>
      <c r="D196" s="650"/>
      <c r="E196" s="650"/>
      <c r="F196" s="650" t="s">
        <v>16286</v>
      </c>
      <c r="G196" s="601">
        <f>G195/Conversions!$E$9</f>
        <v>23113410</v>
      </c>
    </row>
    <row r="197" spans="2:7">
      <c r="B197" s="650" t="s">
        <v>16342</v>
      </c>
      <c r="C197" s="650" t="s">
        <v>73</v>
      </c>
      <c r="D197" s="650" t="s">
        <v>16343</v>
      </c>
      <c r="E197" s="650"/>
      <c r="F197" s="650" t="s">
        <v>16345</v>
      </c>
      <c r="G197" s="652">
        <v>615.1151145</v>
      </c>
    </row>
    <row r="198" spans="2:7">
      <c r="B198" s="650"/>
      <c r="C198" s="650"/>
      <c r="D198" s="650"/>
      <c r="E198" s="650"/>
      <c r="F198" s="650" t="s">
        <v>16286</v>
      </c>
      <c r="G198" s="601">
        <f>G197/Conversions!$E$15</f>
        <v>18639851.954545453</v>
      </c>
    </row>
    <row r="199" spans="2:7">
      <c r="B199" s="650" t="s">
        <v>16346</v>
      </c>
      <c r="C199" s="650"/>
      <c r="D199" s="650" t="s">
        <v>16347</v>
      </c>
      <c r="E199" s="650"/>
      <c r="F199" s="650" t="s">
        <v>16348</v>
      </c>
      <c r="G199" s="652">
        <v>9000</v>
      </c>
    </row>
    <row r="200" spans="2:7">
      <c r="F200" s="441" t="s">
        <v>16286</v>
      </c>
      <c r="G200" s="579">
        <f>G199/Conversions!$E$21</f>
        <v>562500</v>
      </c>
    </row>
    <row r="205" spans="2:7">
      <c r="B205" s="441" t="s">
        <v>16727</v>
      </c>
    </row>
    <row r="206" spans="2:7">
      <c r="B206" s="650"/>
      <c r="C206" s="653" t="s">
        <v>16338</v>
      </c>
      <c r="D206" s="653" t="s">
        <v>16293</v>
      </c>
      <c r="E206" s="653" t="s">
        <v>16286</v>
      </c>
    </row>
    <row r="207" spans="2:7">
      <c r="B207" s="653" t="s">
        <v>16644</v>
      </c>
      <c r="C207" s="650"/>
      <c r="D207" s="650"/>
      <c r="E207" s="650"/>
      <c r="G207" s="504"/>
    </row>
    <row r="208" spans="2:7">
      <c r="B208" s="426" t="s">
        <v>16551</v>
      </c>
      <c r="C208" s="601">
        <f>(10636869000+38172401000+440076000)/(3335+4633+50)</f>
        <v>6142347.9670740832</v>
      </c>
      <c r="D208" s="654">
        <f>C208/1000000</f>
        <v>6.142347967074083</v>
      </c>
      <c r="E208" s="650"/>
      <c r="G208" s="504"/>
    </row>
    <row r="209" spans="2:7" ht="26">
      <c r="B209" s="426" t="s">
        <v>16598</v>
      </c>
      <c r="C209" s="601">
        <f>(848805000+18558217000+25454259000+6988614000)/(61+1074+1730+389)</f>
        <v>15934202.519975414</v>
      </c>
      <c r="D209" s="654">
        <f>C209/1000000</f>
        <v>15.934202519975415</v>
      </c>
      <c r="E209" s="650"/>
      <c r="G209" s="504"/>
    </row>
    <row r="210" spans="2:7">
      <c r="B210" s="426" t="s">
        <v>16553</v>
      </c>
      <c r="C210" s="601">
        <f>(674942000)/84</f>
        <v>8035023.8095238097</v>
      </c>
      <c r="D210" s="654">
        <f>C210/1000000</f>
        <v>8.0350238095238105</v>
      </c>
      <c r="E210" s="650"/>
      <c r="G210" s="504"/>
    </row>
    <row r="211" spans="2:7">
      <c r="B211" s="650"/>
      <c r="C211" s="650"/>
      <c r="D211" s="650"/>
      <c r="E211" s="650"/>
      <c r="G211" s="504"/>
    </row>
    <row r="212" spans="2:7">
      <c r="B212" s="434" t="s">
        <v>16554</v>
      </c>
      <c r="C212" s="650"/>
      <c r="D212" s="654">
        <f>D210</f>
        <v>8.0350238095238105</v>
      </c>
      <c r="E212" s="650"/>
      <c r="G212" s="504"/>
    </row>
    <row r="215" spans="2:7">
      <c r="B215" s="441" t="s">
        <v>16727</v>
      </c>
    </row>
    <row r="216" spans="2:7">
      <c r="B216" s="653" t="s">
        <v>16645</v>
      </c>
      <c r="C216" s="650"/>
      <c r="D216" s="650"/>
      <c r="E216" s="650"/>
    </row>
    <row r="217" spans="2:7">
      <c r="B217" s="426" t="s">
        <v>16299</v>
      </c>
      <c r="C217" s="650"/>
      <c r="D217" s="654">
        <f>AVERAGE(H33:H40)</f>
        <v>16</v>
      </c>
      <c r="E217" s="650"/>
    </row>
    <row r="218" spans="2:7">
      <c r="B218" s="426" t="s">
        <v>16304</v>
      </c>
      <c r="C218" s="650"/>
      <c r="D218" s="655">
        <f>AVERAGE(H44,H47:H48,H50,H53:H54,H56,H59:H60,H62,H65:H66,H68,H71:H72,H74,H77)</f>
        <v>10.486470588235292</v>
      </c>
      <c r="E218" s="650"/>
    </row>
    <row r="219" spans="2:7">
      <c r="B219" s="426" t="s">
        <v>16306</v>
      </c>
      <c r="C219" s="650"/>
      <c r="D219" s="650">
        <f>H84</f>
        <v>9.24</v>
      </c>
      <c r="E219" s="650"/>
    </row>
    <row r="220" spans="2:7">
      <c r="B220" s="426" t="s">
        <v>16308</v>
      </c>
      <c r="C220" s="650"/>
      <c r="D220" s="654">
        <f>AVERAGE(H41,H43)</f>
        <v>12</v>
      </c>
      <c r="E220" s="650"/>
    </row>
    <row r="221" spans="2:7">
      <c r="B221" s="426" t="s">
        <v>16311</v>
      </c>
      <c r="C221" s="650"/>
      <c r="D221" s="650">
        <f>AVERAGE(H79,H82)</f>
        <v>8.7100000000000009</v>
      </c>
      <c r="E221" s="650"/>
    </row>
    <row r="222" spans="2:7">
      <c r="B222" s="426" t="s">
        <v>79</v>
      </c>
      <c r="C222" s="650"/>
      <c r="D222" s="654">
        <f>AVERAGE(D217:D221)</f>
        <v>11.287294117647059</v>
      </c>
      <c r="E222" s="650"/>
    </row>
    <row r="223" spans="2:7">
      <c r="B223" s="650"/>
      <c r="C223" s="650"/>
      <c r="D223" s="650"/>
      <c r="E223" s="650"/>
    </row>
    <row r="224" spans="2:7">
      <c r="B224" s="434" t="s">
        <v>16646</v>
      </c>
      <c r="C224" s="650"/>
      <c r="D224" s="654">
        <f>AVERAGE(D208:D210,D212,D217:D222)</f>
        <v>10.587036281197948</v>
      </c>
      <c r="E224" s="601">
        <f>D224/Conversions!E22</f>
        <v>2940843.4114438747</v>
      </c>
    </row>
    <row r="229" spans="2:14">
      <c r="B229" s="441" t="s">
        <v>16726</v>
      </c>
    </row>
    <row r="230" spans="2:14">
      <c r="B230" s="650" t="s">
        <v>16122</v>
      </c>
      <c r="C230" s="650" t="s">
        <v>72</v>
      </c>
      <c r="D230" s="650" t="s">
        <v>73</v>
      </c>
      <c r="E230" s="650" t="s">
        <v>16123</v>
      </c>
      <c r="F230" s="650" t="s">
        <v>16116</v>
      </c>
      <c r="G230" s="650" t="s">
        <v>16077</v>
      </c>
      <c r="H230" s="650">
        <v>5</v>
      </c>
      <c r="I230" s="650">
        <v>5</v>
      </c>
      <c r="J230" s="650">
        <v>20680.47</v>
      </c>
      <c r="K230" s="650" t="s">
        <v>16069</v>
      </c>
      <c r="L230" s="650" t="s">
        <v>16070</v>
      </c>
      <c r="M230" s="650"/>
      <c r="N230" s="650">
        <v>4136.0940000000001</v>
      </c>
    </row>
    <row r="231" spans="2:14">
      <c r="B231" s="650" t="s">
        <v>16107</v>
      </c>
      <c r="C231" s="650" t="s">
        <v>72</v>
      </c>
      <c r="D231" s="650" t="s">
        <v>73</v>
      </c>
      <c r="E231" s="650" t="s">
        <v>16123</v>
      </c>
      <c r="F231" s="650" t="s">
        <v>16116</v>
      </c>
      <c r="G231" s="650" t="s">
        <v>16077</v>
      </c>
      <c r="H231" s="650">
        <v>1</v>
      </c>
      <c r="I231" s="650">
        <v>1</v>
      </c>
      <c r="J231" s="650">
        <v>31600.35</v>
      </c>
      <c r="K231" s="650" t="s">
        <v>16069</v>
      </c>
      <c r="L231" s="650" t="s">
        <v>16070</v>
      </c>
      <c r="M231" s="650"/>
      <c r="N231" s="650">
        <v>31600.35</v>
      </c>
    </row>
    <row r="232" spans="2:14">
      <c r="B232" s="650" t="s">
        <v>16122</v>
      </c>
      <c r="C232" s="650" t="s">
        <v>72</v>
      </c>
      <c r="D232" s="650" t="s">
        <v>73</v>
      </c>
      <c r="E232" s="650" t="s">
        <v>16123</v>
      </c>
      <c r="F232" s="650" t="s">
        <v>16116</v>
      </c>
      <c r="G232" s="650" t="s">
        <v>16077</v>
      </c>
      <c r="H232" s="650">
        <v>155.54</v>
      </c>
      <c r="I232" s="650">
        <v>155.54</v>
      </c>
      <c r="J232" s="650">
        <v>373317.75</v>
      </c>
      <c r="K232" s="650" t="s">
        <v>16069</v>
      </c>
      <c r="L232" s="650" t="s">
        <v>16070</v>
      </c>
      <c r="M232" s="650"/>
      <c r="N232" s="650">
        <v>2400.1398354121129</v>
      </c>
    </row>
    <row r="233" spans="2:14">
      <c r="B233" s="650" t="s">
        <v>16122</v>
      </c>
      <c r="C233" s="650" t="s">
        <v>72</v>
      </c>
      <c r="D233" s="650" t="s">
        <v>73</v>
      </c>
      <c r="E233" s="650" t="s">
        <v>16123</v>
      </c>
      <c r="F233" s="650" t="s">
        <v>16116</v>
      </c>
      <c r="G233" s="650" t="s">
        <v>16077</v>
      </c>
      <c r="H233" s="650">
        <v>8</v>
      </c>
      <c r="I233" s="650">
        <v>8</v>
      </c>
      <c r="J233" s="650">
        <v>2624.78</v>
      </c>
      <c r="K233" s="650" t="s">
        <v>16069</v>
      </c>
      <c r="L233" s="650" t="s">
        <v>16070</v>
      </c>
      <c r="M233" s="650"/>
      <c r="N233" s="650">
        <v>328.09750000000003</v>
      </c>
    </row>
    <row r="235" spans="2:14">
      <c r="M235" s="441" t="s">
        <v>16685</v>
      </c>
      <c r="N235" s="448">
        <f>AVERAGE(N230:N233)</f>
        <v>9616.1703338530278</v>
      </c>
    </row>
    <row r="236" spans="2:14">
      <c r="M236" s="441" t="s">
        <v>16683</v>
      </c>
      <c r="N236" s="586">
        <f>MIN(N230:N233)</f>
        <v>328.09750000000003</v>
      </c>
    </row>
    <row r="237" spans="2:14">
      <c r="N237" s="586"/>
    </row>
    <row r="238" spans="2:14">
      <c r="B238" s="441" t="s">
        <v>16726</v>
      </c>
      <c r="N238" s="586"/>
    </row>
    <row r="239" spans="2:14">
      <c r="B239" s="441" t="s">
        <v>82</v>
      </c>
    </row>
    <row r="240" spans="2:14">
      <c r="B240" s="650" t="s">
        <v>16054</v>
      </c>
      <c r="C240" s="650" t="s">
        <v>16055</v>
      </c>
      <c r="D240" s="650" t="s">
        <v>16056</v>
      </c>
      <c r="E240" s="650" t="s">
        <v>16057</v>
      </c>
      <c r="F240" s="650" t="s">
        <v>16058</v>
      </c>
      <c r="G240" s="650" t="s">
        <v>16059</v>
      </c>
      <c r="H240" s="650" t="s">
        <v>16060</v>
      </c>
      <c r="I240" s="650" t="s">
        <v>16061</v>
      </c>
      <c r="J240" s="650" t="s">
        <v>16062</v>
      </c>
      <c r="K240" s="650" t="s">
        <v>16063</v>
      </c>
      <c r="L240" s="650" t="s">
        <v>16064</v>
      </c>
      <c r="M240" s="650"/>
      <c r="N240" s="650" t="s">
        <v>16065</v>
      </c>
    </row>
    <row r="241" spans="2:14">
      <c r="B241" s="650" t="s">
        <v>16112</v>
      </c>
      <c r="C241" s="650" t="s">
        <v>65</v>
      </c>
      <c r="D241" s="650" t="s">
        <v>81</v>
      </c>
      <c r="E241" s="650" t="s">
        <v>16210</v>
      </c>
      <c r="F241" s="650" t="s">
        <v>16116</v>
      </c>
      <c r="G241" s="650" t="s">
        <v>16077</v>
      </c>
      <c r="H241" s="650">
        <v>1836</v>
      </c>
      <c r="I241" s="650">
        <v>1836</v>
      </c>
      <c r="J241" s="650">
        <v>951777.48</v>
      </c>
      <c r="K241" s="650" t="s">
        <v>16069</v>
      </c>
      <c r="L241" s="650" t="s">
        <v>16070</v>
      </c>
      <c r="M241" s="650"/>
      <c r="N241" s="656">
        <v>518.39732026143793</v>
      </c>
    </row>
    <row r="242" spans="2:14">
      <c r="N242" s="448"/>
    </row>
    <row r="243" spans="2:14">
      <c r="N243" s="448"/>
    </row>
    <row r="244" spans="2:14">
      <c r="B244" s="441" t="s">
        <v>16726</v>
      </c>
      <c r="N244" s="448"/>
    </row>
    <row r="245" spans="2:14">
      <c r="B245" s="441" t="s">
        <v>16684</v>
      </c>
      <c r="N245" s="448"/>
    </row>
    <row r="246" spans="2:14">
      <c r="B246" s="650" t="s">
        <v>16054</v>
      </c>
      <c r="C246" s="650" t="s">
        <v>16055</v>
      </c>
      <c r="D246" s="650" t="s">
        <v>16056</v>
      </c>
      <c r="E246" s="650" t="s">
        <v>16057</v>
      </c>
      <c r="F246" s="650" t="s">
        <v>16058</v>
      </c>
      <c r="G246" s="650" t="s">
        <v>16059</v>
      </c>
      <c r="H246" s="650" t="s">
        <v>16060</v>
      </c>
      <c r="I246" s="650" t="s">
        <v>16061</v>
      </c>
      <c r="J246" s="650" t="s">
        <v>16062</v>
      </c>
      <c r="K246" s="650" t="s">
        <v>16063</v>
      </c>
      <c r="L246" s="650" t="s">
        <v>16064</v>
      </c>
      <c r="M246" s="650"/>
      <c r="N246" s="656" t="s">
        <v>16065</v>
      </c>
    </row>
    <row r="247" spans="2:14">
      <c r="B247" s="650" t="s">
        <v>16074</v>
      </c>
      <c r="C247" s="650" t="s">
        <v>83</v>
      </c>
      <c r="D247" s="650" t="s">
        <v>63</v>
      </c>
      <c r="E247" s="650" t="s">
        <v>16131</v>
      </c>
      <c r="F247" s="650" t="s">
        <v>16076</v>
      </c>
      <c r="G247" s="650" t="s">
        <v>16077</v>
      </c>
      <c r="H247" s="650">
        <v>169819</v>
      </c>
      <c r="I247" s="650">
        <v>169819</v>
      </c>
      <c r="J247" s="650">
        <v>25612261.899999999</v>
      </c>
      <c r="K247" s="650" t="s">
        <v>16069</v>
      </c>
      <c r="L247" s="650" t="s">
        <v>16070</v>
      </c>
      <c r="M247" s="650"/>
      <c r="N247" s="656">
        <v>150.820944063974</v>
      </c>
    </row>
    <row r="248" spans="2:14">
      <c r="B248" s="650" t="s">
        <v>16113</v>
      </c>
      <c r="C248" s="650" t="s">
        <v>83</v>
      </c>
      <c r="D248" s="650" t="s">
        <v>63</v>
      </c>
      <c r="E248" s="650" t="s">
        <v>16131</v>
      </c>
      <c r="F248" s="650" t="s">
        <v>16076</v>
      </c>
      <c r="G248" s="650" t="s">
        <v>16077</v>
      </c>
      <c r="H248" s="650">
        <v>313770</v>
      </c>
      <c r="I248" s="650">
        <v>313770</v>
      </c>
      <c r="J248" s="650">
        <v>46780158.5</v>
      </c>
      <c r="K248" s="650" t="s">
        <v>16069</v>
      </c>
      <c r="L248" s="650" t="s">
        <v>16070</v>
      </c>
      <c r="M248" s="650"/>
      <c r="N248" s="656">
        <v>149.09060298945087</v>
      </c>
    </row>
    <row r="249" spans="2:14">
      <c r="B249" s="650" t="s">
        <v>16074</v>
      </c>
      <c r="C249" s="650" t="s">
        <v>83</v>
      </c>
      <c r="D249" s="650" t="s">
        <v>63</v>
      </c>
      <c r="E249" s="650" t="s">
        <v>16131</v>
      </c>
      <c r="F249" s="650" t="s">
        <v>16076</v>
      </c>
      <c r="G249" s="650" t="s">
        <v>16077</v>
      </c>
      <c r="H249" s="650">
        <v>63003</v>
      </c>
      <c r="I249" s="650">
        <v>63003</v>
      </c>
      <c r="J249" s="650">
        <v>8736761.3599999994</v>
      </c>
      <c r="K249" s="650" t="s">
        <v>16069</v>
      </c>
      <c r="L249" s="650" t="s">
        <v>16070</v>
      </c>
      <c r="M249" s="650"/>
      <c r="N249" s="656">
        <v>138.67214831039792</v>
      </c>
    </row>
    <row r="250" spans="2:14">
      <c r="B250" s="650" t="s">
        <v>16137</v>
      </c>
      <c r="C250" s="650" t="s">
        <v>83</v>
      </c>
      <c r="D250" s="650" t="s">
        <v>63</v>
      </c>
      <c r="E250" s="650" t="s">
        <v>16131</v>
      </c>
      <c r="F250" s="650" t="s">
        <v>16076</v>
      </c>
      <c r="G250" s="650" t="s">
        <v>16077</v>
      </c>
      <c r="H250" s="650">
        <v>10</v>
      </c>
      <c r="I250" s="650">
        <v>10</v>
      </c>
      <c r="J250" s="650">
        <v>1825.91</v>
      </c>
      <c r="K250" s="650" t="s">
        <v>16069</v>
      </c>
      <c r="L250" s="650" t="s">
        <v>16070</v>
      </c>
      <c r="M250" s="650"/>
      <c r="N250" s="656">
        <v>182.59100000000001</v>
      </c>
    </row>
    <row r="251" spans="2:14">
      <c r="B251" s="650" t="s">
        <v>16074</v>
      </c>
      <c r="C251" s="650" t="s">
        <v>83</v>
      </c>
      <c r="D251" s="650" t="s">
        <v>63</v>
      </c>
      <c r="E251" s="650" t="s">
        <v>16131</v>
      </c>
      <c r="F251" s="650" t="s">
        <v>16076</v>
      </c>
      <c r="G251" s="650" t="s">
        <v>16077</v>
      </c>
      <c r="H251" s="650">
        <v>82306</v>
      </c>
      <c r="I251" s="650">
        <v>82306</v>
      </c>
      <c r="J251" s="650">
        <v>13679511.800000001</v>
      </c>
      <c r="K251" s="650" t="s">
        <v>16069</v>
      </c>
      <c r="L251" s="650" t="s">
        <v>16070</v>
      </c>
      <c r="M251" s="650"/>
      <c r="N251" s="656">
        <v>166.20309333462933</v>
      </c>
    </row>
    <row r="252" spans="2:14">
      <c r="B252" s="650" t="s">
        <v>16074</v>
      </c>
      <c r="C252" s="650" t="s">
        <v>83</v>
      </c>
      <c r="D252" s="650" t="s">
        <v>63</v>
      </c>
      <c r="E252" s="650" t="s">
        <v>16131</v>
      </c>
      <c r="F252" s="650" t="s">
        <v>16076</v>
      </c>
      <c r="G252" s="650" t="s">
        <v>16077</v>
      </c>
      <c r="H252" s="650">
        <v>60764465</v>
      </c>
      <c r="I252" s="650">
        <v>60695455</v>
      </c>
      <c r="J252" s="650">
        <v>8564848992.3999996</v>
      </c>
      <c r="K252" s="650" t="s">
        <v>16069</v>
      </c>
      <c r="L252" s="650" t="s">
        <v>16070</v>
      </c>
      <c r="M252" s="650"/>
      <c r="N252" s="656">
        <v>140.9516070354606</v>
      </c>
    </row>
    <row r="253" spans="2:14">
      <c r="B253" s="650" t="s">
        <v>16074</v>
      </c>
      <c r="C253" s="650" t="s">
        <v>83</v>
      </c>
      <c r="D253" s="650" t="s">
        <v>63</v>
      </c>
      <c r="E253" s="650" t="s">
        <v>16131</v>
      </c>
      <c r="F253" s="650" t="s">
        <v>16076</v>
      </c>
      <c r="G253" s="650" t="s">
        <v>16077</v>
      </c>
      <c r="H253" s="650">
        <v>132066</v>
      </c>
      <c r="I253" s="650">
        <v>104137</v>
      </c>
      <c r="J253" s="650">
        <v>17077880</v>
      </c>
      <c r="K253" s="650" t="s">
        <v>16069</v>
      </c>
      <c r="L253" s="650" t="s">
        <v>16070</v>
      </c>
      <c r="M253" s="650"/>
      <c r="N253" s="656">
        <v>129.31322217679039</v>
      </c>
    </row>
    <row r="254" spans="2:14">
      <c r="B254" s="650" t="s">
        <v>16113</v>
      </c>
      <c r="C254" s="650" t="s">
        <v>83</v>
      </c>
      <c r="D254" s="650" t="s">
        <v>63</v>
      </c>
      <c r="E254" s="650" t="s">
        <v>16131</v>
      </c>
      <c r="F254" s="650" t="s">
        <v>16076</v>
      </c>
      <c r="G254" s="650" t="s">
        <v>16077</v>
      </c>
      <c r="H254" s="650">
        <v>213651</v>
      </c>
      <c r="I254" s="650">
        <v>167310</v>
      </c>
      <c r="J254" s="650">
        <v>24162465.399999999</v>
      </c>
      <c r="K254" s="650" t="s">
        <v>16069</v>
      </c>
      <c r="L254" s="650" t="s">
        <v>16070</v>
      </c>
      <c r="M254" s="650"/>
      <c r="N254" s="656">
        <v>113.09315378818727</v>
      </c>
    </row>
    <row r="255" spans="2:14">
      <c r="B255" s="650" t="s">
        <v>16074</v>
      </c>
      <c r="C255" s="650" t="s">
        <v>83</v>
      </c>
      <c r="D255" s="650" t="s">
        <v>63</v>
      </c>
      <c r="E255" s="650" t="s">
        <v>16131</v>
      </c>
      <c r="F255" s="650" t="s">
        <v>16076</v>
      </c>
      <c r="G255" s="650" t="s">
        <v>16077</v>
      </c>
      <c r="H255" s="650">
        <v>1512837</v>
      </c>
      <c r="I255" s="650">
        <v>1185223</v>
      </c>
      <c r="J255" s="650">
        <v>189540208.80000001</v>
      </c>
      <c r="K255" s="650" t="s">
        <v>16069</v>
      </c>
      <c r="L255" s="650" t="s">
        <v>16070</v>
      </c>
      <c r="M255" s="650"/>
      <c r="N255" s="656">
        <v>125.2879251366803</v>
      </c>
    </row>
    <row r="256" spans="2:14">
      <c r="B256" s="650" t="s">
        <v>16113</v>
      </c>
      <c r="C256" s="650" t="s">
        <v>83</v>
      </c>
      <c r="D256" s="650" t="s">
        <v>63</v>
      </c>
      <c r="E256" s="650" t="s">
        <v>16131</v>
      </c>
      <c r="F256" s="650" t="s">
        <v>16076</v>
      </c>
      <c r="G256" s="650" t="s">
        <v>16077</v>
      </c>
      <c r="H256" s="650">
        <v>110010903</v>
      </c>
      <c r="I256" s="650">
        <v>85954113</v>
      </c>
      <c r="J256" s="650">
        <v>11933491557</v>
      </c>
      <c r="K256" s="650" t="s">
        <v>16069</v>
      </c>
      <c r="L256" s="650" t="s">
        <v>16070</v>
      </c>
      <c r="M256" s="650"/>
      <c r="N256" s="656">
        <v>108.47553498401881</v>
      </c>
    </row>
    <row r="257" spans="2:14">
      <c r="B257" s="650" t="s">
        <v>16074</v>
      </c>
      <c r="C257" s="650" t="s">
        <v>83</v>
      </c>
      <c r="D257" s="650" t="s">
        <v>63</v>
      </c>
      <c r="E257" s="650" t="s">
        <v>16131</v>
      </c>
      <c r="F257" s="650" t="s">
        <v>16076</v>
      </c>
      <c r="G257" s="650" t="s">
        <v>16077</v>
      </c>
      <c r="H257" s="650">
        <v>539</v>
      </c>
      <c r="I257" s="650">
        <v>424</v>
      </c>
      <c r="J257" s="650">
        <v>70412.100000000006</v>
      </c>
      <c r="K257" s="650" t="s">
        <v>16069</v>
      </c>
      <c r="L257" s="650" t="s">
        <v>16070</v>
      </c>
      <c r="M257" s="650"/>
      <c r="N257" s="656">
        <v>130.63469387755103</v>
      </c>
    </row>
    <row r="258" spans="2:14">
      <c r="B258" s="650" t="s">
        <v>16177</v>
      </c>
      <c r="C258" s="650" t="s">
        <v>83</v>
      </c>
      <c r="D258" s="650" t="s">
        <v>63</v>
      </c>
      <c r="E258" s="650" t="s">
        <v>16131</v>
      </c>
      <c r="F258" s="650" t="s">
        <v>16076</v>
      </c>
      <c r="G258" s="650" t="s">
        <v>16077</v>
      </c>
      <c r="H258" s="650">
        <v>14</v>
      </c>
      <c r="I258" s="650">
        <v>14</v>
      </c>
      <c r="J258" s="650">
        <v>3367.5</v>
      </c>
      <c r="K258" s="650" t="s">
        <v>16069</v>
      </c>
      <c r="L258" s="650" t="s">
        <v>16070</v>
      </c>
      <c r="M258" s="650"/>
      <c r="N258" s="656">
        <v>240.53571428571428</v>
      </c>
    </row>
    <row r="259" spans="2:14">
      <c r="B259" s="650" t="s">
        <v>16137</v>
      </c>
      <c r="C259" s="650" t="s">
        <v>83</v>
      </c>
      <c r="D259" s="650" t="s">
        <v>63</v>
      </c>
      <c r="E259" s="650" t="s">
        <v>16131</v>
      </c>
      <c r="F259" s="650" t="s">
        <v>16076</v>
      </c>
      <c r="G259" s="650" t="s">
        <v>16077</v>
      </c>
      <c r="H259" s="650">
        <v>10</v>
      </c>
      <c r="I259" s="650">
        <v>10</v>
      </c>
      <c r="J259" s="650">
        <v>1631.51</v>
      </c>
      <c r="K259" s="650" t="s">
        <v>16069</v>
      </c>
      <c r="L259" s="650" t="s">
        <v>16070</v>
      </c>
      <c r="M259" s="650"/>
      <c r="N259" s="656">
        <v>163.15100000000001</v>
      </c>
    </row>
    <row r="260" spans="2:14">
      <c r="B260" s="650" t="s">
        <v>16168</v>
      </c>
      <c r="C260" s="650" t="s">
        <v>83</v>
      </c>
      <c r="D260" s="650" t="s">
        <v>63</v>
      </c>
      <c r="E260" s="650" t="s">
        <v>16131</v>
      </c>
      <c r="F260" s="650" t="s">
        <v>16076</v>
      </c>
      <c r="G260" s="650" t="s">
        <v>16077</v>
      </c>
      <c r="H260" s="650">
        <v>29882251</v>
      </c>
      <c r="I260" s="650">
        <v>29830889</v>
      </c>
      <c r="J260" s="650">
        <v>3838918987.5999999</v>
      </c>
      <c r="K260" s="650" t="s">
        <v>16069</v>
      </c>
      <c r="L260" s="650" t="s">
        <v>16070</v>
      </c>
      <c r="M260" s="650"/>
      <c r="N260" s="656">
        <v>128.46819965470473</v>
      </c>
    </row>
    <row r="261" spans="2:14">
      <c r="B261" s="650" t="s">
        <v>16113</v>
      </c>
      <c r="C261" s="650" t="s">
        <v>83</v>
      </c>
      <c r="D261" s="650" t="s">
        <v>63</v>
      </c>
      <c r="E261" s="650" t="s">
        <v>16131</v>
      </c>
      <c r="F261" s="650" t="s">
        <v>16076</v>
      </c>
      <c r="G261" s="650" t="s">
        <v>16077</v>
      </c>
      <c r="H261" s="650">
        <v>81988523</v>
      </c>
      <c r="I261" s="650">
        <v>64063014</v>
      </c>
      <c r="J261" s="650">
        <v>7660697705.3000002</v>
      </c>
      <c r="K261" s="650" t="s">
        <v>16069</v>
      </c>
      <c r="L261" s="650" t="s">
        <v>16070</v>
      </c>
      <c r="M261" s="650"/>
      <c r="N261" s="656">
        <v>93.436220400018669</v>
      </c>
    </row>
    <row r="262" spans="2:14">
      <c r="B262" s="650" t="s">
        <v>16074</v>
      </c>
      <c r="C262" s="650" t="s">
        <v>83</v>
      </c>
      <c r="D262" s="650" t="s">
        <v>63</v>
      </c>
      <c r="E262" s="650" t="s">
        <v>16131</v>
      </c>
      <c r="F262" s="650" t="s">
        <v>16076</v>
      </c>
      <c r="G262" s="650" t="s">
        <v>16077</v>
      </c>
      <c r="H262" s="650">
        <v>54910</v>
      </c>
      <c r="I262" s="650">
        <v>54910</v>
      </c>
      <c r="J262" s="650">
        <v>6719360</v>
      </c>
      <c r="K262" s="650" t="s">
        <v>16069</v>
      </c>
      <c r="L262" s="650" t="s">
        <v>16070</v>
      </c>
      <c r="M262" s="650"/>
      <c r="N262" s="656">
        <v>122.370424330723</v>
      </c>
    </row>
    <row r="263" spans="2:14">
      <c r="B263" s="650" t="s">
        <v>16177</v>
      </c>
      <c r="C263" s="650" t="s">
        <v>83</v>
      </c>
      <c r="D263" s="650" t="s">
        <v>63</v>
      </c>
      <c r="E263" s="650" t="s">
        <v>16131</v>
      </c>
      <c r="F263" s="650" t="s">
        <v>16076</v>
      </c>
      <c r="G263" s="650" t="s">
        <v>16077</v>
      </c>
      <c r="H263" s="650">
        <v>32</v>
      </c>
      <c r="I263" s="650">
        <v>32</v>
      </c>
      <c r="J263" s="650">
        <v>9362.18</v>
      </c>
      <c r="K263" s="650" t="s">
        <v>16069</v>
      </c>
      <c r="L263" s="650" t="s">
        <v>16070</v>
      </c>
      <c r="M263" s="650"/>
      <c r="N263" s="656">
        <v>292.56812500000001</v>
      </c>
    </row>
    <row r="264" spans="2:14">
      <c r="B264" s="650" t="s">
        <v>16137</v>
      </c>
      <c r="C264" s="650" t="s">
        <v>83</v>
      </c>
      <c r="D264" s="650" t="s">
        <v>63</v>
      </c>
      <c r="E264" s="650" t="s">
        <v>16131</v>
      </c>
      <c r="F264" s="650" t="s">
        <v>16076</v>
      </c>
      <c r="G264" s="650" t="s">
        <v>16077</v>
      </c>
      <c r="H264" s="650">
        <v>10</v>
      </c>
      <c r="I264" s="650">
        <v>10</v>
      </c>
      <c r="J264" s="650">
        <v>1494.16</v>
      </c>
      <c r="K264" s="650" t="s">
        <v>16069</v>
      </c>
      <c r="L264" s="650" t="s">
        <v>16070</v>
      </c>
      <c r="M264" s="650"/>
      <c r="N264" s="656">
        <v>149.416</v>
      </c>
    </row>
    <row r="265" spans="2:14">
      <c r="B265" s="650" t="s">
        <v>16122</v>
      </c>
      <c r="C265" s="650" t="s">
        <v>83</v>
      </c>
      <c r="D265" s="650" t="s">
        <v>63</v>
      </c>
      <c r="E265" s="650" t="s">
        <v>16131</v>
      </c>
      <c r="F265" s="650" t="s">
        <v>16076</v>
      </c>
      <c r="G265" s="650" t="s">
        <v>16077</v>
      </c>
      <c r="H265" s="650">
        <v>9</v>
      </c>
      <c r="I265" s="650">
        <v>9</v>
      </c>
      <c r="J265" s="650">
        <v>2646.14</v>
      </c>
      <c r="K265" s="650" t="s">
        <v>16069</v>
      </c>
      <c r="L265" s="650" t="s">
        <v>16070</v>
      </c>
      <c r="M265" s="650"/>
      <c r="N265" s="656">
        <v>294.01555555555552</v>
      </c>
    </row>
    <row r="266" spans="2:14">
      <c r="B266" s="650" t="s">
        <v>16074</v>
      </c>
      <c r="C266" s="650" t="s">
        <v>83</v>
      </c>
      <c r="D266" s="650" t="s">
        <v>63</v>
      </c>
      <c r="E266" s="650" t="s">
        <v>16131</v>
      </c>
      <c r="F266" s="650" t="s">
        <v>16076</v>
      </c>
      <c r="G266" s="650" t="s">
        <v>16077</v>
      </c>
      <c r="H266" s="650">
        <v>1041674</v>
      </c>
      <c r="I266" s="650">
        <v>818051</v>
      </c>
      <c r="J266" s="650">
        <v>118455571.2</v>
      </c>
      <c r="K266" s="650" t="s">
        <v>16069</v>
      </c>
      <c r="L266" s="650" t="s">
        <v>16070</v>
      </c>
      <c r="M266" s="650"/>
      <c r="N266" s="656">
        <v>113.71654778750357</v>
      </c>
    </row>
    <row r="267" spans="2:14">
      <c r="B267" s="650" t="s">
        <v>16113</v>
      </c>
      <c r="C267" s="650" t="s">
        <v>83</v>
      </c>
      <c r="D267" s="650" t="s">
        <v>63</v>
      </c>
      <c r="E267" s="650" t="s">
        <v>16131</v>
      </c>
      <c r="F267" s="650" t="s">
        <v>16076</v>
      </c>
      <c r="G267" s="650" t="s">
        <v>16077</v>
      </c>
      <c r="H267" s="650">
        <v>66993765</v>
      </c>
      <c r="I267" s="650">
        <v>66993765</v>
      </c>
      <c r="J267" s="650">
        <v>8078225246</v>
      </c>
      <c r="K267" s="650" t="s">
        <v>16069</v>
      </c>
      <c r="L267" s="650" t="s">
        <v>16070</v>
      </c>
      <c r="M267" s="650"/>
      <c r="N267" s="656">
        <v>120.58174736111637</v>
      </c>
    </row>
    <row r="268" spans="2:14">
      <c r="B268" s="650" t="s">
        <v>16074</v>
      </c>
      <c r="C268" s="650" t="s">
        <v>83</v>
      </c>
      <c r="D268" s="650" t="s">
        <v>63</v>
      </c>
      <c r="E268" s="650" t="s">
        <v>16131</v>
      </c>
      <c r="F268" s="650" t="s">
        <v>16076</v>
      </c>
      <c r="G268" s="650" t="s">
        <v>16077</v>
      </c>
      <c r="H268" s="650">
        <v>26042</v>
      </c>
      <c r="I268" s="650">
        <v>20323</v>
      </c>
      <c r="J268" s="650">
        <v>2450560</v>
      </c>
      <c r="K268" s="650" t="s">
        <v>16069</v>
      </c>
      <c r="L268" s="650" t="s">
        <v>16070</v>
      </c>
      <c r="M268" s="650"/>
      <c r="N268" s="656">
        <v>94.100299516166189</v>
      </c>
    </row>
    <row r="269" spans="2:14">
      <c r="B269" s="650" t="s">
        <v>16113</v>
      </c>
      <c r="C269" s="650" t="s">
        <v>83</v>
      </c>
      <c r="D269" s="650" t="s">
        <v>63</v>
      </c>
      <c r="E269" s="650" t="s">
        <v>16131</v>
      </c>
      <c r="F269" s="650" t="s">
        <v>16076</v>
      </c>
      <c r="G269" s="650" t="s">
        <v>16077</v>
      </c>
      <c r="H269" s="650">
        <v>468480</v>
      </c>
      <c r="I269" s="650">
        <v>366866</v>
      </c>
      <c r="J269" s="650">
        <v>43991056.200000003</v>
      </c>
      <c r="K269" s="650" t="s">
        <v>16069</v>
      </c>
      <c r="L269" s="650" t="s">
        <v>16070</v>
      </c>
      <c r="M269" s="650"/>
      <c r="N269" s="656">
        <v>93.901673924180329</v>
      </c>
    </row>
    <row r="270" spans="2:14">
      <c r="B270" s="650" t="s">
        <v>16074</v>
      </c>
      <c r="C270" s="650" t="s">
        <v>83</v>
      </c>
      <c r="D270" s="650" t="s">
        <v>63</v>
      </c>
      <c r="E270" s="650" t="s">
        <v>16131</v>
      </c>
      <c r="F270" s="650" t="s">
        <v>16076</v>
      </c>
      <c r="G270" s="650" t="s">
        <v>16077</v>
      </c>
      <c r="H270" s="650">
        <v>130000</v>
      </c>
      <c r="I270" s="650">
        <v>101975</v>
      </c>
      <c r="J270" s="650">
        <v>12341160</v>
      </c>
      <c r="K270" s="650" t="s">
        <v>16069</v>
      </c>
      <c r="L270" s="650" t="s">
        <v>16070</v>
      </c>
      <c r="M270" s="650"/>
      <c r="N270" s="656">
        <v>94.932000000000002</v>
      </c>
    </row>
    <row r="271" spans="2:14">
      <c r="B271" s="650" t="s">
        <v>16103</v>
      </c>
      <c r="C271" s="650" t="s">
        <v>83</v>
      </c>
      <c r="D271" s="650" t="s">
        <v>63</v>
      </c>
      <c r="E271" s="650" t="s">
        <v>16131</v>
      </c>
      <c r="F271" s="650" t="s">
        <v>16076</v>
      </c>
      <c r="G271" s="650" t="s">
        <v>16077</v>
      </c>
      <c r="H271" s="650">
        <v>4</v>
      </c>
      <c r="I271" s="650">
        <v>4</v>
      </c>
      <c r="J271" s="650">
        <v>166.22</v>
      </c>
      <c r="K271" s="650" t="s">
        <v>16069</v>
      </c>
      <c r="L271" s="650" t="s">
        <v>16070</v>
      </c>
      <c r="M271" s="650"/>
      <c r="N271" s="656">
        <v>41.555</v>
      </c>
    </row>
    <row r="272" spans="2:14">
      <c r="B272" s="650" t="s">
        <v>16177</v>
      </c>
      <c r="C272" s="650" t="s">
        <v>83</v>
      </c>
      <c r="D272" s="650" t="s">
        <v>63</v>
      </c>
      <c r="E272" s="650" t="s">
        <v>16131</v>
      </c>
      <c r="F272" s="650" t="s">
        <v>16076</v>
      </c>
      <c r="G272" s="650" t="s">
        <v>16077</v>
      </c>
      <c r="H272" s="650">
        <v>14</v>
      </c>
      <c r="I272" s="650">
        <v>14</v>
      </c>
      <c r="J272" s="650">
        <v>4784.54</v>
      </c>
      <c r="K272" s="650" t="s">
        <v>16069</v>
      </c>
      <c r="L272" s="650" t="s">
        <v>16070</v>
      </c>
      <c r="M272" s="650"/>
      <c r="N272" s="656">
        <v>341.75285714285712</v>
      </c>
    </row>
    <row r="273" spans="2:14">
      <c r="B273" s="650" t="s">
        <v>16113</v>
      </c>
      <c r="C273" s="650" t="s">
        <v>83</v>
      </c>
      <c r="D273" s="650" t="s">
        <v>63</v>
      </c>
      <c r="E273" s="650" t="s">
        <v>16131</v>
      </c>
      <c r="F273" s="650" t="s">
        <v>16076</v>
      </c>
      <c r="G273" s="650" t="s">
        <v>16077</v>
      </c>
      <c r="H273" s="650">
        <v>334239</v>
      </c>
      <c r="I273" s="650">
        <v>262062</v>
      </c>
      <c r="J273" s="650">
        <v>31728324.399999999</v>
      </c>
      <c r="K273" s="650" t="s">
        <v>16069</v>
      </c>
      <c r="L273" s="650" t="s">
        <v>16070</v>
      </c>
      <c r="M273" s="650"/>
      <c r="N273" s="656">
        <v>94.927056387794352</v>
      </c>
    </row>
    <row r="274" spans="2:14">
      <c r="B274" s="650" t="s">
        <v>16113</v>
      </c>
      <c r="C274" s="650" t="s">
        <v>83</v>
      </c>
      <c r="D274" s="650" t="s">
        <v>63</v>
      </c>
      <c r="E274" s="650" t="s">
        <v>16131</v>
      </c>
      <c r="F274" s="650" t="s">
        <v>16076</v>
      </c>
      <c r="G274" s="650" t="s">
        <v>16077</v>
      </c>
      <c r="H274" s="650">
        <v>100000</v>
      </c>
      <c r="I274" s="650">
        <v>78405</v>
      </c>
      <c r="J274" s="650">
        <v>9584760</v>
      </c>
      <c r="K274" s="650" t="s">
        <v>16069</v>
      </c>
      <c r="L274" s="650" t="s">
        <v>16070</v>
      </c>
      <c r="M274" s="650"/>
      <c r="N274" s="656">
        <v>95.8476</v>
      </c>
    </row>
    <row r="275" spans="2:14">
      <c r="B275" s="650" t="s">
        <v>16137</v>
      </c>
      <c r="C275" s="650" t="s">
        <v>83</v>
      </c>
      <c r="D275" s="650" t="s">
        <v>63</v>
      </c>
      <c r="E275" s="650" t="s">
        <v>16131</v>
      </c>
      <c r="F275" s="650" t="s">
        <v>16076</v>
      </c>
      <c r="G275" s="650" t="s">
        <v>16077</v>
      </c>
      <c r="H275" s="650">
        <v>10</v>
      </c>
      <c r="I275" s="650">
        <v>10</v>
      </c>
      <c r="J275" s="650">
        <v>1462.59</v>
      </c>
      <c r="K275" s="650" t="s">
        <v>16069</v>
      </c>
      <c r="L275" s="650" t="s">
        <v>16070</v>
      </c>
      <c r="M275" s="650"/>
      <c r="N275" s="656">
        <v>146.25899999999999</v>
      </c>
    </row>
    <row r="276" spans="2:14">
      <c r="B276" s="650" t="s">
        <v>16113</v>
      </c>
      <c r="C276" s="650" t="s">
        <v>83</v>
      </c>
      <c r="D276" s="650" t="s">
        <v>63</v>
      </c>
      <c r="E276" s="650" t="s">
        <v>16131</v>
      </c>
      <c r="F276" s="650" t="s">
        <v>16076</v>
      </c>
      <c r="G276" s="650" t="s">
        <v>16077</v>
      </c>
      <c r="H276" s="650">
        <v>63942</v>
      </c>
      <c r="I276" s="650">
        <v>50000</v>
      </c>
      <c r="J276" s="650">
        <v>5558384.9500000002</v>
      </c>
      <c r="K276" s="650" t="s">
        <v>16069</v>
      </c>
      <c r="L276" s="650" t="s">
        <v>16070</v>
      </c>
      <c r="M276" s="650"/>
      <c r="N276" s="656">
        <v>86.928543836601918</v>
      </c>
    </row>
    <row r="277" spans="2:14">
      <c r="B277" s="650" t="s">
        <v>16074</v>
      </c>
      <c r="C277" s="650" t="s">
        <v>83</v>
      </c>
      <c r="D277" s="650" t="s">
        <v>63</v>
      </c>
      <c r="E277" s="650" t="s">
        <v>16131</v>
      </c>
      <c r="F277" s="650" t="s">
        <v>16076</v>
      </c>
      <c r="G277" s="650" t="s">
        <v>16077</v>
      </c>
      <c r="H277" s="650">
        <v>856954</v>
      </c>
      <c r="I277" s="650">
        <v>670000</v>
      </c>
      <c r="J277" s="650">
        <v>80100480.700000003</v>
      </c>
      <c r="K277" s="650" t="s">
        <v>16069</v>
      </c>
      <c r="L277" s="650" t="s">
        <v>16070</v>
      </c>
      <c r="M277" s="650"/>
      <c r="N277" s="656">
        <v>93.471155627956691</v>
      </c>
    </row>
    <row r="278" spans="2:14">
      <c r="B278" s="650" t="s">
        <v>16113</v>
      </c>
      <c r="C278" s="650" t="s">
        <v>83</v>
      </c>
      <c r="D278" s="650" t="s">
        <v>63</v>
      </c>
      <c r="E278" s="650" t="s">
        <v>16131</v>
      </c>
      <c r="F278" s="650" t="s">
        <v>16076</v>
      </c>
      <c r="G278" s="650" t="s">
        <v>16077</v>
      </c>
      <c r="H278" s="650">
        <v>172550017</v>
      </c>
      <c r="I278" s="650">
        <v>134622149</v>
      </c>
      <c r="J278" s="650">
        <v>14780773100.1</v>
      </c>
      <c r="K278" s="650" t="s">
        <v>16069</v>
      </c>
      <c r="L278" s="650" t="s">
        <v>16070</v>
      </c>
      <c r="M278" s="650"/>
      <c r="N278" s="656">
        <v>85.660803499660048</v>
      </c>
    </row>
    <row r="279" spans="2:14">
      <c r="B279" s="650" t="s">
        <v>16168</v>
      </c>
      <c r="C279" s="650" t="s">
        <v>83</v>
      </c>
      <c r="D279" s="650" t="s">
        <v>63</v>
      </c>
      <c r="E279" s="650" t="s">
        <v>16131</v>
      </c>
      <c r="F279" s="650" t="s">
        <v>16076</v>
      </c>
      <c r="G279" s="650" t="s">
        <v>16077</v>
      </c>
      <c r="H279" s="650">
        <v>125281</v>
      </c>
      <c r="I279" s="650">
        <v>98834</v>
      </c>
      <c r="J279" s="650">
        <v>12013520</v>
      </c>
      <c r="K279" s="650" t="s">
        <v>16069</v>
      </c>
      <c r="L279" s="650" t="s">
        <v>16070</v>
      </c>
      <c r="M279" s="650"/>
      <c r="N279" s="656">
        <v>95.892593449924576</v>
      </c>
    </row>
    <row r="280" spans="2:14">
      <c r="B280" s="650" t="s">
        <v>16113</v>
      </c>
      <c r="C280" s="650" t="s">
        <v>83</v>
      </c>
      <c r="D280" s="650" t="s">
        <v>63</v>
      </c>
      <c r="E280" s="650" t="s">
        <v>16131</v>
      </c>
      <c r="F280" s="650" t="s">
        <v>16076</v>
      </c>
      <c r="G280" s="650" t="s">
        <v>16077</v>
      </c>
      <c r="H280" s="650">
        <v>13990</v>
      </c>
      <c r="I280" s="650">
        <v>10940</v>
      </c>
      <c r="J280" s="650">
        <v>1292200</v>
      </c>
      <c r="K280" s="650" t="s">
        <v>16069</v>
      </c>
      <c r="L280" s="650" t="s">
        <v>16070</v>
      </c>
      <c r="M280" s="650"/>
      <c r="N280" s="656">
        <v>92.36597569692637</v>
      </c>
    </row>
    <row r="281" spans="2:14">
      <c r="B281" s="650" t="s">
        <v>16177</v>
      </c>
      <c r="C281" s="650" t="s">
        <v>83</v>
      </c>
      <c r="D281" s="650" t="s">
        <v>63</v>
      </c>
      <c r="E281" s="650" t="s">
        <v>16131</v>
      </c>
      <c r="F281" s="650" t="s">
        <v>16076</v>
      </c>
      <c r="G281" s="650" t="s">
        <v>16077</v>
      </c>
      <c r="H281" s="650">
        <v>10</v>
      </c>
      <c r="I281" s="650">
        <v>12</v>
      </c>
      <c r="J281" s="650">
        <v>4699.24</v>
      </c>
      <c r="K281" s="650" t="s">
        <v>16069</v>
      </c>
      <c r="L281" s="650" t="s">
        <v>16070</v>
      </c>
      <c r="M281" s="650"/>
      <c r="N281" s="656">
        <v>469.92399999999998</v>
      </c>
    </row>
    <row r="282" spans="2:14">
      <c r="B282" s="650" t="s">
        <v>16137</v>
      </c>
      <c r="C282" s="650" t="s">
        <v>83</v>
      </c>
      <c r="D282" s="650" t="s">
        <v>63</v>
      </c>
      <c r="E282" s="650" t="s">
        <v>16131</v>
      </c>
      <c r="F282" s="650" t="s">
        <v>16076</v>
      </c>
      <c r="G282" s="650" t="s">
        <v>16077</v>
      </c>
      <c r="H282" s="650">
        <v>12</v>
      </c>
      <c r="I282" s="650">
        <v>15</v>
      </c>
      <c r="J282" s="650">
        <v>2202.67</v>
      </c>
      <c r="K282" s="650" t="s">
        <v>16069</v>
      </c>
      <c r="L282" s="650" t="s">
        <v>16070</v>
      </c>
      <c r="M282" s="650"/>
      <c r="N282" s="656">
        <v>183.55583333333334</v>
      </c>
    </row>
    <row r="283" spans="2:14">
      <c r="B283" s="650" t="s">
        <v>16110</v>
      </c>
      <c r="C283" s="650" t="s">
        <v>83</v>
      </c>
      <c r="D283" s="650" t="s">
        <v>63</v>
      </c>
      <c r="E283" s="650" t="s">
        <v>16131</v>
      </c>
      <c r="F283" s="650" t="s">
        <v>16076</v>
      </c>
      <c r="G283" s="650" t="s">
        <v>16077</v>
      </c>
      <c r="H283" s="650">
        <v>81207222</v>
      </c>
      <c r="I283" s="650">
        <v>63663085</v>
      </c>
      <c r="J283" s="650">
        <v>7361302956</v>
      </c>
      <c r="K283" s="650" t="s">
        <v>16069</v>
      </c>
      <c r="L283" s="650" t="s">
        <v>16070</v>
      </c>
      <c r="M283" s="650"/>
      <c r="N283" s="656">
        <v>90.648377997710597</v>
      </c>
    </row>
    <row r="284" spans="2:14">
      <c r="B284" s="650" t="s">
        <v>16113</v>
      </c>
      <c r="C284" s="650" t="s">
        <v>83</v>
      </c>
      <c r="D284" s="650" t="s">
        <v>63</v>
      </c>
      <c r="E284" s="650" t="s">
        <v>16131</v>
      </c>
      <c r="F284" s="650" t="s">
        <v>16076</v>
      </c>
      <c r="G284" s="650" t="s">
        <v>16077</v>
      </c>
      <c r="H284" s="650">
        <v>178658</v>
      </c>
      <c r="I284" s="650">
        <v>139419</v>
      </c>
      <c r="J284" s="650">
        <v>15724154</v>
      </c>
      <c r="K284" s="650" t="s">
        <v>16069</v>
      </c>
      <c r="L284" s="650" t="s">
        <v>16070</v>
      </c>
      <c r="M284" s="650"/>
      <c r="N284" s="656">
        <v>88.012593894479963</v>
      </c>
    </row>
    <row r="285" spans="2:14">
      <c r="B285" s="650" t="s">
        <v>16110</v>
      </c>
      <c r="C285" s="650" t="s">
        <v>83</v>
      </c>
      <c r="D285" s="650" t="s">
        <v>63</v>
      </c>
      <c r="E285" s="650" t="s">
        <v>16131</v>
      </c>
      <c r="F285" s="650" t="s">
        <v>16076</v>
      </c>
      <c r="G285" s="650" t="s">
        <v>16077</v>
      </c>
      <c r="H285" s="650">
        <v>202294</v>
      </c>
      <c r="I285" s="650">
        <v>158000</v>
      </c>
      <c r="J285" s="650">
        <v>17535153.199999999</v>
      </c>
      <c r="K285" s="650" t="s">
        <v>16069</v>
      </c>
      <c r="L285" s="650" t="s">
        <v>16070</v>
      </c>
      <c r="M285" s="650"/>
      <c r="N285" s="656">
        <v>86.681528863930708</v>
      </c>
    </row>
    <row r="286" spans="2:14">
      <c r="B286" s="650" t="s">
        <v>16113</v>
      </c>
      <c r="C286" s="650" t="s">
        <v>83</v>
      </c>
      <c r="D286" s="650" t="s">
        <v>63</v>
      </c>
      <c r="E286" s="650" t="s">
        <v>16131</v>
      </c>
      <c r="F286" s="650" t="s">
        <v>16076</v>
      </c>
      <c r="G286" s="650" t="s">
        <v>16077</v>
      </c>
      <c r="H286" s="650">
        <v>83531531</v>
      </c>
      <c r="I286" s="650">
        <v>65040658</v>
      </c>
      <c r="J286" s="650">
        <v>6959005780</v>
      </c>
      <c r="K286" s="650" t="s">
        <v>16069</v>
      </c>
      <c r="L286" s="650" t="s">
        <v>16070</v>
      </c>
      <c r="M286" s="650"/>
      <c r="N286" s="656">
        <v>83.30992736144151</v>
      </c>
    </row>
    <row r="287" spans="2:14">
      <c r="B287" s="650" t="s">
        <v>16113</v>
      </c>
      <c r="C287" s="650" t="s">
        <v>83</v>
      </c>
      <c r="D287" s="650" t="s">
        <v>63</v>
      </c>
      <c r="E287" s="650" t="s">
        <v>16131</v>
      </c>
      <c r="F287" s="650" t="s">
        <v>16076</v>
      </c>
      <c r="G287" s="650" t="s">
        <v>16077</v>
      </c>
      <c r="H287" s="650">
        <v>154678</v>
      </c>
      <c r="I287" s="650">
        <v>120713</v>
      </c>
      <c r="J287" s="650">
        <v>13745480</v>
      </c>
      <c r="K287" s="650" t="s">
        <v>16069</v>
      </c>
      <c r="L287" s="650" t="s">
        <v>16070</v>
      </c>
      <c r="M287" s="650"/>
      <c r="N287" s="656">
        <v>88.865126262299739</v>
      </c>
    </row>
    <row r="288" spans="2:14">
      <c r="B288" s="650" t="s">
        <v>16110</v>
      </c>
      <c r="C288" s="650" t="s">
        <v>83</v>
      </c>
      <c r="D288" s="650" t="s">
        <v>63</v>
      </c>
      <c r="E288" s="650" t="s">
        <v>16131</v>
      </c>
      <c r="F288" s="650" t="s">
        <v>16076</v>
      </c>
      <c r="G288" s="650" t="s">
        <v>16077</v>
      </c>
      <c r="H288" s="650">
        <v>114861</v>
      </c>
      <c r="I288" s="650">
        <v>90365</v>
      </c>
      <c r="J288" s="650">
        <v>10380564.1</v>
      </c>
      <c r="K288" s="650" t="s">
        <v>16069</v>
      </c>
      <c r="L288" s="650" t="s">
        <v>16070</v>
      </c>
      <c r="M288" s="650"/>
      <c r="N288" s="656">
        <v>90.375010665064721</v>
      </c>
    </row>
    <row r="289" spans="2:14">
      <c r="B289" s="650" t="s">
        <v>16103</v>
      </c>
      <c r="C289" s="650" t="s">
        <v>83</v>
      </c>
      <c r="D289" s="650" t="s">
        <v>63</v>
      </c>
      <c r="E289" s="650" t="s">
        <v>16131</v>
      </c>
      <c r="F289" s="650" t="s">
        <v>16076</v>
      </c>
      <c r="G289" s="650" t="s">
        <v>16077</v>
      </c>
      <c r="H289" s="650">
        <v>1.6</v>
      </c>
      <c r="I289" s="650">
        <v>1.6</v>
      </c>
      <c r="J289" s="650">
        <v>172.4</v>
      </c>
      <c r="K289" s="650" t="s">
        <v>16069</v>
      </c>
      <c r="L289" s="650" t="s">
        <v>16070</v>
      </c>
      <c r="M289" s="650"/>
      <c r="N289" s="656">
        <v>107.75</v>
      </c>
    </row>
    <row r="290" spans="2:14">
      <c r="B290" s="650" t="s">
        <v>16124</v>
      </c>
      <c r="C290" s="650" t="s">
        <v>83</v>
      </c>
      <c r="D290" s="650" t="s">
        <v>63</v>
      </c>
      <c r="E290" s="650" t="s">
        <v>16131</v>
      </c>
      <c r="F290" s="650" t="s">
        <v>16076</v>
      </c>
      <c r="G290" s="650" t="s">
        <v>16077</v>
      </c>
      <c r="H290" s="650">
        <v>3</v>
      </c>
      <c r="I290" s="650">
        <v>3</v>
      </c>
      <c r="J290" s="650">
        <v>524.45000000000005</v>
      </c>
      <c r="K290" s="650" t="s">
        <v>16069</v>
      </c>
      <c r="L290" s="650" t="s">
        <v>16070</v>
      </c>
      <c r="M290" s="650"/>
      <c r="N290" s="656">
        <v>174.81666666666669</v>
      </c>
    </row>
    <row r="291" spans="2:14">
      <c r="B291" s="650" t="s">
        <v>16177</v>
      </c>
      <c r="C291" s="650" t="s">
        <v>83</v>
      </c>
      <c r="D291" s="650" t="s">
        <v>63</v>
      </c>
      <c r="E291" s="650" t="s">
        <v>16131</v>
      </c>
      <c r="F291" s="650" t="s">
        <v>16076</v>
      </c>
      <c r="G291" s="650" t="s">
        <v>16077</v>
      </c>
      <c r="H291" s="650">
        <v>7</v>
      </c>
      <c r="I291" s="650">
        <v>7</v>
      </c>
      <c r="J291" s="650">
        <v>58425.38</v>
      </c>
      <c r="K291" s="650" t="s">
        <v>16069</v>
      </c>
      <c r="L291" s="650" t="s">
        <v>16070</v>
      </c>
      <c r="M291" s="650"/>
      <c r="N291" s="656">
        <v>8346.482857142857</v>
      </c>
    </row>
    <row r="292" spans="2:14">
      <c r="B292" s="650" t="s">
        <v>16113</v>
      </c>
      <c r="C292" s="650" t="s">
        <v>83</v>
      </c>
      <c r="D292" s="650" t="s">
        <v>63</v>
      </c>
      <c r="E292" s="650" t="s">
        <v>16131</v>
      </c>
      <c r="F292" s="650" t="s">
        <v>16076</v>
      </c>
      <c r="G292" s="650" t="s">
        <v>16077</v>
      </c>
      <c r="H292" s="650">
        <v>150000</v>
      </c>
      <c r="I292" s="650">
        <v>150000</v>
      </c>
      <c r="J292" s="650">
        <v>16373875.9</v>
      </c>
      <c r="K292" s="650" t="s">
        <v>16069</v>
      </c>
      <c r="L292" s="650" t="s">
        <v>16070</v>
      </c>
      <c r="M292" s="650"/>
      <c r="N292" s="656">
        <v>109.15917266666666</v>
      </c>
    </row>
    <row r="293" spans="2:14">
      <c r="B293" s="650" t="s">
        <v>16113</v>
      </c>
      <c r="C293" s="650" t="s">
        <v>83</v>
      </c>
      <c r="D293" s="650" t="s">
        <v>63</v>
      </c>
      <c r="E293" s="650" t="s">
        <v>16131</v>
      </c>
      <c r="F293" s="650" t="s">
        <v>16076</v>
      </c>
      <c r="G293" s="650" t="s">
        <v>16077</v>
      </c>
      <c r="H293" s="650">
        <v>35353277</v>
      </c>
      <c r="I293" s="650">
        <v>35353277</v>
      </c>
      <c r="J293" s="650">
        <v>3556019398</v>
      </c>
      <c r="K293" s="650" t="s">
        <v>16069</v>
      </c>
      <c r="L293" s="650" t="s">
        <v>16070</v>
      </c>
      <c r="M293" s="650"/>
      <c r="N293" s="656">
        <v>100.5852837348006</v>
      </c>
    </row>
    <row r="294" spans="2:14">
      <c r="B294" s="650" t="s">
        <v>16113</v>
      </c>
      <c r="C294" s="650" t="s">
        <v>83</v>
      </c>
      <c r="D294" s="650" t="s">
        <v>63</v>
      </c>
      <c r="E294" s="650" t="s">
        <v>16131</v>
      </c>
      <c r="F294" s="650" t="s">
        <v>16076</v>
      </c>
      <c r="G294" s="650" t="s">
        <v>16077</v>
      </c>
      <c r="H294" s="650">
        <v>231826</v>
      </c>
      <c r="I294" s="650">
        <v>193701</v>
      </c>
      <c r="J294" s="650">
        <v>22105987.18</v>
      </c>
      <c r="K294" s="650" t="s">
        <v>16069</v>
      </c>
      <c r="L294" s="650" t="s">
        <v>16070</v>
      </c>
      <c r="M294" s="650"/>
      <c r="N294" s="656">
        <v>95.355944458343757</v>
      </c>
    </row>
    <row r="295" spans="2:14">
      <c r="B295" s="650" t="s">
        <v>16104</v>
      </c>
      <c r="C295" s="650" t="s">
        <v>83</v>
      </c>
      <c r="D295" s="650" t="s">
        <v>63</v>
      </c>
      <c r="E295" s="650" t="s">
        <v>16131</v>
      </c>
      <c r="F295" s="650" t="s">
        <v>16076</v>
      </c>
      <c r="G295" s="650" t="s">
        <v>16077</v>
      </c>
      <c r="H295" s="650">
        <v>26972</v>
      </c>
      <c r="I295" s="650">
        <v>21465</v>
      </c>
      <c r="J295" s="650">
        <v>2213290.39</v>
      </c>
      <c r="K295" s="650" t="s">
        <v>16069</v>
      </c>
      <c r="L295" s="650" t="s">
        <v>16070</v>
      </c>
      <c r="M295" s="650"/>
      <c r="N295" s="656">
        <v>82.058816179741953</v>
      </c>
    </row>
    <row r="296" spans="2:14">
      <c r="B296" s="650" t="s">
        <v>16113</v>
      </c>
      <c r="C296" s="650" t="s">
        <v>83</v>
      </c>
      <c r="D296" s="650" t="s">
        <v>63</v>
      </c>
      <c r="E296" s="650" t="s">
        <v>16131</v>
      </c>
      <c r="F296" s="650" t="s">
        <v>16076</v>
      </c>
      <c r="G296" s="650" t="s">
        <v>16077</v>
      </c>
      <c r="H296" s="650">
        <v>80000</v>
      </c>
      <c r="I296" s="650">
        <v>80000</v>
      </c>
      <c r="J296" s="650">
        <v>8498023.0800000001</v>
      </c>
      <c r="K296" s="650" t="s">
        <v>16069</v>
      </c>
      <c r="L296" s="650" t="s">
        <v>16070</v>
      </c>
      <c r="M296" s="650"/>
      <c r="N296" s="656">
        <v>106.2252885</v>
      </c>
    </row>
    <row r="297" spans="2:14">
      <c r="B297" s="650" t="s">
        <v>16104</v>
      </c>
      <c r="C297" s="650" t="s">
        <v>83</v>
      </c>
      <c r="D297" s="650" t="s">
        <v>63</v>
      </c>
      <c r="E297" s="650" t="s">
        <v>16131</v>
      </c>
      <c r="F297" s="650" t="s">
        <v>16076</v>
      </c>
      <c r="G297" s="650" t="s">
        <v>16077</v>
      </c>
      <c r="H297" s="650">
        <v>41521837</v>
      </c>
      <c r="I297" s="650">
        <v>32966450</v>
      </c>
      <c r="J297" s="650">
        <v>3347025090</v>
      </c>
      <c r="K297" s="650" t="s">
        <v>16069</v>
      </c>
      <c r="L297" s="650" t="s">
        <v>16070</v>
      </c>
      <c r="M297" s="650"/>
      <c r="N297" s="656">
        <v>80.608791224723518</v>
      </c>
    </row>
    <row r="298" spans="2:14">
      <c r="B298" s="650" t="s">
        <v>16113</v>
      </c>
      <c r="C298" s="650" t="s">
        <v>83</v>
      </c>
      <c r="D298" s="650" t="s">
        <v>63</v>
      </c>
      <c r="E298" s="650" t="s">
        <v>16131</v>
      </c>
      <c r="F298" s="650" t="s">
        <v>16076</v>
      </c>
      <c r="G298" s="650" t="s">
        <v>16077</v>
      </c>
      <c r="H298" s="650">
        <v>32401864</v>
      </c>
      <c r="I298" s="650">
        <v>32401864</v>
      </c>
      <c r="J298" s="650">
        <v>3241032562</v>
      </c>
      <c r="K298" s="650" t="s">
        <v>16069</v>
      </c>
      <c r="L298" s="650" t="s">
        <v>16070</v>
      </c>
      <c r="M298" s="650"/>
      <c r="N298" s="656">
        <v>100.0261146087151</v>
      </c>
    </row>
    <row r="299" spans="2:14">
      <c r="B299" s="650" t="s">
        <v>16168</v>
      </c>
      <c r="C299" s="650" t="s">
        <v>83</v>
      </c>
      <c r="D299" s="650" t="s">
        <v>63</v>
      </c>
      <c r="E299" s="650" t="s">
        <v>16131</v>
      </c>
      <c r="F299" s="650" t="s">
        <v>16076</v>
      </c>
      <c r="G299" s="650" t="s">
        <v>16077</v>
      </c>
      <c r="H299" s="650">
        <v>147000</v>
      </c>
      <c r="I299" s="650">
        <v>115968</v>
      </c>
      <c r="J299" s="650">
        <v>14188760</v>
      </c>
      <c r="K299" s="650" t="s">
        <v>16069</v>
      </c>
      <c r="L299" s="650" t="s">
        <v>16070</v>
      </c>
      <c r="M299" s="650"/>
      <c r="N299" s="656">
        <v>96.522176870748297</v>
      </c>
    </row>
    <row r="300" spans="2:14">
      <c r="B300" s="650" t="s">
        <v>16113</v>
      </c>
      <c r="C300" s="650" t="s">
        <v>83</v>
      </c>
      <c r="D300" s="650" t="s">
        <v>63</v>
      </c>
      <c r="E300" s="650" t="s">
        <v>16131</v>
      </c>
      <c r="F300" s="650" t="s">
        <v>16076</v>
      </c>
      <c r="G300" s="650" t="s">
        <v>16077</v>
      </c>
      <c r="H300" s="650">
        <v>3988</v>
      </c>
      <c r="I300" s="650">
        <v>3988</v>
      </c>
      <c r="J300" s="650">
        <v>411160</v>
      </c>
      <c r="K300" s="650" t="s">
        <v>16069</v>
      </c>
      <c r="L300" s="650" t="s">
        <v>16070</v>
      </c>
      <c r="M300" s="650"/>
      <c r="N300" s="656">
        <v>103.09929789368104</v>
      </c>
    </row>
    <row r="301" spans="2:14">
      <c r="B301" s="650" t="s">
        <v>16177</v>
      </c>
      <c r="C301" s="650" t="s">
        <v>83</v>
      </c>
      <c r="D301" s="650" t="s">
        <v>63</v>
      </c>
      <c r="E301" s="650" t="s">
        <v>16131</v>
      </c>
      <c r="F301" s="650" t="s">
        <v>16076</v>
      </c>
      <c r="G301" s="650" t="s">
        <v>16077</v>
      </c>
      <c r="H301" s="650">
        <v>7</v>
      </c>
      <c r="I301" s="650">
        <v>7</v>
      </c>
      <c r="J301" s="650">
        <v>58460.35</v>
      </c>
      <c r="K301" s="650" t="s">
        <v>16069</v>
      </c>
      <c r="L301" s="650" t="s">
        <v>16070</v>
      </c>
      <c r="M301" s="650"/>
      <c r="N301" s="656">
        <v>8351.4785714285717</v>
      </c>
    </row>
    <row r="302" spans="2:14">
      <c r="B302" s="650" t="s">
        <v>16074</v>
      </c>
      <c r="C302" s="650" t="s">
        <v>83</v>
      </c>
      <c r="D302" s="650" t="s">
        <v>63</v>
      </c>
      <c r="E302" s="650" t="s">
        <v>16131</v>
      </c>
      <c r="F302" s="650" t="s">
        <v>16076</v>
      </c>
      <c r="G302" s="650" t="s">
        <v>16077</v>
      </c>
      <c r="H302" s="650">
        <v>26769</v>
      </c>
      <c r="I302" s="650">
        <v>21182</v>
      </c>
      <c r="J302" s="650">
        <v>2202965.44</v>
      </c>
      <c r="K302" s="650" t="s">
        <v>16069</v>
      </c>
      <c r="L302" s="650" t="s">
        <v>16070</v>
      </c>
      <c r="M302" s="650"/>
      <c r="N302" s="656">
        <v>82.295395420075465</v>
      </c>
    </row>
    <row r="303" spans="2:14">
      <c r="B303" s="650" t="s">
        <v>16074</v>
      </c>
      <c r="C303" s="650" t="s">
        <v>83</v>
      </c>
      <c r="D303" s="650" t="s">
        <v>63</v>
      </c>
      <c r="E303" s="650" t="s">
        <v>16131</v>
      </c>
      <c r="F303" s="650" t="s">
        <v>16076</v>
      </c>
      <c r="G303" s="650" t="s">
        <v>16077</v>
      </c>
      <c r="H303" s="650">
        <v>43396785</v>
      </c>
      <c r="I303" s="650">
        <v>34116557</v>
      </c>
      <c r="J303" s="650">
        <v>3506437564</v>
      </c>
      <c r="K303" s="650" t="s">
        <v>16069</v>
      </c>
      <c r="L303" s="650" t="s">
        <v>16070</v>
      </c>
      <c r="M303" s="650"/>
      <c r="N303" s="656">
        <v>80.799477749330975</v>
      </c>
    </row>
    <row r="304" spans="2:14">
      <c r="B304" s="650" t="s">
        <v>16104</v>
      </c>
      <c r="C304" s="650" t="s">
        <v>83</v>
      </c>
      <c r="D304" s="650" t="s">
        <v>63</v>
      </c>
      <c r="E304" s="650" t="s">
        <v>16131</v>
      </c>
      <c r="F304" s="650" t="s">
        <v>16076</v>
      </c>
      <c r="G304" s="650" t="s">
        <v>16077</v>
      </c>
      <c r="H304" s="650">
        <v>3271156</v>
      </c>
      <c r="I304" s="650">
        <v>2596896</v>
      </c>
      <c r="J304" s="650">
        <v>273908560.39999998</v>
      </c>
      <c r="K304" s="650" t="s">
        <v>16069</v>
      </c>
      <c r="L304" s="650" t="s">
        <v>16070</v>
      </c>
      <c r="M304" s="650"/>
      <c r="N304" s="656">
        <v>83.73448420069235</v>
      </c>
    </row>
    <row r="305" spans="2:14">
      <c r="B305" s="650" t="s">
        <v>16113</v>
      </c>
      <c r="C305" s="650" t="s">
        <v>83</v>
      </c>
      <c r="D305" s="650" t="s">
        <v>63</v>
      </c>
      <c r="E305" s="650" t="s">
        <v>16131</v>
      </c>
      <c r="F305" s="650" t="s">
        <v>16076</v>
      </c>
      <c r="G305" s="650" t="s">
        <v>16077</v>
      </c>
      <c r="H305" s="650">
        <v>41749417</v>
      </c>
      <c r="I305" s="650">
        <v>32380381</v>
      </c>
      <c r="J305" s="650">
        <v>3448754698.6999998</v>
      </c>
      <c r="K305" s="650" t="s">
        <v>16069</v>
      </c>
      <c r="L305" s="650" t="s">
        <v>16070</v>
      </c>
      <c r="M305" s="650"/>
      <c r="N305" s="656">
        <v>82.606056479782694</v>
      </c>
    </row>
    <row r="306" spans="2:14">
      <c r="B306" s="650" t="s">
        <v>16074</v>
      </c>
      <c r="C306" s="650" t="s">
        <v>83</v>
      </c>
      <c r="D306" s="650" t="s">
        <v>63</v>
      </c>
      <c r="E306" s="650" t="s">
        <v>16131</v>
      </c>
      <c r="F306" s="650" t="s">
        <v>16076</v>
      </c>
      <c r="G306" s="650" t="s">
        <v>16077</v>
      </c>
      <c r="H306" s="650">
        <v>594992</v>
      </c>
      <c r="I306" s="650">
        <v>470817</v>
      </c>
      <c r="J306" s="650">
        <v>49938526.700000003</v>
      </c>
      <c r="K306" s="650" t="s">
        <v>16069</v>
      </c>
      <c r="L306" s="650" t="s">
        <v>16070</v>
      </c>
      <c r="M306" s="650"/>
      <c r="N306" s="656">
        <v>83.931425464544063</v>
      </c>
    </row>
    <row r="307" spans="2:14">
      <c r="B307" s="650" t="s">
        <v>16104</v>
      </c>
      <c r="C307" s="650" t="s">
        <v>83</v>
      </c>
      <c r="D307" s="650" t="s">
        <v>63</v>
      </c>
      <c r="E307" s="650" t="s">
        <v>16131</v>
      </c>
      <c r="F307" s="650" t="s">
        <v>16076</v>
      </c>
      <c r="G307" s="650" t="s">
        <v>16077</v>
      </c>
      <c r="H307" s="650">
        <v>15224</v>
      </c>
      <c r="I307" s="650">
        <v>15224</v>
      </c>
      <c r="J307" s="650">
        <v>1598965.43</v>
      </c>
      <c r="K307" s="650" t="s">
        <v>16069</v>
      </c>
      <c r="L307" s="650" t="s">
        <v>16070</v>
      </c>
      <c r="M307" s="650"/>
      <c r="N307" s="656">
        <v>105.02925840777719</v>
      </c>
    </row>
    <row r="308" spans="2:14">
      <c r="B308" s="650" t="s">
        <v>16113</v>
      </c>
      <c r="C308" s="650" t="s">
        <v>83</v>
      </c>
      <c r="D308" s="650" t="s">
        <v>63</v>
      </c>
      <c r="E308" s="650" t="s">
        <v>16131</v>
      </c>
      <c r="F308" s="650" t="s">
        <v>16076</v>
      </c>
      <c r="G308" s="650" t="s">
        <v>16077</v>
      </c>
      <c r="H308" s="650">
        <v>172159</v>
      </c>
      <c r="I308" s="650">
        <v>172159</v>
      </c>
      <c r="J308" s="650">
        <v>21002040</v>
      </c>
      <c r="K308" s="650" t="s">
        <v>16069</v>
      </c>
      <c r="L308" s="650" t="s">
        <v>16070</v>
      </c>
      <c r="M308" s="650"/>
      <c r="N308" s="656">
        <v>121.99211194302941</v>
      </c>
    </row>
    <row r="309" spans="2:14">
      <c r="B309" s="650" t="s">
        <v>16103</v>
      </c>
      <c r="C309" s="650" t="s">
        <v>83</v>
      </c>
      <c r="D309" s="650" t="s">
        <v>63</v>
      </c>
      <c r="E309" s="650" t="s">
        <v>16131</v>
      </c>
      <c r="F309" s="650" t="s">
        <v>16076</v>
      </c>
      <c r="G309" s="650" t="s">
        <v>16077</v>
      </c>
      <c r="H309" s="650">
        <v>4</v>
      </c>
      <c r="I309" s="650">
        <v>4</v>
      </c>
      <c r="J309" s="650">
        <v>167.6</v>
      </c>
      <c r="K309" s="650" t="s">
        <v>16069</v>
      </c>
      <c r="L309" s="650" t="s">
        <v>16070</v>
      </c>
      <c r="M309" s="650"/>
      <c r="N309" s="656">
        <v>41.9</v>
      </c>
    </row>
    <row r="310" spans="2:14">
      <c r="B310" s="650" t="s">
        <v>16074</v>
      </c>
      <c r="C310" s="650" t="s">
        <v>83</v>
      </c>
      <c r="D310" s="650" t="s">
        <v>63</v>
      </c>
      <c r="E310" s="650" t="s">
        <v>16131</v>
      </c>
      <c r="F310" s="650" t="s">
        <v>16076</v>
      </c>
      <c r="G310" s="650" t="s">
        <v>16077</v>
      </c>
      <c r="H310" s="650">
        <v>33488342</v>
      </c>
      <c r="I310" s="650">
        <v>33488342</v>
      </c>
      <c r="J310" s="650">
        <v>3520196045</v>
      </c>
      <c r="K310" s="650" t="s">
        <v>16069</v>
      </c>
      <c r="L310" s="650" t="s">
        <v>16070</v>
      </c>
      <c r="M310" s="650"/>
      <c r="N310" s="656">
        <v>105.1170596919967</v>
      </c>
    </row>
    <row r="311" spans="2:14">
      <c r="B311" s="650" t="s">
        <v>16168</v>
      </c>
      <c r="C311" s="650" t="s">
        <v>83</v>
      </c>
      <c r="D311" s="650" t="s">
        <v>63</v>
      </c>
      <c r="E311" s="650" t="s">
        <v>16131</v>
      </c>
      <c r="F311" s="650" t="s">
        <v>16076</v>
      </c>
      <c r="G311" s="650" t="s">
        <v>16077</v>
      </c>
      <c r="H311" s="650">
        <v>31020117</v>
      </c>
      <c r="I311" s="650">
        <v>31020117</v>
      </c>
      <c r="J311" s="650">
        <v>3198665933</v>
      </c>
      <c r="K311" s="650" t="s">
        <v>16069</v>
      </c>
      <c r="L311" s="650" t="s">
        <v>16070</v>
      </c>
      <c r="M311" s="650"/>
      <c r="N311" s="656">
        <v>103.11585649402934</v>
      </c>
    </row>
    <row r="312" spans="2:14">
      <c r="B312" s="650" t="s">
        <v>16104</v>
      </c>
      <c r="C312" s="650" t="s">
        <v>83</v>
      </c>
      <c r="D312" s="650" t="s">
        <v>63</v>
      </c>
      <c r="E312" s="650" t="s">
        <v>16131</v>
      </c>
      <c r="F312" s="650" t="s">
        <v>16076</v>
      </c>
      <c r="G312" s="650" t="s">
        <v>16077</v>
      </c>
      <c r="H312" s="650">
        <v>85000</v>
      </c>
      <c r="I312" s="650">
        <v>85000</v>
      </c>
      <c r="J312" s="650">
        <v>9009725.4199999999</v>
      </c>
      <c r="K312" s="650" t="s">
        <v>16069</v>
      </c>
      <c r="L312" s="650" t="s">
        <v>16070</v>
      </c>
      <c r="M312" s="650"/>
      <c r="N312" s="656">
        <v>105.99676964705883</v>
      </c>
    </row>
    <row r="313" spans="2:14">
      <c r="B313" s="650" t="s">
        <v>16113</v>
      </c>
      <c r="C313" s="650" t="s">
        <v>83</v>
      </c>
      <c r="D313" s="650" t="s">
        <v>63</v>
      </c>
      <c r="E313" s="650" t="s">
        <v>16131</v>
      </c>
      <c r="F313" s="650" t="s">
        <v>16076</v>
      </c>
      <c r="G313" s="650" t="s">
        <v>16077</v>
      </c>
      <c r="H313" s="650">
        <v>1952258</v>
      </c>
      <c r="I313" s="650">
        <v>1910271</v>
      </c>
      <c r="J313" s="650">
        <v>205784059.80000001</v>
      </c>
      <c r="K313" s="650" t="s">
        <v>16069</v>
      </c>
      <c r="L313" s="650" t="s">
        <v>16070</v>
      </c>
      <c r="M313" s="650"/>
      <c r="N313" s="656">
        <v>105.40822975242003</v>
      </c>
    </row>
    <row r="315" spans="2:14">
      <c r="M315" s="441" t="s">
        <v>16685</v>
      </c>
      <c r="N315" s="448">
        <f>AVERAGE(N247:N313)</f>
        <v>370.87247050983672</v>
      </c>
    </row>
    <row r="316" spans="2:14">
      <c r="M316" s="441" t="s">
        <v>16683</v>
      </c>
      <c r="N316" s="448">
        <f>MIN(N246:N313)</f>
        <v>41.555</v>
      </c>
    </row>
    <row r="317" spans="2:14">
      <c r="N317" s="448"/>
    </row>
    <row r="318" spans="2:14">
      <c r="N318" s="448"/>
    </row>
    <row r="319" spans="2:14">
      <c r="N319" s="448"/>
    </row>
    <row r="320" spans="2:14">
      <c r="B320" s="441" t="s">
        <v>16726</v>
      </c>
      <c r="N320" s="448"/>
    </row>
    <row r="321" spans="2:14">
      <c r="B321" s="441" t="s">
        <v>16687</v>
      </c>
      <c r="N321" s="448"/>
    </row>
    <row r="322" spans="2:14">
      <c r="B322" s="650" t="s">
        <v>16054</v>
      </c>
      <c r="C322" s="650" t="s">
        <v>16055</v>
      </c>
      <c r="D322" s="650" t="s">
        <v>16056</v>
      </c>
      <c r="E322" s="650" t="s">
        <v>16057</v>
      </c>
      <c r="F322" s="650" t="s">
        <v>16058</v>
      </c>
      <c r="G322" s="650" t="s">
        <v>16059</v>
      </c>
      <c r="H322" s="650" t="s">
        <v>16060</v>
      </c>
      <c r="I322" s="650" t="s">
        <v>16061</v>
      </c>
      <c r="J322" s="650" t="s">
        <v>16062</v>
      </c>
      <c r="K322" s="650" t="s">
        <v>16063</v>
      </c>
      <c r="L322" s="650" t="s">
        <v>16064</v>
      </c>
      <c r="M322" s="650"/>
      <c r="N322" s="656" t="s">
        <v>16065</v>
      </c>
    </row>
    <row r="323" spans="2:14">
      <c r="B323" s="650" t="s">
        <v>16066</v>
      </c>
      <c r="C323" s="650" t="s">
        <v>89</v>
      </c>
      <c r="D323" s="650" t="s">
        <v>63</v>
      </c>
      <c r="E323" s="650" t="s">
        <v>16154</v>
      </c>
      <c r="F323" s="650" t="s">
        <v>16076</v>
      </c>
      <c r="G323" s="650" t="s">
        <v>16077</v>
      </c>
      <c r="H323" s="650">
        <v>13790.52</v>
      </c>
      <c r="I323" s="650">
        <v>13790.52</v>
      </c>
      <c r="J323" s="650">
        <v>3743451.44</v>
      </c>
      <c r="K323" s="650" t="s">
        <v>16069</v>
      </c>
      <c r="L323" s="650" t="s">
        <v>16070</v>
      </c>
      <c r="M323" s="650"/>
      <c r="N323" s="656">
        <v>271.45107218582041</v>
      </c>
    </row>
    <row r="324" spans="2:14">
      <c r="B324" s="650" t="s">
        <v>16122</v>
      </c>
      <c r="C324" s="650" t="s">
        <v>89</v>
      </c>
      <c r="D324" s="650" t="s">
        <v>63</v>
      </c>
      <c r="E324" s="650" t="s">
        <v>16154</v>
      </c>
      <c r="F324" s="650" t="s">
        <v>16076</v>
      </c>
      <c r="G324" s="650" t="s">
        <v>16077</v>
      </c>
      <c r="H324" s="650">
        <v>12</v>
      </c>
      <c r="I324" s="650">
        <v>11</v>
      </c>
      <c r="J324" s="650">
        <v>132872.64000000001</v>
      </c>
      <c r="K324" s="650" t="s">
        <v>16069</v>
      </c>
      <c r="L324" s="650" t="s">
        <v>16070</v>
      </c>
      <c r="M324" s="650"/>
      <c r="N324" s="656">
        <v>11072.720000000001</v>
      </c>
    </row>
    <row r="325" spans="2:14">
      <c r="B325" s="650" t="s">
        <v>16139</v>
      </c>
      <c r="C325" s="650" t="s">
        <v>89</v>
      </c>
      <c r="D325" s="650" t="s">
        <v>63</v>
      </c>
      <c r="E325" s="650" t="s">
        <v>16154</v>
      </c>
      <c r="F325" s="650" t="s">
        <v>16076</v>
      </c>
      <c r="G325" s="650" t="s">
        <v>16077</v>
      </c>
      <c r="H325" s="650">
        <v>8</v>
      </c>
      <c r="I325" s="650">
        <v>8</v>
      </c>
      <c r="J325" s="650">
        <v>137.6</v>
      </c>
      <c r="K325" s="650" t="s">
        <v>16069</v>
      </c>
      <c r="L325" s="650" t="s">
        <v>16070</v>
      </c>
      <c r="M325" s="650"/>
      <c r="N325" s="656">
        <v>17.2</v>
      </c>
    </row>
    <row r="326" spans="2:14">
      <c r="B326" s="650" t="s">
        <v>16122</v>
      </c>
      <c r="C326" s="650" t="s">
        <v>89</v>
      </c>
      <c r="D326" s="650" t="s">
        <v>63</v>
      </c>
      <c r="E326" s="650" t="s">
        <v>16154</v>
      </c>
      <c r="F326" s="650" t="s">
        <v>16076</v>
      </c>
      <c r="G326" s="650" t="s">
        <v>16077</v>
      </c>
      <c r="H326" s="650">
        <v>43</v>
      </c>
      <c r="I326" s="650">
        <v>43</v>
      </c>
      <c r="J326" s="650">
        <v>2290633.73</v>
      </c>
      <c r="K326" s="650" t="s">
        <v>16069</v>
      </c>
      <c r="L326" s="650" t="s">
        <v>16070</v>
      </c>
      <c r="M326" s="650"/>
      <c r="N326" s="656">
        <v>53270.551860465115</v>
      </c>
    </row>
    <row r="327" spans="2:14">
      <c r="B327" s="650" t="s">
        <v>16139</v>
      </c>
      <c r="C327" s="650" t="s">
        <v>89</v>
      </c>
      <c r="D327" s="650" t="s">
        <v>63</v>
      </c>
      <c r="E327" s="650" t="s">
        <v>16154</v>
      </c>
      <c r="F327" s="650" t="s">
        <v>16076</v>
      </c>
      <c r="G327" s="650" t="s">
        <v>16077</v>
      </c>
      <c r="H327" s="650">
        <v>4</v>
      </c>
      <c r="I327" s="650">
        <v>4</v>
      </c>
      <c r="J327" s="650">
        <v>2934.01</v>
      </c>
      <c r="K327" s="650" t="s">
        <v>16069</v>
      </c>
      <c r="L327" s="650" t="s">
        <v>16070</v>
      </c>
      <c r="M327" s="650"/>
      <c r="N327" s="656">
        <v>733.50250000000005</v>
      </c>
    </row>
    <row r="328" spans="2:14">
      <c r="B328" s="650" t="s">
        <v>16104</v>
      </c>
      <c r="C328" s="650" t="s">
        <v>89</v>
      </c>
      <c r="D328" s="650" t="s">
        <v>63</v>
      </c>
      <c r="E328" s="650" t="s">
        <v>16154</v>
      </c>
      <c r="F328" s="650" t="s">
        <v>16076</v>
      </c>
      <c r="G328" s="650" t="s">
        <v>16077</v>
      </c>
      <c r="H328" s="650">
        <v>11604</v>
      </c>
      <c r="I328" s="650">
        <v>10260</v>
      </c>
      <c r="J328" s="650">
        <v>1755774.58</v>
      </c>
      <c r="K328" s="650" t="s">
        <v>16069</v>
      </c>
      <c r="L328" s="650" t="s">
        <v>16070</v>
      </c>
      <c r="M328" s="650"/>
      <c r="N328" s="656">
        <v>151.30770251637367</v>
      </c>
    </row>
    <row r="329" spans="2:14">
      <c r="B329" s="650" t="s">
        <v>16139</v>
      </c>
      <c r="C329" s="650" t="s">
        <v>89</v>
      </c>
      <c r="D329" s="650" t="s">
        <v>63</v>
      </c>
      <c r="E329" s="650" t="s">
        <v>16154</v>
      </c>
      <c r="F329" s="650" t="s">
        <v>16076</v>
      </c>
      <c r="G329" s="650" t="s">
        <v>16077</v>
      </c>
      <c r="H329" s="650">
        <v>8</v>
      </c>
      <c r="I329" s="650">
        <v>8</v>
      </c>
      <c r="J329" s="650">
        <v>2791.57</v>
      </c>
      <c r="K329" s="650" t="s">
        <v>16069</v>
      </c>
      <c r="L329" s="650" t="s">
        <v>16070</v>
      </c>
      <c r="M329" s="650"/>
      <c r="N329" s="656">
        <v>348.94625000000002</v>
      </c>
    </row>
    <row r="330" spans="2:14">
      <c r="B330" s="650" t="s">
        <v>16139</v>
      </c>
      <c r="C330" s="650" t="s">
        <v>89</v>
      </c>
      <c r="D330" s="650" t="s">
        <v>63</v>
      </c>
      <c r="E330" s="650" t="s">
        <v>16154</v>
      </c>
      <c r="F330" s="650" t="s">
        <v>16076</v>
      </c>
      <c r="G330" s="650" t="s">
        <v>16077</v>
      </c>
      <c r="H330" s="650">
        <v>16</v>
      </c>
      <c r="I330" s="650">
        <v>16</v>
      </c>
      <c r="J330" s="650">
        <v>7476.59</v>
      </c>
      <c r="K330" s="650" t="s">
        <v>16069</v>
      </c>
      <c r="L330" s="650" t="s">
        <v>16070</v>
      </c>
      <c r="M330" s="650"/>
      <c r="N330" s="656">
        <v>467.28687500000001</v>
      </c>
    </row>
    <row r="331" spans="2:14">
      <c r="B331" s="650" t="s">
        <v>16139</v>
      </c>
      <c r="C331" s="650" t="s">
        <v>89</v>
      </c>
      <c r="D331" s="650" t="s">
        <v>63</v>
      </c>
      <c r="E331" s="650" t="s">
        <v>16154</v>
      </c>
      <c r="F331" s="650" t="s">
        <v>16076</v>
      </c>
      <c r="G331" s="650" t="s">
        <v>16077</v>
      </c>
      <c r="H331" s="650">
        <v>8</v>
      </c>
      <c r="I331" s="650">
        <v>8</v>
      </c>
      <c r="J331" s="650">
        <v>2518.7800000000002</v>
      </c>
      <c r="K331" s="650" t="s">
        <v>16069</v>
      </c>
      <c r="L331" s="650" t="s">
        <v>16070</v>
      </c>
      <c r="M331" s="650"/>
      <c r="N331" s="656">
        <v>314.84750000000003</v>
      </c>
    </row>
    <row r="332" spans="2:14">
      <c r="B332" s="650" t="s">
        <v>16122</v>
      </c>
      <c r="C332" s="650" t="s">
        <v>89</v>
      </c>
      <c r="D332" s="650" t="s">
        <v>63</v>
      </c>
      <c r="E332" s="650" t="s">
        <v>16154</v>
      </c>
      <c r="F332" s="650" t="s">
        <v>16076</v>
      </c>
      <c r="G332" s="650" t="s">
        <v>16077</v>
      </c>
      <c r="H332" s="650">
        <v>40</v>
      </c>
      <c r="I332" s="650">
        <v>42</v>
      </c>
      <c r="J332" s="650">
        <v>108776.66</v>
      </c>
      <c r="K332" s="650" t="s">
        <v>16069</v>
      </c>
      <c r="L332" s="650" t="s">
        <v>16070</v>
      </c>
      <c r="M332" s="650"/>
      <c r="N332" s="656">
        <v>2719.4165000000003</v>
      </c>
    </row>
    <row r="333" spans="2:14">
      <c r="B333" s="650" t="s">
        <v>16139</v>
      </c>
      <c r="C333" s="650" t="s">
        <v>89</v>
      </c>
      <c r="D333" s="650" t="s">
        <v>63</v>
      </c>
      <c r="E333" s="650" t="s">
        <v>16154</v>
      </c>
      <c r="F333" s="650" t="s">
        <v>16076</v>
      </c>
      <c r="G333" s="650" t="s">
        <v>16077</v>
      </c>
      <c r="H333" s="650">
        <v>21</v>
      </c>
      <c r="I333" s="650">
        <v>21</v>
      </c>
      <c r="J333" s="650">
        <v>4671.8999999999996</v>
      </c>
      <c r="K333" s="650" t="s">
        <v>16069</v>
      </c>
      <c r="L333" s="650" t="s">
        <v>16070</v>
      </c>
      <c r="M333" s="650"/>
      <c r="N333" s="656">
        <v>222.47142857142856</v>
      </c>
    </row>
    <row r="334" spans="2:14">
      <c r="B334" s="650" t="s">
        <v>16122</v>
      </c>
      <c r="C334" s="650" t="s">
        <v>89</v>
      </c>
      <c r="D334" s="650" t="s">
        <v>63</v>
      </c>
      <c r="E334" s="650" t="s">
        <v>16154</v>
      </c>
      <c r="F334" s="650" t="s">
        <v>16076</v>
      </c>
      <c r="G334" s="650" t="s">
        <v>16077</v>
      </c>
      <c r="H334" s="650">
        <v>100</v>
      </c>
      <c r="I334" s="650">
        <v>100</v>
      </c>
      <c r="J334" s="650">
        <v>145983.06</v>
      </c>
      <c r="K334" s="650" t="s">
        <v>16069</v>
      </c>
      <c r="L334" s="650" t="s">
        <v>16070</v>
      </c>
      <c r="M334" s="650"/>
      <c r="N334" s="656">
        <v>1459.8306</v>
      </c>
    </row>
    <row r="335" spans="2:14">
      <c r="B335" s="650" t="s">
        <v>16102</v>
      </c>
      <c r="C335" s="650" t="s">
        <v>89</v>
      </c>
      <c r="D335" s="650" t="s">
        <v>63</v>
      </c>
      <c r="E335" s="650" t="s">
        <v>16154</v>
      </c>
      <c r="F335" s="650" t="s">
        <v>16076</v>
      </c>
      <c r="G335" s="650" t="s">
        <v>16077</v>
      </c>
      <c r="H335" s="650">
        <v>1.5</v>
      </c>
      <c r="I335" s="650">
        <v>1.5</v>
      </c>
      <c r="J335" s="650">
        <v>15033.09</v>
      </c>
      <c r="K335" s="650" t="s">
        <v>16069</v>
      </c>
      <c r="L335" s="650" t="s">
        <v>16070</v>
      </c>
      <c r="M335" s="650"/>
      <c r="N335" s="656">
        <v>10022.06</v>
      </c>
    </row>
    <row r="336" spans="2:14">
      <c r="B336" s="650" t="s">
        <v>16139</v>
      </c>
      <c r="C336" s="650" t="s">
        <v>89</v>
      </c>
      <c r="D336" s="650" t="s">
        <v>63</v>
      </c>
      <c r="E336" s="650" t="s">
        <v>16154</v>
      </c>
      <c r="F336" s="650" t="s">
        <v>16076</v>
      </c>
      <c r="G336" s="650" t="s">
        <v>16077</v>
      </c>
      <c r="H336" s="650">
        <v>4</v>
      </c>
      <c r="I336" s="650">
        <v>4</v>
      </c>
      <c r="J336" s="650">
        <v>1393</v>
      </c>
      <c r="K336" s="650" t="s">
        <v>16069</v>
      </c>
      <c r="L336" s="650" t="s">
        <v>16070</v>
      </c>
      <c r="M336" s="650"/>
      <c r="N336" s="656">
        <v>348.25</v>
      </c>
    </row>
    <row r="337" spans="2:14">
      <c r="B337" s="650" t="s">
        <v>16103</v>
      </c>
      <c r="C337" s="650" t="s">
        <v>89</v>
      </c>
      <c r="D337" s="650" t="s">
        <v>63</v>
      </c>
      <c r="E337" s="650" t="s">
        <v>16154</v>
      </c>
      <c r="F337" s="650" t="s">
        <v>16076</v>
      </c>
      <c r="G337" s="650" t="s">
        <v>16077</v>
      </c>
      <c r="H337" s="650">
        <v>8050</v>
      </c>
      <c r="I337" s="650">
        <v>8050</v>
      </c>
      <c r="J337" s="650">
        <v>1785227.49</v>
      </c>
      <c r="K337" s="650" t="s">
        <v>16069</v>
      </c>
      <c r="L337" s="650" t="s">
        <v>16070</v>
      </c>
      <c r="M337" s="650"/>
      <c r="N337" s="656">
        <v>221.76739006211179</v>
      </c>
    </row>
    <row r="338" spans="2:14">
      <c r="B338" s="650" t="s">
        <v>16103</v>
      </c>
      <c r="C338" s="650" t="s">
        <v>89</v>
      </c>
      <c r="D338" s="650" t="s">
        <v>63</v>
      </c>
      <c r="E338" s="650" t="s">
        <v>16154</v>
      </c>
      <c r="F338" s="650" t="s">
        <v>16076</v>
      </c>
      <c r="G338" s="650" t="s">
        <v>16077</v>
      </c>
      <c r="H338" s="650">
        <v>2000</v>
      </c>
      <c r="I338" s="650">
        <v>2000</v>
      </c>
      <c r="J338" s="650">
        <v>375698.64</v>
      </c>
      <c r="K338" s="650" t="s">
        <v>16069</v>
      </c>
      <c r="L338" s="650" t="s">
        <v>16070</v>
      </c>
      <c r="M338" s="650"/>
      <c r="N338" s="656">
        <v>187.84932000000001</v>
      </c>
    </row>
    <row r="340" spans="2:14">
      <c r="M340" s="441" t="s">
        <v>16685</v>
      </c>
      <c r="N340" s="448">
        <f>AVERAGE(N323:N338)</f>
        <v>5114.3411874250542</v>
      </c>
    </row>
    <row r="341" spans="2:14">
      <c r="M341" s="441" t="s">
        <v>16683</v>
      </c>
      <c r="N341" s="448">
        <f>MIN(N323:N340)</f>
        <v>17.2</v>
      </c>
    </row>
    <row r="342" spans="2:14">
      <c r="N342" s="448"/>
    </row>
    <row r="343" spans="2:14">
      <c r="N343" s="448"/>
    </row>
    <row r="344" spans="2:14">
      <c r="N344" s="448"/>
    </row>
    <row r="345" spans="2:14">
      <c r="N345" s="448"/>
    </row>
    <row r="346" spans="2:14">
      <c r="N346" s="448"/>
    </row>
    <row r="347" spans="2:14">
      <c r="N347" s="448"/>
    </row>
    <row r="348" spans="2:14">
      <c r="N348" s="448"/>
    </row>
    <row r="349" spans="2:14">
      <c r="N349" s="448"/>
    </row>
    <row r="350" spans="2:14">
      <c r="N350" s="448"/>
    </row>
    <row r="351" spans="2:14">
      <c r="N351" s="448"/>
    </row>
    <row r="352" spans="2:14">
      <c r="N352" s="448"/>
    </row>
    <row r="353" spans="14:14">
      <c r="N353" s="448"/>
    </row>
    <row r="354" spans="14:14">
      <c r="N354" s="448"/>
    </row>
    <row r="355" spans="14:14">
      <c r="N355" s="448"/>
    </row>
    <row r="356" spans="14:14">
      <c r="N356" s="448"/>
    </row>
    <row r="357" spans="14:14">
      <c r="N357" s="448"/>
    </row>
    <row r="358" spans="14:14">
      <c r="N358" s="448"/>
    </row>
    <row r="359" spans="14:14">
      <c r="N359" s="448"/>
    </row>
    <row r="360" spans="14:14">
      <c r="N360" s="448"/>
    </row>
    <row r="361" spans="14:14">
      <c r="N361" s="448"/>
    </row>
    <row r="362" spans="14:14">
      <c r="N362" s="448"/>
    </row>
    <row r="363" spans="14:14">
      <c r="N363" s="448"/>
    </row>
    <row r="364" spans="14:14">
      <c r="N364" s="448"/>
    </row>
    <row r="365" spans="14:14">
      <c r="N365" s="448"/>
    </row>
    <row r="366" spans="14:14">
      <c r="N366" s="448"/>
    </row>
    <row r="367" spans="14:14">
      <c r="N367" s="448"/>
    </row>
    <row r="368" spans="14:14">
      <c r="N368" s="448"/>
    </row>
    <row r="369" spans="14:14">
      <c r="N369" s="448"/>
    </row>
    <row r="370" spans="14:14">
      <c r="N370" s="448"/>
    </row>
    <row r="371" spans="14:14">
      <c r="N371" s="448"/>
    </row>
    <row r="372" spans="14:14">
      <c r="N372" s="448"/>
    </row>
    <row r="373" spans="14:14">
      <c r="N373" s="448"/>
    </row>
    <row r="374" spans="14:14">
      <c r="N374" s="448"/>
    </row>
    <row r="375" spans="14:14">
      <c r="N375" s="448"/>
    </row>
    <row r="376" spans="14:14">
      <c r="N376" s="448"/>
    </row>
    <row r="377" spans="14:14">
      <c r="N377" s="448"/>
    </row>
    <row r="378" spans="14:14">
      <c r="N378" s="448"/>
    </row>
    <row r="379" spans="14:14">
      <c r="N379" s="448"/>
    </row>
    <row r="380" spans="14:14">
      <c r="N380" s="448"/>
    </row>
    <row r="381" spans="14:14">
      <c r="N381" s="448"/>
    </row>
    <row r="382" spans="14:14">
      <c r="N382" s="448"/>
    </row>
    <row r="383" spans="14:14">
      <c r="N383" s="448"/>
    </row>
    <row r="384" spans="14:14">
      <c r="N384" s="448"/>
    </row>
    <row r="385" spans="14:14">
      <c r="N385" s="448"/>
    </row>
    <row r="386" spans="14:14">
      <c r="N386" s="448"/>
    </row>
    <row r="387" spans="14:14">
      <c r="N387" s="448"/>
    </row>
    <row r="388" spans="14:14">
      <c r="N388" s="448"/>
    </row>
    <row r="389" spans="14:14">
      <c r="N389" s="448"/>
    </row>
    <row r="390" spans="14:14">
      <c r="N390" s="448"/>
    </row>
    <row r="391" spans="14:14">
      <c r="N391" s="448"/>
    </row>
    <row r="392" spans="14:14">
      <c r="N392" s="448"/>
    </row>
    <row r="393" spans="14:14">
      <c r="N393" s="448"/>
    </row>
    <row r="394" spans="14:14">
      <c r="N394" s="448"/>
    </row>
    <row r="395" spans="14:14">
      <c r="N395" s="448"/>
    </row>
    <row r="396" spans="14:14">
      <c r="N396" s="448"/>
    </row>
    <row r="397" spans="14:14">
      <c r="N397" s="448"/>
    </row>
    <row r="398" spans="14:14">
      <c r="N398" s="448"/>
    </row>
    <row r="399" spans="14:14">
      <c r="N399" s="448"/>
    </row>
    <row r="400" spans="14:14">
      <c r="N400" s="448"/>
    </row>
    <row r="401" spans="14:14">
      <c r="N401" s="448"/>
    </row>
    <row r="402" spans="14:14">
      <c r="N402" s="448"/>
    </row>
    <row r="403" spans="14:14">
      <c r="N403" s="448"/>
    </row>
    <row r="404" spans="14:14">
      <c r="N404" s="448"/>
    </row>
    <row r="405" spans="14:14">
      <c r="N405" s="448"/>
    </row>
    <row r="406" spans="14:14">
      <c r="N406" s="448"/>
    </row>
    <row r="407" spans="14:14">
      <c r="N407" s="448"/>
    </row>
    <row r="408" spans="14:14">
      <c r="N408" s="448"/>
    </row>
    <row r="409" spans="14:14">
      <c r="N409" s="448"/>
    </row>
    <row r="410" spans="14:14">
      <c r="N410" s="448"/>
    </row>
    <row r="411" spans="14:14">
      <c r="N411" s="448"/>
    </row>
    <row r="412" spans="14:14">
      <c r="N412" s="448"/>
    </row>
    <row r="413" spans="14:14">
      <c r="N413" s="448"/>
    </row>
    <row r="414" spans="14:14">
      <c r="N414" s="448"/>
    </row>
    <row r="415" spans="14:14">
      <c r="N415" s="448"/>
    </row>
    <row r="416" spans="14:14">
      <c r="N416" s="448"/>
    </row>
    <row r="417" spans="14:14">
      <c r="N417" s="448"/>
    </row>
    <row r="418" spans="14:14">
      <c r="N418" s="448"/>
    </row>
    <row r="419" spans="14:14">
      <c r="N419" s="448"/>
    </row>
    <row r="420" spans="14:14">
      <c r="N420" s="448"/>
    </row>
    <row r="421" spans="14:14">
      <c r="N421" s="448"/>
    </row>
    <row r="422" spans="14:14">
      <c r="N422" s="448"/>
    </row>
    <row r="423" spans="14:14">
      <c r="N423" s="448"/>
    </row>
    <row r="424" spans="14:14">
      <c r="N424" s="448"/>
    </row>
    <row r="425" spans="14:14">
      <c r="N425" s="448"/>
    </row>
    <row r="426" spans="14:14">
      <c r="N426" s="448"/>
    </row>
    <row r="427" spans="14:14">
      <c r="N427" s="448"/>
    </row>
    <row r="428" spans="14:14">
      <c r="N428" s="448"/>
    </row>
    <row r="429" spans="14:14">
      <c r="N429" s="448"/>
    </row>
    <row r="430" spans="14:14">
      <c r="N430" s="448"/>
    </row>
    <row r="431" spans="14:14">
      <c r="N431" s="448"/>
    </row>
    <row r="432" spans="14:14">
      <c r="N432" s="448"/>
    </row>
    <row r="433" spans="14:14">
      <c r="N433" s="448"/>
    </row>
    <row r="434" spans="14:14">
      <c r="N434" s="448"/>
    </row>
    <row r="435" spans="14:14">
      <c r="N435" s="448"/>
    </row>
    <row r="436" spans="14:14">
      <c r="N436" s="448"/>
    </row>
    <row r="437" spans="14:14">
      <c r="N437" s="448"/>
    </row>
    <row r="438" spans="14:14">
      <c r="N438" s="448"/>
    </row>
    <row r="439" spans="14:14">
      <c r="N439" s="448"/>
    </row>
    <row r="440" spans="14:14">
      <c r="N440" s="448"/>
    </row>
    <row r="441" spans="14:14">
      <c r="N441" s="448"/>
    </row>
    <row r="442" spans="14:14">
      <c r="N442" s="448"/>
    </row>
    <row r="443" spans="14:14">
      <c r="N443" s="448"/>
    </row>
    <row r="444" spans="14:14">
      <c r="N444" s="448"/>
    </row>
    <row r="445" spans="14:14">
      <c r="N445" s="448"/>
    </row>
    <row r="446" spans="14:14">
      <c r="N446" s="448"/>
    </row>
    <row r="447" spans="14:14">
      <c r="N447" s="448"/>
    </row>
    <row r="448" spans="14:14">
      <c r="N448" s="448"/>
    </row>
    <row r="449" spans="14:14">
      <c r="N449" s="448"/>
    </row>
    <row r="450" spans="14:14">
      <c r="N450" s="448"/>
    </row>
    <row r="451" spans="14:14">
      <c r="N451" s="448"/>
    </row>
    <row r="452" spans="14:14">
      <c r="N452" s="448"/>
    </row>
    <row r="453" spans="14:14">
      <c r="N453" s="448"/>
    </row>
    <row r="454" spans="14:14">
      <c r="N454" s="448"/>
    </row>
    <row r="455" spans="14:14">
      <c r="N455" s="448"/>
    </row>
    <row r="456" spans="14:14">
      <c r="N456" s="448"/>
    </row>
    <row r="457" spans="14:14">
      <c r="N457" s="448"/>
    </row>
    <row r="458" spans="14:14">
      <c r="N458" s="448"/>
    </row>
    <row r="459" spans="14:14">
      <c r="N459" s="448"/>
    </row>
    <row r="460" spans="14:14">
      <c r="N460" s="448"/>
    </row>
    <row r="461" spans="14:14">
      <c r="N461" s="448"/>
    </row>
    <row r="462" spans="14:14">
      <c r="N462" s="448"/>
    </row>
    <row r="463" spans="14:14">
      <c r="N463" s="448"/>
    </row>
    <row r="464" spans="14:14">
      <c r="N464" s="448"/>
    </row>
    <row r="465" spans="14:14">
      <c r="N465" s="448"/>
    </row>
    <row r="466" spans="14:14">
      <c r="N466" s="448"/>
    </row>
    <row r="467" spans="14:14">
      <c r="N467" s="448"/>
    </row>
    <row r="468" spans="14:14">
      <c r="N468" s="448"/>
    </row>
    <row r="469" spans="14:14">
      <c r="N469" s="448"/>
    </row>
    <row r="470" spans="14:14">
      <c r="N470" s="448"/>
    </row>
    <row r="471" spans="14:14">
      <c r="N471" s="448"/>
    </row>
    <row r="472" spans="14:14">
      <c r="N472" s="448"/>
    </row>
    <row r="473" spans="14:14">
      <c r="N473" s="448"/>
    </row>
    <row r="474" spans="14:14">
      <c r="N474" s="448"/>
    </row>
    <row r="475" spans="14:14">
      <c r="N475" s="448"/>
    </row>
    <row r="476" spans="14:14">
      <c r="N476" s="448"/>
    </row>
    <row r="477" spans="14:14">
      <c r="N477" s="448"/>
    </row>
    <row r="478" spans="14:14">
      <c r="N478" s="448"/>
    </row>
    <row r="479" spans="14:14">
      <c r="N479" s="448"/>
    </row>
    <row r="480" spans="14:14">
      <c r="N480" s="448"/>
    </row>
    <row r="481" spans="14:14">
      <c r="N481" s="448"/>
    </row>
    <row r="482" spans="14:14">
      <c r="N482" s="448"/>
    </row>
    <row r="483" spans="14:14">
      <c r="N483" s="448"/>
    </row>
    <row r="484" spans="14:14">
      <c r="N484" s="448"/>
    </row>
    <row r="485" spans="14:14">
      <c r="N485" s="448"/>
    </row>
    <row r="486" spans="14:14">
      <c r="N486" s="448"/>
    </row>
    <row r="487" spans="14:14">
      <c r="N487" s="448"/>
    </row>
    <row r="488" spans="14:14">
      <c r="N488" s="448"/>
    </row>
    <row r="489" spans="14:14">
      <c r="N489" s="448"/>
    </row>
    <row r="490" spans="14:14">
      <c r="N490" s="448"/>
    </row>
    <row r="491" spans="14:14">
      <c r="N491" s="448"/>
    </row>
    <row r="492" spans="14:14">
      <c r="N492" s="448"/>
    </row>
    <row r="493" spans="14:14">
      <c r="N493" s="448"/>
    </row>
    <row r="494" spans="14:14">
      <c r="N494" s="448"/>
    </row>
    <row r="495" spans="14:14">
      <c r="N495" s="448"/>
    </row>
    <row r="496" spans="14:14">
      <c r="N496" s="448"/>
    </row>
    <row r="497" spans="14:14">
      <c r="N497" s="448"/>
    </row>
    <row r="498" spans="14:14">
      <c r="N498" s="448"/>
    </row>
    <row r="499" spans="14:14">
      <c r="N499" s="448"/>
    </row>
    <row r="500" spans="14:14">
      <c r="N500" s="448"/>
    </row>
    <row r="501" spans="14:14">
      <c r="N501" s="448"/>
    </row>
    <row r="502" spans="14:14">
      <c r="N502" s="448"/>
    </row>
    <row r="503" spans="14:14">
      <c r="N503" s="448"/>
    </row>
    <row r="504" spans="14:14">
      <c r="N504" s="448"/>
    </row>
    <row r="505" spans="14:14">
      <c r="N505" s="448"/>
    </row>
    <row r="506" spans="14:14">
      <c r="N506" s="448"/>
    </row>
    <row r="507" spans="14:14">
      <c r="N507" s="448"/>
    </row>
    <row r="508" spans="14:14">
      <c r="N508" s="448"/>
    </row>
    <row r="509" spans="14:14">
      <c r="N509" s="448"/>
    </row>
    <row r="510" spans="14:14">
      <c r="N510" s="448"/>
    </row>
    <row r="511" spans="14:14">
      <c r="N511" s="448"/>
    </row>
    <row r="512" spans="14:14">
      <c r="N512" s="448"/>
    </row>
    <row r="513" spans="14:14">
      <c r="N513" s="448"/>
    </row>
    <row r="514" spans="14:14">
      <c r="N514" s="448"/>
    </row>
    <row r="515" spans="14:14">
      <c r="N515" s="448"/>
    </row>
    <row r="516" spans="14:14">
      <c r="N516" s="448"/>
    </row>
    <row r="517" spans="14:14">
      <c r="N517" s="448"/>
    </row>
    <row r="518" spans="14:14">
      <c r="N518" s="448"/>
    </row>
    <row r="519" spans="14:14">
      <c r="N519" s="448"/>
    </row>
    <row r="520" spans="14:14">
      <c r="N520" s="448"/>
    </row>
    <row r="521" spans="14:14">
      <c r="N521" s="448"/>
    </row>
    <row r="522" spans="14:14">
      <c r="N522" s="448"/>
    </row>
    <row r="523" spans="14:14">
      <c r="N523" s="448"/>
    </row>
    <row r="524" spans="14:14">
      <c r="N524" s="448"/>
    </row>
    <row r="525" spans="14:14">
      <c r="N525" s="448"/>
    </row>
    <row r="526" spans="14:14">
      <c r="N526" s="448"/>
    </row>
    <row r="527" spans="14:14">
      <c r="N527" s="448"/>
    </row>
    <row r="528" spans="14:14">
      <c r="N528" s="448"/>
    </row>
    <row r="529" spans="14:14">
      <c r="N529" s="448"/>
    </row>
    <row r="530" spans="14:14">
      <c r="N530" s="448"/>
    </row>
    <row r="531" spans="14:14">
      <c r="N531" s="448"/>
    </row>
    <row r="532" spans="14:14">
      <c r="N532" s="448"/>
    </row>
    <row r="533" spans="14:14">
      <c r="N533" s="448"/>
    </row>
    <row r="534" spans="14:14">
      <c r="N534" s="448"/>
    </row>
    <row r="535" spans="14:14">
      <c r="N535" s="448"/>
    </row>
    <row r="536" spans="14:14">
      <c r="N536" s="448"/>
    </row>
    <row r="537" spans="14:14">
      <c r="N537" s="448"/>
    </row>
    <row r="538" spans="14:14">
      <c r="N538" s="448"/>
    </row>
    <row r="539" spans="14:14">
      <c r="N539" s="448"/>
    </row>
    <row r="540" spans="14:14">
      <c r="N540" s="448"/>
    </row>
    <row r="541" spans="14:14">
      <c r="N541" s="448"/>
    </row>
    <row r="542" spans="14:14">
      <c r="N542" s="448"/>
    </row>
    <row r="543" spans="14:14">
      <c r="N543" s="448"/>
    </row>
    <row r="544" spans="14:14">
      <c r="N544" s="448"/>
    </row>
    <row r="545" spans="14:14">
      <c r="N545" s="448"/>
    </row>
    <row r="546" spans="14:14">
      <c r="N546" s="448"/>
    </row>
    <row r="547" spans="14:14">
      <c r="N547" s="448"/>
    </row>
    <row r="548" spans="14:14">
      <c r="N548" s="448"/>
    </row>
    <row r="549" spans="14:14">
      <c r="N549" s="448"/>
    </row>
    <row r="550" spans="14:14">
      <c r="N550" s="448"/>
    </row>
    <row r="551" spans="14:14">
      <c r="N551" s="448"/>
    </row>
    <row r="552" spans="14:14">
      <c r="N552" s="448"/>
    </row>
    <row r="553" spans="14:14">
      <c r="N553" s="448"/>
    </row>
    <row r="554" spans="14:14">
      <c r="N554" s="448"/>
    </row>
    <row r="555" spans="14:14">
      <c r="N555" s="448"/>
    </row>
    <row r="556" spans="14:14">
      <c r="N556" s="448"/>
    </row>
    <row r="557" spans="14:14">
      <c r="N557" s="448"/>
    </row>
    <row r="558" spans="14:14">
      <c r="N558" s="448"/>
    </row>
    <row r="559" spans="14:14">
      <c r="N559" s="448"/>
    </row>
    <row r="560" spans="14:14">
      <c r="N560" s="448"/>
    </row>
    <row r="561" spans="14:14">
      <c r="N561" s="448"/>
    </row>
    <row r="562" spans="14:14">
      <c r="N562" s="448"/>
    </row>
    <row r="563" spans="14:14">
      <c r="N563" s="448"/>
    </row>
    <row r="564" spans="14:14">
      <c r="N564" s="448"/>
    </row>
    <row r="565" spans="14:14">
      <c r="N565" s="448"/>
    </row>
    <row r="566" spans="14:14">
      <c r="N566" s="448"/>
    </row>
    <row r="567" spans="14:14">
      <c r="N567" s="448"/>
    </row>
    <row r="568" spans="14:14">
      <c r="N568" s="448"/>
    </row>
    <row r="569" spans="14:14">
      <c r="N569" s="448"/>
    </row>
    <row r="570" spans="14:14">
      <c r="N570" s="448"/>
    </row>
    <row r="571" spans="14:14">
      <c r="N571" s="448"/>
    </row>
    <row r="572" spans="14:14">
      <c r="N572" s="448"/>
    </row>
    <row r="573" spans="14:14">
      <c r="N573" s="448"/>
    </row>
    <row r="574" spans="14:14">
      <c r="N574" s="448"/>
    </row>
    <row r="575" spans="14:14">
      <c r="N575" s="448"/>
    </row>
    <row r="576" spans="14:14">
      <c r="N576" s="448"/>
    </row>
    <row r="577" spans="14:14">
      <c r="N577" s="448"/>
    </row>
    <row r="578" spans="14:14">
      <c r="N578" s="448"/>
    </row>
    <row r="579" spans="14:14">
      <c r="N579" s="448"/>
    </row>
    <row r="580" spans="14:14">
      <c r="N580" s="448"/>
    </row>
    <row r="581" spans="14:14">
      <c r="N581" s="448"/>
    </row>
    <row r="582" spans="14:14">
      <c r="N582" s="448"/>
    </row>
    <row r="583" spans="14:14">
      <c r="N583" s="448"/>
    </row>
    <row r="584" spans="14:14">
      <c r="N584" s="448"/>
    </row>
    <row r="585" spans="14:14">
      <c r="N585" s="448"/>
    </row>
    <row r="586" spans="14:14">
      <c r="N586" s="448"/>
    </row>
    <row r="587" spans="14:14">
      <c r="N587" s="448"/>
    </row>
    <row r="588" spans="14:14">
      <c r="N588" s="448"/>
    </row>
    <row r="589" spans="14:14">
      <c r="N589" s="448"/>
    </row>
    <row r="590" spans="14:14">
      <c r="N590" s="448"/>
    </row>
    <row r="591" spans="14:14">
      <c r="N591" s="448"/>
    </row>
    <row r="592" spans="14:14">
      <c r="N592" s="448"/>
    </row>
    <row r="593" spans="14:14">
      <c r="N593" s="448"/>
    </row>
    <row r="594" spans="14:14">
      <c r="N594" s="448"/>
    </row>
    <row r="595" spans="14:14">
      <c r="N595" s="448"/>
    </row>
    <row r="596" spans="14:14">
      <c r="N596" s="448"/>
    </row>
    <row r="597" spans="14:14">
      <c r="N597" s="448"/>
    </row>
    <row r="598" spans="14:14">
      <c r="N598" s="448"/>
    </row>
    <row r="599" spans="14:14">
      <c r="N599" s="448"/>
    </row>
    <row r="600" spans="14:14">
      <c r="N600" s="448"/>
    </row>
    <row r="601" spans="14:14">
      <c r="N601" s="448"/>
    </row>
    <row r="602" spans="14:14">
      <c r="N602" s="448"/>
    </row>
    <row r="603" spans="14:14">
      <c r="N603" s="448"/>
    </row>
    <row r="604" spans="14:14">
      <c r="N604" s="448"/>
    </row>
    <row r="605" spans="14:14">
      <c r="N605" s="448"/>
    </row>
    <row r="606" spans="14:14">
      <c r="N606" s="448"/>
    </row>
    <row r="607" spans="14:14">
      <c r="N607" s="448"/>
    </row>
    <row r="608" spans="14:14">
      <c r="N608" s="448"/>
    </row>
    <row r="609" spans="14:14">
      <c r="N609" s="448"/>
    </row>
    <row r="610" spans="14:14">
      <c r="N610" s="448"/>
    </row>
    <row r="611" spans="14:14">
      <c r="N611" s="448"/>
    </row>
    <row r="612" spans="14:14">
      <c r="N612" s="448"/>
    </row>
    <row r="613" spans="14:14">
      <c r="N613" s="448"/>
    </row>
    <row r="614" spans="14:14">
      <c r="N614" s="448"/>
    </row>
    <row r="615" spans="14:14">
      <c r="N615" s="448"/>
    </row>
    <row r="616" spans="14:14">
      <c r="N616" s="448"/>
    </row>
    <row r="617" spans="14:14">
      <c r="N617" s="448"/>
    </row>
    <row r="618" spans="14:14">
      <c r="N618" s="448"/>
    </row>
    <row r="619" spans="14:14">
      <c r="N619" s="448"/>
    </row>
    <row r="620" spans="14:14">
      <c r="N620" s="448"/>
    </row>
    <row r="621" spans="14:14">
      <c r="N621" s="448"/>
    </row>
    <row r="622" spans="14:14">
      <c r="N622" s="448"/>
    </row>
    <row r="623" spans="14:14">
      <c r="N623" s="448"/>
    </row>
    <row r="624" spans="14:14">
      <c r="N624" s="448"/>
    </row>
    <row r="625" spans="14:14">
      <c r="N625" s="448"/>
    </row>
    <row r="626" spans="14:14">
      <c r="N626" s="448"/>
    </row>
    <row r="627" spans="14:14">
      <c r="N627" s="448"/>
    </row>
    <row r="628" spans="14:14">
      <c r="N628" s="448"/>
    </row>
    <row r="629" spans="14:14">
      <c r="N629" s="448"/>
    </row>
    <row r="630" spans="14:14">
      <c r="N630" s="448"/>
    </row>
    <row r="631" spans="14:14">
      <c r="N631" s="448"/>
    </row>
    <row r="632" spans="14:14">
      <c r="N632" s="448"/>
    </row>
    <row r="633" spans="14:14">
      <c r="N633" s="448"/>
    </row>
    <row r="634" spans="14:14">
      <c r="N634" s="448"/>
    </row>
    <row r="635" spans="14:14">
      <c r="N635" s="448"/>
    </row>
    <row r="636" spans="14:14">
      <c r="N636" s="448"/>
    </row>
    <row r="637" spans="14:14">
      <c r="N637" s="448"/>
    </row>
    <row r="638" spans="14:14">
      <c r="N638" s="448"/>
    </row>
    <row r="639" spans="14:14">
      <c r="N639" s="448"/>
    </row>
    <row r="640" spans="14:14">
      <c r="N640" s="448"/>
    </row>
    <row r="641" spans="14:14">
      <c r="N641" s="448"/>
    </row>
    <row r="642" spans="14:14">
      <c r="N642" s="448"/>
    </row>
    <row r="643" spans="14:14">
      <c r="N643" s="448"/>
    </row>
    <row r="644" spans="14:14">
      <c r="N644" s="448"/>
    </row>
    <row r="645" spans="14:14">
      <c r="N645" s="448"/>
    </row>
    <row r="646" spans="14:14">
      <c r="N646" s="448"/>
    </row>
    <row r="647" spans="14:14">
      <c r="N647" s="448"/>
    </row>
    <row r="648" spans="14:14">
      <c r="N648" s="448"/>
    </row>
    <row r="649" spans="14:14">
      <c r="N649" s="448"/>
    </row>
    <row r="650" spans="14:14">
      <c r="N650" s="448"/>
    </row>
    <row r="651" spans="14:14">
      <c r="N651" s="448"/>
    </row>
    <row r="652" spans="14:14">
      <c r="N652" s="448"/>
    </row>
    <row r="653" spans="14:14">
      <c r="N653" s="448"/>
    </row>
    <row r="654" spans="14:14">
      <c r="N654" s="448"/>
    </row>
    <row r="655" spans="14:14">
      <c r="N655" s="448"/>
    </row>
    <row r="656" spans="14:14">
      <c r="N656" s="448"/>
    </row>
    <row r="657" spans="14:14">
      <c r="N657" s="448"/>
    </row>
    <row r="658" spans="14:14">
      <c r="N658" s="448"/>
    </row>
    <row r="659" spans="14:14">
      <c r="N659" s="448"/>
    </row>
    <row r="660" spans="14:14">
      <c r="N660" s="448"/>
    </row>
    <row r="661" spans="14:14">
      <c r="N661" s="448"/>
    </row>
    <row r="662" spans="14:14">
      <c r="N662" s="448"/>
    </row>
    <row r="663" spans="14:14">
      <c r="N663" s="448"/>
    </row>
    <row r="664" spans="14:14">
      <c r="N664" s="448"/>
    </row>
    <row r="665" spans="14:14">
      <c r="N665" s="448"/>
    </row>
    <row r="666" spans="14:14">
      <c r="N666" s="448"/>
    </row>
    <row r="667" spans="14:14">
      <c r="N667" s="448"/>
    </row>
    <row r="668" spans="14:14">
      <c r="N668" s="448"/>
    </row>
    <row r="669" spans="14:14">
      <c r="N669" s="448"/>
    </row>
    <row r="670" spans="14:14">
      <c r="N670" s="448"/>
    </row>
    <row r="671" spans="14:14">
      <c r="N671" s="448"/>
    </row>
    <row r="672" spans="14:14">
      <c r="N672" s="448"/>
    </row>
    <row r="673" spans="14:14">
      <c r="N673" s="448"/>
    </row>
    <row r="674" spans="14:14">
      <c r="N674" s="448"/>
    </row>
    <row r="675" spans="14:14">
      <c r="N675" s="448"/>
    </row>
    <row r="676" spans="14:14">
      <c r="N676" s="448"/>
    </row>
    <row r="677" spans="14:14">
      <c r="N677" s="448"/>
    </row>
    <row r="678" spans="14:14">
      <c r="N678" s="448"/>
    </row>
    <row r="679" spans="14:14">
      <c r="N679" s="448"/>
    </row>
    <row r="680" spans="14:14">
      <c r="N680" s="448"/>
    </row>
    <row r="681" spans="14:14">
      <c r="N681" s="448"/>
    </row>
    <row r="682" spans="14:14">
      <c r="N682" s="448"/>
    </row>
    <row r="683" spans="14:14">
      <c r="N683" s="448"/>
    </row>
    <row r="684" spans="14:14">
      <c r="N684" s="448"/>
    </row>
    <row r="685" spans="14:14">
      <c r="N685" s="448"/>
    </row>
    <row r="686" spans="14:14">
      <c r="N686" s="448"/>
    </row>
    <row r="687" spans="14:14">
      <c r="N687" s="448"/>
    </row>
    <row r="688" spans="14:14">
      <c r="N688" s="448"/>
    </row>
    <row r="689" spans="14:14">
      <c r="N689" s="448"/>
    </row>
    <row r="690" spans="14:14">
      <c r="N690" s="448"/>
    </row>
    <row r="691" spans="14:14">
      <c r="N691" s="448"/>
    </row>
    <row r="692" spans="14:14">
      <c r="N692" s="448"/>
    </row>
    <row r="693" spans="14:14">
      <c r="N693" s="448"/>
    </row>
    <row r="694" spans="14:14">
      <c r="N694" s="448"/>
    </row>
    <row r="695" spans="14:14">
      <c r="N695" s="448"/>
    </row>
    <row r="696" spans="14:14">
      <c r="N696" s="448"/>
    </row>
    <row r="697" spans="14:14">
      <c r="N697" s="448"/>
    </row>
    <row r="698" spans="14:14">
      <c r="N698" s="448"/>
    </row>
    <row r="699" spans="14:14">
      <c r="N699" s="448"/>
    </row>
    <row r="700" spans="14:14">
      <c r="N700" s="448"/>
    </row>
    <row r="701" spans="14:14">
      <c r="N701" s="448"/>
    </row>
    <row r="702" spans="14:14">
      <c r="N702" s="448"/>
    </row>
    <row r="703" spans="14:14">
      <c r="N703" s="448"/>
    </row>
    <row r="704" spans="14:14">
      <c r="N704" s="448"/>
    </row>
    <row r="705" spans="14:14">
      <c r="N705" s="448"/>
    </row>
    <row r="706" spans="14:14">
      <c r="N706" s="448"/>
    </row>
    <row r="707" spans="14:14">
      <c r="N707" s="448"/>
    </row>
    <row r="708" spans="14:14">
      <c r="N708" s="448"/>
    </row>
    <row r="709" spans="14:14">
      <c r="N709" s="448"/>
    </row>
    <row r="710" spans="14:14">
      <c r="N710" s="448"/>
    </row>
    <row r="711" spans="14:14">
      <c r="N711" s="448"/>
    </row>
    <row r="712" spans="14:14">
      <c r="N712" s="448"/>
    </row>
    <row r="713" spans="14:14">
      <c r="N713" s="448"/>
    </row>
    <row r="714" spans="14:14">
      <c r="N714" s="448"/>
    </row>
    <row r="715" spans="14:14">
      <c r="N715" s="448"/>
    </row>
    <row r="716" spans="14:14">
      <c r="N716" s="448"/>
    </row>
    <row r="717" spans="14:14">
      <c r="N717" s="448"/>
    </row>
    <row r="718" spans="14:14">
      <c r="N718" s="448"/>
    </row>
    <row r="719" spans="14:14">
      <c r="N719" s="448"/>
    </row>
    <row r="720" spans="14:14">
      <c r="N720" s="448"/>
    </row>
    <row r="721" spans="14:14">
      <c r="N721" s="448"/>
    </row>
    <row r="722" spans="14:14">
      <c r="N722" s="448"/>
    </row>
    <row r="723" spans="14:14">
      <c r="N723" s="448"/>
    </row>
    <row r="724" spans="14:14">
      <c r="N724" s="448"/>
    </row>
    <row r="725" spans="14:14">
      <c r="N725" s="448"/>
    </row>
    <row r="726" spans="14:14">
      <c r="N726" s="448"/>
    </row>
    <row r="727" spans="14:14">
      <c r="N727" s="448"/>
    </row>
    <row r="728" spans="14:14">
      <c r="N728" s="448"/>
    </row>
    <row r="729" spans="14:14">
      <c r="N729" s="448"/>
    </row>
    <row r="730" spans="14:14">
      <c r="N730" s="448"/>
    </row>
    <row r="731" spans="14:14">
      <c r="N731" s="448"/>
    </row>
    <row r="732" spans="14:14">
      <c r="N732" s="448"/>
    </row>
    <row r="733" spans="14:14">
      <c r="N733" s="448"/>
    </row>
    <row r="734" spans="14:14">
      <c r="N734" s="448"/>
    </row>
    <row r="735" spans="14:14">
      <c r="N735" s="448"/>
    </row>
    <row r="736" spans="14:14">
      <c r="N736" s="448"/>
    </row>
    <row r="737" spans="14:14">
      <c r="N737" s="448"/>
    </row>
    <row r="738" spans="14:14">
      <c r="N738" s="448"/>
    </row>
    <row r="739" spans="14:14">
      <c r="N739" s="448"/>
    </row>
    <row r="740" spans="14:14">
      <c r="N740" s="448"/>
    </row>
    <row r="741" spans="14:14">
      <c r="N741" s="448"/>
    </row>
    <row r="742" spans="14:14">
      <c r="N742" s="448"/>
    </row>
    <row r="743" spans="14:14">
      <c r="N743" s="448"/>
    </row>
    <row r="744" spans="14:14">
      <c r="N744" s="448"/>
    </row>
    <row r="745" spans="14:14">
      <c r="N745" s="448"/>
    </row>
    <row r="746" spans="14:14">
      <c r="N746" s="448"/>
    </row>
    <row r="747" spans="14:14">
      <c r="N747" s="448"/>
    </row>
    <row r="748" spans="14:14">
      <c r="N748" s="448"/>
    </row>
    <row r="749" spans="14:14">
      <c r="N749" s="448"/>
    </row>
    <row r="750" spans="14:14">
      <c r="N750" s="448"/>
    </row>
    <row r="751" spans="14:14">
      <c r="N751" s="448"/>
    </row>
    <row r="752" spans="14:14">
      <c r="N752" s="448"/>
    </row>
    <row r="753" spans="14:14">
      <c r="N753" s="448"/>
    </row>
    <row r="754" spans="14:14">
      <c r="N754" s="448"/>
    </row>
    <row r="755" spans="14:14">
      <c r="N755" s="448"/>
    </row>
    <row r="756" spans="14:14">
      <c r="N756" s="448"/>
    </row>
    <row r="757" spans="14:14">
      <c r="N757" s="448"/>
    </row>
    <row r="758" spans="14:14">
      <c r="N758" s="448"/>
    </row>
    <row r="759" spans="14:14">
      <c r="N759" s="448"/>
    </row>
    <row r="760" spans="14:14">
      <c r="N760" s="448"/>
    </row>
    <row r="761" spans="14:14">
      <c r="N761" s="448"/>
    </row>
    <row r="762" spans="14:14">
      <c r="N762" s="448"/>
    </row>
    <row r="763" spans="14:14">
      <c r="N763" s="448"/>
    </row>
    <row r="764" spans="14:14">
      <c r="N764" s="448"/>
    </row>
    <row r="765" spans="14:14">
      <c r="N765" s="448"/>
    </row>
    <row r="766" spans="14:14">
      <c r="N766" s="448"/>
    </row>
    <row r="767" spans="14:14">
      <c r="N767" s="448"/>
    </row>
    <row r="768" spans="14:14">
      <c r="N768" s="448"/>
    </row>
    <row r="769" spans="14:14">
      <c r="N769" s="448"/>
    </row>
    <row r="770" spans="14:14">
      <c r="N770" s="448"/>
    </row>
    <row r="771" spans="14:14">
      <c r="N771" s="448"/>
    </row>
    <row r="772" spans="14:14">
      <c r="N772" s="448"/>
    </row>
    <row r="773" spans="14:14">
      <c r="N773" s="448"/>
    </row>
    <row r="774" spans="14:14">
      <c r="N774" s="448"/>
    </row>
    <row r="775" spans="14:14">
      <c r="N775" s="448"/>
    </row>
    <row r="776" spans="14:14">
      <c r="N776" s="448"/>
    </row>
    <row r="777" spans="14:14">
      <c r="N777" s="448"/>
    </row>
    <row r="778" spans="14:14">
      <c r="N778" s="448"/>
    </row>
    <row r="779" spans="14:14">
      <c r="N779" s="448"/>
    </row>
    <row r="780" spans="14:14">
      <c r="N780" s="448"/>
    </row>
    <row r="781" spans="14:14">
      <c r="N781" s="448"/>
    </row>
    <row r="782" spans="14:14">
      <c r="N782" s="448"/>
    </row>
    <row r="783" spans="14:14">
      <c r="N783" s="448"/>
    </row>
    <row r="784" spans="14:14">
      <c r="N784" s="448"/>
    </row>
    <row r="785" spans="14:14">
      <c r="N785" s="448"/>
    </row>
    <row r="786" spans="14:14">
      <c r="N786" s="448"/>
    </row>
    <row r="787" spans="14:14">
      <c r="N787" s="448"/>
    </row>
    <row r="788" spans="14:14">
      <c r="N788" s="448"/>
    </row>
    <row r="789" spans="14:14">
      <c r="N789" s="448"/>
    </row>
    <row r="790" spans="14:14">
      <c r="N790" s="448"/>
    </row>
    <row r="791" spans="14:14">
      <c r="N791" s="448"/>
    </row>
    <row r="792" spans="14:14">
      <c r="N792" s="448"/>
    </row>
    <row r="793" spans="14:14">
      <c r="N793" s="448"/>
    </row>
    <row r="794" spans="14:14">
      <c r="N794" s="448"/>
    </row>
    <row r="795" spans="14:14">
      <c r="N795" s="448"/>
    </row>
    <row r="796" spans="14:14">
      <c r="N796" s="448"/>
    </row>
    <row r="797" spans="14:14">
      <c r="N797" s="448"/>
    </row>
    <row r="798" spans="14:14">
      <c r="N798" s="448"/>
    </row>
    <row r="799" spans="14:14">
      <c r="N799" s="448"/>
    </row>
    <row r="800" spans="14:14">
      <c r="N800" s="448"/>
    </row>
    <row r="801" spans="14:14">
      <c r="N801" s="448"/>
    </row>
    <row r="802" spans="14:14">
      <c r="N802" s="448"/>
    </row>
    <row r="803" spans="14:14">
      <c r="N803" s="448"/>
    </row>
    <row r="804" spans="14:14">
      <c r="N804" s="448"/>
    </row>
    <row r="805" spans="14:14">
      <c r="N805" s="448"/>
    </row>
    <row r="806" spans="14:14">
      <c r="N806" s="448"/>
    </row>
    <row r="807" spans="14:14">
      <c r="N807" s="448"/>
    </row>
    <row r="808" spans="14:14">
      <c r="N808" s="448"/>
    </row>
    <row r="809" spans="14:14">
      <c r="N809" s="448"/>
    </row>
    <row r="810" spans="14:14">
      <c r="N810" s="448"/>
    </row>
    <row r="811" spans="14:14">
      <c r="N811" s="448"/>
    </row>
    <row r="812" spans="14:14">
      <c r="N812" s="448"/>
    </row>
    <row r="813" spans="14:14">
      <c r="N813" s="448"/>
    </row>
    <row r="814" spans="14:14">
      <c r="N814" s="448"/>
    </row>
    <row r="815" spans="14:14">
      <c r="N815" s="448"/>
    </row>
    <row r="816" spans="14:14">
      <c r="N816" s="448"/>
    </row>
    <row r="817" spans="14:14">
      <c r="N817" s="448"/>
    </row>
    <row r="818" spans="14:14">
      <c r="N818" s="448"/>
    </row>
    <row r="819" spans="14:14">
      <c r="N819" s="448"/>
    </row>
    <row r="820" spans="14:14">
      <c r="N820" s="448"/>
    </row>
    <row r="821" spans="14:14">
      <c r="N821" s="448"/>
    </row>
    <row r="822" spans="14:14">
      <c r="N822" s="448"/>
    </row>
    <row r="823" spans="14:14">
      <c r="N823" s="448"/>
    </row>
    <row r="824" spans="14:14">
      <c r="N824" s="448"/>
    </row>
    <row r="825" spans="14:14">
      <c r="N825" s="448"/>
    </row>
    <row r="826" spans="14:14">
      <c r="N826" s="448"/>
    </row>
    <row r="827" spans="14:14">
      <c r="N827" s="448"/>
    </row>
    <row r="828" spans="14:14">
      <c r="N828" s="448"/>
    </row>
    <row r="829" spans="14:14">
      <c r="N829" s="448"/>
    </row>
    <row r="830" spans="14:14">
      <c r="N830" s="448"/>
    </row>
    <row r="831" spans="14:14">
      <c r="N831" s="448"/>
    </row>
    <row r="832" spans="14:14">
      <c r="N832" s="448"/>
    </row>
    <row r="833" spans="14:14">
      <c r="N833" s="448"/>
    </row>
    <row r="834" spans="14:14">
      <c r="N834" s="448"/>
    </row>
    <row r="835" spans="14:14">
      <c r="N835" s="448"/>
    </row>
    <row r="836" spans="14:14">
      <c r="N836" s="448"/>
    </row>
    <row r="837" spans="14:14">
      <c r="N837" s="448"/>
    </row>
    <row r="838" spans="14:14">
      <c r="N838" s="448"/>
    </row>
    <row r="839" spans="14:14">
      <c r="N839" s="448"/>
    </row>
    <row r="840" spans="14:14">
      <c r="N840" s="448"/>
    </row>
    <row r="841" spans="14:14">
      <c r="N841" s="448"/>
    </row>
    <row r="842" spans="14:14">
      <c r="N842" s="448"/>
    </row>
    <row r="843" spans="14:14">
      <c r="N843" s="448"/>
    </row>
    <row r="844" spans="14:14">
      <c r="N844" s="448"/>
    </row>
    <row r="845" spans="14:14">
      <c r="N845" s="448"/>
    </row>
    <row r="846" spans="14:14">
      <c r="N846" s="448"/>
    </row>
    <row r="847" spans="14:14">
      <c r="N847" s="448"/>
    </row>
    <row r="848" spans="14:14">
      <c r="N848" s="448"/>
    </row>
    <row r="849" spans="14:14">
      <c r="N849" s="448"/>
    </row>
    <row r="850" spans="14:14">
      <c r="N850" s="448"/>
    </row>
    <row r="851" spans="14:14">
      <c r="N851" s="448"/>
    </row>
    <row r="852" spans="14:14">
      <c r="N852" s="448"/>
    </row>
    <row r="853" spans="14:14">
      <c r="N853" s="448"/>
    </row>
    <row r="854" spans="14:14">
      <c r="N854" s="448"/>
    </row>
    <row r="855" spans="14:14">
      <c r="N855" s="448"/>
    </row>
    <row r="856" spans="14:14">
      <c r="N856" s="448"/>
    </row>
    <row r="857" spans="14:14">
      <c r="N857" s="448"/>
    </row>
    <row r="858" spans="14:14">
      <c r="N858" s="448"/>
    </row>
    <row r="859" spans="14:14">
      <c r="N859" s="448"/>
    </row>
    <row r="860" spans="14:14">
      <c r="N860" s="448"/>
    </row>
    <row r="861" spans="14:14">
      <c r="N861" s="448"/>
    </row>
    <row r="862" spans="14:14">
      <c r="N862" s="448"/>
    </row>
    <row r="863" spans="14:14">
      <c r="N863" s="448"/>
    </row>
    <row r="864" spans="14:14">
      <c r="N864" s="448"/>
    </row>
    <row r="865" spans="14:14">
      <c r="N865" s="448"/>
    </row>
    <row r="866" spans="14:14">
      <c r="N866" s="448"/>
    </row>
    <row r="867" spans="14:14">
      <c r="N867" s="448"/>
    </row>
    <row r="868" spans="14:14">
      <c r="N868" s="448"/>
    </row>
    <row r="869" spans="14:14">
      <c r="N869" s="448"/>
    </row>
    <row r="870" spans="14:14">
      <c r="N870" s="448"/>
    </row>
    <row r="871" spans="14:14">
      <c r="N871" s="448"/>
    </row>
    <row r="872" spans="14:14">
      <c r="N872" s="448"/>
    </row>
    <row r="873" spans="14:14">
      <c r="N873" s="448"/>
    </row>
    <row r="874" spans="14:14">
      <c r="N874" s="448"/>
    </row>
    <row r="875" spans="14:14">
      <c r="N875" s="448"/>
    </row>
    <row r="876" spans="14:14">
      <c r="N876" s="448"/>
    </row>
    <row r="877" spans="14:14">
      <c r="N877" s="448"/>
    </row>
    <row r="878" spans="14:14">
      <c r="N878" s="448"/>
    </row>
    <row r="879" spans="14:14">
      <c r="N879" s="448"/>
    </row>
    <row r="880" spans="14:14">
      <c r="N880" s="448"/>
    </row>
    <row r="881" spans="14:14">
      <c r="N881" s="448"/>
    </row>
    <row r="882" spans="14:14">
      <c r="N882" s="448"/>
    </row>
    <row r="883" spans="14:14">
      <c r="N883" s="448"/>
    </row>
    <row r="884" spans="14:14">
      <c r="N884" s="448"/>
    </row>
    <row r="885" spans="14:14">
      <c r="N885" s="448"/>
    </row>
    <row r="886" spans="14:14">
      <c r="N886" s="448"/>
    </row>
    <row r="887" spans="14:14">
      <c r="N887" s="448"/>
    </row>
    <row r="888" spans="14:14">
      <c r="N888" s="448"/>
    </row>
    <row r="889" spans="14:14">
      <c r="N889" s="448"/>
    </row>
    <row r="890" spans="14:14">
      <c r="N890" s="448"/>
    </row>
    <row r="891" spans="14:14">
      <c r="N891" s="448"/>
    </row>
    <row r="892" spans="14:14">
      <c r="N892" s="448"/>
    </row>
    <row r="893" spans="14:14">
      <c r="N893" s="448"/>
    </row>
    <row r="894" spans="14:14">
      <c r="N894" s="448"/>
    </row>
    <row r="895" spans="14:14">
      <c r="N895" s="448"/>
    </row>
    <row r="896" spans="14:14">
      <c r="N896" s="448"/>
    </row>
    <row r="897" spans="14:14">
      <c r="N897" s="448"/>
    </row>
    <row r="898" spans="14:14">
      <c r="N898" s="448"/>
    </row>
    <row r="899" spans="14:14">
      <c r="N899" s="448"/>
    </row>
    <row r="900" spans="14:14">
      <c r="N900" s="448"/>
    </row>
    <row r="901" spans="14:14">
      <c r="N901" s="448"/>
    </row>
    <row r="902" spans="14:14">
      <c r="N902" s="448"/>
    </row>
    <row r="903" spans="14:14">
      <c r="N903" s="448"/>
    </row>
    <row r="904" spans="14:14">
      <c r="N904" s="448"/>
    </row>
    <row r="905" spans="14:14">
      <c r="N905" s="448"/>
    </row>
    <row r="906" spans="14:14">
      <c r="N906" s="448"/>
    </row>
    <row r="907" spans="14:14">
      <c r="N907" s="448"/>
    </row>
    <row r="908" spans="14:14">
      <c r="N908" s="448"/>
    </row>
    <row r="909" spans="14:14">
      <c r="N909" s="448"/>
    </row>
    <row r="910" spans="14:14">
      <c r="N910" s="448"/>
    </row>
    <row r="911" spans="14:14">
      <c r="N911" s="448"/>
    </row>
    <row r="912" spans="14:14">
      <c r="N912" s="448"/>
    </row>
    <row r="913" spans="14:14">
      <c r="N913" s="448"/>
    </row>
    <row r="914" spans="14:14">
      <c r="N914" s="448"/>
    </row>
    <row r="915" spans="14:14">
      <c r="N915" s="448"/>
    </row>
    <row r="916" spans="14:14">
      <c r="N916" s="448"/>
    </row>
    <row r="917" spans="14:14">
      <c r="N917" s="448"/>
    </row>
    <row r="918" spans="14:14">
      <c r="N918" s="448"/>
    </row>
    <row r="919" spans="14:14">
      <c r="N919" s="448"/>
    </row>
    <row r="920" spans="14:14">
      <c r="N920" s="448"/>
    </row>
    <row r="921" spans="14:14">
      <c r="N921" s="448"/>
    </row>
    <row r="922" spans="14:14">
      <c r="N922" s="448"/>
    </row>
    <row r="923" spans="14:14">
      <c r="N923" s="448"/>
    </row>
    <row r="924" spans="14:14">
      <c r="N924" s="448"/>
    </row>
    <row r="925" spans="14:14">
      <c r="N925" s="448"/>
    </row>
    <row r="926" spans="14:14">
      <c r="N926" s="448"/>
    </row>
    <row r="927" spans="14:14">
      <c r="N927" s="448"/>
    </row>
    <row r="928" spans="14:14">
      <c r="N928" s="448"/>
    </row>
    <row r="929" spans="14:14">
      <c r="N929" s="448"/>
    </row>
    <row r="930" spans="14:14">
      <c r="N930" s="448"/>
    </row>
    <row r="931" spans="14:14">
      <c r="N931" s="448"/>
    </row>
    <row r="932" spans="14:14">
      <c r="N932" s="448"/>
    </row>
    <row r="933" spans="14:14">
      <c r="N933" s="448"/>
    </row>
    <row r="934" spans="14:14">
      <c r="N934" s="448"/>
    </row>
    <row r="935" spans="14:14">
      <c r="N935" s="448"/>
    </row>
    <row r="936" spans="14:14">
      <c r="N936" s="448"/>
    </row>
    <row r="937" spans="14:14">
      <c r="N937" s="448"/>
    </row>
    <row r="938" spans="14:14">
      <c r="N938" s="448"/>
    </row>
    <row r="939" spans="14:14">
      <c r="N939" s="448"/>
    </row>
    <row r="940" spans="14:14">
      <c r="N940" s="448"/>
    </row>
    <row r="941" spans="14:14">
      <c r="N941" s="448"/>
    </row>
    <row r="942" spans="14:14">
      <c r="N942" s="448"/>
    </row>
    <row r="943" spans="14:14">
      <c r="N943" s="448"/>
    </row>
    <row r="944" spans="14:14">
      <c r="N944" s="448"/>
    </row>
    <row r="945" spans="14:14">
      <c r="N945" s="448"/>
    </row>
    <row r="946" spans="14:14">
      <c r="N946" s="448"/>
    </row>
    <row r="947" spans="14:14">
      <c r="N947" s="448"/>
    </row>
    <row r="948" spans="14:14">
      <c r="N948" s="448"/>
    </row>
    <row r="949" spans="14:14">
      <c r="N949" s="448"/>
    </row>
    <row r="950" spans="14:14">
      <c r="N950" s="448"/>
    </row>
    <row r="951" spans="14:14">
      <c r="N951" s="448"/>
    </row>
    <row r="952" spans="14:14">
      <c r="N952" s="448"/>
    </row>
    <row r="953" spans="14:14">
      <c r="N953" s="448"/>
    </row>
    <row r="954" spans="14:14">
      <c r="N954" s="448"/>
    </row>
    <row r="955" spans="14:14">
      <c r="N955" s="448"/>
    </row>
    <row r="956" spans="14:14">
      <c r="N956" s="448"/>
    </row>
    <row r="957" spans="14:14">
      <c r="N957" s="448"/>
    </row>
    <row r="958" spans="14:14">
      <c r="N958" s="448"/>
    </row>
    <row r="959" spans="14:14">
      <c r="N959" s="448"/>
    </row>
    <row r="960" spans="14:14">
      <c r="N960" s="448"/>
    </row>
    <row r="961" spans="14:14">
      <c r="N961" s="448"/>
    </row>
    <row r="962" spans="14:14">
      <c r="N962" s="448"/>
    </row>
    <row r="963" spans="14:14">
      <c r="N963" s="448"/>
    </row>
    <row r="964" spans="14:14">
      <c r="N964" s="448"/>
    </row>
    <row r="965" spans="14:14">
      <c r="N965" s="448"/>
    </row>
    <row r="966" spans="14:14">
      <c r="N966" s="448"/>
    </row>
    <row r="967" spans="14:14">
      <c r="N967" s="448"/>
    </row>
    <row r="968" spans="14:14">
      <c r="N968" s="448"/>
    </row>
    <row r="969" spans="14:14">
      <c r="N969" s="448"/>
    </row>
    <row r="970" spans="14:14">
      <c r="N970" s="448"/>
    </row>
    <row r="971" spans="14:14">
      <c r="N971" s="448"/>
    </row>
    <row r="972" spans="14:14">
      <c r="N972" s="448"/>
    </row>
    <row r="973" spans="14:14">
      <c r="N973" s="448"/>
    </row>
    <row r="974" spans="14:14">
      <c r="N974" s="448"/>
    </row>
    <row r="975" spans="14:14">
      <c r="N975" s="448"/>
    </row>
    <row r="976" spans="14:14">
      <c r="N976" s="448"/>
    </row>
    <row r="977" spans="14:14">
      <c r="N977" s="448"/>
    </row>
    <row r="978" spans="14:14">
      <c r="N978" s="448"/>
    </row>
    <row r="979" spans="14:14">
      <c r="N979" s="448"/>
    </row>
    <row r="980" spans="14:14">
      <c r="N980" s="448"/>
    </row>
    <row r="981" spans="14:14">
      <c r="N981" s="448"/>
    </row>
    <row r="982" spans="14:14">
      <c r="N982" s="448"/>
    </row>
    <row r="983" spans="14:14">
      <c r="N983" s="448"/>
    </row>
    <row r="984" spans="14:14">
      <c r="N984" s="448"/>
    </row>
    <row r="985" spans="14:14">
      <c r="N985" s="448"/>
    </row>
    <row r="986" spans="14:14">
      <c r="N986" s="448"/>
    </row>
    <row r="987" spans="14:14">
      <c r="N987" s="448"/>
    </row>
    <row r="988" spans="14:14">
      <c r="N988" s="448"/>
    </row>
    <row r="989" spans="14:14">
      <c r="N989" s="448"/>
    </row>
    <row r="990" spans="14:14">
      <c r="N990" s="448"/>
    </row>
    <row r="991" spans="14:14">
      <c r="N991" s="448"/>
    </row>
    <row r="992" spans="14:14">
      <c r="N992" s="448"/>
    </row>
    <row r="993" spans="14:14">
      <c r="N993" s="448"/>
    </row>
    <row r="994" spans="14:14">
      <c r="N994" s="448"/>
    </row>
    <row r="995" spans="14:14">
      <c r="N995" s="448"/>
    </row>
    <row r="996" spans="14:14">
      <c r="N996" s="448"/>
    </row>
    <row r="997" spans="14:14">
      <c r="N997" s="448"/>
    </row>
    <row r="998" spans="14:14">
      <c r="N998" s="448"/>
    </row>
    <row r="999" spans="14:14">
      <c r="N999" s="448"/>
    </row>
    <row r="1000" spans="14:14">
      <c r="N1000" s="448"/>
    </row>
    <row r="1001" spans="14:14">
      <c r="N1001" s="448"/>
    </row>
    <row r="1002" spans="14:14">
      <c r="N1002" s="448"/>
    </row>
    <row r="1003" spans="14:14">
      <c r="N1003" s="448"/>
    </row>
    <row r="1004" spans="14:14">
      <c r="N1004" s="448"/>
    </row>
    <row r="1005" spans="14:14">
      <c r="N1005" s="448"/>
    </row>
    <row r="1006" spans="14:14">
      <c r="N1006" s="448"/>
    </row>
    <row r="1007" spans="14:14">
      <c r="N1007" s="448"/>
    </row>
    <row r="1008" spans="14:14">
      <c r="N1008" s="448"/>
    </row>
    <row r="1009" spans="14:14">
      <c r="N1009" s="448"/>
    </row>
    <row r="1010" spans="14:14">
      <c r="N1010" s="448"/>
    </row>
    <row r="1011" spans="14:14">
      <c r="N1011" s="448"/>
    </row>
    <row r="1012" spans="14:14">
      <c r="N1012" s="448"/>
    </row>
    <row r="1013" spans="14:14">
      <c r="N1013" s="448"/>
    </row>
    <row r="1014" spans="14:14">
      <c r="N1014" s="448"/>
    </row>
    <row r="1015" spans="14:14">
      <c r="N1015" s="448"/>
    </row>
    <row r="1016" spans="14:14">
      <c r="N1016" s="448"/>
    </row>
    <row r="1017" spans="14:14">
      <c r="N1017" s="448"/>
    </row>
    <row r="1018" spans="14:14">
      <c r="N1018" s="448"/>
    </row>
    <row r="1019" spans="14:14">
      <c r="N1019" s="448"/>
    </row>
    <row r="1020" spans="14:14">
      <c r="N1020" s="448"/>
    </row>
    <row r="1021" spans="14:14">
      <c r="N1021" s="448"/>
    </row>
    <row r="1022" spans="14:14">
      <c r="N1022" s="448"/>
    </row>
    <row r="1023" spans="14:14">
      <c r="N1023" s="448"/>
    </row>
    <row r="1024" spans="14:14">
      <c r="N1024" s="448"/>
    </row>
    <row r="1025" spans="14:14">
      <c r="N1025" s="448"/>
    </row>
    <row r="1026" spans="14:14">
      <c r="N1026" s="448"/>
    </row>
    <row r="1027" spans="14:14">
      <c r="N1027" s="448"/>
    </row>
    <row r="1028" spans="14:14">
      <c r="N1028" s="448"/>
    </row>
    <row r="1029" spans="14:14">
      <c r="N1029" s="448"/>
    </row>
    <row r="1030" spans="14:14">
      <c r="N1030" s="448"/>
    </row>
    <row r="1031" spans="14:14">
      <c r="N1031" s="448"/>
    </row>
    <row r="1032" spans="14:14">
      <c r="N1032" s="448"/>
    </row>
    <row r="1033" spans="14:14">
      <c r="N1033" s="448"/>
    </row>
    <row r="1034" spans="14:14">
      <c r="N1034" s="448"/>
    </row>
    <row r="1035" spans="14:14">
      <c r="N1035" s="448"/>
    </row>
    <row r="1036" spans="14:14">
      <c r="N1036" s="448"/>
    </row>
    <row r="1037" spans="14:14">
      <c r="N1037" s="448"/>
    </row>
    <row r="1038" spans="14:14">
      <c r="N1038" s="448"/>
    </row>
    <row r="1039" spans="14:14">
      <c r="N1039" s="448"/>
    </row>
    <row r="1040" spans="14:14">
      <c r="N1040" s="448"/>
    </row>
    <row r="1041" spans="14:14">
      <c r="N1041" s="448"/>
    </row>
    <row r="1042" spans="14:14">
      <c r="N1042" s="448"/>
    </row>
    <row r="1043" spans="14:14">
      <c r="N1043" s="448"/>
    </row>
    <row r="1044" spans="14:14">
      <c r="N1044" s="448"/>
    </row>
    <row r="1045" spans="14:14">
      <c r="N1045" s="448"/>
    </row>
    <row r="1046" spans="14:14">
      <c r="N1046" s="448"/>
    </row>
    <row r="1047" spans="14:14">
      <c r="N1047" s="448"/>
    </row>
    <row r="1048" spans="14:14">
      <c r="N1048" s="448"/>
    </row>
    <row r="1049" spans="14:14">
      <c r="N1049" s="448"/>
    </row>
    <row r="1050" spans="14:14">
      <c r="N1050" s="448"/>
    </row>
    <row r="1051" spans="14:14">
      <c r="N1051" s="448"/>
    </row>
    <row r="1052" spans="14:14">
      <c r="N1052" s="448"/>
    </row>
    <row r="1053" spans="14:14">
      <c r="N1053" s="448"/>
    </row>
    <row r="1054" spans="14:14">
      <c r="N1054" s="448"/>
    </row>
    <row r="1055" spans="14:14">
      <c r="N1055" s="448"/>
    </row>
    <row r="1056" spans="14:14">
      <c r="N1056" s="448"/>
    </row>
    <row r="1057" spans="14:14">
      <c r="N1057" s="448"/>
    </row>
    <row r="1058" spans="14:14">
      <c r="N1058" s="448"/>
    </row>
    <row r="1059" spans="14:14">
      <c r="N1059" s="448"/>
    </row>
    <row r="1060" spans="14:14">
      <c r="N1060" s="448"/>
    </row>
    <row r="1061" spans="14:14">
      <c r="N1061" s="448"/>
    </row>
    <row r="1062" spans="14:14">
      <c r="N1062" s="448"/>
    </row>
    <row r="1063" spans="14:14">
      <c r="N1063" s="448"/>
    </row>
    <row r="1064" spans="14:14">
      <c r="N1064" s="448"/>
    </row>
    <row r="1065" spans="14:14">
      <c r="N1065" s="448"/>
    </row>
    <row r="1066" spans="14:14">
      <c r="N1066" s="448"/>
    </row>
    <row r="1067" spans="14:14">
      <c r="N1067" s="448"/>
    </row>
    <row r="1068" spans="14:14">
      <c r="N1068" s="448"/>
    </row>
    <row r="1069" spans="14:14">
      <c r="N1069" s="448"/>
    </row>
    <row r="1070" spans="14:14">
      <c r="N1070" s="448"/>
    </row>
    <row r="1071" spans="14:14">
      <c r="N1071" s="448"/>
    </row>
    <row r="1072" spans="14:14">
      <c r="N1072" s="448"/>
    </row>
    <row r="1073" spans="14:14">
      <c r="N1073" s="448"/>
    </row>
    <row r="1074" spans="14:14">
      <c r="N1074" s="448"/>
    </row>
    <row r="1075" spans="14:14">
      <c r="N1075" s="448"/>
    </row>
    <row r="1076" spans="14:14">
      <c r="N1076" s="448"/>
    </row>
    <row r="1077" spans="14:14">
      <c r="N1077" s="448"/>
    </row>
    <row r="1078" spans="14:14">
      <c r="N1078" s="448"/>
    </row>
    <row r="1079" spans="14:14">
      <c r="N1079" s="448"/>
    </row>
    <row r="1080" spans="14:14">
      <c r="N1080" s="448"/>
    </row>
    <row r="1081" spans="14:14">
      <c r="N1081" s="448"/>
    </row>
    <row r="1082" spans="14:14">
      <c r="N1082" s="448"/>
    </row>
    <row r="1083" spans="14:14">
      <c r="N1083" s="448"/>
    </row>
    <row r="1084" spans="14:14">
      <c r="N1084" s="448"/>
    </row>
    <row r="1085" spans="14:14">
      <c r="N1085" s="448"/>
    </row>
    <row r="1086" spans="14:14">
      <c r="N1086" s="448"/>
    </row>
    <row r="1087" spans="14:14">
      <c r="N1087" s="448"/>
    </row>
    <row r="1088" spans="14:14">
      <c r="N1088" s="448"/>
    </row>
    <row r="1089" spans="14:14">
      <c r="N1089" s="448"/>
    </row>
    <row r="1090" spans="14:14">
      <c r="N1090" s="448"/>
    </row>
    <row r="1091" spans="14:14">
      <c r="N1091" s="448"/>
    </row>
    <row r="1092" spans="14:14">
      <c r="N1092" s="448"/>
    </row>
    <row r="1093" spans="14:14">
      <c r="N1093" s="448"/>
    </row>
    <row r="1094" spans="14:14">
      <c r="N1094" s="448"/>
    </row>
    <row r="1095" spans="14:14">
      <c r="N1095" s="448"/>
    </row>
    <row r="1096" spans="14:14">
      <c r="N1096" s="448"/>
    </row>
    <row r="1097" spans="14:14">
      <c r="N1097" s="448"/>
    </row>
    <row r="1098" spans="14:14">
      <c r="N1098" s="448"/>
    </row>
    <row r="1099" spans="14:14">
      <c r="N1099" s="448"/>
    </row>
    <row r="1100" spans="14:14">
      <c r="N1100" s="448"/>
    </row>
    <row r="1101" spans="14:14">
      <c r="N1101" s="448"/>
    </row>
    <row r="1102" spans="14:14">
      <c r="N1102" s="448"/>
    </row>
    <row r="1103" spans="14:14">
      <c r="N1103" s="448"/>
    </row>
    <row r="1104" spans="14:14">
      <c r="N1104" s="448"/>
    </row>
    <row r="1105" spans="14:14">
      <c r="N1105" s="448"/>
    </row>
    <row r="1106" spans="14:14">
      <c r="N1106" s="448"/>
    </row>
    <row r="1107" spans="14:14">
      <c r="N1107" s="448"/>
    </row>
    <row r="1108" spans="14:14">
      <c r="N1108" s="448"/>
    </row>
    <row r="1109" spans="14:14">
      <c r="N1109" s="448"/>
    </row>
    <row r="1110" spans="14:14">
      <c r="N1110" s="448"/>
    </row>
    <row r="1111" spans="14:14">
      <c r="N1111" s="448"/>
    </row>
    <row r="1112" spans="14:14">
      <c r="N1112" s="448"/>
    </row>
    <row r="1113" spans="14:14">
      <c r="N1113" s="448"/>
    </row>
    <row r="1114" spans="14:14">
      <c r="N1114" s="448"/>
    </row>
    <row r="1115" spans="14:14">
      <c r="N1115" s="448"/>
    </row>
    <row r="1116" spans="14:14">
      <c r="N1116" s="448"/>
    </row>
    <row r="1117" spans="14:14">
      <c r="N1117" s="448"/>
    </row>
    <row r="1118" spans="14:14">
      <c r="N1118" s="448"/>
    </row>
    <row r="1119" spans="14:14">
      <c r="N1119" s="448"/>
    </row>
    <row r="1120" spans="14:14">
      <c r="N1120" s="448"/>
    </row>
    <row r="1121" spans="14:14">
      <c r="N1121" s="448"/>
    </row>
    <row r="1122" spans="14:14">
      <c r="N1122" s="448"/>
    </row>
    <row r="1123" spans="14:14">
      <c r="N1123" s="448"/>
    </row>
    <row r="1124" spans="14:14">
      <c r="N1124" s="448"/>
    </row>
    <row r="1125" spans="14:14">
      <c r="N1125" s="448"/>
    </row>
    <row r="1126" spans="14:14">
      <c r="N1126" s="448"/>
    </row>
    <row r="1127" spans="14:14">
      <c r="N1127" s="448"/>
    </row>
    <row r="1128" spans="14:14">
      <c r="N1128" s="448"/>
    </row>
    <row r="1129" spans="14:14">
      <c r="N1129" s="448"/>
    </row>
    <row r="1130" spans="14:14">
      <c r="N1130" s="448"/>
    </row>
    <row r="1131" spans="14:14">
      <c r="N1131" s="448"/>
    </row>
    <row r="1132" spans="14:14">
      <c r="N1132" s="448"/>
    </row>
    <row r="1133" spans="14:14">
      <c r="N1133" s="448"/>
    </row>
    <row r="1134" spans="14:14">
      <c r="N1134" s="448"/>
    </row>
    <row r="1135" spans="14:14">
      <c r="N1135" s="448"/>
    </row>
    <row r="1136" spans="14:14">
      <c r="N1136" s="448"/>
    </row>
    <row r="1137" spans="14:14">
      <c r="N1137" s="448"/>
    </row>
    <row r="1138" spans="14:14">
      <c r="N1138" s="448"/>
    </row>
    <row r="1139" spans="14:14">
      <c r="N1139" s="448"/>
    </row>
    <row r="1140" spans="14:14">
      <c r="N1140" s="448"/>
    </row>
    <row r="1141" spans="14:14">
      <c r="N1141" s="448"/>
    </row>
    <row r="1142" spans="14:14">
      <c r="N1142" s="448"/>
    </row>
    <row r="1143" spans="14:14">
      <c r="N1143" s="448"/>
    </row>
    <row r="1144" spans="14:14">
      <c r="N1144" s="448"/>
    </row>
    <row r="1145" spans="14:14">
      <c r="N1145" s="448"/>
    </row>
    <row r="1146" spans="14:14">
      <c r="N1146" s="448"/>
    </row>
    <row r="1147" spans="14:14">
      <c r="N1147" s="448"/>
    </row>
    <row r="1148" spans="14:14">
      <c r="N1148" s="448"/>
    </row>
    <row r="1149" spans="14:14">
      <c r="N1149" s="448"/>
    </row>
    <row r="1150" spans="14:14">
      <c r="N1150" s="448"/>
    </row>
    <row r="1151" spans="14:14">
      <c r="N1151" s="448"/>
    </row>
    <row r="1152" spans="14:14">
      <c r="N1152" s="448"/>
    </row>
    <row r="1153" spans="14:14">
      <c r="N1153" s="448"/>
    </row>
    <row r="1154" spans="14:14">
      <c r="N1154" s="448"/>
    </row>
    <row r="1155" spans="14:14">
      <c r="N1155" s="448"/>
    </row>
    <row r="1156" spans="14:14">
      <c r="N1156" s="448"/>
    </row>
    <row r="1157" spans="14:14">
      <c r="N1157" s="448"/>
    </row>
    <row r="1158" spans="14:14">
      <c r="N1158" s="448"/>
    </row>
    <row r="1159" spans="14:14">
      <c r="N1159" s="448"/>
    </row>
    <row r="1160" spans="14:14">
      <c r="N1160" s="448"/>
    </row>
    <row r="1161" spans="14:14">
      <c r="N1161" s="448"/>
    </row>
    <row r="1162" spans="14:14">
      <c r="N1162" s="448"/>
    </row>
    <row r="1163" spans="14:14">
      <c r="N1163" s="448"/>
    </row>
    <row r="1164" spans="14:14">
      <c r="N1164" s="448"/>
    </row>
    <row r="1165" spans="14:14">
      <c r="N1165" s="448"/>
    </row>
    <row r="1166" spans="14:14">
      <c r="N1166" s="448"/>
    </row>
    <row r="1167" spans="14:14">
      <c r="N1167" s="448"/>
    </row>
    <row r="1168" spans="14:14">
      <c r="N1168" s="448"/>
    </row>
    <row r="1169" spans="14:14">
      <c r="N1169" s="448"/>
    </row>
    <row r="1170" spans="14:14">
      <c r="N1170" s="448"/>
    </row>
    <row r="1171" spans="14:14">
      <c r="N1171" s="448"/>
    </row>
    <row r="1172" spans="14:14">
      <c r="N1172" s="448"/>
    </row>
    <row r="1173" spans="14:14">
      <c r="N1173" s="448"/>
    </row>
    <row r="1174" spans="14:14">
      <c r="N1174" s="448"/>
    </row>
    <row r="1175" spans="14:14">
      <c r="N1175" s="448"/>
    </row>
    <row r="1176" spans="14:14">
      <c r="N1176" s="448"/>
    </row>
    <row r="1177" spans="14:14">
      <c r="N1177" s="448"/>
    </row>
    <row r="1178" spans="14:14">
      <c r="N1178" s="448"/>
    </row>
    <row r="1179" spans="14:14">
      <c r="N1179" s="448"/>
    </row>
    <row r="1180" spans="14:14">
      <c r="N1180" s="448"/>
    </row>
    <row r="1181" spans="14:14">
      <c r="N1181" s="448"/>
    </row>
    <row r="1182" spans="14:14">
      <c r="N1182" s="448"/>
    </row>
    <row r="1183" spans="14:14">
      <c r="N1183" s="448"/>
    </row>
    <row r="1184" spans="14:14">
      <c r="N1184" s="448"/>
    </row>
    <row r="1185" spans="14:14">
      <c r="N1185" s="448"/>
    </row>
    <row r="1186" spans="14:14">
      <c r="N1186" s="448"/>
    </row>
    <row r="1187" spans="14:14">
      <c r="N1187" s="448"/>
    </row>
    <row r="1188" spans="14:14">
      <c r="N1188" s="448"/>
    </row>
    <row r="1189" spans="14:14">
      <c r="N1189" s="448"/>
    </row>
    <row r="1190" spans="14:14">
      <c r="N1190" s="448"/>
    </row>
    <row r="1191" spans="14:14">
      <c r="N1191" s="448"/>
    </row>
    <row r="1192" spans="14:14">
      <c r="N1192" s="448"/>
    </row>
    <row r="1193" spans="14:14">
      <c r="N1193" s="448"/>
    </row>
    <row r="1194" spans="14:14">
      <c r="N1194" s="448"/>
    </row>
    <row r="1195" spans="14:14">
      <c r="N1195" s="448"/>
    </row>
    <row r="1196" spans="14:14">
      <c r="N1196" s="448"/>
    </row>
    <row r="1197" spans="14:14">
      <c r="N1197" s="448"/>
    </row>
    <row r="1198" spans="14:14">
      <c r="N1198" s="448"/>
    </row>
    <row r="1199" spans="14:14">
      <c r="N1199" s="448"/>
    </row>
    <row r="1200" spans="14:14">
      <c r="N1200" s="448"/>
    </row>
    <row r="1201" spans="14:14">
      <c r="N1201" s="448"/>
    </row>
    <row r="1202" spans="14:14">
      <c r="N1202" s="448"/>
    </row>
    <row r="1203" spans="14:14">
      <c r="N1203" s="448"/>
    </row>
    <row r="1204" spans="14:14">
      <c r="N1204" s="448"/>
    </row>
    <row r="1205" spans="14:14">
      <c r="N1205" s="448"/>
    </row>
    <row r="1206" spans="14:14">
      <c r="N1206" s="448"/>
    </row>
    <row r="1207" spans="14:14">
      <c r="N1207" s="448"/>
    </row>
    <row r="1208" spans="14:14">
      <c r="N1208" s="448"/>
    </row>
    <row r="1209" spans="14:14">
      <c r="N1209" s="448"/>
    </row>
    <row r="1210" spans="14:14">
      <c r="N1210" s="448"/>
    </row>
    <row r="1211" spans="14:14">
      <c r="N1211" s="448"/>
    </row>
    <row r="1212" spans="14:14">
      <c r="N1212" s="448"/>
    </row>
    <row r="1213" spans="14:14">
      <c r="N1213" s="448"/>
    </row>
    <row r="1214" spans="14:14">
      <c r="N1214" s="448"/>
    </row>
    <row r="1215" spans="14:14">
      <c r="N1215" s="448"/>
    </row>
    <row r="1216" spans="14:14">
      <c r="N1216" s="448"/>
    </row>
    <row r="1217" spans="14:14">
      <c r="N1217" s="448"/>
    </row>
    <row r="1218" spans="14:14">
      <c r="N1218" s="448"/>
    </row>
    <row r="1219" spans="14:14">
      <c r="N1219" s="448"/>
    </row>
    <row r="1220" spans="14:14">
      <c r="N1220" s="448"/>
    </row>
    <row r="1221" spans="14:14">
      <c r="N1221" s="448"/>
    </row>
    <row r="1222" spans="14:14">
      <c r="N1222" s="448"/>
    </row>
    <row r="1223" spans="14:14">
      <c r="N1223" s="448"/>
    </row>
    <row r="1224" spans="14:14">
      <c r="N1224" s="448"/>
    </row>
    <row r="1225" spans="14:14">
      <c r="N1225" s="448"/>
    </row>
    <row r="1226" spans="14:14">
      <c r="N1226" s="448"/>
    </row>
    <row r="1227" spans="14:14">
      <c r="N1227" s="448"/>
    </row>
    <row r="1228" spans="14:14">
      <c r="N1228" s="448"/>
    </row>
    <row r="1229" spans="14:14">
      <c r="N1229" s="448"/>
    </row>
    <row r="1230" spans="14:14">
      <c r="N1230" s="448"/>
    </row>
    <row r="1231" spans="14:14">
      <c r="N1231" s="448"/>
    </row>
    <row r="1232" spans="14:14">
      <c r="N1232" s="448"/>
    </row>
    <row r="1233" spans="14:14">
      <c r="N1233" s="448"/>
    </row>
    <row r="1234" spans="14:14">
      <c r="N1234" s="448"/>
    </row>
    <row r="1235" spans="14:14">
      <c r="N1235" s="448"/>
    </row>
    <row r="1236" spans="14:14">
      <c r="N1236" s="448"/>
    </row>
    <row r="1237" spans="14:14">
      <c r="N1237" s="448"/>
    </row>
    <row r="1238" spans="14:14">
      <c r="N1238" s="448"/>
    </row>
    <row r="1239" spans="14:14">
      <c r="N1239" s="448"/>
    </row>
    <row r="1240" spans="14:14">
      <c r="N1240" s="448"/>
    </row>
    <row r="1241" spans="14:14">
      <c r="N1241" s="448"/>
    </row>
    <row r="1242" spans="14:14">
      <c r="N1242" s="448"/>
    </row>
    <row r="1243" spans="14:14">
      <c r="N1243" s="448"/>
    </row>
    <row r="1244" spans="14:14">
      <c r="N1244" s="448"/>
    </row>
    <row r="1245" spans="14:14">
      <c r="N1245" s="448"/>
    </row>
    <row r="1246" spans="14:14">
      <c r="N1246" s="448"/>
    </row>
    <row r="1247" spans="14:14">
      <c r="N1247" s="448"/>
    </row>
    <row r="1248" spans="14:14">
      <c r="N1248" s="448"/>
    </row>
    <row r="1249" spans="14:14">
      <c r="N1249" s="448"/>
    </row>
    <row r="1250" spans="14:14">
      <c r="N1250" s="448"/>
    </row>
    <row r="1251" spans="14:14">
      <c r="N1251" s="448"/>
    </row>
    <row r="1252" spans="14:14">
      <c r="N1252" s="448"/>
    </row>
    <row r="1254" spans="14:14">
      <c r="N1254" s="448"/>
    </row>
    <row r="1255" spans="14:14">
      <c r="N1255" s="448"/>
    </row>
  </sheetData>
  <mergeCells count="19">
    <mergeCell ref="B74:B78"/>
    <mergeCell ref="C74:C78"/>
    <mergeCell ref="B79:B83"/>
    <mergeCell ref="C79:C83"/>
    <mergeCell ref="B50:B54"/>
    <mergeCell ref="C50:C54"/>
    <mergeCell ref="B56:B60"/>
    <mergeCell ref="C56:C60"/>
    <mergeCell ref="C62:C66"/>
    <mergeCell ref="B68:B72"/>
    <mergeCell ref="C68:C72"/>
    <mergeCell ref="B33:B35"/>
    <mergeCell ref="B36:B40"/>
    <mergeCell ref="C41:C43"/>
    <mergeCell ref="E41:E43"/>
    <mergeCell ref="B44:B48"/>
    <mergeCell ref="C44:C48"/>
    <mergeCell ref="D44:D48"/>
    <mergeCell ref="E44:E48"/>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F1172-4496-4C78-9645-2A4F304C9C24}">
  <dimension ref="A1:P3491"/>
  <sheetViews>
    <sheetView topLeftCell="C1" zoomScale="70" zoomScaleNormal="70" workbookViewId="0">
      <selection activeCell="C1" sqref="A1:XFD1048576"/>
    </sheetView>
  </sheetViews>
  <sheetFormatPr defaultColWidth="7.9140625" defaultRowHeight="13"/>
  <cols>
    <col min="1" max="3" width="7.9140625" style="707"/>
    <col min="4" max="4" width="35" style="707" customWidth="1"/>
    <col min="5" max="5" width="26.4140625" style="707" customWidth="1"/>
    <col min="6" max="6" width="52.5" style="707" customWidth="1"/>
    <col min="7" max="7" width="13.9140625" style="707" customWidth="1"/>
    <col min="8" max="9" width="7.9140625" style="707"/>
    <col min="10" max="11" width="15.9140625" style="707" bestFit="1" customWidth="1"/>
    <col min="12" max="12" width="21.6640625" style="707" customWidth="1"/>
    <col min="13" max="13" width="17.58203125" style="707" customWidth="1"/>
    <col min="14" max="15" width="7.9140625" style="707"/>
    <col min="16" max="16" width="9.4140625" style="707" bestFit="1" customWidth="1"/>
    <col min="17" max="16384" width="7.9140625" style="707"/>
  </cols>
  <sheetData>
    <row r="1" spans="1:16">
      <c r="A1" s="706" t="s">
        <v>16050</v>
      </c>
    </row>
    <row r="3" spans="1:16">
      <c r="A3" s="707" t="s">
        <v>16051</v>
      </c>
      <c r="B3" s="707" t="s">
        <v>16052</v>
      </c>
      <c r="C3" s="707" t="s">
        <v>16053</v>
      </c>
      <c r="D3" s="707" t="s">
        <v>16054</v>
      </c>
      <c r="E3" s="707" t="s">
        <v>16055</v>
      </c>
      <c r="F3" s="707" t="s">
        <v>16056</v>
      </c>
      <c r="G3" s="707" t="s">
        <v>16057</v>
      </c>
      <c r="H3" s="707" t="s">
        <v>16058</v>
      </c>
      <c r="I3" s="707" t="s">
        <v>16059</v>
      </c>
      <c r="J3" s="707" t="s">
        <v>16060</v>
      </c>
      <c r="K3" s="707" t="s">
        <v>16061</v>
      </c>
      <c r="L3" s="707" t="s">
        <v>16062</v>
      </c>
      <c r="M3" s="707" t="s">
        <v>16063</v>
      </c>
      <c r="N3" s="707" t="s">
        <v>16064</v>
      </c>
      <c r="P3" s="707" t="s">
        <v>16065</v>
      </c>
    </row>
    <row r="4" spans="1:16">
      <c r="A4" s="707">
        <v>2024</v>
      </c>
      <c r="B4" s="707">
        <v>1</v>
      </c>
      <c r="D4" s="707" t="s">
        <v>16066</v>
      </c>
      <c r="E4" s="707">
        <v>27149000</v>
      </c>
      <c r="F4" s="707" t="str">
        <f>VLOOKUP(E4,'HS Code'!$L$4:$O$65,2,0)</f>
        <v>Coal and Coke</v>
      </c>
      <c r="G4" s="707" t="s">
        <v>16067</v>
      </c>
      <c r="H4" s="707" t="s">
        <v>16068</v>
      </c>
      <c r="I4" s="707" t="s">
        <v>10899</v>
      </c>
      <c r="J4" s="708">
        <v>522650</v>
      </c>
      <c r="K4" s="708">
        <v>522650</v>
      </c>
      <c r="L4" s="708">
        <v>37658838.899999999</v>
      </c>
      <c r="M4" s="707" t="s">
        <v>16069</v>
      </c>
      <c r="N4" s="707" t="s">
        <v>16070</v>
      </c>
      <c r="P4" s="709">
        <f>L4/J4</f>
        <v>72.053647565292252</v>
      </c>
    </row>
    <row r="5" spans="1:16">
      <c r="A5" s="707">
        <v>2024</v>
      </c>
      <c r="B5" s="707">
        <v>1</v>
      </c>
      <c r="D5" s="707" t="s">
        <v>16071</v>
      </c>
      <c r="E5" s="707" t="s">
        <v>156</v>
      </c>
      <c r="F5" s="707">
        <f>VLOOKUP(E5,'HS Code'!$L$4:$O$65,2,0)</f>
        <v>0</v>
      </c>
      <c r="G5" s="707" t="s">
        <v>16072</v>
      </c>
      <c r="H5" s="707" t="s">
        <v>16073</v>
      </c>
      <c r="I5" s="707" t="s">
        <v>10899</v>
      </c>
      <c r="J5" s="708">
        <v>2837</v>
      </c>
      <c r="K5" s="708">
        <v>2837</v>
      </c>
      <c r="L5" s="708">
        <v>11820720.1</v>
      </c>
      <c r="M5" s="707" t="s">
        <v>16069</v>
      </c>
      <c r="N5" s="707" t="s">
        <v>16070</v>
      </c>
      <c r="P5" s="709">
        <f t="shared" ref="P5:P68" si="0">L5/J5</f>
        <v>4166.6267536129717</v>
      </c>
    </row>
    <row r="6" spans="1:16">
      <c r="A6" s="707">
        <v>2024</v>
      </c>
      <c r="B6" s="707">
        <v>1</v>
      </c>
      <c r="D6" s="707" t="s">
        <v>16074</v>
      </c>
      <c r="E6" s="707" t="s">
        <v>99</v>
      </c>
      <c r="F6" s="707" t="str">
        <f>VLOOKUP(E6,'HS Code'!$L$4:$O$65,2,0)</f>
        <v>Petroleum</v>
      </c>
      <c r="G6" s="707" t="s">
        <v>16075</v>
      </c>
      <c r="H6" s="707" t="s">
        <v>16076</v>
      </c>
      <c r="I6" s="707" t="s">
        <v>16077</v>
      </c>
      <c r="J6" s="708">
        <v>379006.08</v>
      </c>
      <c r="K6" s="708">
        <v>378526.08</v>
      </c>
      <c r="L6" s="708">
        <v>71152087.290000007</v>
      </c>
      <c r="M6" s="707" t="s">
        <v>16069</v>
      </c>
      <c r="N6" s="707" t="s">
        <v>16070</v>
      </c>
      <c r="P6" s="709">
        <f t="shared" si="0"/>
        <v>187.73336641459684</v>
      </c>
    </row>
    <row r="7" spans="1:16">
      <c r="A7" s="707">
        <v>2024</v>
      </c>
      <c r="B7" s="707">
        <v>1</v>
      </c>
      <c r="D7" s="707" t="s">
        <v>16074</v>
      </c>
      <c r="E7" s="707" t="s">
        <v>101</v>
      </c>
      <c r="F7" s="707" t="str">
        <f>VLOOKUP(E7,'HS Code'!$L$4:$O$65,2,0)</f>
        <v>Petroleum</v>
      </c>
      <c r="G7" s="707" t="s">
        <v>16078</v>
      </c>
      <c r="H7" s="707" t="s">
        <v>16076</v>
      </c>
      <c r="I7" s="707" t="s">
        <v>10899</v>
      </c>
      <c r="J7" s="708">
        <v>1944</v>
      </c>
      <c r="K7" s="708">
        <v>1944</v>
      </c>
      <c r="L7" s="708">
        <v>350155.93</v>
      </c>
      <c r="M7" s="707" t="s">
        <v>16069</v>
      </c>
      <c r="N7" s="707" t="s">
        <v>16070</v>
      </c>
      <c r="P7" s="709">
        <f t="shared" si="0"/>
        <v>180.12136316872429</v>
      </c>
    </row>
    <row r="8" spans="1:16">
      <c r="A8" s="707">
        <v>2024</v>
      </c>
      <c r="B8" s="707">
        <v>1</v>
      </c>
      <c r="D8" s="707" t="s">
        <v>16074</v>
      </c>
      <c r="E8" s="707" t="s">
        <v>109</v>
      </c>
      <c r="F8" s="707" t="str">
        <f>VLOOKUP(E8,'HS Code'!$L$4:$O$65,2,0)</f>
        <v>Petroleum</v>
      </c>
      <c r="G8" s="707" t="s">
        <v>16079</v>
      </c>
      <c r="H8" s="707" t="s">
        <v>16076</v>
      </c>
      <c r="I8" s="707" t="s">
        <v>16077</v>
      </c>
      <c r="J8" s="708">
        <v>70260</v>
      </c>
      <c r="K8" s="708">
        <v>70260</v>
      </c>
      <c r="L8" s="708">
        <v>23643527.789999999</v>
      </c>
      <c r="M8" s="707" t="s">
        <v>16069</v>
      </c>
      <c r="N8" s="707" t="s">
        <v>16070</v>
      </c>
      <c r="P8" s="709">
        <f t="shared" si="0"/>
        <v>336.51477070879588</v>
      </c>
    </row>
    <row r="9" spans="1:16">
      <c r="A9" s="707">
        <v>2024</v>
      </c>
      <c r="B9" s="707">
        <v>1</v>
      </c>
      <c r="D9" s="707" t="s">
        <v>16074</v>
      </c>
      <c r="E9" s="707" t="s">
        <v>111</v>
      </c>
      <c r="F9" s="707" t="str">
        <f>VLOOKUP(E9,'HS Code'!$L$4:$O$65,2,0)</f>
        <v>Petroleum</v>
      </c>
      <c r="G9" s="707" t="s">
        <v>16080</v>
      </c>
      <c r="H9" s="707" t="s">
        <v>16076</v>
      </c>
      <c r="I9" s="707" t="s">
        <v>16077</v>
      </c>
      <c r="J9" s="708">
        <v>134006</v>
      </c>
      <c r="K9" s="708">
        <v>134006</v>
      </c>
      <c r="L9" s="708">
        <v>23419322.640000001</v>
      </c>
      <c r="M9" s="707" t="s">
        <v>16069</v>
      </c>
      <c r="N9" s="707" t="s">
        <v>16070</v>
      </c>
      <c r="P9" s="709">
        <f t="shared" si="0"/>
        <v>174.76323925794367</v>
      </c>
    </row>
    <row r="10" spans="1:16">
      <c r="A10" s="707">
        <v>2024</v>
      </c>
      <c r="B10" s="707">
        <v>1</v>
      </c>
      <c r="D10" s="707" t="s">
        <v>16074</v>
      </c>
      <c r="E10" s="707" t="s">
        <v>113</v>
      </c>
      <c r="F10" s="707" t="str">
        <f>VLOOKUP(E10,'HS Code'!$L$4:$O$65,2,0)</f>
        <v>Petroleum</v>
      </c>
      <c r="G10" s="707" t="s">
        <v>16081</v>
      </c>
      <c r="H10" s="707" t="s">
        <v>16076</v>
      </c>
      <c r="I10" s="707" t="s">
        <v>16077</v>
      </c>
      <c r="J10" s="708">
        <v>176280</v>
      </c>
      <c r="K10" s="708">
        <v>176280</v>
      </c>
      <c r="L10" s="708">
        <v>26818810.530000001</v>
      </c>
      <c r="M10" s="707" t="s">
        <v>16069</v>
      </c>
      <c r="N10" s="707" t="s">
        <v>16070</v>
      </c>
      <c r="P10" s="709">
        <f t="shared" si="0"/>
        <v>152.13756824370321</v>
      </c>
    </row>
    <row r="11" spans="1:16">
      <c r="A11" s="707">
        <v>2024</v>
      </c>
      <c r="B11" s="707">
        <v>1</v>
      </c>
      <c r="D11" s="707" t="s">
        <v>16074</v>
      </c>
      <c r="E11" s="707" t="s">
        <v>148</v>
      </c>
      <c r="F11" s="707">
        <f>VLOOKUP(E11,'HS Code'!$L$4:$O$65,2,0)</f>
        <v>0</v>
      </c>
      <c r="G11" s="707" t="s">
        <v>16082</v>
      </c>
      <c r="H11" s="707" t="s">
        <v>16073</v>
      </c>
      <c r="I11" s="707" t="s">
        <v>10899</v>
      </c>
      <c r="J11" s="708">
        <v>83250</v>
      </c>
      <c r="K11" s="708">
        <v>83250</v>
      </c>
      <c r="L11" s="708">
        <v>16042524.800000001</v>
      </c>
      <c r="M11" s="707" t="s">
        <v>16069</v>
      </c>
      <c r="N11" s="707" t="s">
        <v>16070</v>
      </c>
      <c r="P11" s="709">
        <f t="shared" si="0"/>
        <v>192.7030006006006</v>
      </c>
    </row>
    <row r="12" spans="1:16">
      <c r="A12" s="707">
        <v>2024</v>
      </c>
      <c r="B12" s="707">
        <v>1</v>
      </c>
      <c r="D12" s="707" t="s">
        <v>16074</v>
      </c>
      <c r="E12" s="707" t="s">
        <v>159</v>
      </c>
      <c r="F12" s="707">
        <f>VLOOKUP(E12,'HS Code'!$L$4:$O$65,2,0)</f>
        <v>0</v>
      </c>
      <c r="G12" s="707" t="s">
        <v>16083</v>
      </c>
      <c r="H12" s="707" t="s">
        <v>16073</v>
      </c>
      <c r="I12" s="707" t="s">
        <v>10899</v>
      </c>
      <c r="J12" s="708">
        <v>599550</v>
      </c>
      <c r="K12" s="708">
        <v>599550</v>
      </c>
      <c r="L12" s="708">
        <v>42575805.109999999</v>
      </c>
      <c r="M12" s="707" t="s">
        <v>16069</v>
      </c>
      <c r="N12" s="707" t="s">
        <v>16070</v>
      </c>
      <c r="P12" s="709">
        <f t="shared" si="0"/>
        <v>71.012934884496701</v>
      </c>
    </row>
    <row r="13" spans="1:16">
      <c r="A13" s="707">
        <v>2024</v>
      </c>
      <c r="B13" s="707">
        <v>1</v>
      </c>
      <c r="D13" s="707" t="s">
        <v>16084</v>
      </c>
      <c r="E13" s="707" t="s">
        <v>99</v>
      </c>
      <c r="F13" s="707" t="str">
        <f>VLOOKUP(E13,'HS Code'!$L$4:$O$65,2,0)</f>
        <v>Petroleum</v>
      </c>
      <c r="G13" s="707" t="s">
        <v>16075</v>
      </c>
      <c r="H13" s="707" t="s">
        <v>16076</v>
      </c>
      <c r="I13" s="707" t="s">
        <v>16077</v>
      </c>
      <c r="J13" s="708">
        <v>10368</v>
      </c>
      <c r="K13" s="708">
        <v>10368</v>
      </c>
      <c r="L13" s="708">
        <v>10364597.09</v>
      </c>
      <c r="M13" s="707" t="s">
        <v>16069</v>
      </c>
      <c r="N13" s="707" t="s">
        <v>16070</v>
      </c>
      <c r="P13" s="709">
        <f t="shared" si="0"/>
        <v>999.67178722993822</v>
      </c>
    </row>
    <row r="14" spans="1:16">
      <c r="A14" s="707">
        <v>2024</v>
      </c>
      <c r="B14" s="707">
        <v>1</v>
      </c>
      <c r="D14" s="707" t="s">
        <v>16084</v>
      </c>
      <c r="E14" s="707" t="s">
        <v>101</v>
      </c>
      <c r="F14" s="707" t="str">
        <f>VLOOKUP(E14,'HS Code'!$L$4:$O$65,2,0)</f>
        <v>Petroleum</v>
      </c>
      <c r="G14" s="707" t="s">
        <v>16078</v>
      </c>
      <c r="H14" s="707" t="s">
        <v>16076</v>
      </c>
      <c r="I14" s="707" t="s">
        <v>10899</v>
      </c>
      <c r="J14" s="708">
        <v>3860</v>
      </c>
      <c r="K14" s="708">
        <v>3860</v>
      </c>
      <c r="L14" s="708">
        <v>7067052.5099999998</v>
      </c>
      <c r="M14" s="707" t="s">
        <v>16069</v>
      </c>
      <c r="N14" s="707" t="s">
        <v>16070</v>
      </c>
      <c r="P14" s="709">
        <f t="shared" si="0"/>
        <v>1830.8426191709843</v>
      </c>
    </row>
    <row r="15" spans="1:16">
      <c r="A15" s="707">
        <v>2024</v>
      </c>
      <c r="B15" s="707">
        <v>1</v>
      </c>
      <c r="D15" s="707" t="s">
        <v>16085</v>
      </c>
      <c r="E15" s="707" t="s">
        <v>99</v>
      </c>
      <c r="F15" s="707" t="str">
        <f>VLOOKUP(E15,'HS Code'!$L$4:$O$65,2,0)</f>
        <v>Petroleum</v>
      </c>
      <c r="G15" s="707" t="s">
        <v>16075</v>
      </c>
      <c r="H15" s="707" t="s">
        <v>16076</v>
      </c>
      <c r="I15" s="707" t="s">
        <v>16077</v>
      </c>
      <c r="J15" s="708">
        <v>7331</v>
      </c>
      <c r="K15" s="708">
        <v>7331</v>
      </c>
      <c r="L15" s="708">
        <v>4310070.82</v>
      </c>
      <c r="M15" s="707" t="s">
        <v>16069</v>
      </c>
      <c r="N15" s="707" t="s">
        <v>16070</v>
      </c>
      <c r="P15" s="709">
        <f t="shared" si="0"/>
        <v>587.92399672623117</v>
      </c>
    </row>
    <row r="16" spans="1:16">
      <c r="A16" s="707">
        <v>2024</v>
      </c>
      <c r="B16" s="707">
        <v>1</v>
      </c>
      <c r="D16" s="707" t="s">
        <v>16086</v>
      </c>
      <c r="E16" s="707" t="s">
        <v>101</v>
      </c>
      <c r="F16" s="707" t="str">
        <f>VLOOKUP(E16,'HS Code'!$L$4:$O$65,2,0)</f>
        <v>Petroleum</v>
      </c>
      <c r="G16" s="707" t="s">
        <v>16078</v>
      </c>
      <c r="H16" s="707" t="s">
        <v>16076</v>
      </c>
      <c r="I16" s="707" t="s">
        <v>10899</v>
      </c>
      <c r="J16" s="708">
        <v>26</v>
      </c>
      <c r="K16" s="708">
        <v>26</v>
      </c>
      <c r="L16" s="708">
        <v>451917.04</v>
      </c>
      <c r="M16" s="707" t="s">
        <v>16069</v>
      </c>
      <c r="N16" s="707" t="s">
        <v>16070</v>
      </c>
      <c r="P16" s="709">
        <f t="shared" si="0"/>
        <v>17381.424615384614</v>
      </c>
    </row>
    <row r="17" spans="1:16">
      <c r="A17" s="707">
        <v>2024</v>
      </c>
      <c r="B17" s="707">
        <v>1</v>
      </c>
      <c r="D17" s="707" t="s">
        <v>16066</v>
      </c>
      <c r="E17" s="707" t="s">
        <v>31</v>
      </c>
      <c r="F17" s="707" t="str">
        <f>VLOOKUP(E17,'HS Code'!$L$4:$O$65,2,0)</f>
        <v>Coal and Coke</v>
      </c>
      <c r="G17" s="707" t="s">
        <v>16087</v>
      </c>
      <c r="H17" s="707" t="s">
        <v>16076</v>
      </c>
      <c r="I17" s="707" t="s">
        <v>10899</v>
      </c>
      <c r="J17" s="708">
        <v>217500</v>
      </c>
      <c r="K17" s="708">
        <v>217500</v>
      </c>
      <c r="L17" s="708">
        <v>15328040.6</v>
      </c>
      <c r="M17" s="707" t="s">
        <v>16069</v>
      </c>
      <c r="N17" s="707" t="s">
        <v>16070</v>
      </c>
      <c r="P17" s="709">
        <f t="shared" si="0"/>
        <v>70.473749885057472</v>
      </c>
    </row>
    <row r="18" spans="1:16">
      <c r="A18" s="707">
        <v>2024</v>
      </c>
      <c r="B18" s="707">
        <v>1</v>
      </c>
      <c r="D18" s="707" t="s">
        <v>16066</v>
      </c>
      <c r="E18" s="707" t="s">
        <v>42</v>
      </c>
      <c r="F18" s="707" t="str">
        <f>VLOOKUP(E18,'HS Code'!$L$4:$O$65,2,0)</f>
        <v>Oils</v>
      </c>
      <c r="G18" s="707" t="s">
        <v>16088</v>
      </c>
      <c r="H18" s="707" t="s">
        <v>16073</v>
      </c>
      <c r="I18" s="707" t="s">
        <v>10899</v>
      </c>
      <c r="J18" s="708">
        <v>25200</v>
      </c>
      <c r="K18" s="708">
        <v>25200</v>
      </c>
      <c r="L18" s="708">
        <v>5433320.8799999999</v>
      </c>
      <c r="M18" s="707" t="s">
        <v>16069</v>
      </c>
      <c r="N18" s="707" t="s">
        <v>16070</v>
      </c>
      <c r="P18" s="709">
        <f t="shared" si="0"/>
        <v>215.60797142857143</v>
      </c>
    </row>
    <row r="19" spans="1:16">
      <c r="A19" s="707">
        <v>2024</v>
      </c>
      <c r="B19" s="707">
        <v>1</v>
      </c>
      <c r="D19" s="707" t="s">
        <v>16066</v>
      </c>
      <c r="E19" s="707" t="s">
        <v>48</v>
      </c>
      <c r="F19" s="707" t="str">
        <f>VLOOKUP(E19,'HS Code'!$L$4:$O$65,2,0)</f>
        <v>Oils</v>
      </c>
      <c r="G19" s="707" t="s">
        <v>16089</v>
      </c>
      <c r="H19" s="707" t="s">
        <v>16073</v>
      </c>
      <c r="I19" s="707" t="s">
        <v>10899</v>
      </c>
      <c r="J19" s="708">
        <v>50400</v>
      </c>
      <c r="K19" s="708">
        <v>50400</v>
      </c>
      <c r="L19" s="708">
        <v>10327670.1</v>
      </c>
      <c r="M19" s="707" t="s">
        <v>16069</v>
      </c>
      <c r="N19" s="707" t="s">
        <v>16070</v>
      </c>
      <c r="P19" s="709">
        <f t="shared" si="0"/>
        <v>204.91408928571428</v>
      </c>
    </row>
    <row r="20" spans="1:16">
      <c r="A20" s="707">
        <v>2024</v>
      </c>
      <c r="B20" s="707">
        <v>1</v>
      </c>
      <c r="D20" s="707" t="s">
        <v>16066</v>
      </c>
      <c r="E20" s="707" t="s">
        <v>80</v>
      </c>
      <c r="F20" s="707" t="str">
        <f>VLOOKUP(E20,'HS Code'!$L$4:$O$65,2,0)</f>
        <v>Petroleum</v>
      </c>
      <c r="G20" s="707" t="s">
        <v>16090</v>
      </c>
      <c r="H20" s="707" t="s">
        <v>16076</v>
      </c>
      <c r="I20" s="707" t="s">
        <v>16077</v>
      </c>
      <c r="J20" s="708">
        <v>14</v>
      </c>
      <c r="K20" s="708">
        <v>1.006</v>
      </c>
      <c r="L20" s="708">
        <v>212413.09</v>
      </c>
      <c r="M20" s="707" t="s">
        <v>16069</v>
      </c>
      <c r="N20" s="707" t="s">
        <v>16070</v>
      </c>
      <c r="P20" s="709">
        <f t="shared" si="0"/>
        <v>15172.363571428572</v>
      </c>
    </row>
    <row r="21" spans="1:16">
      <c r="A21" s="707">
        <v>2024</v>
      </c>
      <c r="B21" s="707">
        <v>1</v>
      </c>
      <c r="D21" s="707" t="s">
        <v>16066</v>
      </c>
      <c r="E21" s="707" t="s">
        <v>85</v>
      </c>
      <c r="F21" s="707" t="str">
        <f>VLOOKUP(E21,'HS Code'!$L$4:$O$65,2,0)</f>
        <v>Petroleum</v>
      </c>
      <c r="G21" s="707" t="s">
        <v>16091</v>
      </c>
      <c r="H21" s="707" t="s">
        <v>16076</v>
      </c>
      <c r="I21" s="707" t="s">
        <v>16077</v>
      </c>
      <c r="J21" s="708">
        <v>10</v>
      </c>
      <c r="K21" s="708">
        <v>10</v>
      </c>
      <c r="L21" s="708">
        <v>6286.45</v>
      </c>
      <c r="M21" s="707" t="s">
        <v>16069</v>
      </c>
      <c r="N21" s="707" t="s">
        <v>16070</v>
      </c>
      <c r="P21" s="709">
        <f t="shared" si="0"/>
        <v>628.64499999999998</v>
      </c>
    </row>
    <row r="22" spans="1:16">
      <c r="A22" s="707">
        <v>2024</v>
      </c>
      <c r="B22" s="707">
        <v>1</v>
      </c>
      <c r="D22" s="707" t="s">
        <v>16066</v>
      </c>
      <c r="E22" s="707" t="s">
        <v>99</v>
      </c>
      <c r="F22" s="707" t="str">
        <f>VLOOKUP(E22,'HS Code'!$L$4:$O$65,2,0)</f>
        <v>Petroleum</v>
      </c>
      <c r="G22" s="707" t="s">
        <v>16075</v>
      </c>
      <c r="H22" s="707" t="s">
        <v>16076</v>
      </c>
      <c r="I22" s="707" t="s">
        <v>16077</v>
      </c>
      <c r="J22" s="708">
        <v>48538</v>
      </c>
      <c r="K22" s="708">
        <v>48538</v>
      </c>
      <c r="L22" s="708">
        <v>7320890.7199999997</v>
      </c>
      <c r="M22" s="707" t="s">
        <v>16069</v>
      </c>
      <c r="N22" s="707" t="s">
        <v>16070</v>
      </c>
      <c r="P22" s="709">
        <f t="shared" si="0"/>
        <v>150.82802587663272</v>
      </c>
    </row>
    <row r="23" spans="1:16">
      <c r="A23" s="707">
        <v>2024</v>
      </c>
      <c r="B23" s="707">
        <v>1</v>
      </c>
      <c r="D23" s="707" t="s">
        <v>16066</v>
      </c>
      <c r="E23" s="707" t="s">
        <v>101</v>
      </c>
      <c r="F23" s="707" t="str">
        <f>VLOOKUP(E23,'HS Code'!$L$4:$O$65,2,0)</f>
        <v>Petroleum</v>
      </c>
      <c r="G23" s="707" t="s">
        <v>16078</v>
      </c>
      <c r="H23" s="707" t="s">
        <v>16076</v>
      </c>
      <c r="I23" s="707" t="s">
        <v>10899</v>
      </c>
      <c r="J23" s="708">
        <v>45301.48</v>
      </c>
      <c r="K23" s="708">
        <v>45301.48</v>
      </c>
      <c r="L23" s="708">
        <v>7703014.1900000004</v>
      </c>
      <c r="M23" s="707" t="s">
        <v>16069</v>
      </c>
      <c r="N23" s="707" t="s">
        <v>16070</v>
      </c>
      <c r="P23" s="709">
        <f t="shared" si="0"/>
        <v>170.03890800035671</v>
      </c>
    </row>
    <row r="24" spans="1:16">
      <c r="A24" s="707">
        <v>2024</v>
      </c>
      <c r="B24" s="707">
        <v>1</v>
      </c>
      <c r="D24" s="707" t="s">
        <v>16066</v>
      </c>
      <c r="E24" s="707" t="s">
        <v>105</v>
      </c>
      <c r="F24" s="707" t="str">
        <f>VLOOKUP(E24,'HS Code'!$L$4:$O$65,2,0)</f>
        <v>Petroleum</v>
      </c>
      <c r="G24" s="707" t="s">
        <v>16092</v>
      </c>
      <c r="H24" s="707" t="s">
        <v>16076</v>
      </c>
      <c r="I24" s="707" t="s">
        <v>16077</v>
      </c>
      <c r="J24" s="708">
        <v>4950</v>
      </c>
      <c r="K24" s="708">
        <v>4950</v>
      </c>
      <c r="L24" s="708">
        <v>1257416.71</v>
      </c>
      <c r="M24" s="707" t="s">
        <v>16069</v>
      </c>
      <c r="N24" s="707" t="s">
        <v>16070</v>
      </c>
      <c r="P24" s="709">
        <f t="shared" si="0"/>
        <v>254.02357777777777</v>
      </c>
    </row>
    <row r="25" spans="1:16">
      <c r="A25" s="707">
        <v>2024</v>
      </c>
      <c r="B25" s="707">
        <v>1</v>
      </c>
      <c r="D25" s="707" t="s">
        <v>16066</v>
      </c>
      <c r="E25" s="707" t="s">
        <v>109</v>
      </c>
      <c r="F25" s="707" t="str">
        <f>VLOOKUP(E25,'HS Code'!$L$4:$O$65,2,0)</f>
        <v>Petroleum</v>
      </c>
      <c r="G25" s="707" t="s">
        <v>16079</v>
      </c>
      <c r="H25" s="707" t="s">
        <v>16076</v>
      </c>
      <c r="I25" s="707" t="s">
        <v>16077</v>
      </c>
      <c r="J25" s="708">
        <v>285</v>
      </c>
      <c r="K25" s="708">
        <v>285</v>
      </c>
      <c r="L25" s="708">
        <v>126123.52</v>
      </c>
      <c r="M25" s="707" t="s">
        <v>16069</v>
      </c>
      <c r="N25" s="707" t="s">
        <v>16070</v>
      </c>
      <c r="P25" s="709">
        <f t="shared" si="0"/>
        <v>442.5386666666667</v>
      </c>
    </row>
    <row r="26" spans="1:16">
      <c r="A26" s="707">
        <v>2024</v>
      </c>
      <c r="B26" s="707">
        <v>1</v>
      </c>
      <c r="D26" s="707" t="s">
        <v>16066</v>
      </c>
      <c r="E26" s="707" t="s">
        <v>111</v>
      </c>
      <c r="F26" s="707" t="str">
        <f>VLOOKUP(E26,'HS Code'!$L$4:$O$65,2,0)</f>
        <v>Petroleum</v>
      </c>
      <c r="G26" s="707" t="s">
        <v>16080</v>
      </c>
      <c r="H26" s="707" t="s">
        <v>16076</v>
      </c>
      <c r="I26" s="707" t="s">
        <v>16077</v>
      </c>
      <c r="J26" s="708">
        <v>40370</v>
      </c>
      <c r="K26" s="708">
        <v>40370</v>
      </c>
      <c r="L26" s="708">
        <v>5473159.1900000004</v>
      </c>
      <c r="M26" s="707" t="s">
        <v>16069</v>
      </c>
      <c r="N26" s="707" t="s">
        <v>16070</v>
      </c>
      <c r="P26" s="709">
        <f t="shared" si="0"/>
        <v>135.57491181570475</v>
      </c>
    </row>
    <row r="27" spans="1:16">
      <c r="A27" s="707">
        <v>2024</v>
      </c>
      <c r="B27" s="707">
        <v>1</v>
      </c>
      <c r="D27" s="707" t="s">
        <v>16066</v>
      </c>
      <c r="E27" s="707" t="s">
        <v>113</v>
      </c>
      <c r="F27" s="707" t="str">
        <f>VLOOKUP(E27,'HS Code'!$L$4:$O$65,2,0)</f>
        <v>Petroleum</v>
      </c>
      <c r="G27" s="707" t="s">
        <v>16081</v>
      </c>
      <c r="H27" s="707" t="s">
        <v>16076</v>
      </c>
      <c r="I27" s="707" t="s">
        <v>16077</v>
      </c>
      <c r="J27" s="708">
        <v>7586</v>
      </c>
      <c r="K27" s="708">
        <v>7586</v>
      </c>
      <c r="L27" s="708">
        <v>1679699.44</v>
      </c>
      <c r="M27" s="707" t="s">
        <v>16069</v>
      </c>
      <c r="N27" s="707" t="s">
        <v>16070</v>
      </c>
      <c r="P27" s="709">
        <f t="shared" si="0"/>
        <v>221.42096493540731</v>
      </c>
    </row>
    <row r="28" spans="1:16">
      <c r="A28" s="707">
        <v>2024</v>
      </c>
      <c r="B28" s="707">
        <v>1</v>
      </c>
      <c r="D28" s="707" t="s">
        <v>16066</v>
      </c>
      <c r="E28" s="707" t="s">
        <v>130</v>
      </c>
      <c r="F28" s="707">
        <f>VLOOKUP(E28,'HS Code'!$L$4:$O$65,2,0)</f>
        <v>0</v>
      </c>
      <c r="G28" s="707" t="s">
        <v>16093</v>
      </c>
      <c r="H28" s="707" t="s">
        <v>16076</v>
      </c>
      <c r="I28" s="707" t="s">
        <v>10899</v>
      </c>
      <c r="J28" s="708">
        <v>7</v>
      </c>
      <c r="K28" s="708">
        <v>7</v>
      </c>
      <c r="L28" s="708">
        <v>27539.42</v>
      </c>
      <c r="M28" s="707" t="s">
        <v>16069</v>
      </c>
      <c r="N28" s="707" t="s">
        <v>16070</v>
      </c>
      <c r="P28" s="709">
        <f t="shared" si="0"/>
        <v>3934.2028571428568</v>
      </c>
    </row>
    <row r="29" spans="1:16">
      <c r="A29" s="707">
        <v>2024</v>
      </c>
      <c r="B29" s="707">
        <v>1</v>
      </c>
      <c r="D29" s="707" t="s">
        <v>16066</v>
      </c>
      <c r="E29" s="707" t="s">
        <v>145</v>
      </c>
      <c r="F29" s="707">
        <f>VLOOKUP(E29,'HS Code'!$L$4:$O$65,2,0)</f>
        <v>0</v>
      </c>
      <c r="G29" s="707" t="s">
        <v>16094</v>
      </c>
      <c r="H29" s="707" t="s">
        <v>16073</v>
      </c>
      <c r="I29" s="707" t="s">
        <v>10899</v>
      </c>
      <c r="J29" s="708">
        <v>739100</v>
      </c>
      <c r="K29" s="708">
        <v>739100</v>
      </c>
      <c r="L29" s="708">
        <v>157049601.96000001</v>
      </c>
      <c r="M29" s="707" t="s">
        <v>16069</v>
      </c>
      <c r="N29" s="707" t="s">
        <v>16070</v>
      </c>
      <c r="P29" s="709">
        <f t="shared" si="0"/>
        <v>212.48762273034774</v>
      </c>
    </row>
    <row r="30" spans="1:16">
      <c r="A30" s="707">
        <v>2024</v>
      </c>
      <c r="B30" s="707">
        <v>1</v>
      </c>
      <c r="D30" s="707" t="s">
        <v>16066</v>
      </c>
      <c r="E30" s="707" t="s">
        <v>148</v>
      </c>
      <c r="F30" s="707">
        <f>VLOOKUP(E30,'HS Code'!$L$4:$O$65,2,0)</f>
        <v>0</v>
      </c>
      <c r="G30" s="707" t="s">
        <v>16082</v>
      </c>
      <c r="H30" s="707" t="s">
        <v>16073</v>
      </c>
      <c r="I30" s="707" t="s">
        <v>10899</v>
      </c>
      <c r="J30" s="708">
        <v>14000</v>
      </c>
      <c r="K30" s="708">
        <v>14000</v>
      </c>
      <c r="L30" s="708">
        <v>1731659.13</v>
      </c>
      <c r="M30" s="707" t="s">
        <v>16069</v>
      </c>
      <c r="N30" s="707" t="s">
        <v>16070</v>
      </c>
      <c r="P30" s="709">
        <f t="shared" si="0"/>
        <v>123.68993785714285</v>
      </c>
    </row>
    <row r="31" spans="1:16">
      <c r="A31" s="707">
        <v>2024</v>
      </c>
      <c r="B31" s="707">
        <v>1</v>
      </c>
      <c r="D31" s="707" t="s">
        <v>16066</v>
      </c>
      <c r="E31" s="707" t="s">
        <v>171</v>
      </c>
      <c r="F31" s="707">
        <f>VLOOKUP(E31,'HS Code'!$L$4:$O$65,2,0)</f>
        <v>0</v>
      </c>
      <c r="G31" s="707" t="s">
        <v>16095</v>
      </c>
      <c r="H31" s="707" t="s">
        <v>16073</v>
      </c>
      <c r="I31" s="707" t="s">
        <v>10899</v>
      </c>
      <c r="J31" s="708">
        <v>18520</v>
      </c>
      <c r="K31" s="708">
        <v>18520</v>
      </c>
      <c r="L31" s="708">
        <v>1885004.27</v>
      </c>
      <c r="M31" s="707" t="s">
        <v>16069</v>
      </c>
      <c r="N31" s="707" t="s">
        <v>16070</v>
      </c>
      <c r="P31" s="709">
        <f t="shared" si="0"/>
        <v>101.78208801295897</v>
      </c>
    </row>
    <row r="32" spans="1:16">
      <c r="A32" s="707">
        <v>2024</v>
      </c>
      <c r="B32" s="707">
        <v>1</v>
      </c>
      <c r="D32" s="707" t="s">
        <v>16096</v>
      </c>
      <c r="E32" s="707" t="s">
        <v>99</v>
      </c>
      <c r="F32" s="707" t="str">
        <f>VLOOKUP(E32,'HS Code'!$L$4:$O$65,2,0)</f>
        <v>Petroleum</v>
      </c>
      <c r="G32" s="707" t="s">
        <v>16075</v>
      </c>
      <c r="H32" s="707" t="s">
        <v>16076</v>
      </c>
      <c r="I32" s="707" t="s">
        <v>16077</v>
      </c>
      <c r="J32" s="708">
        <v>891</v>
      </c>
      <c r="K32" s="708">
        <v>889.46</v>
      </c>
      <c r="L32" s="708">
        <v>2160286.9500000002</v>
      </c>
      <c r="M32" s="707" t="s">
        <v>16069</v>
      </c>
      <c r="N32" s="707" t="s">
        <v>16070</v>
      </c>
      <c r="P32" s="709">
        <f t="shared" si="0"/>
        <v>2424.5644781144783</v>
      </c>
    </row>
    <row r="33" spans="1:16">
      <c r="A33" s="707">
        <v>2024</v>
      </c>
      <c r="B33" s="707">
        <v>1</v>
      </c>
      <c r="D33" s="707" t="s">
        <v>16096</v>
      </c>
      <c r="E33" s="707" t="s">
        <v>101</v>
      </c>
      <c r="F33" s="707" t="str">
        <f>VLOOKUP(E33,'HS Code'!$L$4:$O$65,2,0)</f>
        <v>Petroleum</v>
      </c>
      <c r="G33" s="707" t="s">
        <v>16078</v>
      </c>
      <c r="H33" s="707" t="s">
        <v>16076</v>
      </c>
      <c r="I33" s="707" t="s">
        <v>10899</v>
      </c>
      <c r="J33" s="708">
        <v>344.7</v>
      </c>
      <c r="K33" s="708">
        <v>344.7</v>
      </c>
      <c r="L33" s="708">
        <v>898098.24</v>
      </c>
      <c r="M33" s="707" t="s">
        <v>16069</v>
      </c>
      <c r="N33" s="707" t="s">
        <v>16070</v>
      </c>
      <c r="P33" s="709">
        <f t="shared" si="0"/>
        <v>2605.4489120974763</v>
      </c>
    </row>
    <row r="34" spans="1:16">
      <c r="A34" s="707">
        <v>2024</v>
      </c>
      <c r="B34" s="707">
        <v>1</v>
      </c>
      <c r="D34" s="707" t="s">
        <v>16096</v>
      </c>
      <c r="E34" s="707" t="s">
        <v>103</v>
      </c>
      <c r="F34" s="707" t="str">
        <f>VLOOKUP(E34,'HS Code'!$L$4:$O$65,2,0)</f>
        <v>Petroleum</v>
      </c>
      <c r="G34" s="707" t="s">
        <v>16097</v>
      </c>
      <c r="H34" s="707" t="s">
        <v>16076</v>
      </c>
      <c r="I34" s="707" t="s">
        <v>16077</v>
      </c>
      <c r="J34" s="708">
        <v>1200</v>
      </c>
      <c r="K34" s="708">
        <v>1200</v>
      </c>
      <c r="L34" s="708">
        <v>1662415.22</v>
      </c>
      <c r="M34" s="707" t="s">
        <v>16069</v>
      </c>
      <c r="N34" s="707" t="s">
        <v>16070</v>
      </c>
      <c r="P34" s="709">
        <f t="shared" si="0"/>
        <v>1385.3460166666666</v>
      </c>
    </row>
    <row r="35" spans="1:16">
      <c r="A35" s="707">
        <v>2024</v>
      </c>
      <c r="B35" s="707">
        <v>1</v>
      </c>
      <c r="D35" s="707" t="s">
        <v>16096</v>
      </c>
      <c r="E35" s="707" t="s">
        <v>109</v>
      </c>
      <c r="F35" s="707" t="str">
        <f>VLOOKUP(E35,'HS Code'!$L$4:$O$65,2,0)</f>
        <v>Petroleum</v>
      </c>
      <c r="G35" s="707" t="s">
        <v>16079</v>
      </c>
      <c r="H35" s="707" t="s">
        <v>16076</v>
      </c>
      <c r="I35" s="707" t="s">
        <v>16077</v>
      </c>
      <c r="J35" s="708">
        <v>182.19</v>
      </c>
      <c r="K35" s="708">
        <v>182.19</v>
      </c>
      <c r="L35" s="708">
        <v>1505599.72</v>
      </c>
      <c r="M35" s="707" t="s">
        <v>16069</v>
      </c>
      <c r="N35" s="707" t="s">
        <v>16070</v>
      </c>
      <c r="P35" s="709">
        <f t="shared" si="0"/>
        <v>8263.8987869806242</v>
      </c>
    </row>
    <row r="36" spans="1:16">
      <c r="A36" s="707">
        <v>2024</v>
      </c>
      <c r="B36" s="707">
        <v>1</v>
      </c>
      <c r="D36" s="707" t="s">
        <v>16098</v>
      </c>
      <c r="E36" s="707" t="s">
        <v>76</v>
      </c>
      <c r="F36" s="707" t="str">
        <f>VLOOKUP(E36,'HS Code'!$L$4:$O$65,2,0)</f>
        <v>Petroleum</v>
      </c>
      <c r="G36" s="707" t="s">
        <v>16099</v>
      </c>
      <c r="H36" s="707" t="s">
        <v>16076</v>
      </c>
      <c r="I36" s="707" t="s">
        <v>16077</v>
      </c>
      <c r="J36" s="708">
        <v>105600</v>
      </c>
      <c r="K36" s="708">
        <v>105600</v>
      </c>
      <c r="L36" s="708">
        <v>14358586.25</v>
      </c>
      <c r="M36" s="707" t="s">
        <v>16069</v>
      </c>
      <c r="N36" s="707" t="s">
        <v>16070</v>
      </c>
      <c r="P36" s="709">
        <f t="shared" si="0"/>
        <v>135.97146070075758</v>
      </c>
    </row>
    <row r="37" spans="1:16">
      <c r="A37" s="707">
        <v>2024</v>
      </c>
      <c r="B37" s="707">
        <v>1</v>
      </c>
      <c r="D37" s="707" t="s">
        <v>16100</v>
      </c>
      <c r="E37" s="707" t="s">
        <v>101</v>
      </c>
      <c r="F37" s="707" t="str">
        <f>VLOOKUP(E37,'HS Code'!$L$4:$O$65,2,0)</f>
        <v>Petroleum</v>
      </c>
      <c r="G37" s="707" t="s">
        <v>16078</v>
      </c>
      <c r="H37" s="707" t="s">
        <v>16076</v>
      </c>
      <c r="I37" s="707" t="s">
        <v>10899</v>
      </c>
      <c r="J37" s="708">
        <v>1.6</v>
      </c>
      <c r="K37" s="708">
        <v>1.6</v>
      </c>
      <c r="L37" s="708">
        <v>26350.84</v>
      </c>
      <c r="M37" s="707" t="s">
        <v>16069</v>
      </c>
      <c r="N37" s="707" t="s">
        <v>16070</v>
      </c>
      <c r="P37" s="709">
        <f t="shared" si="0"/>
        <v>16469.274999999998</v>
      </c>
    </row>
    <row r="38" spans="1:16">
      <c r="A38" s="707">
        <v>2024</v>
      </c>
      <c r="B38" s="707">
        <v>1</v>
      </c>
      <c r="D38" s="707" t="s">
        <v>16100</v>
      </c>
      <c r="E38" s="707" t="s">
        <v>113</v>
      </c>
      <c r="F38" s="707" t="str">
        <f>VLOOKUP(E38,'HS Code'!$L$4:$O$65,2,0)</f>
        <v>Petroleum</v>
      </c>
      <c r="G38" s="707" t="s">
        <v>16081</v>
      </c>
      <c r="H38" s="707" t="s">
        <v>16076</v>
      </c>
      <c r="I38" s="707" t="s">
        <v>16077</v>
      </c>
      <c r="J38" s="708">
        <v>0.7</v>
      </c>
      <c r="K38" s="708">
        <v>0.7</v>
      </c>
      <c r="L38" s="708">
        <v>12196.26</v>
      </c>
      <c r="M38" s="707" t="s">
        <v>16069</v>
      </c>
      <c r="N38" s="707" t="s">
        <v>16070</v>
      </c>
      <c r="P38" s="709">
        <f t="shared" si="0"/>
        <v>17423.228571428572</v>
      </c>
    </row>
    <row r="39" spans="1:16">
      <c r="A39" s="707">
        <v>2024</v>
      </c>
      <c r="B39" s="707">
        <v>1</v>
      </c>
      <c r="D39" s="707" t="s">
        <v>16101</v>
      </c>
      <c r="E39" s="707" t="s">
        <v>113</v>
      </c>
      <c r="F39" s="707" t="str">
        <f>VLOOKUP(E39,'HS Code'!$L$4:$O$65,2,0)</f>
        <v>Petroleum</v>
      </c>
      <c r="G39" s="707" t="s">
        <v>16081</v>
      </c>
      <c r="H39" s="707" t="s">
        <v>16076</v>
      </c>
      <c r="I39" s="707" t="s">
        <v>16077</v>
      </c>
      <c r="J39" s="708">
        <v>18920</v>
      </c>
      <c r="K39" s="708">
        <v>18920</v>
      </c>
      <c r="L39" s="708">
        <v>4567976.58</v>
      </c>
      <c r="M39" s="707" t="s">
        <v>16069</v>
      </c>
      <c r="N39" s="707" t="s">
        <v>16070</v>
      </c>
      <c r="P39" s="709">
        <f t="shared" si="0"/>
        <v>241.43639429175477</v>
      </c>
    </row>
    <row r="40" spans="1:16">
      <c r="A40" s="707">
        <v>2024</v>
      </c>
      <c r="B40" s="707">
        <v>1</v>
      </c>
      <c r="D40" s="707" t="s">
        <v>16102</v>
      </c>
      <c r="E40" s="707" t="s">
        <v>99</v>
      </c>
      <c r="F40" s="707" t="str">
        <f>VLOOKUP(E40,'HS Code'!$L$4:$O$65,2,0)</f>
        <v>Petroleum</v>
      </c>
      <c r="G40" s="707" t="s">
        <v>16075</v>
      </c>
      <c r="H40" s="707" t="s">
        <v>16076</v>
      </c>
      <c r="I40" s="707" t="s">
        <v>16077</v>
      </c>
      <c r="J40" s="708">
        <v>12205.1</v>
      </c>
      <c r="K40" s="708">
        <v>12205.1</v>
      </c>
      <c r="L40" s="708">
        <v>8885782.0299999993</v>
      </c>
      <c r="M40" s="707" t="s">
        <v>16069</v>
      </c>
      <c r="N40" s="707" t="s">
        <v>16070</v>
      </c>
      <c r="P40" s="709">
        <f t="shared" si="0"/>
        <v>728.0384454039704</v>
      </c>
    </row>
    <row r="41" spans="1:16">
      <c r="A41" s="707">
        <v>2024</v>
      </c>
      <c r="B41" s="707">
        <v>1</v>
      </c>
      <c r="D41" s="707" t="s">
        <v>16103</v>
      </c>
      <c r="E41" s="707" t="s">
        <v>99</v>
      </c>
      <c r="F41" s="707" t="str">
        <f>VLOOKUP(E41,'HS Code'!$L$4:$O$65,2,0)</f>
        <v>Petroleum</v>
      </c>
      <c r="G41" s="707" t="s">
        <v>16075</v>
      </c>
      <c r="H41" s="707" t="s">
        <v>16076</v>
      </c>
      <c r="I41" s="707" t="s">
        <v>16077</v>
      </c>
      <c r="J41" s="708">
        <v>436</v>
      </c>
      <c r="K41" s="708">
        <v>436</v>
      </c>
      <c r="L41" s="708">
        <v>609844.81000000006</v>
      </c>
      <c r="M41" s="707" t="s">
        <v>16069</v>
      </c>
      <c r="N41" s="707" t="s">
        <v>16070</v>
      </c>
      <c r="P41" s="709">
        <f t="shared" si="0"/>
        <v>1398.726628440367</v>
      </c>
    </row>
    <row r="42" spans="1:16">
      <c r="A42" s="707">
        <v>2024</v>
      </c>
      <c r="B42" s="707">
        <v>1</v>
      </c>
      <c r="D42" s="707" t="s">
        <v>16104</v>
      </c>
      <c r="E42" s="707" t="s">
        <v>99</v>
      </c>
      <c r="F42" s="707" t="str">
        <f>VLOOKUP(E42,'HS Code'!$L$4:$O$65,2,0)</f>
        <v>Petroleum</v>
      </c>
      <c r="G42" s="707" t="s">
        <v>16075</v>
      </c>
      <c r="H42" s="707" t="s">
        <v>16076</v>
      </c>
      <c r="I42" s="707" t="s">
        <v>16077</v>
      </c>
      <c r="J42" s="708">
        <v>7532.25</v>
      </c>
      <c r="K42" s="708">
        <v>7532.25</v>
      </c>
      <c r="L42" s="708">
        <v>3360940.45</v>
      </c>
      <c r="M42" s="707" t="s">
        <v>16069</v>
      </c>
      <c r="N42" s="707" t="s">
        <v>16070</v>
      </c>
      <c r="P42" s="709">
        <f t="shared" si="0"/>
        <v>446.20670450396631</v>
      </c>
    </row>
    <row r="43" spans="1:16">
      <c r="A43" s="707">
        <v>2024</v>
      </c>
      <c r="B43" s="707">
        <v>1</v>
      </c>
      <c r="D43" s="707" t="s">
        <v>16104</v>
      </c>
      <c r="E43" s="707" t="s">
        <v>101</v>
      </c>
      <c r="F43" s="707" t="str">
        <f>VLOOKUP(E43,'HS Code'!$L$4:$O$65,2,0)</f>
        <v>Petroleum</v>
      </c>
      <c r="G43" s="707" t="s">
        <v>16078</v>
      </c>
      <c r="H43" s="707" t="s">
        <v>16076</v>
      </c>
      <c r="I43" s="707" t="s">
        <v>10899</v>
      </c>
      <c r="J43" s="708">
        <v>68074.399999999994</v>
      </c>
      <c r="K43" s="708">
        <v>68074.399999999994</v>
      </c>
      <c r="L43" s="708">
        <v>16397882.619999999</v>
      </c>
      <c r="M43" s="707" t="s">
        <v>16069</v>
      </c>
      <c r="N43" s="707" t="s">
        <v>16070</v>
      </c>
      <c r="P43" s="709">
        <f t="shared" si="0"/>
        <v>240.88177964109857</v>
      </c>
    </row>
    <row r="44" spans="1:16">
      <c r="A44" s="707">
        <v>2024</v>
      </c>
      <c r="B44" s="707">
        <v>1</v>
      </c>
      <c r="D44" s="707" t="s">
        <v>16104</v>
      </c>
      <c r="E44" s="707" t="s">
        <v>107</v>
      </c>
      <c r="F44" s="707" t="str">
        <f>VLOOKUP(E44,'HS Code'!$L$4:$O$65,2,0)</f>
        <v>Petroleum</v>
      </c>
      <c r="G44" s="707" t="s">
        <v>16105</v>
      </c>
      <c r="H44" s="707" t="s">
        <v>16076</v>
      </c>
      <c r="I44" s="707" t="s">
        <v>16077</v>
      </c>
      <c r="J44" s="708">
        <v>156971</v>
      </c>
      <c r="K44" s="708">
        <v>156971</v>
      </c>
      <c r="L44" s="708">
        <v>26473268.75</v>
      </c>
      <c r="M44" s="707" t="s">
        <v>16069</v>
      </c>
      <c r="N44" s="707" t="s">
        <v>16070</v>
      </c>
      <c r="P44" s="709">
        <f t="shared" si="0"/>
        <v>168.6506982181422</v>
      </c>
    </row>
    <row r="45" spans="1:16">
      <c r="A45" s="707">
        <v>2024</v>
      </c>
      <c r="B45" s="707">
        <v>1</v>
      </c>
      <c r="D45" s="707" t="s">
        <v>16104</v>
      </c>
      <c r="E45" s="707" t="s">
        <v>109</v>
      </c>
      <c r="F45" s="707" t="str">
        <f>VLOOKUP(E45,'HS Code'!$L$4:$O$65,2,0)</f>
        <v>Petroleum</v>
      </c>
      <c r="G45" s="707" t="s">
        <v>16079</v>
      </c>
      <c r="H45" s="707" t="s">
        <v>16076</v>
      </c>
      <c r="I45" s="707" t="s">
        <v>16077</v>
      </c>
      <c r="J45" s="708">
        <v>329</v>
      </c>
      <c r="K45" s="708">
        <v>329</v>
      </c>
      <c r="L45" s="708">
        <v>44599</v>
      </c>
      <c r="M45" s="707" t="s">
        <v>16069</v>
      </c>
      <c r="N45" s="707" t="s">
        <v>16070</v>
      </c>
      <c r="P45" s="709">
        <f t="shared" si="0"/>
        <v>135.55927051671733</v>
      </c>
    </row>
    <row r="46" spans="1:16">
      <c r="A46" s="707">
        <v>2024</v>
      </c>
      <c r="B46" s="707">
        <v>1</v>
      </c>
      <c r="D46" s="707" t="s">
        <v>16104</v>
      </c>
      <c r="E46" s="707" t="s">
        <v>111</v>
      </c>
      <c r="F46" s="707" t="str">
        <f>VLOOKUP(E46,'HS Code'!$L$4:$O$65,2,0)</f>
        <v>Petroleum</v>
      </c>
      <c r="G46" s="707" t="s">
        <v>16080</v>
      </c>
      <c r="H46" s="707" t="s">
        <v>16076</v>
      </c>
      <c r="I46" s="707" t="s">
        <v>16077</v>
      </c>
      <c r="J46" s="708">
        <v>1493395</v>
      </c>
      <c r="K46" s="708">
        <v>1493395</v>
      </c>
      <c r="L46" s="708">
        <v>266131205.02000001</v>
      </c>
      <c r="M46" s="707" t="s">
        <v>16069</v>
      </c>
      <c r="N46" s="707" t="s">
        <v>16070</v>
      </c>
      <c r="P46" s="709">
        <f t="shared" si="0"/>
        <v>178.2055015719217</v>
      </c>
    </row>
    <row r="47" spans="1:16">
      <c r="A47" s="707">
        <v>2024</v>
      </c>
      <c r="B47" s="707">
        <v>1</v>
      </c>
      <c r="D47" s="707" t="s">
        <v>16104</v>
      </c>
      <c r="E47" s="707" t="s">
        <v>113</v>
      </c>
      <c r="F47" s="707" t="str">
        <f>VLOOKUP(E47,'HS Code'!$L$4:$O$65,2,0)</f>
        <v>Petroleum</v>
      </c>
      <c r="G47" s="707" t="s">
        <v>16081</v>
      </c>
      <c r="H47" s="707" t="s">
        <v>16076</v>
      </c>
      <c r="I47" s="707" t="s">
        <v>16077</v>
      </c>
      <c r="J47" s="708">
        <v>61930</v>
      </c>
      <c r="K47" s="708">
        <v>61930</v>
      </c>
      <c r="L47" s="708">
        <v>12980063.18</v>
      </c>
      <c r="M47" s="707" t="s">
        <v>16069</v>
      </c>
      <c r="N47" s="707" t="s">
        <v>16070</v>
      </c>
      <c r="P47" s="709">
        <f t="shared" si="0"/>
        <v>209.59249442919426</v>
      </c>
    </row>
    <row r="48" spans="1:16">
      <c r="A48" s="707">
        <v>2024</v>
      </c>
      <c r="B48" s="707">
        <v>1</v>
      </c>
      <c r="D48" s="707" t="s">
        <v>16104</v>
      </c>
      <c r="E48" s="707" t="s">
        <v>148</v>
      </c>
      <c r="F48" s="707">
        <f>VLOOKUP(E48,'HS Code'!$L$4:$O$65,2,0)</f>
        <v>0</v>
      </c>
      <c r="G48" s="707" t="s">
        <v>16082</v>
      </c>
      <c r="H48" s="707" t="s">
        <v>16073</v>
      </c>
      <c r="I48" s="707" t="s">
        <v>10899</v>
      </c>
      <c r="J48" s="708">
        <v>17252</v>
      </c>
      <c r="K48" s="708">
        <v>17252</v>
      </c>
      <c r="L48" s="708">
        <v>10256210.439999999</v>
      </c>
      <c r="M48" s="707" t="s">
        <v>16069</v>
      </c>
      <c r="N48" s="707" t="s">
        <v>16070</v>
      </c>
      <c r="P48" s="709">
        <f t="shared" si="0"/>
        <v>594.49399721771385</v>
      </c>
    </row>
    <row r="49" spans="1:16">
      <c r="A49" s="707">
        <v>2024</v>
      </c>
      <c r="B49" s="707">
        <v>1</v>
      </c>
      <c r="D49" s="707" t="s">
        <v>16104</v>
      </c>
      <c r="E49" s="707" t="s">
        <v>156</v>
      </c>
      <c r="F49" s="707">
        <f>VLOOKUP(E49,'HS Code'!$L$4:$O$65,2,0)</f>
        <v>0</v>
      </c>
      <c r="G49" s="707" t="s">
        <v>16072</v>
      </c>
      <c r="H49" s="707" t="s">
        <v>16073</v>
      </c>
      <c r="I49" s="707" t="s">
        <v>10899</v>
      </c>
      <c r="J49" s="708">
        <v>25000</v>
      </c>
      <c r="K49" s="708">
        <v>25000</v>
      </c>
      <c r="L49" s="708">
        <v>2002423.46</v>
      </c>
      <c r="M49" s="707" t="s">
        <v>16069</v>
      </c>
      <c r="N49" s="707" t="s">
        <v>16070</v>
      </c>
      <c r="P49" s="709">
        <f t="shared" si="0"/>
        <v>80.096938399999999</v>
      </c>
    </row>
    <row r="50" spans="1:16">
      <c r="A50" s="707">
        <v>2024</v>
      </c>
      <c r="B50" s="707">
        <v>1</v>
      </c>
      <c r="D50" s="707" t="s">
        <v>16104</v>
      </c>
      <c r="E50" s="707" t="s">
        <v>169</v>
      </c>
      <c r="F50" s="707">
        <f>VLOOKUP(E50,'HS Code'!$L$4:$O$65,2,0)</f>
        <v>0</v>
      </c>
      <c r="G50" s="707" t="s">
        <v>16067</v>
      </c>
      <c r="H50" s="707" t="s">
        <v>16068</v>
      </c>
      <c r="I50" s="707" t="s">
        <v>10899</v>
      </c>
      <c r="J50" s="708">
        <v>20</v>
      </c>
      <c r="K50" s="708">
        <v>20</v>
      </c>
      <c r="L50" s="708">
        <v>12915.13</v>
      </c>
      <c r="M50" s="707" t="s">
        <v>16069</v>
      </c>
      <c r="N50" s="707" t="s">
        <v>16070</v>
      </c>
      <c r="P50" s="709">
        <f t="shared" si="0"/>
        <v>645.75649999999996</v>
      </c>
    </row>
    <row r="51" spans="1:16">
      <c r="A51" s="707">
        <v>2024</v>
      </c>
      <c r="B51" s="707">
        <v>1</v>
      </c>
      <c r="D51" s="707" t="s">
        <v>16106</v>
      </c>
      <c r="E51" s="707" t="s">
        <v>159</v>
      </c>
      <c r="F51" s="707">
        <f>VLOOKUP(E51,'HS Code'!$L$4:$O$65,2,0)</f>
        <v>0</v>
      </c>
      <c r="G51" s="707" t="s">
        <v>16083</v>
      </c>
      <c r="H51" s="707" t="s">
        <v>16073</v>
      </c>
      <c r="I51" s="707" t="s">
        <v>10899</v>
      </c>
      <c r="J51" s="708">
        <v>1666663</v>
      </c>
      <c r="K51" s="708">
        <v>1666663</v>
      </c>
      <c r="L51" s="708">
        <v>122769342.3</v>
      </c>
      <c r="M51" s="707" t="s">
        <v>16069</v>
      </c>
      <c r="N51" s="707" t="s">
        <v>16070</v>
      </c>
      <c r="P51" s="709">
        <f t="shared" si="0"/>
        <v>73.661767435888351</v>
      </c>
    </row>
    <row r="52" spans="1:16">
      <c r="A52" s="707">
        <v>2024</v>
      </c>
      <c r="B52" s="707">
        <v>1</v>
      </c>
      <c r="D52" s="707" t="s">
        <v>16106</v>
      </c>
      <c r="E52" s="707" t="s">
        <v>171</v>
      </c>
      <c r="F52" s="707">
        <f>VLOOKUP(E52,'HS Code'!$L$4:$O$65,2,0)</f>
        <v>0</v>
      </c>
      <c r="G52" s="707" t="s">
        <v>16095</v>
      </c>
      <c r="H52" s="707" t="s">
        <v>16073</v>
      </c>
      <c r="I52" s="707" t="s">
        <v>10899</v>
      </c>
      <c r="J52" s="708">
        <v>258130</v>
      </c>
      <c r="K52" s="708">
        <v>258130</v>
      </c>
      <c r="L52" s="708">
        <v>20312968.800000001</v>
      </c>
      <c r="M52" s="707" t="s">
        <v>16069</v>
      </c>
      <c r="N52" s="707" t="s">
        <v>16070</v>
      </c>
      <c r="P52" s="709">
        <f t="shared" si="0"/>
        <v>78.692785805601829</v>
      </c>
    </row>
    <row r="53" spans="1:16">
      <c r="A53" s="707">
        <v>2024</v>
      </c>
      <c r="B53" s="707">
        <v>1</v>
      </c>
      <c r="D53" s="707" t="s">
        <v>16071</v>
      </c>
      <c r="E53" s="707" t="s">
        <v>99</v>
      </c>
      <c r="F53" s="707" t="str">
        <f>VLOOKUP(E53,'HS Code'!$L$4:$O$65,2,0)</f>
        <v>Petroleum</v>
      </c>
      <c r="G53" s="707" t="s">
        <v>16075</v>
      </c>
      <c r="H53" s="707" t="s">
        <v>16076</v>
      </c>
      <c r="I53" s="707" t="s">
        <v>16077</v>
      </c>
      <c r="J53" s="708">
        <v>16157.42</v>
      </c>
      <c r="K53" s="708">
        <v>16157.42</v>
      </c>
      <c r="L53" s="708">
        <v>9870205.6199999992</v>
      </c>
      <c r="M53" s="707" t="s">
        <v>16069</v>
      </c>
      <c r="N53" s="707" t="s">
        <v>16070</v>
      </c>
      <c r="P53" s="709">
        <f t="shared" si="0"/>
        <v>610.87757946503825</v>
      </c>
    </row>
    <row r="54" spans="1:16">
      <c r="A54" s="707">
        <v>2024</v>
      </c>
      <c r="B54" s="707">
        <v>1</v>
      </c>
      <c r="D54" s="707" t="s">
        <v>16071</v>
      </c>
      <c r="E54" s="707" t="s">
        <v>101</v>
      </c>
      <c r="F54" s="707" t="str">
        <f>VLOOKUP(E54,'HS Code'!$L$4:$O$65,2,0)</f>
        <v>Petroleum</v>
      </c>
      <c r="G54" s="707" t="s">
        <v>16078</v>
      </c>
      <c r="H54" s="707" t="s">
        <v>16076</v>
      </c>
      <c r="I54" s="707" t="s">
        <v>10899</v>
      </c>
      <c r="J54" s="708">
        <v>1192.96</v>
      </c>
      <c r="K54" s="708">
        <v>1192.96</v>
      </c>
      <c r="L54" s="708">
        <v>1038302.45</v>
      </c>
      <c r="M54" s="707" t="s">
        <v>16069</v>
      </c>
      <c r="N54" s="707" t="s">
        <v>16070</v>
      </c>
      <c r="P54" s="709">
        <f t="shared" si="0"/>
        <v>870.35814277092265</v>
      </c>
    </row>
    <row r="55" spans="1:16">
      <c r="A55" s="707">
        <v>2024</v>
      </c>
      <c r="B55" s="707">
        <v>1</v>
      </c>
      <c r="D55" s="707" t="s">
        <v>16071</v>
      </c>
      <c r="E55" s="707" t="s">
        <v>145</v>
      </c>
      <c r="F55" s="707">
        <f>VLOOKUP(E55,'HS Code'!$L$4:$O$65,2,0)</f>
        <v>0</v>
      </c>
      <c r="G55" s="707" t="s">
        <v>16094</v>
      </c>
      <c r="H55" s="707" t="s">
        <v>16073</v>
      </c>
      <c r="I55" s="707" t="s">
        <v>10899</v>
      </c>
      <c r="J55" s="708">
        <v>75</v>
      </c>
      <c r="K55" s="708">
        <v>75</v>
      </c>
      <c r="L55" s="708">
        <v>276128.59999999998</v>
      </c>
      <c r="M55" s="707" t="s">
        <v>16069</v>
      </c>
      <c r="N55" s="707" t="s">
        <v>16070</v>
      </c>
      <c r="P55" s="709">
        <f t="shared" si="0"/>
        <v>3681.7146666666663</v>
      </c>
    </row>
    <row r="56" spans="1:16">
      <c r="A56" s="707">
        <v>2024</v>
      </c>
      <c r="B56" s="707">
        <v>1</v>
      </c>
      <c r="D56" s="707" t="s">
        <v>16071</v>
      </c>
      <c r="E56" s="707" t="s">
        <v>148</v>
      </c>
      <c r="F56" s="707">
        <f>VLOOKUP(E56,'HS Code'!$L$4:$O$65,2,0)</f>
        <v>0</v>
      </c>
      <c r="G56" s="707" t="s">
        <v>16082</v>
      </c>
      <c r="H56" s="707" t="s">
        <v>16073</v>
      </c>
      <c r="I56" s="707" t="s">
        <v>10899</v>
      </c>
      <c r="J56" s="708">
        <v>200</v>
      </c>
      <c r="K56" s="708">
        <v>200</v>
      </c>
      <c r="L56" s="708">
        <v>27707.59</v>
      </c>
      <c r="M56" s="707" t="s">
        <v>16069</v>
      </c>
      <c r="N56" s="707" t="s">
        <v>16070</v>
      </c>
      <c r="P56" s="709">
        <f t="shared" si="0"/>
        <v>138.53795</v>
      </c>
    </row>
    <row r="57" spans="1:16">
      <c r="A57" s="707">
        <v>2024</v>
      </c>
      <c r="B57" s="707">
        <v>1</v>
      </c>
      <c r="D57" s="707" t="s">
        <v>16107</v>
      </c>
      <c r="E57" s="707" t="s">
        <v>99</v>
      </c>
      <c r="F57" s="707" t="str">
        <f>VLOOKUP(E57,'HS Code'!$L$4:$O$65,2,0)</f>
        <v>Petroleum</v>
      </c>
      <c r="G57" s="707" t="s">
        <v>16075</v>
      </c>
      <c r="H57" s="707" t="s">
        <v>16076</v>
      </c>
      <c r="I57" s="707" t="s">
        <v>16077</v>
      </c>
      <c r="J57" s="708">
        <v>2076</v>
      </c>
      <c r="K57" s="708">
        <v>2076</v>
      </c>
      <c r="L57" s="708">
        <v>285739.27</v>
      </c>
      <c r="M57" s="707" t="s">
        <v>16069</v>
      </c>
      <c r="N57" s="707" t="s">
        <v>16070</v>
      </c>
      <c r="P57" s="709">
        <f t="shared" si="0"/>
        <v>137.6393400770713</v>
      </c>
    </row>
    <row r="58" spans="1:16">
      <c r="A58" s="707">
        <v>2024</v>
      </c>
      <c r="B58" s="707">
        <v>1</v>
      </c>
      <c r="D58" s="707" t="s">
        <v>16107</v>
      </c>
      <c r="E58" s="707" t="s">
        <v>101</v>
      </c>
      <c r="F58" s="707" t="str">
        <f>VLOOKUP(E58,'HS Code'!$L$4:$O$65,2,0)</f>
        <v>Petroleum</v>
      </c>
      <c r="G58" s="707" t="s">
        <v>16078</v>
      </c>
      <c r="H58" s="707" t="s">
        <v>16076</v>
      </c>
      <c r="I58" s="707" t="s">
        <v>10899</v>
      </c>
      <c r="J58" s="708">
        <v>25</v>
      </c>
      <c r="K58" s="708">
        <v>25</v>
      </c>
      <c r="L58" s="708">
        <v>53491.89</v>
      </c>
      <c r="M58" s="707" t="s">
        <v>16069</v>
      </c>
      <c r="N58" s="707" t="s">
        <v>16070</v>
      </c>
      <c r="P58" s="709">
        <f t="shared" si="0"/>
        <v>2139.6756</v>
      </c>
    </row>
    <row r="59" spans="1:16">
      <c r="A59" s="707">
        <v>2024</v>
      </c>
      <c r="B59" s="707">
        <v>1</v>
      </c>
      <c r="D59" s="707" t="s">
        <v>16107</v>
      </c>
      <c r="E59" s="707" t="s">
        <v>113</v>
      </c>
      <c r="F59" s="707" t="str">
        <f>VLOOKUP(E59,'HS Code'!$L$4:$O$65,2,0)</f>
        <v>Petroleum</v>
      </c>
      <c r="G59" s="707" t="s">
        <v>16081</v>
      </c>
      <c r="H59" s="707" t="s">
        <v>16076</v>
      </c>
      <c r="I59" s="707" t="s">
        <v>16077</v>
      </c>
      <c r="J59" s="708">
        <v>4737</v>
      </c>
      <c r="K59" s="708">
        <v>4737</v>
      </c>
      <c r="L59" s="708">
        <v>5667799.8099999996</v>
      </c>
      <c r="M59" s="707" t="s">
        <v>16069</v>
      </c>
      <c r="N59" s="707" t="s">
        <v>16070</v>
      </c>
      <c r="P59" s="709">
        <f t="shared" si="0"/>
        <v>1196.4956322567025</v>
      </c>
    </row>
    <row r="60" spans="1:16">
      <c r="A60" s="707">
        <v>2024</v>
      </c>
      <c r="B60" s="707">
        <v>1</v>
      </c>
      <c r="D60" s="707" t="s">
        <v>16108</v>
      </c>
      <c r="E60" s="707" t="s">
        <v>42</v>
      </c>
      <c r="F60" s="707" t="str">
        <f>VLOOKUP(E60,'HS Code'!$L$4:$O$65,2,0)</f>
        <v>Oils</v>
      </c>
      <c r="G60" s="707" t="s">
        <v>16088</v>
      </c>
      <c r="H60" s="707" t="s">
        <v>16073</v>
      </c>
      <c r="I60" s="707" t="s">
        <v>10899</v>
      </c>
      <c r="J60" s="708">
        <v>223824</v>
      </c>
      <c r="K60" s="708">
        <v>223824</v>
      </c>
      <c r="L60" s="708">
        <v>46759897.009999998</v>
      </c>
      <c r="M60" s="707" t="s">
        <v>16069</v>
      </c>
      <c r="N60" s="707" t="s">
        <v>16070</v>
      </c>
      <c r="P60" s="709">
        <f t="shared" si="0"/>
        <v>208.91368669132891</v>
      </c>
    </row>
    <row r="61" spans="1:16">
      <c r="A61" s="707">
        <v>2024</v>
      </c>
      <c r="B61" s="707">
        <v>1</v>
      </c>
      <c r="D61" s="707" t="s">
        <v>16108</v>
      </c>
      <c r="E61" s="707" t="s">
        <v>48</v>
      </c>
      <c r="F61" s="707" t="str">
        <f>VLOOKUP(E61,'HS Code'!$L$4:$O$65,2,0)</f>
        <v>Oils</v>
      </c>
      <c r="G61" s="707" t="s">
        <v>16089</v>
      </c>
      <c r="H61" s="707" t="s">
        <v>16073</v>
      </c>
      <c r="I61" s="707" t="s">
        <v>10899</v>
      </c>
      <c r="J61" s="708">
        <v>166764</v>
      </c>
      <c r="K61" s="708">
        <v>166764</v>
      </c>
      <c r="L61" s="708">
        <v>33555103.399999999</v>
      </c>
      <c r="M61" s="707" t="s">
        <v>16069</v>
      </c>
      <c r="N61" s="707" t="s">
        <v>16070</v>
      </c>
      <c r="P61" s="709">
        <f t="shared" si="0"/>
        <v>201.21311194262549</v>
      </c>
    </row>
    <row r="62" spans="1:16">
      <c r="A62" s="707">
        <v>2024</v>
      </c>
      <c r="B62" s="707">
        <v>1</v>
      </c>
      <c r="D62" s="707" t="s">
        <v>16108</v>
      </c>
      <c r="E62" s="707" t="s">
        <v>54</v>
      </c>
      <c r="F62" s="707" t="str">
        <f>VLOOKUP(E62,'HS Code'!$L$4:$O$65,2,0)</f>
        <v>Oils</v>
      </c>
      <c r="G62" s="707" t="s">
        <v>16109</v>
      </c>
      <c r="H62" s="707" t="s">
        <v>16073</v>
      </c>
      <c r="I62" s="707" t="s">
        <v>10899</v>
      </c>
      <c r="J62" s="708">
        <v>746</v>
      </c>
      <c r="K62" s="708">
        <v>746</v>
      </c>
      <c r="L62" s="708">
        <v>295228.68</v>
      </c>
      <c r="M62" s="707" t="s">
        <v>16069</v>
      </c>
      <c r="N62" s="707" t="s">
        <v>16070</v>
      </c>
      <c r="P62" s="709">
        <f t="shared" si="0"/>
        <v>395.74890080428952</v>
      </c>
    </row>
    <row r="63" spans="1:16">
      <c r="A63" s="707">
        <v>2024</v>
      </c>
      <c r="B63" s="707">
        <v>1</v>
      </c>
      <c r="D63" s="707" t="s">
        <v>16108</v>
      </c>
      <c r="E63" s="707" t="s">
        <v>113</v>
      </c>
      <c r="F63" s="707" t="str">
        <f>VLOOKUP(E63,'HS Code'!$L$4:$O$65,2,0)</f>
        <v>Petroleum</v>
      </c>
      <c r="G63" s="707" t="s">
        <v>16081</v>
      </c>
      <c r="H63" s="707" t="s">
        <v>16076</v>
      </c>
      <c r="I63" s="707" t="s">
        <v>16077</v>
      </c>
      <c r="J63" s="708">
        <v>93410</v>
      </c>
      <c r="K63" s="708">
        <v>93410</v>
      </c>
      <c r="L63" s="708">
        <v>21283714.23</v>
      </c>
      <c r="M63" s="707" t="s">
        <v>16069</v>
      </c>
      <c r="N63" s="707" t="s">
        <v>16070</v>
      </c>
      <c r="P63" s="709">
        <f t="shared" si="0"/>
        <v>227.85263066052886</v>
      </c>
    </row>
    <row r="64" spans="1:16">
      <c r="A64" s="707">
        <v>2024</v>
      </c>
      <c r="B64" s="707">
        <v>1</v>
      </c>
      <c r="D64" s="707" t="s">
        <v>16108</v>
      </c>
      <c r="E64" s="707" t="s">
        <v>148</v>
      </c>
      <c r="F64" s="707">
        <f>VLOOKUP(E64,'HS Code'!$L$4:$O$65,2,0)</f>
        <v>0</v>
      </c>
      <c r="G64" s="707" t="s">
        <v>16082</v>
      </c>
      <c r="H64" s="707" t="s">
        <v>16073</v>
      </c>
      <c r="I64" s="707" t="s">
        <v>10899</v>
      </c>
      <c r="J64" s="708">
        <v>57000</v>
      </c>
      <c r="K64" s="708">
        <v>57000</v>
      </c>
      <c r="L64" s="708">
        <v>17037934.039999999</v>
      </c>
      <c r="M64" s="707" t="s">
        <v>16069</v>
      </c>
      <c r="N64" s="707" t="s">
        <v>16070</v>
      </c>
      <c r="P64" s="709">
        <f t="shared" si="0"/>
        <v>298.91112350877194</v>
      </c>
    </row>
    <row r="65" spans="1:16">
      <c r="A65" s="707">
        <v>2024</v>
      </c>
      <c r="B65" s="707">
        <v>1</v>
      </c>
      <c r="D65" s="707" t="s">
        <v>16110</v>
      </c>
      <c r="E65" s="707" t="s">
        <v>76</v>
      </c>
      <c r="F65" s="707" t="str">
        <f>VLOOKUP(E65,'HS Code'!$L$4:$O$65,2,0)</f>
        <v>Petroleum</v>
      </c>
      <c r="G65" s="707" t="s">
        <v>16099</v>
      </c>
      <c r="H65" s="707" t="s">
        <v>16076</v>
      </c>
      <c r="I65" s="707" t="s">
        <v>16077</v>
      </c>
      <c r="J65" s="708">
        <v>228480</v>
      </c>
      <c r="K65" s="708">
        <v>228480</v>
      </c>
      <c r="L65" s="708">
        <v>41263460.369999997</v>
      </c>
      <c r="M65" s="707" t="s">
        <v>16069</v>
      </c>
      <c r="N65" s="707" t="s">
        <v>16070</v>
      </c>
      <c r="P65" s="709">
        <f t="shared" si="0"/>
        <v>180.59987907037814</v>
      </c>
    </row>
    <row r="66" spans="1:16">
      <c r="A66" s="707">
        <v>2024</v>
      </c>
      <c r="B66" s="707">
        <v>1</v>
      </c>
      <c r="D66" s="707" t="s">
        <v>16111</v>
      </c>
      <c r="E66" s="707" t="s">
        <v>145</v>
      </c>
      <c r="F66" s="707">
        <f>VLOOKUP(E66,'HS Code'!$L$4:$O$65,2,0)</f>
        <v>0</v>
      </c>
      <c r="G66" s="707" t="s">
        <v>16094</v>
      </c>
      <c r="H66" s="707" t="s">
        <v>16073</v>
      </c>
      <c r="I66" s="707" t="s">
        <v>10899</v>
      </c>
      <c r="J66" s="708">
        <v>17100</v>
      </c>
      <c r="K66" s="708">
        <v>17100</v>
      </c>
      <c r="L66" s="708">
        <v>2539763.41</v>
      </c>
      <c r="M66" s="707" t="s">
        <v>16069</v>
      </c>
      <c r="N66" s="707" t="s">
        <v>16070</v>
      </c>
      <c r="P66" s="709">
        <f t="shared" si="0"/>
        <v>148.52417602339182</v>
      </c>
    </row>
    <row r="67" spans="1:16">
      <c r="A67" s="707">
        <v>2024</v>
      </c>
      <c r="B67" s="707">
        <v>1</v>
      </c>
      <c r="D67" s="707" t="s">
        <v>16112</v>
      </c>
      <c r="E67" s="707" t="s">
        <v>99</v>
      </c>
      <c r="F67" s="707" t="str">
        <f>VLOOKUP(E67,'HS Code'!$L$4:$O$65,2,0)</f>
        <v>Petroleum</v>
      </c>
      <c r="G67" s="707" t="s">
        <v>16075</v>
      </c>
      <c r="H67" s="707" t="s">
        <v>16076</v>
      </c>
      <c r="I67" s="707" t="s">
        <v>16077</v>
      </c>
      <c r="J67" s="708">
        <v>765.2</v>
      </c>
      <c r="K67" s="708">
        <v>765.2</v>
      </c>
      <c r="L67" s="708">
        <v>242901.04</v>
      </c>
      <c r="M67" s="707" t="s">
        <v>16069</v>
      </c>
      <c r="N67" s="707" t="s">
        <v>16070</v>
      </c>
      <c r="P67" s="709">
        <f t="shared" si="0"/>
        <v>317.43470987976997</v>
      </c>
    </row>
    <row r="68" spans="1:16">
      <c r="A68" s="707">
        <v>2024</v>
      </c>
      <c r="B68" s="707">
        <v>1</v>
      </c>
      <c r="D68" s="707" t="s">
        <v>16113</v>
      </c>
      <c r="E68" s="707" t="s">
        <v>159</v>
      </c>
      <c r="F68" s="707">
        <f>VLOOKUP(E68,'HS Code'!$L$4:$O$65,2,0)</f>
        <v>0</v>
      </c>
      <c r="G68" s="707" t="s">
        <v>16083</v>
      </c>
      <c r="H68" s="707" t="s">
        <v>16073</v>
      </c>
      <c r="I68" s="707" t="s">
        <v>10899</v>
      </c>
      <c r="J68" s="708">
        <v>3607590</v>
      </c>
      <c r="K68" s="708">
        <v>3607590</v>
      </c>
      <c r="L68" s="708">
        <v>305552057.30000001</v>
      </c>
      <c r="M68" s="707" t="s">
        <v>16069</v>
      </c>
      <c r="N68" s="707" t="s">
        <v>16070</v>
      </c>
      <c r="P68" s="709">
        <f t="shared" si="0"/>
        <v>84.697001959757074</v>
      </c>
    </row>
    <row r="69" spans="1:16">
      <c r="A69" s="707">
        <v>2024</v>
      </c>
      <c r="B69" s="707">
        <v>1</v>
      </c>
      <c r="D69" s="707" t="s">
        <v>16114</v>
      </c>
      <c r="E69" s="707" t="s">
        <v>70</v>
      </c>
      <c r="F69" s="707" t="str">
        <f>VLOOKUP(E69,'HS Code'!$L$4:$O$65,2,0)</f>
        <v>Petroleum</v>
      </c>
      <c r="G69" s="707" t="s">
        <v>16115</v>
      </c>
      <c r="H69" s="707" t="s">
        <v>16116</v>
      </c>
      <c r="I69" s="707" t="s">
        <v>16077</v>
      </c>
      <c r="J69" s="708">
        <v>44334</v>
      </c>
      <c r="K69" s="708">
        <v>44334</v>
      </c>
      <c r="L69" s="708">
        <v>14097792.43</v>
      </c>
      <c r="M69" s="707" t="s">
        <v>16069</v>
      </c>
      <c r="N69" s="707" t="s">
        <v>16070</v>
      </c>
      <c r="P69" s="709">
        <f t="shared" ref="P69:P132" si="1">L69/J69</f>
        <v>317.99053615735102</v>
      </c>
    </row>
    <row r="70" spans="1:16">
      <c r="A70" s="707">
        <v>2024</v>
      </c>
      <c r="B70" s="707">
        <v>1</v>
      </c>
      <c r="D70" s="707" t="s">
        <v>16117</v>
      </c>
      <c r="E70" s="707" t="s">
        <v>76</v>
      </c>
      <c r="F70" s="707" t="str">
        <f>VLOOKUP(E70,'HS Code'!$L$4:$O$65,2,0)</f>
        <v>Petroleum</v>
      </c>
      <c r="G70" s="707" t="s">
        <v>16099</v>
      </c>
      <c r="H70" s="707" t="s">
        <v>16076</v>
      </c>
      <c r="I70" s="707" t="s">
        <v>16077</v>
      </c>
      <c r="J70" s="708">
        <v>3000</v>
      </c>
      <c r="K70" s="708">
        <v>3000</v>
      </c>
      <c r="L70" s="708">
        <v>835995.45</v>
      </c>
      <c r="M70" s="707" t="s">
        <v>16069</v>
      </c>
      <c r="N70" s="707" t="s">
        <v>16070</v>
      </c>
      <c r="P70" s="709">
        <f t="shared" si="1"/>
        <v>278.66514999999998</v>
      </c>
    </row>
    <row r="71" spans="1:16">
      <c r="A71" s="707">
        <v>2024</v>
      </c>
      <c r="B71" s="707">
        <v>1</v>
      </c>
      <c r="D71" s="707" t="s">
        <v>16117</v>
      </c>
      <c r="E71" s="707" t="s">
        <v>145</v>
      </c>
      <c r="F71" s="707">
        <f>VLOOKUP(E71,'HS Code'!$L$4:$O$65,2,0)</f>
        <v>0</v>
      </c>
      <c r="G71" s="707" t="s">
        <v>16094</v>
      </c>
      <c r="H71" s="707" t="s">
        <v>16073</v>
      </c>
      <c r="I71" s="707" t="s">
        <v>10899</v>
      </c>
      <c r="J71" s="708">
        <v>250</v>
      </c>
      <c r="K71" s="708">
        <v>250</v>
      </c>
      <c r="L71" s="708">
        <v>133674.96</v>
      </c>
      <c r="M71" s="707" t="s">
        <v>16069</v>
      </c>
      <c r="N71" s="707" t="s">
        <v>16070</v>
      </c>
      <c r="P71" s="709">
        <f t="shared" si="1"/>
        <v>534.69983999999999</v>
      </c>
    </row>
    <row r="72" spans="1:16">
      <c r="A72" s="707">
        <v>2024</v>
      </c>
      <c r="B72" s="707">
        <v>1</v>
      </c>
      <c r="D72" s="707" t="s">
        <v>16118</v>
      </c>
      <c r="E72" s="707" t="s">
        <v>109</v>
      </c>
      <c r="F72" s="707" t="str">
        <f>VLOOKUP(E72,'HS Code'!$L$4:$O$65,2,0)</f>
        <v>Petroleum</v>
      </c>
      <c r="G72" s="707" t="s">
        <v>16079</v>
      </c>
      <c r="H72" s="707" t="s">
        <v>16076</v>
      </c>
      <c r="I72" s="707" t="s">
        <v>16077</v>
      </c>
      <c r="J72" s="708">
        <v>119</v>
      </c>
      <c r="K72" s="708">
        <v>119</v>
      </c>
      <c r="L72" s="708">
        <v>59255.17</v>
      </c>
      <c r="M72" s="707" t="s">
        <v>16069</v>
      </c>
      <c r="N72" s="707" t="s">
        <v>16070</v>
      </c>
      <c r="P72" s="709">
        <f t="shared" si="1"/>
        <v>497.94260504201679</v>
      </c>
    </row>
    <row r="73" spans="1:16">
      <c r="A73" s="707">
        <v>2024</v>
      </c>
      <c r="B73" s="707">
        <v>1</v>
      </c>
      <c r="D73" s="707" t="s">
        <v>16119</v>
      </c>
      <c r="E73" s="707" t="s">
        <v>148</v>
      </c>
      <c r="F73" s="707">
        <f>VLOOKUP(E73,'HS Code'!$L$4:$O$65,2,0)</f>
        <v>0</v>
      </c>
      <c r="G73" s="707" t="s">
        <v>16082</v>
      </c>
      <c r="H73" s="707" t="s">
        <v>16073</v>
      </c>
      <c r="I73" s="707" t="s">
        <v>10899</v>
      </c>
      <c r="J73" s="708">
        <v>72480</v>
      </c>
      <c r="K73" s="708">
        <v>72480</v>
      </c>
      <c r="L73" s="708">
        <v>20789298.440000001</v>
      </c>
      <c r="M73" s="707" t="s">
        <v>16069</v>
      </c>
      <c r="N73" s="707" t="s">
        <v>16070</v>
      </c>
      <c r="P73" s="709">
        <f t="shared" si="1"/>
        <v>286.82806898454749</v>
      </c>
    </row>
    <row r="74" spans="1:16">
      <c r="A74" s="707">
        <v>2024</v>
      </c>
      <c r="B74" s="707">
        <v>1</v>
      </c>
      <c r="D74" s="707" t="s">
        <v>16120</v>
      </c>
      <c r="E74" s="707" t="s">
        <v>99</v>
      </c>
      <c r="F74" s="707" t="str">
        <f>VLOOKUP(E74,'HS Code'!$L$4:$O$65,2,0)</f>
        <v>Petroleum</v>
      </c>
      <c r="G74" s="707" t="s">
        <v>16075</v>
      </c>
      <c r="H74" s="707" t="s">
        <v>16076</v>
      </c>
      <c r="I74" s="707" t="s">
        <v>16077</v>
      </c>
      <c r="J74" s="708">
        <v>148</v>
      </c>
      <c r="K74" s="708">
        <v>148</v>
      </c>
      <c r="L74" s="708">
        <v>190117.95</v>
      </c>
      <c r="M74" s="707" t="s">
        <v>16069</v>
      </c>
      <c r="N74" s="707" t="s">
        <v>16070</v>
      </c>
      <c r="P74" s="709">
        <f t="shared" si="1"/>
        <v>1284.5807432432434</v>
      </c>
    </row>
    <row r="75" spans="1:16">
      <c r="A75" s="707">
        <v>2024</v>
      </c>
      <c r="B75" s="707">
        <v>1</v>
      </c>
      <c r="D75" s="707" t="s">
        <v>16121</v>
      </c>
      <c r="E75" s="707" t="s">
        <v>99</v>
      </c>
      <c r="F75" s="707" t="str">
        <f>VLOOKUP(E75,'HS Code'!$L$4:$O$65,2,0)</f>
        <v>Petroleum</v>
      </c>
      <c r="G75" s="707" t="s">
        <v>16075</v>
      </c>
      <c r="H75" s="707" t="s">
        <v>16076</v>
      </c>
      <c r="I75" s="707" t="s">
        <v>16077</v>
      </c>
      <c r="J75" s="708">
        <v>12925</v>
      </c>
      <c r="K75" s="708">
        <v>12925</v>
      </c>
      <c r="L75" s="708">
        <v>13822868.1</v>
      </c>
      <c r="M75" s="707" t="s">
        <v>16069</v>
      </c>
      <c r="N75" s="707" t="s">
        <v>16070</v>
      </c>
      <c r="P75" s="709">
        <f t="shared" si="1"/>
        <v>1069.4675512572533</v>
      </c>
    </row>
    <row r="76" spans="1:16">
      <c r="A76" s="707">
        <v>2024</v>
      </c>
      <c r="B76" s="707">
        <v>1</v>
      </c>
      <c r="D76" s="707" t="s">
        <v>16121</v>
      </c>
      <c r="E76" s="707" t="s">
        <v>130</v>
      </c>
      <c r="F76" s="707">
        <f>VLOOKUP(E76,'HS Code'!$L$4:$O$65,2,0)</f>
        <v>0</v>
      </c>
      <c r="G76" s="707" t="s">
        <v>16093</v>
      </c>
      <c r="H76" s="707" t="s">
        <v>16076</v>
      </c>
      <c r="I76" s="707" t="s">
        <v>10899</v>
      </c>
      <c r="J76" s="708">
        <v>176000</v>
      </c>
      <c r="K76" s="708">
        <v>176000</v>
      </c>
      <c r="L76" s="708">
        <v>19075823.050000001</v>
      </c>
      <c r="M76" s="707" t="s">
        <v>16069</v>
      </c>
      <c r="N76" s="707" t="s">
        <v>16070</v>
      </c>
      <c r="P76" s="709">
        <f t="shared" si="1"/>
        <v>108.38535823863637</v>
      </c>
    </row>
    <row r="77" spans="1:16">
      <c r="A77" s="707">
        <v>2024</v>
      </c>
      <c r="B77" s="707">
        <v>1</v>
      </c>
      <c r="D77" s="707" t="s">
        <v>16122</v>
      </c>
      <c r="E77" s="707" t="s">
        <v>72</v>
      </c>
      <c r="F77" s="707" t="str">
        <f>VLOOKUP(E77,'HS Code'!$L$4:$O$65,2,0)</f>
        <v xml:space="preserve">White spirit and special boiling point industrial spirits </v>
      </c>
      <c r="G77" s="707" t="s">
        <v>16123</v>
      </c>
      <c r="H77" s="707" t="s">
        <v>16116</v>
      </c>
      <c r="I77" s="707" t="s">
        <v>16077</v>
      </c>
      <c r="J77" s="708">
        <v>5</v>
      </c>
      <c r="K77" s="708">
        <v>5</v>
      </c>
      <c r="L77" s="708">
        <v>20680.47</v>
      </c>
      <c r="M77" s="707" t="s">
        <v>16069</v>
      </c>
      <c r="N77" s="707" t="s">
        <v>16070</v>
      </c>
      <c r="P77" s="709">
        <f t="shared" si="1"/>
        <v>4136.0940000000001</v>
      </c>
    </row>
    <row r="78" spans="1:16">
      <c r="A78" s="707">
        <v>2024</v>
      </c>
      <c r="B78" s="707">
        <v>1</v>
      </c>
      <c r="D78" s="707" t="s">
        <v>16122</v>
      </c>
      <c r="E78" s="707" t="s">
        <v>99</v>
      </c>
      <c r="F78" s="707" t="str">
        <f>VLOOKUP(E78,'HS Code'!$L$4:$O$65,2,0)</f>
        <v>Petroleum</v>
      </c>
      <c r="G78" s="707" t="s">
        <v>16075</v>
      </c>
      <c r="H78" s="707" t="s">
        <v>16076</v>
      </c>
      <c r="I78" s="707" t="s">
        <v>16077</v>
      </c>
      <c r="J78" s="708">
        <v>691</v>
      </c>
      <c r="K78" s="708">
        <v>691</v>
      </c>
      <c r="L78" s="708">
        <v>403294.11</v>
      </c>
      <c r="M78" s="707" t="s">
        <v>16069</v>
      </c>
      <c r="N78" s="707" t="s">
        <v>16070</v>
      </c>
      <c r="P78" s="709">
        <f t="shared" si="1"/>
        <v>583.63836468885665</v>
      </c>
    </row>
    <row r="79" spans="1:16">
      <c r="A79" s="707">
        <v>2024</v>
      </c>
      <c r="B79" s="707">
        <v>1</v>
      </c>
      <c r="D79" s="707" t="s">
        <v>16122</v>
      </c>
      <c r="E79" s="707" t="s">
        <v>101</v>
      </c>
      <c r="F79" s="707" t="str">
        <f>VLOOKUP(E79,'HS Code'!$L$4:$O$65,2,0)</f>
        <v>Petroleum</v>
      </c>
      <c r="G79" s="707" t="s">
        <v>16078</v>
      </c>
      <c r="H79" s="707" t="s">
        <v>16076</v>
      </c>
      <c r="I79" s="707" t="s">
        <v>10899</v>
      </c>
      <c r="J79" s="708">
        <v>16.72</v>
      </c>
      <c r="K79" s="708">
        <v>16.72</v>
      </c>
      <c r="L79" s="708">
        <v>319891.21000000002</v>
      </c>
      <c r="M79" s="707" t="s">
        <v>16069</v>
      </c>
      <c r="N79" s="707" t="s">
        <v>16070</v>
      </c>
      <c r="P79" s="709">
        <f t="shared" si="1"/>
        <v>19132.249401913879</v>
      </c>
    </row>
    <row r="80" spans="1:16">
      <c r="A80" s="707">
        <v>2024</v>
      </c>
      <c r="B80" s="707">
        <v>1</v>
      </c>
      <c r="D80" s="707" t="s">
        <v>16122</v>
      </c>
      <c r="E80" s="707" t="s">
        <v>109</v>
      </c>
      <c r="F80" s="707" t="str">
        <f>VLOOKUP(E80,'HS Code'!$L$4:$O$65,2,0)</f>
        <v>Petroleum</v>
      </c>
      <c r="G80" s="707" t="s">
        <v>16079</v>
      </c>
      <c r="H80" s="707" t="s">
        <v>16076</v>
      </c>
      <c r="I80" s="707" t="s">
        <v>16077</v>
      </c>
      <c r="J80" s="708">
        <v>135.33000000000001</v>
      </c>
      <c r="K80" s="708">
        <v>135.33000000000001</v>
      </c>
      <c r="L80" s="708">
        <v>1125494.3600000001</v>
      </c>
      <c r="M80" s="707" t="s">
        <v>16069</v>
      </c>
      <c r="N80" s="707" t="s">
        <v>16070</v>
      </c>
      <c r="P80" s="709">
        <f t="shared" si="1"/>
        <v>8316.6656321584269</v>
      </c>
    </row>
    <row r="81" spans="1:16">
      <c r="A81" s="707">
        <v>2024</v>
      </c>
      <c r="B81" s="707">
        <v>1</v>
      </c>
      <c r="D81" s="707" t="s">
        <v>16122</v>
      </c>
      <c r="E81" s="707" t="s">
        <v>113</v>
      </c>
      <c r="F81" s="707" t="str">
        <f>VLOOKUP(E81,'HS Code'!$L$4:$O$65,2,0)</f>
        <v>Petroleum</v>
      </c>
      <c r="G81" s="707" t="s">
        <v>16081</v>
      </c>
      <c r="H81" s="707" t="s">
        <v>16076</v>
      </c>
      <c r="I81" s="707" t="s">
        <v>16077</v>
      </c>
      <c r="J81" s="708">
        <v>79.069999999999993</v>
      </c>
      <c r="K81" s="708">
        <v>79.069999999999993</v>
      </c>
      <c r="L81" s="708">
        <v>192948.9</v>
      </c>
      <c r="M81" s="707" t="s">
        <v>16069</v>
      </c>
      <c r="N81" s="707" t="s">
        <v>16070</v>
      </c>
      <c r="P81" s="709">
        <f t="shared" si="1"/>
        <v>2440.228911091438</v>
      </c>
    </row>
    <row r="82" spans="1:16">
      <c r="A82" s="707">
        <v>2024</v>
      </c>
      <c r="B82" s="707">
        <v>1</v>
      </c>
      <c r="D82" s="707" t="s">
        <v>16122</v>
      </c>
      <c r="E82" s="707" t="s">
        <v>130</v>
      </c>
      <c r="F82" s="707">
        <f>VLOOKUP(E82,'HS Code'!$L$4:$O$65,2,0)</f>
        <v>0</v>
      </c>
      <c r="G82" s="707" t="s">
        <v>16093</v>
      </c>
      <c r="H82" s="707" t="s">
        <v>16076</v>
      </c>
      <c r="I82" s="707" t="s">
        <v>10899</v>
      </c>
      <c r="J82" s="708">
        <v>11699960</v>
      </c>
      <c r="K82" s="708">
        <v>11699960</v>
      </c>
      <c r="L82" s="708">
        <v>1389074216.7644</v>
      </c>
      <c r="M82" s="707" t="s">
        <v>16069</v>
      </c>
      <c r="N82" s="707" t="s">
        <v>16070</v>
      </c>
      <c r="P82" s="709">
        <f t="shared" si="1"/>
        <v>118.72469792754848</v>
      </c>
    </row>
    <row r="83" spans="1:16">
      <c r="A83" s="707">
        <v>2024</v>
      </c>
      <c r="B83" s="707">
        <v>1</v>
      </c>
      <c r="D83" s="707" t="s">
        <v>16124</v>
      </c>
      <c r="E83" s="707" t="s">
        <v>22</v>
      </c>
      <c r="F83" s="707" t="str">
        <f>VLOOKUP(E83,'HS Code'!$L$4:$O$65,2,0)</f>
        <v>Coal and Coke</v>
      </c>
      <c r="G83" s="707" t="s">
        <v>16125</v>
      </c>
      <c r="H83" s="707" t="s">
        <v>16126</v>
      </c>
      <c r="I83" s="707" t="s">
        <v>10899</v>
      </c>
      <c r="J83" s="708">
        <v>193364140</v>
      </c>
      <c r="K83" s="708">
        <v>193364140</v>
      </c>
      <c r="L83" s="708">
        <v>3802603351</v>
      </c>
      <c r="M83" s="707" t="s">
        <v>16069</v>
      </c>
      <c r="N83" s="707" t="s">
        <v>16070</v>
      </c>
      <c r="P83" s="709">
        <f t="shared" si="1"/>
        <v>19.665504426001636</v>
      </c>
    </row>
    <row r="84" spans="1:16">
      <c r="A84" s="707">
        <v>2024</v>
      </c>
      <c r="B84" s="707">
        <v>1</v>
      </c>
      <c r="D84" s="707" t="s">
        <v>16124</v>
      </c>
      <c r="E84" s="707" t="s">
        <v>48</v>
      </c>
      <c r="F84" s="707" t="str">
        <f>VLOOKUP(E84,'HS Code'!$L$4:$O$65,2,0)</f>
        <v>Oils</v>
      </c>
      <c r="G84" s="707" t="s">
        <v>16089</v>
      </c>
      <c r="H84" s="707" t="s">
        <v>16073</v>
      </c>
      <c r="I84" s="707" t="s">
        <v>10899</v>
      </c>
      <c r="J84" s="708">
        <v>5670</v>
      </c>
      <c r="K84" s="708">
        <v>5670</v>
      </c>
      <c r="L84" s="708">
        <v>1624390.37</v>
      </c>
      <c r="M84" s="707" t="s">
        <v>16069</v>
      </c>
      <c r="N84" s="707" t="s">
        <v>16070</v>
      </c>
      <c r="P84" s="709">
        <f t="shared" si="1"/>
        <v>286.48860141093479</v>
      </c>
    </row>
    <row r="85" spans="1:16">
      <c r="A85" s="707">
        <v>2024</v>
      </c>
      <c r="B85" s="707">
        <v>1</v>
      </c>
      <c r="D85" s="707" t="s">
        <v>16124</v>
      </c>
      <c r="E85" s="707" t="s">
        <v>51</v>
      </c>
      <c r="F85" s="707" t="str">
        <f>VLOOKUP(E85,'HS Code'!$L$4:$O$65,2,0)</f>
        <v>Oils</v>
      </c>
      <c r="G85" s="707" t="s">
        <v>16127</v>
      </c>
      <c r="H85" s="707" t="s">
        <v>16073</v>
      </c>
      <c r="I85" s="707" t="s">
        <v>10899</v>
      </c>
      <c r="J85" s="708">
        <v>10600</v>
      </c>
      <c r="K85" s="708">
        <v>10600</v>
      </c>
      <c r="L85" s="708">
        <v>3036779.15</v>
      </c>
      <c r="M85" s="707" t="s">
        <v>16069</v>
      </c>
      <c r="N85" s="707" t="s">
        <v>16070</v>
      </c>
      <c r="P85" s="709">
        <f t="shared" si="1"/>
        <v>286.48859905660379</v>
      </c>
    </row>
    <row r="86" spans="1:16">
      <c r="A86" s="707">
        <v>2024</v>
      </c>
      <c r="B86" s="707">
        <v>1</v>
      </c>
      <c r="D86" s="707" t="s">
        <v>16124</v>
      </c>
      <c r="E86" s="707" t="s">
        <v>78</v>
      </c>
      <c r="F86" s="707" t="str">
        <f>VLOOKUP(E86,'HS Code'!$L$4:$O$65,2,0)</f>
        <v>Petroleum</v>
      </c>
      <c r="G86" s="707" t="s">
        <v>16128</v>
      </c>
      <c r="H86" s="707" t="s">
        <v>16076</v>
      </c>
      <c r="I86" s="707" t="s">
        <v>16077</v>
      </c>
      <c r="J86" s="708">
        <v>6</v>
      </c>
      <c r="K86" s="708">
        <v>6</v>
      </c>
      <c r="L86" s="708">
        <v>11888.08</v>
      </c>
      <c r="M86" s="707" t="s">
        <v>16069</v>
      </c>
      <c r="N86" s="707" t="s">
        <v>16070</v>
      </c>
      <c r="P86" s="709">
        <f t="shared" si="1"/>
        <v>1981.3466666666666</v>
      </c>
    </row>
    <row r="87" spans="1:16">
      <c r="A87" s="707">
        <v>2024</v>
      </c>
      <c r="B87" s="707">
        <v>1</v>
      </c>
      <c r="D87" s="707" t="s">
        <v>16124</v>
      </c>
      <c r="E87" s="707" t="s">
        <v>99</v>
      </c>
      <c r="F87" s="707" t="str">
        <f>VLOOKUP(E87,'HS Code'!$L$4:$O$65,2,0)</f>
        <v>Petroleum</v>
      </c>
      <c r="G87" s="707" t="s">
        <v>16075</v>
      </c>
      <c r="H87" s="707" t="s">
        <v>16076</v>
      </c>
      <c r="I87" s="707" t="s">
        <v>16077</v>
      </c>
      <c r="J87" s="708">
        <v>6221.98</v>
      </c>
      <c r="K87" s="708">
        <v>6221.98</v>
      </c>
      <c r="L87" s="708">
        <v>4714821.12</v>
      </c>
      <c r="M87" s="707" t="s">
        <v>16069</v>
      </c>
      <c r="N87" s="707" t="s">
        <v>16070</v>
      </c>
      <c r="P87" s="709">
        <f t="shared" si="1"/>
        <v>757.76860742078895</v>
      </c>
    </row>
    <row r="88" spans="1:16">
      <c r="A88" s="707">
        <v>2024</v>
      </c>
      <c r="B88" s="707">
        <v>1</v>
      </c>
      <c r="D88" s="707" t="s">
        <v>16124</v>
      </c>
      <c r="E88" s="707" t="s">
        <v>109</v>
      </c>
      <c r="F88" s="707" t="str">
        <f>VLOOKUP(E88,'HS Code'!$L$4:$O$65,2,0)</f>
        <v>Petroleum</v>
      </c>
      <c r="G88" s="707" t="s">
        <v>16079</v>
      </c>
      <c r="H88" s="707" t="s">
        <v>16076</v>
      </c>
      <c r="I88" s="707" t="s">
        <v>16077</v>
      </c>
      <c r="J88" s="708">
        <v>1717.78</v>
      </c>
      <c r="K88" s="708">
        <v>1717.78</v>
      </c>
      <c r="L88" s="708">
        <v>825956.87</v>
      </c>
      <c r="M88" s="707" t="s">
        <v>16069</v>
      </c>
      <c r="N88" s="707" t="s">
        <v>16070</v>
      </c>
      <c r="P88" s="709">
        <f t="shared" si="1"/>
        <v>480.82808625085869</v>
      </c>
    </row>
    <row r="89" spans="1:16">
      <c r="A89" s="707">
        <v>2024</v>
      </c>
      <c r="B89" s="707">
        <v>1</v>
      </c>
      <c r="D89" s="707" t="s">
        <v>16124</v>
      </c>
      <c r="E89" s="707" t="s">
        <v>148</v>
      </c>
      <c r="F89" s="707">
        <f>VLOOKUP(E89,'HS Code'!$L$4:$O$65,2,0)</f>
        <v>0</v>
      </c>
      <c r="G89" s="707" t="s">
        <v>16082</v>
      </c>
      <c r="H89" s="707" t="s">
        <v>16073</v>
      </c>
      <c r="I89" s="707" t="s">
        <v>10899</v>
      </c>
      <c r="J89" s="708">
        <v>170</v>
      </c>
      <c r="K89" s="708">
        <v>170</v>
      </c>
      <c r="L89" s="708">
        <v>53755.18</v>
      </c>
      <c r="M89" s="707" t="s">
        <v>16069</v>
      </c>
      <c r="N89" s="707" t="s">
        <v>16070</v>
      </c>
      <c r="P89" s="709">
        <f t="shared" si="1"/>
        <v>316.20694117647059</v>
      </c>
    </row>
    <row r="90" spans="1:16">
      <c r="A90" s="707">
        <v>2024</v>
      </c>
      <c r="B90" s="707">
        <v>1</v>
      </c>
      <c r="D90" s="707" t="s">
        <v>16122</v>
      </c>
      <c r="E90" s="707" t="s">
        <v>101</v>
      </c>
      <c r="F90" s="707" t="str">
        <f>VLOOKUP(E90,'HS Code'!$L$4:$O$65,2,0)</f>
        <v>Petroleum</v>
      </c>
      <c r="G90" s="707" t="s">
        <v>16078</v>
      </c>
      <c r="H90" s="707" t="s">
        <v>16076</v>
      </c>
      <c r="I90" s="707" t="s">
        <v>10899</v>
      </c>
      <c r="J90" s="708">
        <v>10</v>
      </c>
      <c r="K90" s="708">
        <v>10</v>
      </c>
      <c r="L90" s="708">
        <v>124394.14</v>
      </c>
      <c r="M90" s="707" t="s">
        <v>16069</v>
      </c>
      <c r="N90" s="707" t="s">
        <v>16070</v>
      </c>
      <c r="P90" s="709">
        <f t="shared" si="1"/>
        <v>12439.414000000001</v>
      </c>
    </row>
    <row r="91" spans="1:16">
      <c r="A91" s="707">
        <v>2024</v>
      </c>
      <c r="B91" s="707">
        <v>1</v>
      </c>
      <c r="D91" s="707" t="s">
        <v>16121</v>
      </c>
      <c r="E91" s="707" t="s">
        <v>22</v>
      </c>
      <c r="F91" s="707" t="str">
        <f>VLOOKUP(E91,'HS Code'!$L$4:$O$65,2,0)</f>
        <v>Coal and Coke</v>
      </c>
      <c r="G91" s="707" t="s">
        <v>16125</v>
      </c>
      <c r="H91" s="707" t="s">
        <v>16126</v>
      </c>
      <c r="I91" s="707" t="s">
        <v>10899</v>
      </c>
      <c r="J91" s="708">
        <v>98483040</v>
      </c>
      <c r="K91" s="708">
        <v>98483040</v>
      </c>
      <c r="L91" s="708">
        <v>680479044.70998895</v>
      </c>
      <c r="M91" s="707" t="s">
        <v>16069</v>
      </c>
      <c r="N91" s="707" t="s">
        <v>16070</v>
      </c>
      <c r="P91" s="709">
        <f t="shared" si="1"/>
        <v>6.9096064125354877</v>
      </c>
    </row>
    <row r="92" spans="1:16">
      <c r="A92" s="707">
        <v>2024</v>
      </c>
      <c r="B92" s="707">
        <v>1</v>
      </c>
      <c r="D92" s="707" t="s">
        <v>16121</v>
      </c>
      <c r="E92" s="707" t="s">
        <v>99</v>
      </c>
      <c r="F92" s="707" t="str">
        <f>VLOOKUP(E92,'HS Code'!$L$4:$O$65,2,0)</f>
        <v>Petroleum</v>
      </c>
      <c r="G92" s="707" t="s">
        <v>16075</v>
      </c>
      <c r="H92" s="707" t="s">
        <v>16076</v>
      </c>
      <c r="I92" s="707" t="s">
        <v>16077</v>
      </c>
      <c r="J92" s="708">
        <v>24446</v>
      </c>
      <c r="K92" s="708">
        <v>24446</v>
      </c>
      <c r="L92" s="708">
        <v>10293569</v>
      </c>
      <c r="M92" s="707" t="s">
        <v>16069</v>
      </c>
      <c r="N92" s="707" t="s">
        <v>16070</v>
      </c>
      <c r="P92" s="709">
        <f t="shared" si="1"/>
        <v>421.07375439744743</v>
      </c>
    </row>
    <row r="93" spans="1:16">
      <c r="A93" s="707">
        <v>2024</v>
      </c>
      <c r="B93" s="707">
        <v>1</v>
      </c>
      <c r="D93" s="707" t="s">
        <v>16129</v>
      </c>
      <c r="E93" s="707" t="s">
        <v>31</v>
      </c>
      <c r="F93" s="707" t="str">
        <f>VLOOKUP(E93,'HS Code'!$L$4:$O$65,2,0)</f>
        <v>Coal and Coke</v>
      </c>
      <c r="G93" s="707" t="s">
        <v>16087</v>
      </c>
      <c r="H93" s="707" t="s">
        <v>16076</v>
      </c>
      <c r="I93" s="707" t="s">
        <v>10899</v>
      </c>
      <c r="J93" s="708">
        <v>120000</v>
      </c>
      <c r="K93" s="708">
        <v>120000</v>
      </c>
      <c r="L93" s="708">
        <v>328380</v>
      </c>
      <c r="M93" s="707" t="s">
        <v>16069</v>
      </c>
      <c r="N93" s="707" t="s">
        <v>16070</v>
      </c>
      <c r="P93" s="709">
        <f t="shared" si="1"/>
        <v>2.7364999999999999</v>
      </c>
    </row>
    <row r="94" spans="1:16">
      <c r="A94" s="707">
        <v>2024</v>
      </c>
      <c r="B94" s="707">
        <v>1</v>
      </c>
      <c r="D94" s="707" t="s">
        <v>16074</v>
      </c>
      <c r="E94" s="707" t="s">
        <v>68</v>
      </c>
      <c r="F94" s="707" t="str">
        <f>VLOOKUP(E94,'HS Code'!$L$4:$O$65,2,0)</f>
        <v>Petroleum</v>
      </c>
      <c r="G94" s="707" t="s">
        <v>16130</v>
      </c>
      <c r="H94" s="707" t="s">
        <v>16116</v>
      </c>
      <c r="I94" s="707" t="s">
        <v>16077</v>
      </c>
      <c r="J94" s="708">
        <v>9023399</v>
      </c>
      <c r="K94" s="708">
        <v>8474502</v>
      </c>
      <c r="L94" s="708">
        <v>1215168445.23</v>
      </c>
      <c r="M94" s="707" t="s">
        <v>16069</v>
      </c>
      <c r="N94" s="707" t="s">
        <v>16070</v>
      </c>
      <c r="P94" s="709">
        <f t="shared" si="1"/>
        <v>134.66859275867111</v>
      </c>
    </row>
    <row r="95" spans="1:16">
      <c r="A95" s="707">
        <v>2024</v>
      </c>
      <c r="B95" s="707">
        <v>1</v>
      </c>
      <c r="D95" s="707" t="s">
        <v>16074</v>
      </c>
      <c r="E95" s="707" t="s">
        <v>83</v>
      </c>
      <c r="F95" s="707" t="str">
        <f>VLOOKUP(E95,'HS Code'!$L$4:$O$65,2,0)</f>
        <v>Petroleum</v>
      </c>
      <c r="G95" s="707" t="s">
        <v>16131</v>
      </c>
      <c r="H95" s="707" t="s">
        <v>16076</v>
      </c>
      <c r="I95" s="707" t="s">
        <v>16077</v>
      </c>
      <c r="J95" s="708">
        <v>169819</v>
      </c>
      <c r="K95" s="708">
        <v>169819</v>
      </c>
      <c r="L95" s="708">
        <v>25612261.899999999</v>
      </c>
      <c r="M95" s="707" t="s">
        <v>16069</v>
      </c>
      <c r="N95" s="707" t="s">
        <v>16070</v>
      </c>
      <c r="P95" s="709">
        <f t="shared" si="1"/>
        <v>150.820944063974</v>
      </c>
    </row>
    <row r="96" spans="1:16">
      <c r="A96" s="707">
        <v>2024</v>
      </c>
      <c r="B96" s="707">
        <v>1</v>
      </c>
      <c r="D96" s="707" t="s">
        <v>16074</v>
      </c>
      <c r="E96" s="707" t="s">
        <v>85</v>
      </c>
      <c r="F96" s="707" t="str">
        <f>VLOOKUP(E96,'HS Code'!$L$4:$O$65,2,0)</f>
        <v>Petroleum</v>
      </c>
      <c r="G96" s="707" t="s">
        <v>16091</v>
      </c>
      <c r="H96" s="707" t="s">
        <v>16076</v>
      </c>
      <c r="I96" s="707" t="s">
        <v>16077</v>
      </c>
      <c r="J96" s="708">
        <v>2101</v>
      </c>
      <c r="K96" s="708">
        <v>1644</v>
      </c>
      <c r="L96" s="708">
        <v>198120</v>
      </c>
      <c r="M96" s="707" t="s">
        <v>16069</v>
      </c>
      <c r="N96" s="707" t="s">
        <v>16070</v>
      </c>
      <c r="P96" s="709">
        <f t="shared" si="1"/>
        <v>94.297953355544976</v>
      </c>
    </row>
    <row r="97" spans="1:16">
      <c r="A97" s="707">
        <v>2024</v>
      </c>
      <c r="B97" s="707">
        <v>1</v>
      </c>
      <c r="D97" s="707" t="s">
        <v>16074</v>
      </c>
      <c r="E97" s="707" t="s">
        <v>87</v>
      </c>
      <c r="F97" s="707" t="str">
        <f>VLOOKUP(E97,'HS Code'!$L$4:$O$65,2,0)</f>
        <v>Petroleum</v>
      </c>
      <c r="G97" s="707" t="s">
        <v>16132</v>
      </c>
      <c r="H97" s="707" t="s">
        <v>16076</v>
      </c>
      <c r="I97" s="707" t="s">
        <v>16077</v>
      </c>
      <c r="J97" s="708">
        <v>806452</v>
      </c>
      <c r="K97" s="708">
        <v>806452</v>
      </c>
      <c r="L97" s="708">
        <v>111240742.59999999</v>
      </c>
      <c r="M97" s="707" t="s">
        <v>16069</v>
      </c>
      <c r="N97" s="707" t="s">
        <v>16070</v>
      </c>
      <c r="P97" s="709">
        <f t="shared" si="1"/>
        <v>137.93845461354178</v>
      </c>
    </row>
    <row r="98" spans="1:16">
      <c r="A98" s="707">
        <v>2024</v>
      </c>
      <c r="B98" s="707">
        <v>1</v>
      </c>
      <c r="D98" s="707" t="s">
        <v>16074</v>
      </c>
      <c r="E98" s="707" t="s">
        <v>92</v>
      </c>
      <c r="F98" s="707" t="str">
        <f>VLOOKUP(E98,'HS Code'!$L$4:$O$65,2,0)</f>
        <v>Petroleum</v>
      </c>
      <c r="G98" s="707" t="s">
        <v>16133</v>
      </c>
      <c r="H98" s="707" t="s">
        <v>16076</v>
      </c>
      <c r="I98" s="707" t="s">
        <v>16077</v>
      </c>
      <c r="J98" s="708">
        <v>23338646</v>
      </c>
      <c r="K98" s="708">
        <v>22485256</v>
      </c>
      <c r="L98" s="708">
        <v>1906043026</v>
      </c>
      <c r="M98" s="707" t="s">
        <v>16069</v>
      </c>
      <c r="N98" s="707" t="s">
        <v>16070</v>
      </c>
      <c r="P98" s="709">
        <f t="shared" si="1"/>
        <v>81.668963400875953</v>
      </c>
    </row>
    <row r="99" spans="1:16">
      <c r="A99" s="707">
        <v>2024</v>
      </c>
      <c r="B99" s="707">
        <v>1</v>
      </c>
      <c r="D99" s="707" t="s">
        <v>16085</v>
      </c>
      <c r="E99" s="707" t="s">
        <v>68</v>
      </c>
      <c r="F99" s="707" t="str">
        <f>VLOOKUP(E99,'HS Code'!$L$4:$O$65,2,0)</f>
        <v>Petroleum</v>
      </c>
      <c r="G99" s="707" t="s">
        <v>16130</v>
      </c>
      <c r="H99" s="707" t="s">
        <v>16116</v>
      </c>
      <c r="I99" s="707" t="s">
        <v>16077</v>
      </c>
      <c r="J99" s="708">
        <v>3320247</v>
      </c>
      <c r="K99" s="708">
        <v>3110508</v>
      </c>
      <c r="L99" s="708">
        <v>433419437.13999999</v>
      </c>
      <c r="M99" s="707" t="s">
        <v>16069</v>
      </c>
      <c r="N99" s="707" t="s">
        <v>16070</v>
      </c>
      <c r="P99" s="709">
        <f t="shared" si="1"/>
        <v>130.53831149911437</v>
      </c>
    </row>
    <row r="100" spans="1:16">
      <c r="A100" s="707">
        <v>2024</v>
      </c>
      <c r="B100" s="707">
        <v>1</v>
      </c>
      <c r="D100" s="707" t="s">
        <v>16086</v>
      </c>
      <c r="E100" s="707" t="s">
        <v>130</v>
      </c>
      <c r="F100" s="707">
        <f>VLOOKUP(E100,'HS Code'!$L$4:$O$65,2,0)</f>
        <v>0</v>
      </c>
      <c r="G100" s="707" t="s">
        <v>16093</v>
      </c>
      <c r="H100" s="707" t="s">
        <v>16076</v>
      </c>
      <c r="I100" s="707" t="s">
        <v>10899</v>
      </c>
      <c r="J100" s="708">
        <v>600000</v>
      </c>
      <c r="K100" s="708">
        <v>600000</v>
      </c>
      <c r="L100" s="708">
        <v>77880215.599999994</v>
      </c>
      <c r="M100" s="707" t="s">
        <v>16069</v>
      </c>
      <c r="N100" s="707" t="s">
        <v>16070</v>
      </c>
      <c r="P100" s="709">
        <f t="shared" si="1"/>
        <v>129.80035933333332</v>
      </c>
    </row>
    <row r="101" spans="1:16">
      <c r="A101" s="707">
        <v>2024</v>
      </c>
      <c r="B101" s="707">
        <v>1</v>
      </c>
      <c r="D101" s="707" t="s">
        <v>16104</v>
      </c>
      <c r="E101" s="707" t="s">
        <v>68</v>
      </c>
      <c r="F101" s="707" t="str">
        <f>VLOOKUP(E101,'HS Code'!$L$4:$O$65,2,0)</f>
        <v>Petroleum</v>
      </c>
      <c r="G101" s="707" t="s">
        <v>16130</v>
      </c>
      <c r="H101" s="707" t="s">
        <v>16116</v>
      </c>
      <c r="I101" s="707" t="s">
        <v>16077</v>
      </c>
      <c r="J101" s="708">
        <v>269571</v>
      </c>
      <c r="K101" s="708">
        <v>200719</v>
      </c>
      <c r="L101" s="708">
        <v>28308395.41</v>
      </c>
      <c r="M101" s="707" t="s">
        <v>16069</v>
      </c>
      <c r="N101" s="707" t="s">
        <v>16070</v>
      </c>
      <c r="P101" s="709">
        <f t="shared" si="1"/>
        <v>105.01276253751331</v>
      </c>
    </row>
    <row r="102" spans="1:16">
      <c r="A102" s="707">
        <v>2024</v>
      </c>
      <c r="B102" s="707">
        <v>1</v>
      </c>
      <c r="D102" s="707" t="s">
        <v>16104</v>
      </c>
      <c r="E102" s="707" t="s">
        <v>87</v>
      </c>
      <c r="F102" s="707" t="str">
        <f>VLOOKUP(E102,'HS Code'!$L$4:$O$65,2,0)</f>
        <v>Petroleum</v>
      </c>
      <c r="G102" s="707" t="s">
        <v>16132</v>
      </c>
      <c r="H102" s="707" t="s">
        <v>16076</v>
      </c>
      <c r="I102" s="707" t="s">
        <v>16077</v>
      </c>
      <c r="J102" s="708">
        <v>1169890</v>
      </c>
      <c r="K102" s="708">
        <v>1100187</v>
      </c>
      <c r="L102" s="708">
        <v>141627222.40000001</v>
      </c>
      <c r="M102" s="707" t="s">
        <v>16069</v>
      </c>
      <c r="N102" s="707" t="s">
        <v>16070</v>
      </c>
      <c r="P102" s="709">
        <f t="shared" si="1"/>
        <v>121.06028977083317</v>
      </c>
    </row>
    <row r="103" spans="1:16">
      <c r="A103" s="707">
        <v>2024</v>
      </c>
      <c r="B103" s="707">
        <v>1</v>
      </c>
      <c r="D103" s="707" t="s">
        <v>16111</v>
      </c>
      <c r="E103" s="707" t="s">
        <v>87</v>
      </c>
      <c r="F103" s="707" t="str">
        <f>VLOOKUP(E103,'HS Code'!$L$4:$O$65,2,0)</f>
        <v>Petroleum</v>
      </c>
      <c r="G103" s="707" t="s">
        <v>16132</v>
      </c>
      <c r="H103" s="707" t="s">
        <v>16076</v>
      </c>
      <c r="I103" s="707" t="s">
        <v>16077</v>
      </c>
      <c r="J103" s="708">
        <v>990906</v>
      </c>
      <c r="K103" s="708">
        <v>824515</v>
      </c>
      <c r="L103" s="708">
        <v>116101200</v>
      </c>
      <c r="M103" s="707" t="s">
        <v>16069</v>
      </c>
      <c r="N103" s="707" t="s">
        <v>16070</v>
      </c>
      <c r="P103" s="709">
        <f t="shared" si="1"/>
        <v>117.16671409800728</v>
      </c>
    </row>
    <row r="104" spans="1:16">
      <c r="A104" s="707">
        <v>2024</v>
      </c>
      <c r="B104" s="707">
        <v>1</v>
      </c>
      <c r="D104" s="707" t="s">
        <v>16113</v>
      </c>
      <c r="E104" s="707" t="s">
        <v>83</v>
      </c>
      <c r="F104" s="707" t="str">
        <f>VLOOKUP(E104,'HS Code'!$L$4:$O$65,2,0)</f>
        <v>Petroleum</v>
      </c>
      <c r="G104" s="707" t="s">
        <v>16131</v>
      </c>
      <c r="H104" s="707" t="s">
        <v>16076</v>
      </c>
      <c r="I104" s="707" t="s">
        <v>16077</v>
      </c>
      <c r="J104" s="708">
        <v>313770</v>
      </c>
      <c r="K104" s="708">
        <v>313770</v>
      </c>
      <c r="L104" s="708">
        <v>46780158.5</v>
      </c>
      <c r="M104" s="707" t="s">
        <v>16069</v>
      </c>
      <c r="N104" s="707" t="s">
        <v>16070</v>
      </c>
      <c r="P104" s="709">
        <f t="shared" si="1"/>
        <v>149.09060298945087</v>
      </c>
    </row>
    <row r="105" spans="1:16">
      <c r="A105" s="707">
        <v>2024</v>
      </c>
      <c r="B105" s="707">
        <v>1</v>
      </c>
      <c r="D105" s="707" t="s">
        <v>16134</v>
      </c>
      <c r="E105" s="707" t="s">
        <v>68</v>
      </c>
      <c r="F105" s="707" t="str">
        <f>VLOOKUP(E105,'HS Code'!$L$4:$O$65,2,0)</f>
        <v>Petroleum</v>
      </c>
      <c r="G105" s="707" t="s">
        <v>16130</v>
      </c>
      <c r="H105" s="707" t="s">
        <v>16116</v>
      </c>
      <c r="I105" s="707" t="s">
        <v>16077</v>
      </c>
      <c r="J105" s="708">
        <v>39254</v>
      </c>
      <c r="K105" s="708">
        <v>29147</v>
      </c>
      <c r="L105" s="708">
        <v>4144800</v>
      </c>
      <c r="M105" s="707" t="s">
        <v>16069</v>
      </c>
      <c r="N105" s="707" t="s">
        <v>16070</v>
      </c>
      <c r="P105" s="709">
        <f t="shared" si="1"/>
        <v>105.58923931319102</v>
      </c>
    </row>
    <row r="106" spans="1:16">
      <c r="A106" s="707">
        <v>2024</v>
      </c>
      <c r="B106" s="707">
        <v>1</v>
      </c>
      <c r="D106" s="707" t="s">
        <v>16134</v>
      </c>
      <c r="E106" s="707" t="s">
        <v>87</v>
      </c>
      <c r="F106" s="707" t="str">
        <f>VLOOKUP(E106,'HS Code'!$L$4:$O$65,2,0)</f>
        <v>Petroleum</v>
      </c>
      <c r="G106" s="707" t="s">
        <v>16132</v>
      </c>
      <c r="H106" s="707" t="s">
        <v>16076</v>
      </c>
      <c r="I106" s="707" t="s">
        <v>16077</v>
      </c>
      <c r="J106" s="708">
        <v>242591</v>
      </c>
      <c r="K106" s="708">
        <v>220124</v>
      </c>
      <c r="L106" s="708">
        <v>30223440</v>
      </c>
      <c r="M106" s="707" t="s">
        <v>16069</v>
      </c>
      <c r="N106" s="707" t="s">
        <v>16070</v>
      </c>
      <c r="P106" s="709">
        <f t="shared" si="1"/>
        <v>124.58599041184546</v>
      </c>
    </row>
    <row r="107" spans="1:16">
      <c r="A107" s="707">
        <v>2024</v>
      </c>
      <c r="B107" s="707">
        <v>1</v>
      </c>
      <c r="D107" s="707" t="s">
        <v>16135</v>
      </c>
      <c r="E107" s="707" t="s">
        <v>68</v>
      </c>
      <c r="F107" s="707" t="str">
        <f>VLOOKUP(E107,'HS Code'!$L$4:$O$65,2,0)</f>
        <v>Petroleum</v>
      </c>
      <c r="G107" s="707" t="s">
        <v>16130</v>
      </c>
      <c r="H107" s="707" t="s">
        <v>16116</v>
      </c>
      <c r="I107" s="707" t="s">
        <v>16077</v>
      </c>
      <c r="J107" s="708">
        <v>197141</v>
      </c>
      <c r="K107" s="708">
        <v>197141</v>
      </c>
      <c r="L107" s="708">
        <v>27440360</v>
      </c>
      <c r="M107" s="707" t="s">
        <v>16069</v>
      </c>
      <c r="N107" s="707" t="s">
        <v>16070</v>
      </c>
      <c r="P107" s="709">
        <f t="shared" si="1"/>
        <v>139.19154310873944</v>
      </c>
    </row>
    <row r="108" spans="1:16">
      <c r="A108" s="707">
        <v>2024</v>
      </c>
      <c r="B108" s="707">
        <v>1</v>
      </c>
      <c r="D108" s="707" t="s">
        <v>16121</v>
      </c>
      <c r="E108" s="707" t="s">
        <v>130</v>
      </c>
      <c r="F108" s="707">
        <f>VLOOKUP(E108,'HS Code'!$L$4:$O$65,2,0)</f>
        <v>0</v>
      </c>
      <c r="G108" s="707" t="s">
        <v>16093</v>
      </c>
      <c r="H108" s="707" t="s">
        <v>16076</v>
      </c>
      <c r="I108" s="707" t="s">
        <v>10899</v>
      </c>
      <c r="J108" s="708">
        <v>600000</v>
      </c>
      <c r="K108" s="708">
        <v>600000</v>
      </c>
      <c r="L108" s="708">
        <v>75301989.5</v>
      </c>
      <c r="M108" s="707" t="s">
        <v>16069</v>
      </c>
      <c r="N108" s="707" t="s">
        <v>16070</v>
      </c>
      <c r="P108" s="709">
        <f t="shared" si="1"/>
        <v>125.50331583333333</v>
      </c>
    </row>
    <row r="109" spans="1:16">
      <c r="A109" s="707">
        <v>2024</v>
      </c>
      <c r="B109" s="707">
        <v>1</v>
      </c>
      <c r="D109" s="707" t="s">
        <v>16122</v>
      </c>
      <c r="E109" s="707" t="s">
        <v>130</v>
      </c>
      <c r="F109" s="707">
        <f>VLOOKUP(E109,'HS Code'!$L$4:$O$65,2,0)</f>
        <v>0</v>
      </c>
      <c r="G109" s="707" t="s">
        <v>16093</v>
      </c>
      <c r="H109" s="707" t="s">
        <v>16076</v>
      </c>
      <c r="I109" s="707" t="s">
        <v>10899</v>
      </c>
      <c r="J109" s="708">
        <v>11800000</v>
      </c>
      <c r="K109" s="708">
        <v>11800000</v>
      </c>
      <c r="L109" s="708">
        <v>1226975492.7</v>
      </c>
      <c r="M109" s="707" t="s">
        <v>16069</v>
      </c>
      <c r="N109" s="707" t="s">
        <v>16070</v>
      </c>
      <c r="P109" s="709">
        <f t="shared" si="1"/>
        <v>103.98097395762713</v>
      </c>
    </row>
    <row r="110" spans="1:16">
      <c r="A110" s="707">
        <v>2024</v>
      </c>
      <c r="B110" s="707">
        <v>1</v>
      </c>
      <c r="D110" s="707" t="s">
        <v>16074</v>
      </c>
      <c r="E110" s="707" t="s">
        <v>68</v>
      </c>
      <c r="F110" s="707" t="str">
        <f>VLOOKUP(E110,'HS Code'!$L$4:$O$65,2,0)</f>
        <v>Petroleum</v>
      </c>
      <c r="G110" s="707" t="s">
        <v>16130</v>
      </c>
      <c r="H110" s="707" t="s">
        <v>16116</v>
      </c>
      <c r="I110" s="707" t="s">
        <v>16077</v>
      </c>
      <c r="J110" s="708">
        <v>6488732</v>
      </c>
      <c r="K110" s="708">
        <v>5857333</v>
      </c>
      <c r="L110" s="708">
        <v>839434414.46000004</v>
      </c>
      <c r="M110" s="707" t="s">
        <v>16069</v>
      </c>
      <c r="N110" s="707" t="s">
        <v>16070</v>
      </c>
      <c r="P110" s="709">
        <f t="shared" si="1"/>
        <v>129.36802051001644</v>
      </c>
    </row>
    <row r="111" spans="1:16">
      <c r="A111" s="707">
        <v>2024</v>
      </c>
      <c r="B111" s="707">
        <v>1</v>
      </c>
      <c r="D111" s="707" t="s">
        <v>16074</v>
      </c>
      <c r="E111" s="707" t="s">
        <v>83</v>
      </c>
      <c r="F111" s="707" t="str">
        <f>VLOOKUP(E111,'HS Code'!$L$4:$O$65,2,0)</f>
        <v>Petroleum</v>
      </c>
      <c r="G111" s="707" t="s">
        <v>16131</v>
      </c>
      <c r="H111" s="707" t="s">
        <v>16076</v>
      </c>
      <c r="I111" s="707" t="s">
        <v>16077</v>
      </c>
      <c r="J111" s="708">
        <v>63003</v>
      </c>
      <c r="K111" s="708">
        <v>63003</v>
      </c>
      <c r="L111" s="708">
        <v>8736761.3599999994</v>
      </c>
      <c r="M111" s="707" t="s">
        <v>16069</v>
      </c>
      <c r="N111" s="707" t="s">
        <v>16070</v>
      </c>
      <c r="P111" s="709">
        <f t="shared" si="1"/>
        <v>138.67214831039792</v>
      </c>
    </row>
    <row r="112" spans="1:16">
      <c r="A112" s="707">
        <v>2024</v>
      </c>
      <c r="B112" s="707">
        <v>1</v>
      </c>
      <c r="D112" s="707" t="s">
        <v>16074</v>
      </c>
      <c r="E112" s="707" t="s">
        <v>85</v>
      </c>
      <c r="F112" s="707" t="str">
        <f>VLOOKUP(E112,'HS Code'!$L$4:$O$65,2,0)</f>
        <v>Petroleum</v>
      </c>
      <c r="G112" s="707" t="s">
        <v>16091</v>
      </c>
      <c r="H112" s="707" t="s">
        <v>16076</v>
      </c>
      <c r="I112" s="707" t="s">
        <v>16077</v>
      </c>
      <c r="J112" s="708">
        <v>65223</v>
      </c>
      <c r="K112" s="708">
        <v>65192</v>
      </c>
      <c r="L112" s="708">
        <v>9716805.5700000003</v>
      </c>
      <c r="M112" s="707" t="s">
        <v>16069</v>
      </c>
      <c r="N112" s="707" t="s">
        <v>16070</v>
      </c>
      <c r="P112" s="709">
        <f t="shared" si="1"/>
        <v>148.97820661423117</v>
      </c>
    </row>
    <row r="113" spans="1:16">
      <c r="A113" s="707">
        <v>2024</v>
      </c>
      <c r="B113" s="707">
        <v>1</v>
      </c>
      <c r="D113" s="707" t="s">
        <v>16074</v>
      </c>
      <c r="E113" s="707" t="s">
        <v>87</v>
      </c>
      <c r="F113" s="707" t="str">
        <f>VLOOKUP(E113,'HS Code'!$L$4:$O$65,2,0)</f>
        <v>Petroleum</v>
      </c>
      <c r="G113" s="707" t="s">
        <v>16132</v>
      </c>
      <c r="H113" s="707" t="s">
        <v>16076</v>
      </c>
      <c r="I113" s="707" t="s">
        <v>16077</v>
      </c>
      <c r="J113" s="708">
        <v>226826</v>
      </c>
      <c r="K113" s="708">
        <v>226765</v>
      </c>
      <c r="L113" s="708">
        <v>33968162.990000002</v>
      </c>
      <c r="M113" s="707" t="s">
        <v>16069</v>
      </c>
      <c r="N113" s="707" t="s">
        <v>16070</v>
      </c>
      <c r="P113" s="709">
        <f t="shared" si="1"/>
        <v>149.75427415728356</v>
      </c>
    </row>
    <row r="114" spans="1:16">
      <c r="A114" s="707">
        <v>2024</v>
      </c>
      <c r="B114" s="707">
        <v>1</v>
      </c>
      <c r="D114" s="707" t="s">
        <v>16074</v>
      </c>
      <c r="E114" s="707" t="s">
        <v>92</v>
      </c>
      <c r="F114" s="707" t="str">
        <f>VLOOKUP(E114,'HS Code'!$L$4:$O$65,2,0)</f>
        <v>Petroleum</v>
      </c>
      <c r="G114" s="707" t="s">
        <v>16133</v>
      </c>
      <c r="H114" s="707" t="s">
        <v>16076</v>
      </c>
      <c r="I114" s="707" t="s">
        <v>16077</v>
      </c>
      <c r="J114" s="708">
        <v>2864214</v>
      </c>
      <c r="K114" s="708">
        <v>2705799</v>
      </c>
      <c r="L114" s="708">
        <v>226220791.09999999</v>
      </c>
      <c r="M114" s="707" t="s">
        <v>16069</v>
      </c>
      <c r="N114" s="707" t="s">
        <v>16070</v>
      </c>
      <c r="P114" s="709">
        <f t="shared" si="1"/>
        <v>78.981804816260237</v>
      </c>
    </row>
    <row r="115" spans="1:16">
      <c r="A115" s="707">
        <v>2024</v>
      </c>
      <c r="B115" s="707">
        <v>1</v>
      </c>
      <c r="D115" s="707" t="s">
        <v>16085</v>
      </c>
      <c r="E115" s="707" t="s">
        <v>68</v>
      </c>
      <c r="F115" s="707" t="str">
        <f>VLOOKUP(E115,'HS Code'!$L$4:$O$65,2,0)</f>
        <v>Petroleum</v>
      </c>
      <c r="G115" s="707" t="s">
        <v>16130</v>
      </c>
      <c r="H115" s="707" t="s">
        <v>16116</v>
      </c>
      <c r="I115" s="707" t="s">
        <v>16077</v>
      </c>
      <c r="J115" s="708">
        <v>3405701</v>
      </c>
      <c r="K115" s="708">
        <v>3119492</v>
      </c>
      <c r="L115" s="708">
        <v>433950924.60000002</v>
      </c>
      <c r="M115" s="707" t="s">
        <v>16069</v>
      </c>
      <c r="N115" s="707" t="s">
        <v>16070</v>
      </c>
      <c r="P115" s="709">
        <f t="shared" si="1"/>
        <v>127.4189732451557</v>
      </c>
    </row>
    <row r="116" spans="1:16">
      <c r="A116" s="707">
        <v>2024</v>
      </c>
      <c r="B116" s="707">
        <v>1</v>
      </c>
      <c r="D116" s="707" t="s">
        <v>16104</v>
      </c>
      <c r="E116" s="707" t="s">
        <v>87</v>
      </c>
      <c r="F116" s="707" t="str">
        <f>VLOOKUP(E116,'HS Code'!$L$4:$O$65,2,0)</f>
        <v>Petroleum</v>
      </c>
      <c r="G116" s="707" t="s">
        <v>16132</v>
      </c>
      <c r="H116" s="707" t="s">
        <v>16076</v>
      </c>
      <c r="I116" s="707" t="s">
        <v>16077</v>
      </c>
      <c r="J116" s="708">
        <v>41263</v>
      </c>
      <c r="K116" s="708">
        <v>37462</v>
      </c>
      <c r="L116" s="708">
        <v>5591992.6399999997</v>
      </c>
      <c r="M116" s="707" t="s">
        <v>16069</v>
      </c>
      <c r="N116" s="707" t="s">
        <v>16070</v>
      </c>
      <c r="P116" s="709">
        <f t="shared" si="1"/>
        <v>135.52074837021058</v>
      </c>
    </row>
    <row r="117" spans="1:16">
      <c r="A117" s="707">
        <v>2024</v>
      </c>
      <c r="B117" s="707">
        <v>1</v>
      </c>
      <c r="D117" s="707" t="s">
        <v>16111</v>
      </c>
      <c r="E117" s="707" t="s">
        <v>87</v>
      </c>
      <c r="F117" s="707" t="str">
        <f>VLOOKUP(E117,'HS Code'!$L$4:$O$65,2,0)</f>
        <v>Petroleum</v>
      </c>
      <c r="G117" s="707" t="s">
        <v>16132</v>
      </c>
      <c r="H117" s="707" t="s">
        <v>16076</v>
      </c>
      <c r="I117" s="707" t="s">
        <v>16077</v>
      </c>
      <c r="J117" s="708">
        <v>451212</v>
      </c>
      <c r="K117" s="708">
        <v>447592</v>
      </c>
      <c r="L117" s="708">
        <v>65826696.649999999</v>
      </c>
      <c r="M117" s="707" t="s">
        <v>16069</v>
      </c>
      <c r="N117" s="707" t="s">
        <v>16070</v>
      </c>
      <c r="P117" s="709">
        <f t="shared" si="1"/>
        <v>145.88862142407561</v>
      </c>
    </row>
    <row r="118" spans="1:16">
      <c r="A118" s="707">
        <v>2024</v>
      </c>
      <c r="B118" s="707">
        <v>1</v>
      </c>
      <c r="D118" s="707" t="s">
        <v>16112</v>
      </c>
      <c r="E118" s="707" t="s">
        <v>68</v>
      </c>
      <c r="F118" s="707" t="str">
        <f>VLOOKUP(E118,'HS Code'!$L$4:$O$65,2,0)</f>
        <v>Petroleum</v>
      </c>
      <c r="G118" s="707" t="s">
        <v>16130</v>
      </c>
      <c r="H118" s="707" t="s">
        <v>16116</v>
      </c>
      <c r="I118" s="707" t="s">
        <v>16077</v>
      </c>
      <c r="J118" s="708">
        <v>2651717</v>
      </c>
      <c r="K118" s="708">
        <v>2575752</v>
      </c>
      <c r="L118" s="708">
        <v>368073420.50999999</v>
      </c>
      <c r="M118" s="707" t="s">
        <v>16069</v>
      </c>
      <c r="N118" s="707" t="s">
        <v>16070</v>
      </c>
      <c r="P118" s="709">
        <f t="shared" si="1"/>
        <v>138.80569476682467</v>
      </c>
    </row>
    <row r="119" spans="1:16">
      <c r="A119" s="707">
        <v>2024</v>
      </c>
      <c r="B119" s="707">
        <v>1</v>
      </c>
      <c r="D119" s="707" t="s">
        <v>16113</v>
      </c>
      <c r="E119" s="707" t="s">
        <v>87</v>
      </c>
      <c r="F119" s="707" t="str">
        <f>VLOOKUP(E119,'HS Code'!$L$4:$O$65,2,0)</f>
        <v>Petroleum</v>
      </c>
      <c r="G119" s="707" t="s">
        <v>16132</v>
      </c>
      <c r="H119" s="707" t="s">
        <v>16076</v>
      </c>
      <c r="I119" s="707" t="s">
        <v>16077</v>
      </c>
      <c r="J119" s="708">
        <v>2574</v>
      </c>
      <c r="K119" s="708">
        <v>2119</v>
      </c>
      <c r="L119" s="708">
        <v>300240.40999999997</v>
      </c>
      <c r="M119" s="707" t="s">
        <v>16069</v>
      </c>
      <c r="N119" s="707" t="s">
        <v>16070</v>
      </c>
      <c r="P119" s="709">
        <f t="shared" si="1"/>
        <v>116.64351592851592</v>
      </c>
    </row>
    <row r="120" spans="1:16">
      <c r="A120" s="707">
        <v>2024</v>
      </c>
      <c r="B120" s="707">
        <v>1</v>
      </c>
      <c r="D120" s="707" t="s">
        <v>16135</v>
      </c>
      <c r="E120" s="707" t="s">
        <v>87</v>
      </c>
      <c r="F120" s="707" t="str">
        <f>VLOOKUP(E120,'HS Code'!$L$4:$O$65,2,0)</f>
        <v>Petroleum</v>
      </c>
      <c r="G120" s="707" t="s">
        <v>16132</v>
      </c>
      <c r="H120" s="707" t="s">
        <v>16076</v>
      </c>
      <c r="I120" s="707" t="s">
        <v>16077</v>
      </c>
      <c r="J120" s="708">
        <v>100127</v>
      </c>
      <c r="K120" s="708">
        <v>99683</v>
      </c>
      <c r="L120" s="708">
        <v>15113294.02</v>
      </c>
      <c r="M120" s="707" t="s">
        <v>16069</v>
      </c>
      <c r="N120" s="707" t="s">
        <v>16070</v>
      </c>
      <c r="P120" s="709">
        <f t="shared" si="1"/>
        <v>150.94124481907977</v>
      </c>
    </row>
    <row r="121" spans="1:16">
      <c r="A121" s="707">
        <v>2024</v>
      </c>
      <c r="B121" s="707">
        <v>1</v>
      </c>
      <c r="D121" s="707" t="s">
        <v>16136</v>
      </c>
      <c r="E121" s="707" t="s">
        <v>68</v>
      </c>
      <c r="F121" s="707" t="str">
        <f>VLOOKUP(E121,'HS Code'!$L$4:$O$65,2,0)</f>
        <v>Petroleum</v>
      </c>
      <c r="G121" s="707" t="s">
        <v>16130</v>
      </c>
      <c r="H121" s="707" t="s">
        <v>16116</v>
      </c>
      <c r="I121" s="707" t="s">
        <v>16077</v>
      </c>
      <c r="J121" s="708">
        <v>1650519</v>
      </c>
      <c r="K121" s="708">
        <v>1650482</v>
      </c>
      <c r="L121" s="708">
        <v>236241197.52000001</v>
      </c>
      <c r="M121" s="707" t="s">
        <v>16069</v>
      </c>
      <c r="N121" s="707" t="s">
        <v>16070</v>
      </c>
      <c r="P121" s="709">
        <f t="shared" si="1"/>
        <v>143.13146199468167</v>
      </c>
    </row>
    <row r="122" spans="1:16">
      <c r="A122" s="707">
        <v>2024</v>
      </c>
      <c r="B122" s="707">
        <v>1</v>
      </c>
      <c r="D122" s="707" t="s">
        <v>16122</v>
      </c>
      <c r="E122" s="707" t="s">
        <v>130</v>
      </c>
      <c r="F122" s="707">
        <f>VLOOKUP(E122,'HS Code'!$L$4:$O$65,2,0)</f>
        <v>0</v>
      </c>
      <c r="G122" s="707" t="s">
        <v>16093</v>
      </c>
      <c r="H122" s="707" t="s">
        <v>16076</v>
      </c>
      <c r="I122" s="707" t="s">
        <v>10899</v>
      </c>
      <c r="J122" s="708">
        <v>49620</v>
      </c>
      <c r="K122" s="708">
        <v>49620</v>
      </c>
      <c r="L122" s="708">
        <v>6259716</v>
      </c>
      <c r="M122" s="707" t="s">
        <v>16069</v>
      </c>
      <c r="N122" s="707" t="s">
        <v>16070</v>
      </c>
      <c r="P122" s="709">
        <f t="shared" si="1"/>
        <v>126.15308343409916</v>
      </c>
    </row>
    <row r="123" spans="1:16">
      <c r="A123" s="707">
        <v>2024</v>
      </c>
      <c r="B123" s="707">
        <v>1</v>
      </c>
      <c r="D123" s="707" t="s">
        <v>16074</v>
      </c>
      <c r="E123" s="707" t="s">
        <v>113</v>
      </c>
      <c r="F123" s="707" t="str">
        <f>VLOOKUP(E123,'HS Code'!$L$4:$O$65,2,0)</f>
        <v>Petroleum</v>
      </c>
      <c r="G123" s="707" t="s">
        <v>16081</v>
      </c>
      <c r="H123" s="707" t="s">
        <v>16076</v>
      </c>
      <c r="I123" s="707" t="s">
        <v>16077</v>
      </c>
      <c r="J123" s="708">
        <v>99193</v>
      </c>
      <c r="K123" s="708">
        <v>99193</v>
      </c>
      <c r="L123" s="708">
        <v>14831072.1</v>
      </c>
      <c r="M123" s="707" t="s">
        <v>16069</v>
      </c>
      <c r="N123" s="707" t="s">
        <v>16070</v>
      </c>
      <c r="P123" s="709">
        <f t="shared" si="1"/>
        <v>149.51732581936224</v>
      </c>
    </row>
    <row r="124" spans="1:16">
      <c r="A124" s="707">
        <v>2024</v>
      </c>
      <c r="B124" s="707">
        <v>1</v>
      </c>
      <c r="D124" s="707" t="s">
        <v>16106</v>
      </c>
      <c r="E124" s="707" t="s">
        <v>113</v>
      </c>
      <c r="F124" s="707" t="str">
        <f>VLOOKUP(E124,'HS Code'!$L$4:$O$65,2,0)</f>
        <v>Petroleum</v>
      </c>
      <c r="G124" s="707" t="s">
        <v>16081</v>
      </c>
      <c r="H124" s="707" t="s">
        <v>16076</v>
      </c>
      <c r="I124" s="707" t="s">
        <v>16077</v>
      </c>
      <c r="J124" s="708">
        <v>376950</v>
      </c>
      <c r="K124" s="708">
        <v>376950</v>
      </c>
      <c r="L124" s="708">
        <v>56170275.200000003</v>
      </c>
      <c r="M124" s="707" t="s">
        <v>16069</v>
      </c>
      <c r="N124" s="707" t="s">
        <v>16070</v>
      </c>
      <c r="P124" s="709">
        <f t="shared" si="1"/>
        <v>149.01253534951587</v>
      </c>
    </row>
    <row r="125" spans="1:16">
      <c r="A125" s="707">
        <v>2024</v>
      </c>
      <c r="B125" s="707">
        <v>1</v>
      </c>
      <c r="D125" s="707" t="s">
        <v>16122</v>
      </c>
      <c r="E125" s="707" t="s">
        <v>101</v>
      </c>
      <c r="F125" s="707" t="str">
        <f>VLOOKUP(E125,'HS Code'!$L$4:$O$65,2,0)</f>
        <v>Petroleum</v>
      </c>
      <c r="G125" s="707" t="s">
        <v>16078</v>
      </c>
      <c r="H125" s="707" t="s">
        <v>16076</v>
      </c>
      <c r="I125" s="707" t="s">
        <v>10899</v>
      </c>
      <c r="J125" s="708">
        <v>2</v>
      </c>
      <c r="K125" s="708">
        <v>2</v>
      </c>
      <c r="L125" s="708">
        <v>16563.61</v>
      </c>
      <c r="M125" s="707" t="s">
        <v>16069</v>
      </c>
      <c r="N125" s="707" t="s">
        <v>16070</v>
      </c>
      <c r="P125" s="709">
        <f t="shared" si="1"/>
        <v>8281.8050000000003</v>
      </c>
    </row>
    <row r="126" spans="1:16">
      <c r="A126" s="707">
        <v>2024</v>
      </c>
      <c r="B126" s="707">
        <v>1</v>
      </c>
      <c r="D126" s="707" t="s">
        <v>16137</v>
      </c>
      <c r="E126" s="707" t="s">
        <v>83</v>
      </c>
      <c r="F126" s="707" t="str">
        <f>VLOOKUP(E126,'HS Code'!$L$4:$O$65,2,0)</f>
        <v>Petroleum</v>
      </c>
      <c r="G126" s="707" t="s">
        <v>16131</v>
      </c>
      <c r="H126" s="707" t="s">
        <v>16076</v>
      </c>
      <c r="I126" s="707" t="s">
        <v>16077</v>
      </c>
      <c r="J126" s="708">
        <v>10</v>
      </c>
      <c r="K126" s="708">
        <v>10</v>
      </c>
      <c r="L126" s="708">
        <v>1825.91</v>
      </c>
      <c r="M126" s="707" t="s">
        <v>16069</v>
      </c>
      <c r="N126" s="707" t="s">
        <v>16070</v>
      </c>
      <c r="P126" s="709">
        <f t="shared" si="1"/>
        <v>182.59100000000001</v>
      </c>
    </row>
    <row r="127" spans="1:16">
      <c r="A127" s="707">
        <v>2024</v>
      </c>
      <c r="B127" s="707">
        <v>1</v>
      </c>
      <c r="D127" s="707" t="s">
        <v>16138</v>
      </c>
      <c r="E127" s="707" t="s">
        <v>148</v>
      </c>
      <c r="F127" s="707">
        <f>VLOOKUP(E127,'HS Code'!$L$4:$O$65,2,0)</f>
        <v>0</v>
      </c>
      <c r="G127" s="707" t="s">
        <v>16082</v>
      </c>
      <c r="H127" s="707" t="s">
        <v>16073</v>
      </c>
      <c r="I127" s="707" t="s">
        <v>10899</v>
      </c>
      <c r="J127" s="708">
        <v>0.1</v>
      </c>
      <c r="K127" s="708">
        <v>0.1</v>
      </c>
      <c r="L127" s="708">
        <v>0.36</v>
      </c>
      <c r="M127" s="707" t="s">
        <v>16069</v>
      </c>
      <c r="N127" s="707" t="s">
        <v>16070</v>
      </c>
      <c r="P127" s="709">
        <f t="shared" si="1"/>
        <v>3.5999999999999996</v>
      </c>
    </row>
    <row r="128" spans="1:16">
      <c r="A128" s="707">
        <v>2024</v>
      </c>
      <c r="B128" s="707">
        <v>1</v>
      </c>
      <c r="D128" s="707" t="s">
        <v>16139</v>
      </c>
      <c r="E128" s="707" t="s">
        <v>99</v>
      </c>
      <c r="F128" s="707" t="str">
        <f>VLOOKUP(E128,'HS Code'!$L$4:$O$65,2,0)</f>
        <v>Petroleum</v>
      </c>
      <c r="G128" s="707" t="s">
        <v>16075</v>
      </c>
      <c r="H128" s="707" t="s">
        <v>16076</v>
      </c>
      <c r="I128" s="707" t="s">
        <v>16077</v>
      </c>
      <c r="J128" s="708">
        <v>55</v>
      </c>
      <c r="K128" s="708">
        <v>55</v>
      </c>
      <c r="L128" s="708">
        <v>1695.49</v>
      </c>
      <c r="M128" s="707" t="s">
        <v>16069</v>
      </c>
      <c r="N128" s="707" t="s">
        <v>16070</v>
      </c>
      <c r="P128" s="709">
        <f t="shared" si="1"/>
        <v>30.827090909090909</v>
      </c>
    </row>
    <row r="129" spans="1:16">
      <c r="A129" s="707">
        <v>2024</v>
      </c>
      <c r="B129" s="707">
        <v>1</v>
      </c>
      <c r="D129" s="707" t="s">
        <v>16122</v>
      </c>
      <c r="E129" s="707" t="s">
        <v>68</v>
      </c>
      <c r="F129" s="707" t="str">
        <f>VLOOKUP(E129,'HS Code'!$L$4:$O$65,2,0)</f>
        <v>Petroleum</v>
      </c>
      <c r="G129" s="707" t="s">
        <v>16130</v>
      </c>
      <c r="H129" s="707" t="s">
        <v>16116</v>
      </c>
      <c r="I129" s="707" t="s">
        <v>16077</v>
      </c>
      <c r="J129" s="708">
        <v>7.8</v>
      </c>
      <c r="K129" s="708">
        <v>7.8</v>
      </c>
      <c r="L129" s="708">
        <v>1763.84</v>
      </c>
      <c r="M129" s="707" t="s">
        <v>16069</v>
      </c>
      <c r="N129" s="707" t="s">
        <v>16070</v>
      </c>
      <c r="P129" s="709">
        <f t="shared" si="1"/>
        <v>226.13333333333333</v>
      </c>
    </row>
    <row r="130" spans="1:16">
      <c r="A130" s="707">
        <v>2024</v>
      </c>
      <c r="B130" s="707">
        <v>1</v>
      </c>
      <c r="D130" s="707" t="s">
        <v>16124</v>
      </c>
      <c r="E130" s="707" t="s">
        <v>99</v>
      </c>
      <c r="F130" s="707" t="str">
        <f>VLOOKUP(E130,'HS Code'!$L$4:$O$65,2,0)</f>
        <v>Petroleum</v>
      </c>
      <c r="G130" s="707" t="s">
        <v>16075</v>
      </c>
      <c r="H130" s="707" t="s">
        <v>16076</v>
      </c>
      <c r="I130" s="707" t="s">
        <v>16077</v>
      </c>
      <c r="J130" s="708">
        <v>4.4000000000000004</v>
      </c>
      <c r="K130" s="708">
        <v>4.4000000000000004</v>
      </c>
      <c r="L130" s="708">
        <v>26063.27</v>
      </c>
      <c r="M130" s="707" t="s">
        <v>16069</v>
      </c>
      <c r="N130" s="707" t="s">
        <v>16070</v>
      </c>
      <c r="P130" s="709">
        <f t="shared" si="1"/>
        <v>5923.4704545454542</v>
      </c>
    </row>
    <row r="131" spans="1:16">
      <c r="A131" s="707">
        <v>2024</v>
      </c>
      <c r="B131" s="707">
        <v>1</v>
      </c>
      <c r="D131" s="707" t="s">
        <v>16121</v>
      </c>
      <c r="E131" s="707" t="s">
        <v>22</v>
      </c>
      <c r="F131" s="707" t="str">
        <f>VLOOKUP(E131,'HS Code'!$L$4:$O$65,2,0)</f>
        <v>Coal and Coke</v>
      </c>
      <c r="G131" s="707" t="s">
        <v>16125</v>
      </c>
      <c r="H131" s="707" t="s">
        <v>16126</v>
      </c>
      <c r="I131" s="707" t="s">
        <v>10899</v>
      </c>
      <c r="J131" s="708">
        <v>60000</v>
      </c>
      <c r="K131" s="708">
        <v>60000</v>
      </c>
      <c r="L131" s="708">
        <v>386608.28</v>
      </c>
      <c r="M131" s="707" t="s">
        <v>16069</v>
      </c>
      <c r="N131" s="707" t="s">
        <v>16070</v>
      </c>
      <c r="P131" s="709">
        <f t="shared" si="1"/>
        <v>6.443471333333334</v>
      </c>
    </row>
    <row r="132" spans="1:16">
      <c r="A132" s="707">
        <v>2024</v>
      </c>
      <c r="B132" s="707">
        <v>1</v>
      </c>
      <c r="D132" s="707" t="s">
        <v>16121</v>
      </c>
      <c r="E132" s="707" t="s">
        <v>99</v>
      </c>
      <c r="F132" s="707" t="str">
        <f>VLOOKUP(E132,'HS Code'!$L$4:$O$65,2,0)</f>
        <v>Petroleum</v>
      </c>
      <c r="G132" s="707" t="s">
        <v>16075</v>
      </c>
      <c r="H132" s="707" t="s">
        <v>16076</v>
      </c>
      <c r="I132" s="707" t="s">
        <v>16077</v>
      </c>
      <c r="J132" s="708">
        <v>34545.040000000001</v>
      </c>
      <c r="K132" s="708">
        <v>34545.040000000001</v>
      </c>
      <c r="L132" s="708">
        <v>13620158.57</v>
      </c>
      <c r="M132" s="707" t="s">
        <v>16069</v>
      </c>
      <c r="N132" s="707" t="s">
        <v>16070</v>
      </c>
      <c r="P132" s="709">
        <f t="shared" si="1"/>
        <v>394.27247934869956</v>
      </c>
    </row>
    <row r="133" spans="1:16">
      <c r="A133" s="707">
        <v>2024</v>
      </c>
      <c r="B133" s="707">
        <v>1</v>
      </c>
      <c r="D133" s="707" t="s">
        <v>16129</v>
      </c>
      <c r="E133" s="707" t="s">
        <v>99</v>
      </c>
      <c r="F133" s="707" t="str">
        <f>VLOOKUP(E133,'HS Code'!$L$4:$O$65,2,0)</f>
        <v>Petroleum</v>
      </c>
      <c r="G133" s="707" t="s">
        <v>16075</v>
      </c>
      <c r="H133" s="707" t="s">
        <v>16076</v>
      </c>
      <c r="I133" s="707" t="s">
        <v>16077</v>
      </c>
      <c r="J133" s="708">
        <v>9200</v>
      </c>
      <c r="K133" s="708">
        <v>9200</v>
      </c>
      <c r="L133" s="708">
        <v>2352920.0499999998</v>
      </c>
      <c r="M133" s="707" t="s">
        <v>16069</v>
      </c>
      <c r="N133" s="707" t="s">
        <v>16070</v>
      </c>
      <c r="P133" s="709">
        <f t="shared" ref="P133:P152" si="2">L133/J133</f>
        <v>255.75217934782606</v>
      </c>
    </row>
    <row r="134" spans="1:16">
      <c r="A134" s="707">
        <v>2024</v>
      </c>
      <c r="B134" s="707">
        <v>1</v>
      </c>
      <c r="D134" s="707" t="s">
        <v>16129</v>
      </c>
      <c r="E134" s="707" t="s">
        <v>101</v>
      </c>
      <c r="F134" s="707" t="str">
        <f>VLOOKUP(E134,'HS Code'!$L$4:$O$65,2,0)</f>
        <v>Petroleum</v>
      </c>
      <c r="G134" s="707" t="s">
        <v>16078</v>
      </c>
      <c r="H134" s="707" t="s">
        <v>16076</v>
      </c>
      <c r="I134" s="707" t="s">
        <v>10899</v>
      </c>
      <c r="J134" s="708">
        <v>16800</v>
      </c>
      <c r="K134" s="708">
        <v>16800</v>
      </c>
      <c r="L134" s="708">
        <v>4413528.99</v>
      </c>
      <c r="M134" s="707" t="s">
        <v>16069</v>
      </c>
      <c r="N134" s="707" t="s">
        <v>16070</v>
      </c>
      <c r="P134" s="709">
        <f t="shared" si="2"/>
        <v>262.71005892857141</v>
      </c>
    </row>
    <row r="135" spans="1:16">
      <c r="A135" s="707">
        <v>2024</v>
      </c>
      <c r="B135" s="707">
        <v>1</v>
      </c>
      <c r="D135" s="707" t="s">
        <v>16122</v>
      </c>
      <c r="E135" s="707" t="s">
        <v>86</v>
      </c>
      <c r="F135" s="707" t="str">
        <f>VLOOKUP(E135,'HS Code'!$L$4:$O$65,2,0)</f>
        <v>Petroleum</v>
      </c>
      <c r="G135" s="707" t="s">
        <v>16140</v>
      </c>
      <c r="H135" s="707" t="s">
        <v>16076</v>
      </c>
      <c r="I135" s="707" t="s">
        <v>16077</v>
      </c>
      <c r="J135" s="708">
        <v>203</v>
      </c>
      <c r="K135" s="708">
        <v>203</v>
      </c>
      <c r="L135" s="708">
        <v>237967.16</v>
      </c>
      <c r="M135" s="707" t="s">
        <v>16069</v>
      </c>
      <c r="N135" s="707" t="s">
        <v>16070</v>
      </c>
      <c r="P135" s="709">
        <f t="shared" si="2"/>
        <v>1172.2520197044335</v>
      </c>
    </row>
    <row r="136" spans="1:16">
      <c r="A136" s="707">
        <v>2024</v>
      </c>
      <c r="B136" s="707">
        <v>1</v>
      </c>
      <c r="D136" s="707" t="s">
        <v>16086</v>
      </c>
      <c r="E136" s="707" t="s">
        <v>80</v>
      </c>
      <c r="F136" s="707" t="str">
        <f>VLOOKUP(E136,'HS Code'!$L$4:$O$65,2,0)</f>
        <v>Petroleum</v>
      </c>
      <c r="G136" s="707" t="s">
        <v>16090</v>
      </c>
      <c r="H136" s="707" t="s">
        <v>16076</v>
      </c>
      <c r="I136" s="707" t="s">
        <v>16077</v>
      </c>
      <c r="J136" s="708">
        <v>5940</v>
      </c>
      <c r="K136" s="708">
        <v>5940</v>
      </c>
      <c r="L136" s="708">
        <v>4778610.2</v>
      </c>
      <c r="M136" s="707" t="s">
        <v>16069</v>
      </c>
      <c r="N136" s="707" t="s">
        <v>16070</v>
      </c>
      <c r="P136" s="709">
        <f t="shared" si="2"/>
        <v>804.47983164983168</v>
      </c>
    </row>
    <row r="137" spans="1:16">
      <c r="A137" s="707">
        <v>2024</v>
      </c>
      <c r="B137" s="707">
        <v>1</v>
      </c>
      <c r="D137" s="707" t="s">
        <v>16122</v>
      </c>
      <c r="E137" s="707" t="s">
        <v>142</v>
      </c>
      <c r="F137" s="707">
        <f>VLOOKUP(E137,'HS Code'!$L$4:$O$65,2,0)</f>
        <v>0</v>
      </c>
      <c r="G137" s="707" t="s">
        <v>16141</v>
      </c>
      <c r="H137" s="707" t="s">
        <v>16073</v>
      </c>
      <c r="I137" s="707" t="s">
        <v>10899</v>
      </c>
      <c r="J137" s="708">
        <v>68</v>
      </c>
      <c r="K137" s="708">
        <v>68</v>
      </c>
      <c r="L137" s="708">
        <v>2892.9</v>
      </c>
      <c r="M137" s="707" t="s">
        <v>16069</v>
      </c>
      <c r="N137" s="707" t="s">
        <v>16070</v>
      </c>
      <c r="P137" s="709">
        <f t="shared" si="2"/>
        <v>42.542647058823533</v>
      </c>
    </row>
    <row r="138" spans="1:16">
      <c r="A138" s="707">
        <v>2024</v>
      </c>
      <c r="B138" s="707">
        <v>1</v>
      </c>
      <c r="D138" s="707" t="s">
        <v>16104</v>
      </c>
      <c r="E138" s="707" t="s">
        <v>148</v>
      </c>
      <c r="F138" s="707">
        <f>VLOOKUP(E138,'HS Code'!$L$4:$O$65,2,0)</f>
        <v>0</v>
      </c>
      <c r="G138" s="707" t="s">
        <v>16082</v>
      </c>
      <c r="H138" s="707" t="s">
        <v>16073</v>
      </c>
      <c r="I138" s="707" t="s">
        <v>10899</v>
      </c>
      <c r="J138" s="708">
        <v>2338.1999999999998</v>
      </c>
      <c r="K138" s="708">
        <v>2338.1999999999998</v>
      </c>
      <c r="L138" s="708">
        <v>664107.93999999994</v>
      </c>
      <c r="M138" s="707" t="s">
        <v>16069</v>
      </c>
      <c r="N138" s="707" t="s">
        <v>16070</v>
      </c>
      <c r="P138" s="709">
        <f t="shared" si="2"/>
        <v>284.02529296039688</v>
      </c>
    </row>
    <row r="139" spans="1:16">
      <c r="A139" s="707">
        <v>2024</v>
      </c>
      <c r="B139" s="707">
        <v>1</v>
      </c>
      <c r="D139" s="707" t="s">
        <v>16104</v>
      </c>
      <c r="E139" s="707" t="s">
        <v>111</v>
      </c>
      <c r="F139" s="707" t="str">
        <f>VLOOKUP(E139,'HS Code'!$L$4:$O$65,2,0)</f>
        <v>Petroleum</v>
      </c>
      <c r="G139" s="707" t="s">
        <v>16080</v>
      </c>
      <c r="H139" s="707" t="s">
        <v>16076</v>
      </c>
      <c r="I139" s="707" t="s">
        <v>16077</v>
      </c>
      <c r="J139" s="708">
        <v>17160</v>
      </c>
      <c r="K139" s="708">
        <v>17160</v>
      </c>
      <c r="L139" s="708">
        <v>3373695.39</v>
      </c>
      <c r="M139" s="707" t="s">
        <v>16069</v>
      </c>
      <c r="N139" s="707" t="s">
        <v>16070</v>
      </c>
      <c r="P139" s="709">
        <f t="shared" si="2"/>
        <v>196.60229545454547</v>
      </c>
    </row>
    <row r="140" spans="1:16">
      <c r="A140" s="707">
        <v>2024</v>
      </c>
      <c r="B140" s="707">
        <v>1</v>
      </c>
      <c r="D140" s="707" t="s">
        <v>16142</v>
      </c>
      <c r="E140" s="707" t="s">
        <v>28</v>
      </c>
      <c r="F140" s="707" t="str">
        <f>VLOOKUP(E140,'HS Code'!$L$4:$O$65,2,0)</f>
        <v>Coal and Coke</v>
      </c>
      <c r="G140" s="707" t="s">
        <v>16143</v>
      </c>
      <c r="H140" s="707" t="s">
        <v>16126</v>
      </c>
      <c r="I140" s="707" t="s">
        <v>10899</v>
      </c>
      <c r="J140" s="708">
        <v>89140</v>
      </c>
      <c r="K140" s="708">
        <v>89140</v>
      </c>
      <c r="L140" s="708">
        <v>4539072.74</v>
      </c>
      <c r="M140" s="707" t="s">
        <v>16069</v>
      </c>
      <c r="N140" s="707" t="s">
        <v>16070</v>
      </c>
      <c r="P140" s="709">
        <f t="shared" si="2"/>
        <v>50.920717298631367</v>
      </c>
    </row>
    <row r="141" spans="1:16">
      <c r="A141" s="707">
        <v>2024</v>
      </c>
      <c r="B141" s="707">
        <v>1</v>
      </c>
      <c r="D141" s="707" t="s">
        <v>16074</v>
      </c>
      <c r="E141" s="707" t="s">
        <v>83</v>
      </c>
      <c r="F141" s="707" t="str">
        <f>VLOOKUP(E141,'HS Code'!$L$4:$O$65,2,0)</f>
        <v>Petroleum</v>
      </c>
      <c r="G141" s="707" t="s">
        <v>16131</v>
      </c>
      <c r="H141" s="707" t="s">
        <v>16076</v>
      </c>
      <c r="I141" s="707" t="s">
        <v>16077</v>
      </c>
      <c r="J141" s="708">
        <v>82306</v>
      </c>
      <c r="K141" s="708">
        <v>82306</v>
      </c>
      <c r="L141" s="708">
        <v>13679511.800000001</v>
      </c>
      <c r="M141" s="707" t="s">
        <v>16069</v>
      </c>
      <c r="N141" s="707" t="s">
        <v>16070</v>
      </c>
      <c r="P141" s="709">
        <f t="shared" si="2"/>
        <v>166.20309333462933</v>
      </c>
    </row>
    <row r="142" spans="1:16">
      <c r="A142" s="707">
        <v>2024</v>
      </c>
      <c r="B142" s="707">
        <v>1</v>
      </c>
      <c r="D142" s="707" t="s">
        <v>16074</v>
      </c>
      <c r="E142" s="707" t="s">
        <v>85</v>
      </c>
      <c r="F142" s="707" t="str">
        <f>VLOOKUP(E142,'HS Code'!$L$4:$O$65,2,0)</f>
        <v>Petroleum</v>
      </c>
      <c r="G142" s="707" t="s">
        <v>16091</v>
      </c>
      <c r="H142" s="707" t="s">
        <v>16076</v>
      </c>
      <c r="I142" s="707" t="s">
        <v>16077</v>
      </c>
      <c r="J142" s="708">
        <v>109780</v>
      </c>
      <c r="K142" s="708">
        <v>85909</v>
      </c>
      <c r="L142" s="708">
        <v>13113552.9</v>
      </c>
      <c r="M142" s="707" t="s">
        <v>16069</v>
      </c>
      <c r="N142" s="707" t="s">
        <v>16070</v>
      </c>
      <c r="P142" s="709">
        <f t="shared" si="2"/>
        <v>119.45302331936601</v>
      </c>
    </row>
    <row r="143" spans="1:16">
      <c r="A143" s="707">
        <v>2024</v>
      </c>
      <c r="B143" s="707">
        <v>1</v>
      </c>
      <c r="D143" s="707" t="s">
        <v>16085</v>
      </c>
      <c r="E143" s="707" t="s">
        <v>68</v>
      </c>
      <c r="F143" s="707" t="str">
        <f>VLOOKUP(E143,'HS Code'!$L$4:$O$65,2,0)</f>
        <v>Petroleum</v>
      </c>
      <c r="G143" s="707" t="s">
        <v>16130</v>
      </c>
      <c r="H143" s="707" t="s">
        <v>16116</v>
      </c>
      <c r="I143" s="707" t="s">
        <v>16077</v>
      </c>
      <c r="J143" s="708">
        <v>930112</v>
      </c>
      <c r="K143" s="708">
        <v>930112</v>
      </c>
      <c r="L143" s="708">
        <v>124843737</v>
      </c>
      <c r="M143" s="707" t="s">
        <v>16069</v>
      </c>
      <c r="N143" s="707" t="s">
        <v>16070</v>
      </c>
      <c r="P143" s="709">
        <f t="shared" si="2"/>
        <v>134.22441275889355</v>
      </c>
    </row>
    <row r="144" spans="1:16">
      <c r="A144" s="707">
        <v>2024</v>
      </c>
      <c r="B144" s="707">
        <v>1</v>
      </c>
      <c r="D144" s="707" t="s">
        <v>16111</v>
      </c>
      <c r="E144" s="707" t="s">
        <v>87</v>
      </c>
      <c r="F144" s="707" t="str">
        <f>VLOOKUP(E144,'HS Code'!$L$4:$O$65,2,0)</f>
        <v>Petroleum</v>
      </c>
      <c r="G144" s="707" t="s">
        <v>16132</v>
      </c>
      <c r="H144" s="707" t="s">
        <v>16076</v>
      </c>
      <c r="I144" s="707" t="s">
        <v>16077</v>
      </c>
      <c r="J144" s="708">
        <v>27003</v>
      </c>
      <c r="K144" s="708">
        <v>27003</v>
      </c>
      <c r="L144" s="708">
        <v>3849342.98</v>
      </c>
      <c r="M144" s="707" t="s">
        <v>16069</v>
      </c>
      <c r="N144" s="707" t="s">
        <v>16070</v>
      </c>
      <c r="P144" s="709">
        <f t="shared" si="2"/>
        <v>142.55241936081177</v>
      </c>
    </row>
    <row r="145" spans="1:16">
      <c r="A145" s="707">
        <v>2024</v>
      </c>
      <c r="B145" s="707">
        <v>1</v>
      </c>
      <c r="D145" s="707" t="s">
        <v>16136</v>
      </c>
      <c r="E145" s="707" t="s">
        <v>68</v>
      </c>
      <c r="F145" s="707" t="str">
        <f>VLOOKUP(E145,'HS Code'!$L$4:$O$65,2,0)</f>
        <v>Petroleum</v>
      </c>
      <c r="G145" s="707" t="s">
        <v>16130</v>
      </c>
      <c r="H145" s="707" t="s">
        <v>16116</v>
      </c>
      <c r="I145" s="707" t="s">
        <v>16077</v>
      </c>
      <c r="J145" s="708">
        <v>272436</v>
      </c>
      <c r="K145" s="708">
        <v>200000</v>
      </c>
      <c r="L145" s="708">
        <v>28382964.100000001</v>
      </c>
      <c r="M145" s="707" t="s">
        <v>16069</v>
      </c>
      <c r="N145" s="707" t="s">
        <v>16070</v>
      </c>
      <c r="P145" s="709">
        <f t="shared" si="2"/>
        <v>104.18213488672569</v>
      </c>
    </row>
    <row r="146" spans="1:16">
      <c r="A146" s="707">
        <v>2024</v>
      </c>
      <c r="B146" s="707">
        <v>1</v>
      </c>
      <c r="D146" s="707" t="s">
        <v>16074</v>
      </c>
      <c r="E146" s="707" t="s">
        <v>68</v>
      </c>
      <c r="F146" s="707" t="str">
        <f>VLOOKUP(E146,'HS Code'!$L$4:$O$65,2,0)</f>
        <v>Petroleum</v>
      </c>
      <c r="G146" s="707" t="s">
        <v>16130</v>
      </c>
      <c r="H146" s="707" t="s">
        <v>16116</v>
      </c>
      <c r="I146" s="707" t="s">
        <v>16077</v>
      </c>
      <c r="J146" s="708">
        <v>36759755</v>
      </c>
      <c r="K146" s="708">
        <v>36759755</v>
      </c>
      <c r="L146" s="708">
        <v>4939078154</v>
      </c>
      <c r="M146" s="707" t="s">
        <v>16069</v>
      </c>
      <c r="N146" s="707" t="s">
        <v>16070</v>
      </c>
      <c r="P146" s="709">
        <f t="shared" si="2"/>
        <v>134.36101938111395</v>
      </c>
    </row>
    <row r="147" spans="1:16">
      <c r="A147" s="707">
        <v>2024</v>
      </c>
      <c r="B147" s="707">
        <v>1</v>
      </c>
      <c r="D147" s="707" t="s">
        <v>16074</v>
      </c>
      <c r="E147" s="707" t="s">
        <v>83</v>
      </c>
      <c r="F147" s="707" t="str">
        <f>VLOOKUP(E147,'HS Code'!$L$4:$O$65,2,0)</f>
        <v>Petroleum</v>
      </c>
      <c r="G147" s="707" t="s">
        <v>16131</v>
      </c>
      <c r="H147" s="707" t="s">
        <v>16076</v>
      </c>
      <c r="I147" s="707" t="s">
        <v>16077</v>
      </c>
      <c r="J147" s="708">
        <v>60764465</v>
      </c>
      <c r="K147" s="708">
        <v>60695455</v>
      </c>
      <c r="L147" s="708">
        <v>8564848992.3999996</v>
      </c>
      <c r="M147" s="707" t="s">
        <v>16069</v>
      </c>
      <c r="N147" s="707" t="s">
        <v>16070</v>
      </c>
      <c r="P147" s="709">
        <f t="shared" si="2"/>
        <v>140.9516070354606</v>
      </c>
    </row>
    <row r="148" spans="1:16">
      <c r="A148" s="707">
        <v>2024</v>
      </c>
      <c r="B148" s="707">
        <v>1</v>
      </c>
      <c r="D148" s="707" t="s">
        <v>16074</v>
      </c>
      <c r="E148" s="707" t="s">
        <v>92</v>
      </c>
      <c r="F148" s="707" t="str">
        <f>VLOOKUP(E148,'HS Code'!$L$4:$O$65,2,0)</f>
        <v>Petroleum</v>
      </c>
      <c r="G148" s="707" t="s">
        <v>16133</v>
      </c>
      <c r="H148" s="707" t="s">
        <v>16076</v>
      </c>
      <c r="I148" s="707" t="s">
        <v>16077</v>
      </c>
      <c r="J148" s="708">
        <v>1531115</v>
      </c>
      <c r="K148" s="708">
        <v>1485276</v>
      </c>
      <c r="L148" s="708">
        <v>218970377.69999999</v>
      </c>
      <c r="M148" s="707" t="s">
        <v>16069</v>
      </c>
      <c r="N148" s="707" t="s">
        <v>16070</v>
      </c>
      <c r="P148" s="709">
        <f t="shared" si="2"/>
        <v>143.01367154002148</v>
      </c>
    </row>
    <row r="149" spans="1:16">
      <c r="A149" s="707">
        <v>2024</v>
      </c>
      <c r="B149" s="707">
        <v>1</v>
      </c>
      <c r="D149" s="707" t="s">
        <v>16085</v>
      </c>
      <c r="E149" s="707" t="s">
        <v>68</v>
      </c>
      <c r="F149" s="707" t="str">
        <f>VLOOKUP(E149,'HS Code'!$L$4:$O$65,2,0)</f>
        <v>Petroleum</v>
      </c>
      <c r="G149" s="707" t="s">
        <v>16130</v>
      </c>
      <c r="H149" s="707" t="s">
        <v>16116</v>
      </c>
      <c r="I149" s="707" t="s">
        <v>16077</v>
      </c>
      <c r="J149" s="708">
        <v>37741288</v>
      </c>
      <c r="K149" s="708">
        <v>37741288</v>
      </c>
      <c r="L149" s="708">
        <v>5025172258</v>
      </c>
      <c r="M149" s="707" t="s">
        <v>16069</v>
      </c>
      <c r="N149" s="707" t="s">
        <v>16070</v>
      </c>
      <c r="P149" s="709">
        <f t="shared" si="2"/>
        <v>133.14787396762929</v>
      </c>
    </row>
    <row r="150" spans="1:16">
      <c r="A150" s="707">
        <v>2024</v>
      </c>
      <c r="B150" s="707">
        <v>1</v>
      </c>
      <c r="D150" s="707" t="s">
        <v>16104</v>
      </c>
      <c r="E150" s="707" t="s">
        <v>87</v>
      </c>
      <c r="F150" s="707" t="str">
        <f>VLOOKUP(E150,'HS Code'!$L$4:$O$65,2,0)</f>
        <v>Petroleum</v>
      </c>
      <c r="G150" s="707" t="s">
        <v>16132</v>
      </c>
      <c r="H150" s="707" t="s">
        <v>16076</v>
      </c>
      <c r="I150" s="707" t="s">
        <v>16077</v>
      </c>
      <c r="J150" s="708">
        <v>27412350</v>
      </c>
      <c r="K150" s="708">
        <v>27412350</v>
      </c>
      <c r="L150" s="708">
        <v>3733431053</v>
      </c>
      <c r="M150" s="707" t="s">
        <v>16069</v>
      </c>
      <c r="N150" s="707" t="s">
        <v>16070</v>
      </c>
      <c r="P150" s="709">
        <f t="shared" si="2"/>
        <v>136.19522051192254</v>
      </c>
    </row>
    <row r="151" spans="1:16">
      <c r="A151" s="707">
        <v>2024</v>
      </c>
      <c r="B151" s="707">
        <v>1</v>
      </c>
      <c r="D151" s="707" t="s">
        <v>16111</v>
      </c>
      <c r="E151" s="707" t="s">
        <v>87</v>
      </c>
      <c r="F151" s="707" t="str">
        <f>VLOOKUP(E151,'HS Code'!$L$4:$O$65,2,0)</f>
        <v>Petroleum</v>
      </c>
      <c r="G151" s="707" t="s">
        <v>16132</v>
      </c>
      <c r="H151" s="707" t="s">
        <v>16076</v>
      </c>
      <c r="I151" s="707" t="s">
        <v>16077</v>
      </c>
      <c r="J151" s="708">
        <v>90620127</v>
      </c>
      <c r="K151" s="708">
        <v>90536184</v>
      </c>
      <c r="L151" s="708">
        <v>12077073382.4</v>
      </c>
      <c r="M151" s="707" t="s">
        <v>16069</v>
      </c>
      <c r="N151" s="707" t="s">
        <v>16070</v>
      </c>
      <c r="P151" s="709">
        <f t="shared" si="2"/>
        <v>133.27142415503346</v>
      </c>
    </row>
    <row r="152" spans="1:16">
      <c r="A152" s="707">
        <v>2024</v>
      </c>
      <c r="B152" s="707">
        <v>1</v>
      </c>
      <c r="D152" s="707" t="s">
        <v>16113</v>
      </c>
      <c r="E152" s="707" t="s">
        <v>87</v>
      </c>
      <c r="F152" s="707" t="str">
        <f>VLOOKUP(E152,'HS Code'!$L$4:$O$65,2,0)</f>
        <v>Petroleum</v>
      </c>
      <c r="G152" s="707" t="s">
        <v>16132</v>
      </c>
      <c r="H152" s="707" t="s">
        <v>16076</v>
      </c>
      <c r="I152" s="707" t="s">
        <v>16077</v>
      </c>
      <c r="J152" s="708">
        <v>52668115</v>
      </c>
      <c r="K152" s="708">
        <v>52668115</v>
      </c>
      <c r="L152" s="708">
        <v>7354356654.3999996</v>
      </c>
      <c r="M152" s="707" t="s">
        <v>16069</v>
      </c>
      <c r="N152" s="707" t="s">
        <v>16070</v>
      </c>
      <c r="P152" s="709">
        <f t="shared" si="2"/>
        <v>139.63584332570093</v>
      </c>
    </row>
    <row r="153" spans="1:16">
      <c r="A153" s="707">
        <v>2024</v>
      </c>
      <c r="B153" s="707">
        <v>1</v>
      </c>
      <c r="D153" s="707" t="s">
        <v>16144</v>
      </c>
      <c r="E153" s="707" t="s">
        <v>171</v>
      </c>
      <c r="F153" s="707">
        <f>VLOOKUP(E153,'HS Code'!$L$4:$O$65,2,0)</f>
        <v>0</v>
      </c>
      <c r="G153" s="707" t="s">
        <v>16095</v>
      </c>
      <c r="H153" s="707" t="s">
        <v>16073</v>
      </c>
      <c r="I153" s="707" t="s">
        <v>10899</v>
      </c>
      <c r="J153" s="708">
        <v>548380</v>
      </c>
      <c r="K153" s="708">
        <v>548380</v>
      </c>
      <c r="L153" s="708">
        <v>24067370.800000001</v>
      </c>
      <c r="M153" s="707" t="s">
        <v>16145</v>
      </c>
      <c r="N153" s="707" t="s">
        <v>16070</v>
      </c>
    </row>
    <row r="154" spans="1:16">
      <c r="A154" s="707">
        <v>2024</v>
      </c>
      <c r="B154" s="707">
        <v>1</v>
      </c>
      <c r="D154" s="707" t="s">
        <v>16146</v>
      </c>
      <c r="E154" s="707" t="s">
        <v>83</v>
      </c>
      <c r="F154" s="707" t="str">
        <f>VLOOKUP(E154,'HS Code'!$L$4:$O$65,2,0)</f>
        <v>Petroleum</v>
      </c>
      <c r="G154" s="707" t="s">
        <v>16131</v>
      </c>
      <c r="H154" s="707" t="s">
        <v>16076</v>
      </c>
      <c r="I154" s="707" t="s">
        <v>16077</v>
      </c>
      <c r="J154" s="708">
        <v>29658659</v>
      </c>
      <c r="K154" s="708">
        <v>27982298</v>
      </c>
      <c r="L154" s="708">
        <v>3483384396.4400001</v>
      </c>
      <c r="M154" s="707" t="s">
        <v>16145</v>
      </c>
      <c r="N154" s="707" t="s">
        <v>16070</v>
      </c>
    </row>
    <row r="155" spans="1:16">
      <c r="A155" s="707">
        <v>2024</v>
      </c>
      <c r="B155" s="707">
        <v>1</v>
      </c>
      <c r="D155" s="707" t="s">
        <v>16146</v>
      </c>
      <c r="E155" s="707" t="s">
        <v>83</v>
      </c>
      <c r="F155" s="707" t="str">
        <f>VLOOKUP(E155,'HS Code'!$L$4:$O$65,2,0)</f>
        <v>Petroleum</v>
      </c>
      <c r="G155" s="707" t="s">
        <v>16131</v>
      </c>
      <c r="H155" s="707" t="s">
        <v>16076</v>
      </c>
      <c r="I155" s="707" t="s">
        <v>16077</v>
      </c>
      <c r="J155" s="708">
        <v>32418500</v>
      </c>
      <c r="K155" s="708">
        <v>32418500</v>
      </c>
      <c r="L155" s="708">
        <v>4009646458.1199999</v>
      </c>
      <c r="M155" s="707" t="s">
        <v>16145</v>
      </c>
      <c r="N155" s="707" t="s">
        <v>16070</v>
      </c>
    </row>
    <row r="156" spans="1:16">
      <c r="A156" s="707">
        <v>2024</v>
      </c>
      <c r="B156" s="707">
        <v>1</v>
      </c>
      <c r="D156" s="707" t="s">
        <v>16146</v>
      </c>
      <c r="E156" s="707" t="s">
        <v>87</v>
      </c>
      <c r="F156" s="707" t="str">
        <f>VLOOKUP(E156,'HS Code'!$L$4:$O$65,2,0)</f>
        <v>Petroleum</v>
      </c>
      <c r="G156" s="707" t="s">
        <v>16132</v>
      </c>
      <c r="H156" s="707" t="s">
        <v>16076</v>
      </c>
      <c r="I156" s="707" t="s">
        <v>16077</v>
      </c>
      <c r="J156" s="708">
        <v>527125</v>
      </c>
      <c r="K156" s="708">
        <v>440203</v>
      </c>
      <c r="L156" s="708">
        <v>61585689.57</v>
      </c>
      <c r="M156" s="707" t="s">
        <v>16145</v>
      </c>
      <c r="N156" s="707" t="s">
        <v>16070</v>
      </c>
    </row>
    <row r="157" spans="1:16">
      <c r="A157" s="707">
        <v>2024</v>
      </c>
      <c r="B157" s="707">
        <v>1</v>
      </c>
      <c r="D157" s="707" t="s">
        <v>16146</v>
      </c>
      <c r="E157" s="707" t="s">
        <v>92</v>
      </c>
      <c r="F157" s="707" t="str">
        <f>VLOOKUP(E157,'HS Code'!$L$4:$O$65,2,0)</f>
        <v>Petroleum</v>
      </c>
      <c r="G157" s="707" t="s">
        <v>16133</v>
      </c>
      <c r="H157" s="707" t="s">
        <v>16076</v>
      </c>
      <c r="I157" s="707" t="s">
        <v>16077</v>
      </c>
      <c r="J157" s="708">
        <v>1531115</v>
      </c>
      <c r="K157" s="708">
        <v>1498605</v>
      </c>
      <c r="L157" s="708">
        <v>218970377.69999999</v>
      </c>
      <c r="M157" s="707" t="s">
        <v>16145</v>
      </c>
      <c r="N157" s="707" t="s">
        <v>16070</v>
      </c>
    </row>
    <row r="158" spans="1:16">
      <c r="A158" s="707">
        <v>2024</v>
      </c>
      <c r="B158" s="707">
        <v>1</v>
      </c>
      <c r="D158" s="707" t="s">
        <v>16134</v>
      </c>
      <c r="E158" s="707" t="s">
        <v>87</v>
      </c>
      <c r="F158" s="707" t="str">
        <f>VLOOKUP(E158,'HS Code'!$L$4:$O$65,2,0)</f>
        <v>Petroleum</v>
      </c>
      <c r="G158" s="707" t="s">
        <v>16132</v>
      </c>
      <c r="H158" s="707" t="s">
        <v>16076</v>
      </c>
      <c r="I158" s="707" t="s">
        <v>16077</v>
      </c>
      <c r="J158" s="708">
        <v>735579</v>
      </c>
      <c r="K158" s="708">
        <v>735579</v>
      </c>
      <c r="L158" s="708">
        <v>106805886.63</v>
      </c>
      <c r="M158" s="707" t="s">
        <v>16145</v>
      </c>
      <c r="N158" s="707" t="s">
        <v>16070</v>
      </c>
    </row>
    <row r="159" spans="1:16">
      <c r="A159" s="707">
        <v>2024</v>
      </c>
      <c r="B159" s="707">
        <v>1</v>
      </c>
      <c r="D159" s="707" t="s">
        <v>16146</v>
      </c>
      <c r="E159" s="707" t="s">
        <v>83</v>
      </c>
      <c r="F159" s="707" t="str">
        <f>VLOOKUP(E159,'HS Code'!$L$4:$O$65,2,0)</f>
        <v>Petroleum</v>
      </c>
      <c r="G159" s="707" t="s">
        <v>16131</v>
      </c>
      <c r="H159" s="707" t="s">
        <v>16076</v>
      </c>
      <c r="I159" s="707" t="s">
        <v>16077</v>
      </c>
      <c r="J159" s="708">
        <v>5420104</v>
      </c>
      <c r="K159" s="708">
        <v>4281881</v>
      </c>
      <c r="L159" s="708">
        <v>524423887</v>
      </c>
      <c r="M159" s="707" t="s">
        <v>16145</v>
      </c>
      <c r="N159" s="707" t="s">
        <v>16070</v>
      </c>
    </row>
    <row r="160" spans="1:16">
      <c r="A160" s="707">
        <v>2024</v>
      </c>
      <c r="B160" s="707">
        <v>1</v>
      </c>
      <c r="D160" s="707" t="s">
        <v>16147</v>
      </c>
      <c r="E160" s="707" t="s">
        <v>99</v>
      </c>
      <c r="F160" s="707" t="str">
        <f>VLOOKUP(E160,'HS Code'!$L$4:$O$65,2,0)</f>
        <v>Petroleum</v>
      </c>
      <c r="G160" s="707" t="s">
        <v>16075</v>
      </c>
      <c r="H160" s="707" t="s">
        <v>16076</v>
      </c>
      <c r="I160" s="707" t="s">
        <v>16077</v>
      </c>
      <c r="J160" s="708">
        <v>57428</v>
      </c>
      <c r="K160" s="708">
        <v>56691</v>
      </c>
      <c r="L160" s="708">
        <v>20832030.622000001</v>
      </c>
      <c r="M160" s="707" t="s">
        <v>16145</v>
      </c>
      <c r="N160" s="707" t="s">
        <v>16070</v>
      </c>
    </row>
    <row r="161" spans="1:16">
      <c r="A161" s="707">
        <v>2024</v>
      </c>
      <c r="B161" s="707">
        <v>1</v>
      </c>
      <c r="D161" s="707" t="s">
        <v>16129</v>
      </c>
      <c r="E161" s="707" t="s">
        <v>99</v>
      </c>
      <c r="F161" s="707" t="str">
        <f>VLOOKUP(E161,'HS Code'!$L$4:$O$65,2,0)</f>
        <v>Petroleum</v>
      </c>
      <c r="G161" s="707" t="s">
        <v>16075</v>
      </c>
      <c r="H161" s="707" t="s">
        <v>16076</v>
      </c>
      <c r="I161" s="707" t="s">
        <v>16077</v>
      </c>
      <c r="J161" s="708">
        <v>79002</v>
      </c>
      <c r="K161" s="708">
        <v>70434</v>
      </c>
      <c r="L161" s="708">
        <v>27109645.1054</v>
      </c>
      <c r="M161" s="707" t="s">
        <v>16145</v>
      </c>
      <c r="N161" s="707" t="s">
        <v>16070</v>
      </c>
    </row>
    <row r="162" spans="1:16">
      <c r="A162" s="707">
        <v>2024</v>
      </c>
      <c r="B162" s="707">
        <v>1</v>
      </c>
      <c r="D162" s="707" t="s">
        <v>16129</v>
      </c>
      <c r="E162" s="707" t="s">
        <v>171</v>
      </c>
      <c r="F162" s="707">
        <f>VLOOKUP(E162,'HS Code'!$L$4:$O$65,2,0)</f>
        <v>0</v>
      </c>
      <c r="G162" s="707" t="s">
        <v>16095</v>
      </c>
      <c r="H162" s="707" t="s">
        <v>16073</v>
      </c>
      <c r="I162" s="707" t="s">
        <v>10899</v>
      </c>
      <c r="J162" s="708">
        <v>42750</v>
      </c>
      <c r="K162" s="708">
        <v>42750</v>
      </c>
      <c r="L162" s="708">
        <v>7446253.4886999996</v>
      </c>
      <c r="M162" s="707" t="s">
        <v>16145</v>
      </c>
      <c r="N162" s="707" t="s">
        <v>16070</v>
      </c>
    </row>
    <row r="163" spans="1:16">
      <c r="A163" s="707">
        <v>2024</v>
      </c>
      <c r="B163" s="707">
        <v>1</v>
      </c>
      <c r="D163" s="707" t="s">
        <v>16129</v>
      </c>
      <c r="E163" s="707" t="s">
        <v>70</v>
      </c>
      <c r="F163" s="707" t="str">
        <f>VLOOKUP(E163,'HS Code'!$L$4:$O$65,2,0)</f>
        <v>Petroleum</v>
      </c>
      <c r="G163" s="707" t="s">
        <v>16115</v>
      </c>
      <c r="H163" s="707" t="s">
        <v>16116</v>
      </c>
      <c r="I163" s="707" t="s">
        <v>16077</v>
      </c>
      <c r="J163" s="708">
        <v>19607</v>
      </c>
      <c r="K163" s="708">
        <v>19607</v>
      </c>
      <c r="L163" s="708">
        <v>6457202.9500000002</v>
      </c>
      <c r="M163" s="707" t="s">
        <v>16145</v>
      </c>
      <c r="N163" s="707" t="s">
        <v>16070</v>
      </c>
      <c r="P163" s="709">
        <f>L163/J163</f>
        <v>329.33151170500332</v>
      </c>
    </row>
    <row r="164" spans="1:16">
      <c r="A164" s="707">
        <v>2024</v>
      </c>
      <c r="B164" s="707">
        <v>1</v>
      </c>
      <c r="D164" s="707" t="s">
        <v>16148</v>
      </c>
      <c r="E164" s="707" t="s">
        <v>113</v>
      </c>
      <c r="F164" s="707" t="str">
        <f>VLOOKUP(E164,'HS Code'!$L$4:$O$65,2,0)</f>
        <v>Petroleum</v>
      </c>
      <c r="G164" s="707" t="s">
        <v>16081</v>
      </c>
      <c r="H164" s="707" t="s">
        <v>16076</v>
      </c>
      <c r="I164" s="707" t="s">
        <v>16077</v>
      </c>
      <c r="J164" s="708">
        <v>250</v>
      </c>
      <c r="K164" s="708">
        <v>250</v>
      </c>
      <c r="L164" s="708">
        <v>268258.85800000001</v>
      </c>
      <c r="M164" s="707" t="s">
        <v>16149</v>
      </c>
      <c r="N164" s="707" t="s">
        <v>16070</v>
      </c>
    </row>
    <row r="165" spans="1:16">
      <c r="A165" s="707">
        <v>2024</v>
      </c>
      <c r="B165" s="707">
        <v>1</v>
      </c>
      <c r="D165" s="707" t="s">
        <v>16147</v>
      </c>
      <c r="E165" s="707" t="s">
        <v>28</v>
      </c>
      <c r="F165" s="707" t="str">
        <f>VLOOKUP(E165,'HS Code'!$L$4:$O$65,2,0)</f>
        <v>Coal and Coke</v>
      </c>
      <c r="G165" s="707" t="s">
        <v>16143</v>
      </c>
      <c r="H165" s="707" t="s">
        <v>16126</v>
      </c>
      <c r="I165" s="707" t="s">
        <v>10899</v>
      </c>
      <c r="J165" s="708">
        <v>600</v>
      </c>
      <c r="K165" s="708">
        <v>600</v>
      </c>
      <c r="L165" s="708">
        <v>75705.1296</v>
      </c>
      <c r="M165" s="707" t="s">
        <v>16149</v>
      </c>
      <c r="N165" s="707" t="s">
        <v>16070</v>
      </c>
      <c r="P165" s="709">
        <f>L165/J165</f>
        <v>126.17521600000001</v>
      </c>
    </row>
    <row r="166" spans="1:16">
      <c r="A166" s="707">
        <v>2024</v>
      </c>
      <c r="B166" s="707">
        <v>1</v>
      </c>
      <c r="D166" s="707" t="s">
        <v>16147</v>
      </c>
      <c r="E166" s="707" t="s">
        <v>42</v>
      </c>
      <c r="F166" s="707" t="str">
        <f>VLOOKUP(E166,'HS Code'!$L$4:$O$65,2,0)</f>
        <v>Oils</v>
      </c>
      <c r="G166" s="707" t="s">
        <v>16088</v>
      </c>
      <c r="H166" s="707" t="s">
        <v>16073</v>
      </c>
      <c r="I166" s="707" t="s">
        <v>10899</v>
      </c>
      <c r="J166" s="708">
        <v>170</v>
      </c>
      <c r="K166" s="708">
        <v>170</v>
      </c>
      <c r="L166" s="708">
        <v>42244.665998490003</v>
      </c>
      <c r="M166" s="707" t="s">
        <v>16149</v>
      </c>
      <c r="N166" s="707" t="s">
        <v>16070</v>
      </c>
    </row>
    <row r="167" spans="1:16">
      <c r="A167" s="707">
        <v>2024</v>
      </c>
      <c r="B167" s="707">
        <v>1</v>
      </c>
      <c r="D167" s="707" t="s">
        <v>16147</v>
      </c>
      <c r="E167" s="707" t="s">
        <v>76</v>
      </c>
      <c r="F167" s="707" t="str">
        <f>VLOOKUP(E167,'HS Code'!$L$4:$O$65,2,0)</f>
        <v>Petroleum</v>
      </c>
      <c r="G167" s="707" t="s">
        <v>16099</v>
      </c>
      <c r="H167" s="707" t="s">
        <v>16076</v>
      </c>
      <c r="I167" s="707" t="s">
        <v>16077</v>
      </c>
      <c r="J167" s="708">
        <v>360</v>
      </c>
      <c r="K167" s="708">
        <v>360</v>
      </c>
      <c r="L167" s="708">
        <v>68252.800000000003</v>
      </c>
      <c r="M167" s="707" t="s">
        <v>16149</v>
      </c>
      <c r="N167" s="707" t="s">
        <v>16070</v>
      </c>
    </row>
    <row r="168" spans="1:16">
      <c r="A168" s="707">
        <v>2024</v>
      </c>
      <c r="B168" s="707">
        <v>1</v>
      </c>
      <c r="D168" s="707" t="s">
        <v>16147</v>
      </c>
      <c r="E168" s="707" t="s">
        <v>99</v>
      </c>
      <c r="F168" s="707" t="str">
        <f>VLOOKUP(E168,'HS Code'!$L$4:$O$65,2,0)</f>
        <v>Petroleum</v>
      </c>
      <c r="G168" s="707" t="s">
        <v>16075</v>
      </c>
      <c r="H168" s="707" t="s">
        <v>16076</v>
      </c>
      <c r="I168" s="707" t="s">
        <v>16077</v>
      </c>
      <c r="J168" s="708">
        <v>23349</v>
      </c>
      <c r="K168" s="708">
        <v>23349</v>
      </c>
      <c r="L168" s="708">
        <v>9366332.5879599992</v>
      </c>
      <c r="M168" s="707" t="s">
        <v>16149</v>
      </c>
      <c r="N168" s="707" t="s">
        <v>16070</v>
      </c>
    </row>
    <row r="169" spans="1:16">
      <c r="A169" s="707">
        <v>2024</v>
      </c>
      <c r="B169" s="707">
        <v>1</v>
      </c>
      <c r="D169" s="707" t="s">
        <v>16147</v>
      </c>
      <c r="E169" s="707" t="s">
        <v>145</v>
      </c>
      <c r="F169" s="707">
        <f>VLOOKUP(E169,'HS Code'!$L$4:$O$65,2,0)</f>
        <v>0</v>
      </c>
      <c r="G169" s="707" t="s">
        <v>16094</v>
      </c>
      <c r="H169" s="707" t="s">
        <v>16073</v>
      </c>
      <c r="I169" s="707" t="s">
        <v>10899</v>
      </c>
      <c r="J169" s="708">
        <v>500</v>
      </c>
      <c r="K169" s="708">
        <v>500</v>
      </c>
      <c r="L169" s="708">
        <v>85785.11</v>
      </c>
      <c r="M169" s="707" t="s">
        <v>16149</v>
      </c>
      <c r="N169" s="707" t="s">
        <v>16070</v>
      </c>
    </row>
    <row r="170" spans="1:16">
      <c r="A170" s="707">
        <v>2024</v>
      </c>
      <c r="B170" s="707">
        <v>1</v>
      </c>
      <c r="D170" s="707" t="s">
        <v>16147</v>
      </c>
      <c r="E170" s="707" t="s">
        <v>171</v>
      </c>
      <c r="F170" s="707">
        <f>VLOOKUP(E170,'HS Code'!$L$4:$O$65,2,0)</f>
        <v>0</v>
      </c>
      <c r="G170" s="707" t="s">
        <v>16095</v>
      </c>
      <c r="H170" s="707" t="s">
        <v>16073</v>
      </c>
      <c r="I170" s="707" t="s">
        <v>10899</v>
      </c>
      <c r="J170" s="708">
        <v>900</v>
      </c>
      <c r="K170" s="708">
        <v>900</v>
      </c>
      <c r="L170" s="708">
        <v>206846.34</v>
      </c>
      <c r="M170" s="707" t="s">
        <v>16149</v>
      </c>
      <c r="N170" s="707" t="s">
        <v>16070</v>
      </c>
    </row>
    <row r="171" spans="1:16">
      <c r="A171" s="707">
        <v>2024</v>
      </c>
      <c r="B171" s="707">
        <v>1</v>
      </c>
      <c r="D171" s="707" t="s">
        <v>16121</v>
      </c>
      <c r="E171" s="707" t="s">
        <v>99</v>
      </c>
      <c r="F171" s="707" t="str">
        <f>VLOOKUP(E171,'HS Code'!$L$4:$O$65,2,0)</f>
        <v>Petroleum</v>
      </c>
      <c r="G171" s="707" t="s">
        <v>16075</v>
      </c>
      <c r="H171" s="707" t="s">
        <v>16076</v>
      </c>
      <c r="I171" s="707" t="s">
        <v>16077</v>
      </c>
      <c r="J171" s="708">
        <v>275835</v>
      </c>
      <c r="K171" s="708">
        <v>275835</v>
      </c>
      <c r="L171" s="708">
        <v>88345938.672980696</v>
      </c>
      <c r="M171" s="707" t="s">
        <v>16149</v>
      </c>
      <c r="N171" s="707" t="s">
        <v>16070</v>
      </c>
    </row>
    <row r="172" spans="1:16">
      <c r="A172" s="707">
        <v>2024</v>
      </c>
      <c r="B172" s="707">
        <v>1</v>
      </c>
      <c r="D172" s="707" t="s">
        <v>16129</v>
      </c>
      <c r="E172" s="707" t="s">
        <v>72</v>
      </c>
      <c r="F172" s="707" t="str">
        <f>VLOOKUP(E172,'HS Code'!$L$4:$O$65,2,0)</f>
        <v xml:space="preserve">White spirit and special boiling point industrial spirits </v>
      </c>
      <c r="G172" s="707" t="s">
        <v>16123</v>
      </c>
      <c r="H172" s="707" t="s">
        <v>16116</v>
      </c>
      <c r="I172" s="707" t="s">
        <v>16077</v>
      </c>
      <c r="J172" s="708">
        <v>27723</v>
      </c>
      <c r="K172" s="708">
        <v>20440</v>
      </c>
      <c r="L172" s="708">
        <v>11033135.986740001</v>
      </c>
      <c r="M172" s="707" t="s">
        <v>16149</v>
      </c>
      <c r="N172" s="707" t="s">
        <v>16070</v>
      </c>
      <c r="P172" s="707">
        <f>L172/J172</f>
        <v>397.97770756195217</v>
      </c>
    </row>
    <row r="173" spans="1:16">
      <c r="A173" s="707">
        <v>2024</v>
      </c>
      <c r="B173" s="707">
        <v>1</v>
      </c>
      <c r="D173" s="707" t="s">
        <v>16129</v>
      </c>
      <c r="E173" s="707" t="s">
        <v>99</v>
      </c>
      <c r="F173" s="707" t="str">
        <f>VLOOKUP(E173,'HS Code'!$L$4:$O$65,2,0)</f>
        <v>Petroleum</v>
      </c>
      <c r="G173" s="707" t="s">
        <v>16075</v>
      </c>
      <c r="H173" s="707" t="s">
        <v>16076</v>
      </c>
      <c r="I173" s="707" t="s">
        <v>16077</v>
      </c>
      <c r="J173" s="708">
        <v>1343153</v>
      </c>
      <c r="K173" s="708">
        <v>1219997.2</v>
      </c>
      <c r="L173" s="708">
        <v>487804968.550861</v>
      </c>
      <c r="M173" s="707" t="s">
        <v>16149</v>
      </c>
      <c r="N173" s="707" t="s">
        <v>16070</v>
      </c>
    </row>
    <row r="174" spans="1:16">
      <c r="A174" s="707">
        <v>2024</v>
      </c>
      <c r="B174" s="707">
        <v>1</v>
      </c>
      <c r="D174" s="707" t="s">
        <v>16129</v>
      </c>
      <c r="E174" s="707" t="s">
        <v>109</v>
      </c>
      <c r="F174" s="707" t="str">
        <f>VLOOKUP(E174,'HS Code'!$L$4:$O$65,2,0)</f>
        <v>Petroleum</v>
      </c>
      <c r="G174" s="707" t="s">
        <v>16079</v>
      </c>
      <c r="H174" s="707" t="s">
        <v>16076</v>
      </c>
      <c r="I174" s="707" t="s">
        <v>16077</v>
      </c>
      <c r="J174" s="708">
        <v>12800</v>
      </c>
      <c r="K174" s="708">
        <v>12800</v>
      </c>
      <c r="L174" s="708">
        <v>6329411.5499999998</v>
      </c>
      <c r="M174" s="707" t="s">
        <v>16149</v>
      </c>
      <c r="N174" s="707" t="s">
        <v>16070</v>
      </c>
    </row>
    <row r="175" spans="1:16">
      <c r="A175" s="707">
        <v>2024</v>
      </c>
      <c r="B175" s="707">
        <v>1</v>
      </c>
      <c r="D175" s="707" t="s">
        <v>16129</v>
      </c>
      <c r="E175" s="707" t="s">
        <v>171</v>
      </c>
      <c r="F175" s="707">
        <f>VLOOKUP(E175,'HS Code'!$L$4:$O$65,2,0)</f>
        <v>0</v>
      </c>
      <c r="G175" s="707" t="s">
        <v>16095</v>
      </c>
      <c r="H175" s="707" t="s">
        <v>16073</v>
      </c>
      <c r="I175" s="707" t="s">
        <v>10899</v>
      </c>
      <c r="J175" s="708">
        <v>6045</v>
      </c>
      <c r="K175" s="708">
        <v>6045</v>
      </c>
      <c r="L175" s="708">
        <v>576150</v>
      </c>
      <c r="M175" s="707" t="s">
        <v>16149</v>
      </c>
      <c r="N175" s="707" t="s">
        <v>16070</v>
      </c>
    </row>
    <row r="176" spans="1:16">
      <c r="A176" s="707">
        <v>2024</v>
      </c>
      <c r="B176" s="707">
        <v>1</v>
      </c>
      <c r="D176" s="707" t="s">
        <v>16147</v>
      </c>
      <c r="E176" s="707" t="s">
        <v>99</v>
      </c>
      <c r="F176" s="707" t="str">
        <f>VLOOKUP(E176,'HS Code'!$L$4:$O$65,2,0)</f>
        <v>Petroleum</v>
      </c>
      <c r="G176" s="707" t="s">
        <v>16075</v>
      </c>
      <c r="H176" s="707" t="s">
        <v>16076</v>
      </c>
      <c r="I176" s="707" t="s">
        <v>16077</v>
      </c>
      <c r="J176" s="708">
        <v>84116</v>
      </c>
      <c r="K176" s="708">
        <v>79297</v>
      </c>
      <c r="L176" s="708">
        <v>26307933.703559998</v>
      </c>
      <c r="M176" s="707" t="s">
        <v>16149</v>
      </c>
      <c r="N176" s="707" t="s">
        <v>16070</v>
      </c>
    </row>
    <row r="177" spans="1:16">
      <c r="A177" s="707">
        <v>2024</v>
      </c>
      <c r="B177" s="707">
        <v>1</v>
      </c>
      <c r="D177" s="707" t="s">
        <v>16129</v>
      </c>
      <c r="E177" s="707" t="s">
        <v>99</v>
      </c>
      <c r="F177" s="707" t="str">
        <f>VLOOKUP(E177,'HS Code'!$L$4:$O$65,2,0)</f>
        <v>Petroleum</v>
      </c>
      <c r="G177" s="707" t="s">
        <v>16075</v>
      </c>
      <c r="H177" s="707" t="s">
        <v>16076</v>
      </c>
      <c r="I177" s="707" t="s">
        <v>16077</v>
      </c>
      <c r="J177" s="708">
        <v>131670</v>
      </c>
      <c r="K177" s="708">
        <v>117366</v>
      </c>
      <c r="L177" s="708">
        <v>41947580.471777</v>
      </c>
      <c r="M177" s="707" t="s">
        <v>16149</v>
      </c>
      <c r="N177" s="707" t="s">
        <v>16070</v>
      </c>
    </row>
    <row r="178" spans="1:16">
      <c r="A178" s="707">
        <v>2024</v>
      </c>
      <c r="B178" s="707">
        <v>1</v>
      </c>
      <c r="D178" s="707" t="s">
        <v>16129</v>
      </c>
      <c r="E178" s="707" t="s">
        <v>148</v>
      </c>
      <c r="F178" s="707">
        <f>VLOOKUP(E178,'HS Code'!$L$4:$O$65,2,0)</f>
        <v>0</v>
      </c>
      <c r="G178" s="707" t="s">
        <v>16082</v>
      </c>
      <c r="H178" s="707" t="s">
        <v>16073</v>
      </c>
      <c r="I178" s="707" t="s">
        <v>10899</v>
      </c>
      <c r="J178" s="708">
        <v>120</v>
      </c>
      <c r="K178" s="708">
        <v>120</v>
      </c>
      <c r="L178" s="708">
        <v>82738.535999999993</v>
      </c>
      <c r="M178" s="707" t="s">
        <v>16149</v>
      </c>
      <c r="N178" s="707" t="s">
        <v>16070</v>
      </c>
    </row>
    <row r="179" spans="1:16">
      <c r="A179" s="707">
        <v>2024</v>
      </c>
      <c r="B179" s="707">
        <v>1</v>
      </c>
      <c r="D179" s="707" t="s">
        <v>16150</v>
      </c>
      <c r="E179" s="707" t="s">
        <v>142</v>
      </c>
      <c r="F179" s="707">
        <f>VLOOKUP(E179,'HS Code'!$L$4:$O$65,2,0)</f>
        <v>0</v>
      </c>
      <c r="G179" s="707" t="s">
        <v>16141</v>
      </c>
      <c r="H179" s="707" t="s">
        <v>16073</v>
      </c>
      <c r="I179" s="707" t="s">
        <v>10899</v>
      </c>
      <c r="J179" s="708">
        <v>2090</v>
      </c>
      <c r="K179" s="708">
        <v>2090</v>
      </c>
      <c r="L179" s="708">
        <v>2056809.1</v>
      </c>
      <c r="M179" s="707" t="s">
        <v>16149</v>
      </c>
      <c r="N179" s="707" t="s">
        <v>16070</v>
      </c>
    </row>
    <row r="180" spans="1:16">
      <c r="A180" s="707">
        <v>2024</v>
      </c>
      <c r="B180" s="707">
        <v>1</v>
      </c>
      <c r="D180" s="707" t="s">
        <v>16134</v>
      </c>
      <c r="E180" s="707" t="s">
        <v>142</v>
      </c>
      <c r="F180" s="707">
        <f>VLOOKUP(E180,'HS Code'!$L$4:$O$65,2,0)</f>
        <v>0</v>
      </c>
      <c r="G180" s="707" t="s">
        <v>16141</v>
      </c>
      <c r="H180" s="707" t="s">
        <v>16073</v>
      </c>
      <c r="I180" s="707" t="s">
        <v>10899</v>
      </c>
      <c r="J180" s="708">
        <v>600</v>
      </c>
      <c r="K180" s="708">
        <v>600</v>
      </c>
      <c r="L180" s="708">
        <v>543590</v>
      </c>
      <c r="M180" s="707" t="s">
        <v>16149</v>
      </c>
      <c r="N180" s="707" t="s">
        <v>16070</v>
      </c>
    </row>
    <row r="181" spans="1:16">
      <c r="A181" s="707">
        <v>2024</v>
      </c>
      <c r="B181" s="707">
        <v>1</v>
      </c>
      <c r="D181" s="707" t="s">
        <v>16151</v>
      </c>
      <c r="E181" s="707" t="s">
        <v>28</v>
      </c>
      <c r="F181" s="707" t="str">
        <f>VLOOKUP(E181,'HS Code'!$L$4:$O$65,2,0)</f>
        <v>Coal and Coke</v>
      </c>
      <c r="G181" s="707" t="s">
        <v>16143</v>
      </c>
      <c r="H181" s="707" t="s">
        <v>16126</v>
      </c>
      <c r="I181" s="707" t="s">
        <v>10899</v>
      </c>
      <c r="J181" s="708">
        <v>27</v>
      </c>
      <c r="K181" s="708">
        <v>27</v>
      </c>
      <c r="L181" s="708">
        <v>8000</v>
      </c>
      <c r="M181" s="707" t="s">
        <v>16149</v>
      </c>
      <c r="N181" s="707" t="s">
        <v>16070</v>
      </c>
      <c r="P181" s="709">
        <f>L181/J181</f>
        <v>296.2962962962963</v>
      </c>
    </row>
    <row r="182" spans="1:16">
      <c r="A182" s="707">
        <v>2024</v>
      </c>
      <c r="B182" s="707">
        <v>1</v>
      </c>
      <c r="D182" s="707" t="s">
        <v>16144</v>
      </c>
      <c r="E182" s="707" t="s">
        <v>99</v>
      </c>
      <c r="F182" s="707" t="str">
        <f>VLOOKUP(E182,'HS Code'!$L$4:$O$65,2,0)</f>
        <v>Petroleum</v>
      </c>
      <c r="G182" s="707" t="s">
        <v>16075</v>
      </c>
      <c r="H182" s="707" t="s">
        <v>16076</v>
      </c>
      <c r="I182" s="707" t="s">
        <v>16077</v>
      </c>
      <c r="J182" s="708">
        <v>83538</v>
      </c>
      <c r="K182" s="708">
        <v>83538</v>
      </c>
      <c r="L182" s="708">
        <v>43959189.579999998</v>
      </c>
      <c r="M182" s="707" t="s">
        <v>16149</v>
      </c>
      <c r="N182" s="707" t="s">
        <v>16070</v>
      </c>
    </row>
    <row r="183" spans="1:16">
      <c r="A183" s="707">
        <v>2024</v>
      </c>
      <c r="B183" s="707">
        <v>1</v>
      </c>
      <c r="D183" s="707" t="s">
        <v>16144</v>
      </c>
      <c r="E183" s="707" t="s">
        <v>109</v>
      </c>
      <c r="F183" s="707" t="str">
        <f>VLOOKUP(E183,'HS Code'!$L$4:$O$65,2,0)</f>
        <v>Petroleum</v>
      </c>
      <c r="G183" s="707" t="s">
        <v>16079</v>
      </c>
      <c r="H183" s="707" t="s">
        <v>16076</v>
      </c>
      <c r="I183" s="707" t="s">
        <v>16077</v>
      </c>
      <c r="J183" s="708">
        <v>1400</v>
      </c>
      <c r="K183" s="708">
        <v>1400</v>
      </c>
      <c r="L183" s="708">
        <v>585904.99</v>
      </c>
      <c r="M183" s="707" t="s">
        <v>16149</v>
      </c>
      <c r="N183" s="707" t="s">
        <v>16070</v>
      </c>
    </row>
    <row r="184" spans="1:16">
      <c r="A184" s="707">
        <v>2024</v>
      </c>
      <c r="B184" s="707">
        <v>1</v>
      </c>
      <c r="D184" s="707" t="s">
        <v>16096</v>
      </c>
      <c r="E184" s="707" t="s">
        <v>113</v>
      </c>
      <c r="F184" s="707" t="str">
        <f>VLOOKUP(E184,'HS Code'!$L$4:$O$65,2,0)</f>
        <v>Petroleum</v>
      </c>
      <c r="G184" s="707" t="s">
        <v>16081</v>
      </c>
      <c r="H184" s="707" t="s">
        <v>16076</v>
      </c>
      <c r="I184" s="707" t="s">
        <v>16077</v>
      </c>
      <c r="J184" s="708">
        <v>50</v>
      </c>
      <c r="K184" s="708">
        <v>50</v>
      </c>
      <c r="L184" s="708">
        <v>99109.6</v>
      </c>
      <c r="M184" s="707" t="s">
        <v>16149</v>
      </c>
      <c r="N184" s="707" t="s">
        <v>16070</v>
      </c>
    </row>
    <row r="185" spans="1:16">
      <c r="A185" s="707">
        <v>2024</v>
      </c>
      <c r="B185" s="707">
        <v>1</v>
      </c>
      <c r="D185" s="707" t="s">
        <v>16152</v>
      </c>
      <c r="E185" s="707" t="s">
        <v>99</v>
      </c>
      <c r="F185" s="707" t="str">
        <f>VLOOKUP(E185,'HS Code'!$L$4:$O$65,2,0)</f>
        <v>Petroleum</v>
      </c>
      <c r="G185" s="707" t="s">
        <v>16075</v>
      </c>
      <c r="H185" s="707" t="s">
        <v>16076</v>
      </c>
      <c r="I185" s="707" t="s">
        <v>16077</v>
      </c>
      <c r="J185" s="708">
        <v>29995</v>
      </c>
      <c r="K185" s="708">
        <v>29995</v>
      </c>
      <c r="L185" s="708">
        <v>11836697.369999999</v>
      </c>
      <c r="M185" s="707" t="s">
        <v>16149</v>
      </c>
      <c r="N185" s="707" t="s">
        <v>16070</v>
      </c>
    </row>
    <row r="186" spans="1:16">
      <c r="A186" s="707">
        <v>2024</v>
      </c>
      <c r="B186" s="707">
        <v>1</v>
      </c>
      <c r="D186" s="707" t="s">
        <v>16153</v>
      </c>
      <c r="E186" s="707" t="s">
        <v>89</v>
      </c>
      <c r="F186" s="707" t="str">
        <f>VLOOKUP(E186,'HS Code'!$L$4:$O$65,2,0)</f>
        <v>Petroleum</v>
      </c>
      <c r="G186" s="707" t="s">
        <v>16154</v>
      </c>
      <c r="H186" s="707" t="s">
        <v>16076</v>
      </c>
      <c r="I186" s="707" t="s">
        <v>16077</v>
      </c>
      <c r="J186" s="708">
        <v>2000</v>
      </c>
      <c r="K186" s="708">
        <v>2000</v>
      </c>
      <c r="L186" s="708">
        <v>135876.06</v>
      </c>
      <c r="M186" s="707" t="s">
        <v>16149</v>
      </c>
      <c r="N186" s="707" t="s">
        <v>16070</v>
      </c>
    </row>
    <row r="187" spans="1:16">
      <c r="A187" s="707">
        <v>2024</v>
      </c>
      <c r="B187" s="707">
        <v>1</v>
      </c>
      <c r="D187" s="707" t="s">
        <v>16153</v>
      </c>
      <c r="E187" s="707" t="s">
        <v>99</v>
      </c>
      <c r="F187" s="707" t="str">
        <f>VLOOKUP(E187,'HS Code'!$L$4:$O$65,2,0)</f>
        <v>Petroleum</v>
      </c>
      <c r="G187" s="707" t="s">
        <v>16075</v>
      </c>
      <c r="H187" s="707" t="s">
        <v>16076</v>
      </c>
      <c r="I187" s="707" t="s">
        <v>16077</v>
      </c>
      <c r="J187" s="708">
        <v>31378</v>
      </c>
      <c r="K187" s="708">
        <v>31378</v>
      </c>
      <c r="L187" s="708">
        <v>13115928.23</v>
      </c>
      <c r="M187" s="707" t="s">
        <v>16149</v>
      </c>
      <c r="N187" s="707" t="s">
        <v>16070</v>
      </c>
    </row>
    <row r="188" spans="1:16">
      <c r="A188" s="707">
        <v>2024</v>
      </c>
      <c r="B188" s="707">
        <v>1</v>
      </c>
      <c r="D188" s="707" t="s">
        <v>16153</v>
      </c>
      <c r="E188" s="707" t="s">
        <v>121</v>
      </c>
      <c r="F188" s="707" t="str">
        <f>VLOOKUP(E188,'HS Code'!$L$4:$O$65,2,0)</f>
        <v>Petroleum</v>
      </c>
      <c r="G188" s="707" t="s">
        <v>16155</v>
      </c>
      <c r="H188" s="707" t="s">
        <v>16076</v>
      </c>
      <c r="I188" s="707" t="s">
        <v>16077</v>
      </c>
      <c r="J188" s="708">
        <v>22600</v>
      </c>
      <c r="K188" s="708">
        <v>22600</v>
      </c>
      <c r="L188" s="708">
        <v>10146000</v>
      </c>
      <c r="M188" s="707" t="s">
        <v>16149</v>
      </c>
      <c r="N188" s="707" t="s">
        <v>16070</v>
      </c>
    </row>
    <row r="189" spans="1:16">
      <c r="A189" s="707">
        <v>2024</v>
      </c>
      <c r="B189" s="707">
        <v>1</v>
      </c>
      <c r="D189" s="707" t="s">
        <v>16153</v>
      </c>
      <c r="E189" s="707" t="s">
        <v>142</v>
      </c>
      <c r="F189" s="707">
        <f>VLOOKUP(E189,'HS Code'!$L$4:$O$65,2,0)</f>
        <v>0</v>
      </c>
      <c r="G189" s="707" t="s">
        <v>16141</v>
      </c>
      <c r="H189" s="707" t="s">
        <v>16073</v>
      </c>
      <c r="I189" s="707" t="s">
        <v>10899</v>
      </c>
      <c r="J189" s="708">
        <v>27983</v>
      </c>
      <c r="K189" s="708">
        <v>27983</v>
      </c>
      <c r="L189" s="708">
        <v>9361836.5600000005</v>
      </c>
      <c r="M189" s="707" t="s">
        <v>16149</v>
      </c>
      <c r="N189" s="707" t="s">
        <v>16070</v>
      </c>
    </row>
    <row r="190" spans="1:16">
      <c r="A190" s="707">
        <v>2024</v>
      </c>
      <c r="B190" s="707">
        <v>1</v>
      </c>
      <c r="D190" s="707" t="s">
        <v>16156</v>
      </c>
      <c r="E190" s="707" t="s">
        <v>99</v>
      </c>
      <c r="F190" s="707" t="str">
        <f>VLOOKUP(E190,'HS Code'!$L$4:$O$65,2,0)</f>
        <v>Petroleum</v>
      </c>
      <c r="G190" s="707" t="s">
        <v>16075</v>
      </c>
      <c r="H190" s="707" t="s">
        <v>16076</v>
      </c>
      <c r="I190" s="707" t="s">
        <v>16077</v>
      </c>
      <c r="J190" s="708">
        <v>92400</v>
      </c>
      <c r="K190" s="708">
        <v>92400</v>
      </c>
      <c r="L190" s="708">
        <v>36455282.43</v>
      </c>
      <c r="M190" s="707" t="s">
        <v>16149</v>
      </c>
      <c r="N190" s="707" t="s">
        <v>16070</v>
      </c>
    </row>
    <row r="191" spans="1:16">
      <c r="A191" s="707">
        <v>2024</v>
      </c>
      <c r="B191" s="707">
        <v>1</v>
      </c>
      <c r="D191" s="707" t="s">
        <v>16096</v>
      </c>
      <c r="E191" s="707" t="s">
        <v>68</v>
      </c>
      <c r="F191" s="707" t="str">
        <f>VLOOKUP(E191,'HS Code'!$L$4:$O$65,2,0)</f>
        <v>Petroleum</v>
      </c>
      <c r="G191" s="707" t="s">
        <v>16130</v>
      </c>
      <c r="H191" s="707" t="s">
        <v>16116</v>
      </c>
      <c r="I191" s="707" t="s">
        <v>16077</v>
      </c>
      <c r="J191" s="708">
        <v>12</v>
      </c>
      <c r="K191" s="708">
        <v>12</v>
      </c>
      <c r="L191" s="708">
        <v>1084.8499999999999</v>
      </c>
      <c r="M191" s="707" t="s">
        <v>16149</v>
      </c>
      <c r="N191" s="707" t="s">
        <v>16070</v>
      </c>
      <c r="P191" s="709">
        <f>L191/J191</f>
        <v>90.404166666666654</v>
      </c>
    </row>
    <row r="192" spans="1:16">
      <c r="A192" s="707">
        <v>2024</v>
      </c>
      <c r="B192" s="707">
        <v>1</v>
      </c>
      <c r="D192" s="707" t="s">
        <v>16096</v>
      </c>
      <c r="E192" s="707" t="s">
        <v>89</v>
      </c>
      <c r="F192" s="707" t="str">
        <f>VLOOKUP(E192,'HS Code'!$L$4:$O$65,2,0)</f>
        <v>Petroleum</v>
      </c>
      <c r="G192" s="707" t="s">
        <v>16154</v>
      </c>
      <c r="H192" s="707" t="s">
        <v>16076</v>
      </c>
      <c r="I192" s="707" t="s">
        <v>16077</v>
      </c>
      <c r="J192" s="708">
        <v>10</v>
      </c>
      <c r="K192" s="708">
        <v>10</v>
      </c>
      <c r="L192" s="708">
        <v>1049.8599999999999</v>
      </c>
      <c r="M192" s="707" t="s">
        <v>16149</v>
      </c>
      <c r="N192" s="707" t="s">
        <v>16070</v>
      </c>
    </row>
    <row r="193" spans="1:16">
      <c r="A193" s="707">
        <v>2024</v>
      </c>
      <c r="B193" s="707">
        <v>1</v>
      </c>
      <c r="D193" s="707" t="s">
        <v>16157</v>
      </c>
      <c r="E193" s="707" t="s">
        <v>99</v>
      </c>
      <c r="F193" s="707" t="str">
        <f>VLOOKUP(E193,'HS Code'!$L$4:$O$65,2,0)</f>
        <v>Petroleum</v>
      </c>
      <c r="G193" s="707" t="s">
        <v>16075</v>
      </c>
      <c r="H193" s="707" t="s">
        <v>16076</v>
      </c>
      <c r="I193" s="707" t="s">
        <v>16077</v>
      </c>
      <c r="J193" s="708">
        <v>25059</v>
      </c>
      <c r="K193" s="708">
        <v>25059</v>
      </c>
      <c r="L193" s="708">
        <v>8962678.7799999993</v>
      </c>
      <c r="M193" s="707" t="s">
        <v>16149</v>
      </c>
      <c r="N193" s="707" t="s">
        <v>16070</v>
      </c>
    </row>
    <row r="194" spans="1:16">
      <c r="A194" s="707">
        <v>2024</v>
      </c>
      <c r="B194" s="707">
        <v>1</v>
      </c>
      <c r="D194" s="707" t="s">
        <v>16158</v>
      </c>
      <c r="E194" s="707" t="s">
        <v>99</v>
      </c>
      <c r="F194" s="707" t="str">
        <f>VLOOKUP(E194,'HS Code'!$L$4:$O$65,2,0)</f>
        <v>Petroleum</v>
      </c>
      <c r="G194" s="707" t="s">
        <v>16075</v>
      </c>
      <c r="H194" s="707" t="s">
        <v>16076</v>
      </c>
      <c r="I194" s="707" t="s">
        <v>16077</v>
      </c>
      <c r="J194" s="708">
        <v>5</v>
      </c>
      <c r="K194" s="708">
        <v>5</v>
      </c>
      <c r="L194" s="708">
        <v>3197.08</v>
      </c>
      <c r="M194" s="707" t="s">
        <v>16149</v>
      </c>
      <c r="N194" s="707" t="s">
        <v>16070</v>
      </c>
    </row>
    <row r="195" spans="1:16">
      <c r="A195" s="707">
        <v>2024</v>
      </c>
      <c r="B195" s="707">
        <v>1</v>
      </c>
      <c r="D195" s="707" t="s">
        <v>16159</v>
      </c>
      <c r="E195" s="707" t="s">
        <v>99</v>
      </c>
      <c r="F195" s="707" t="str">
        <f>VLOOKUP(E195,'HS Code'!$L$4:$O$65,2,0)</f>
        <v>Petroleum</v>
      </c>
      <c r="G195" s="707" t="s">
        <v>16075</v>
      </c>
      <c r="H195" s="707" t="s">
        <v>16076</v>
      </c>
      <c r="I195" s="707" t="s">
        <v>16077</v>
      </c>
      <c r="J195" s="708">
        <v>46474.05</v>
      </c>
      <c r="K195" s="708">
        <v>46474.05</v>
      </c>
      <c r="L195" s="708">
        <v>17433125.399999999</v>
      </c>
      <c r="M195" s="707" t="s">
        <v>16149</v>
      </c>
      <c r="N195" s="707" t="s">
        <v>16070</v>
      </c>
    </row>
    <row r="196" spans="1:16">
      <c r="A196" s="707">
        <v>2024</v>
      </c>
      <c r="B196" s="707">
        <v>1</v>
      </c>
      <c r="D196" s="707" t="s">
        <v>16160</v>
      </c>
      <c r="E196" s="707" t="s">
        <v>99</v>
      </c>
      <c r="F196" s="707" t="str">
        <f>VLOOKUP(E196,'HS Code'!$L$4:$O$65,2,0)</f>
        <v>Petroleum</v>
      </c>
      <c r="G196" s="707" t="s">
        <v>16075</v>
      </c>
      <c r="H196" s="707" t="s">
        <v>16076</v>
      </c>
      <c r="I196" s="707" t="s">
        <v>16077</v>
      </c>
      <c r="J196" s="708">
        <v>4</v>
      </c>
      <c r="K196" s="708">
        <v>4</v>
      </c>
      <c r="L196" s="708">
        <v>6413.85</v>
      </c>
      <c r="M196" s="707" t="s">
        <v>16149</v>
      </c>
      <c r="N196" s="707" t="s">
        <v>16070</v>
      </c>
    </row>
    <row r="197" spans="1:16">
      <c r="A197" s="707">
        <v>2024</v>
      </c>
      <c r="B197" s="707">
        <v>1</v>
      </c>
      <c r="D197" s="707" t="s">
        <v>16160</v>
      </c>
      <c r="E197" s="707" t="s">
        <v>101</v>
      </c>
      <c r="F197" s="707" t="str">
        <f>VLOOKUP(E197,'HS Code'!$L$4:$O$65,2,0)</f>
        <v>Petroleum</v>
      </c>
      <c r="G197" s="707" t="s">
        <v>16078</v>
      </c>
      <c r="H197" s="707" t="s">
        <v>16076</v>
      </c>
      <c r="I197" s="707" t="s">
        <v>10899</v>
      </c>
      <c r="J197" s="708">
        <v>5</v>
      </c>
      <c r="K197" s="708">
        <v>5</v>
      </c>
      <c r="L197" s="708">
        <v>8017.31</v>
      </c>
      <c r="M197" s="707" t="s">
        <v>16149</v>
      </c>
      <c r="N197" s="707" t="s">
        <v>16070</v>
      </c>
    </row>
    <row r="198" spans="1:16">
      <c r="A198" s="707">
        <v>2024</v>
      </c>
      <c r="B198" s="707">
        <v>1</v>
      </c>
      <c r="D198" s="707" t="s">
        <v>16147</v>
      </c>
      <c r="E198" s="707" t="s">
        <v>72</v>
      </c>
      <c r="F198" s="707" t="str">
        <f>VLOOKUP(E198,'HS Code'!$L$4:$O$65,2,0)</f>
        <v xml:space="preserve">White spirit and special boiling point industrial spirits </v>
      </c>
      <c r="G198" s="707" t="s">
        <v>16123</v>
      </c>
      <c r="H198" s="707" t="s">
        <v>16116</v>
      </c>
      <c r="I198" s="707" t="s">
        <v>16077</v>
      </c>
      <c r="J198" s="708">
        <v>270</v>
      </c>
      <c r="K198" s="708">
        <v>270</v>
      </c>
      <c r="L198" s="708">
        <v>277274.34999999998</v>
      </c>
      <c r="M198" s="707" t="s">
        <v>16149</v>
      </c>
      <c r="N198" s="707" t="s">
        <v>16070</v>
      </c>
      <c r="P198" s="707">
        <f>L198/J198</f>
        <v>1026.9420370370369</v>
      </c>
    </row>
    <row r="199" spans="1:16">
      <c r="A199" s="707">
        <v>2024</v>
      </c>
      <c r="B199" s="707">
        <v>1</v>
      </c>
      <c r="D199" s="707" t="s">
        <v>16161</v>
      </c>
      <c r="E199" s="707" t="s">
        <v>99</v>
      </c>
      <c r="F199" s="707" t="str">
        <f>VLOOKUP(E199,'HS Code'!$L$4:$O$65,2,0)</f>
        <v>Petroleum</v>
      </c>
      <c r="G199" s="707" t="s">
        <v>16075</v>
      </c>
      <c r="H199" s="707" t="s">
        <v>16076</v>
      </c>
      <c r="I199" s="707" t="s">
        <v>16077</v>
      </c>
      <c r="J199" s="708">
        <v>44028</v>
      </c>
      <c r="K199" s="708">
        <v>44028</v>
      </c>
      <c r="L199" s="708">
        <v>23555538.260000002</v>
      </c>
      <c r="M199" s="707" t="s">
        <v>16149</v>
      </c>
      <c r="N199" s="707" t="s">
        <v>16070</v>
      </c>
    </row>
    <row r="200" spans="1:16">
      <c r="A200" s="707">
        <v>2024</v>
      </c>
      <c r="B200" s="707">
        <v>1</v>
      </c>
      <c r="D200" s="707" t="s">
        <v>16161</v>
      </c>
      <c r="E200" s="707" t="s">
        <v>109</v>
      </c>
      <c r="F200" s="707" t="str">
        <f>VLOOKUP(E200,'HS Code'!$L$4:$O$65,2,0)</f>
        <v>Petroleum</v>
      </c>
      <c r="G200" s="707" t="s">
        <v>16079</v>
      </c>
      <c r="H200" s="707" t="s">
        <v>16076</v>
      </c>
      <c r="I200" s="707" t="s">
        <v>16077</v>
      </c>
      <c r="J200" s="708">
        <v>660</v>
      </c>
      <c r="K200" s="708">
        <v>660</v>
      </c>
      <c r="L200" s="708">
        <v>793519.31</v>
      </c>
      <c r="M200" s="707" t="s">
        <v>16149</v>
      </c>
      <c r="N200" s="707" t="s">
        <v>16070</v>
      </c>
    </row>
    <row r="201" spans="1:16">
      <c r="A201" s="707">
        <v>2024</v>
      </c>
      <c r="B201" s="707">
        <v>1</v>
      </c>
      <c r="D201" s="707" t="s">
        <v>16144</v>
      </c>
      <c r="E201" s="707" t="s">
        <v>99</v>
      </c>
      <c r="F201" s="707" t="str">
        <f>VLOOKUP(E201,'HS Code'!$L$4:$O$65,2,0)</f>
        <v>Petroleum</v>
      </c>
      <c r="G201" s="707" t="s">
        <v>16075</v>
      </c>
      <c r="H201" s="707" t="s">
        <v>16076</v>
      </c>
      <c r="I201" s="707" t="s">
        <v>16077</v>
      </c>
      <c r="J201" s="708">
        <v>161087.5</v>
      </c>
      <c r="K201" s="708">
        <v>161087.5</v>
      </c>
      <c r="L201" s="708">
        <v>75614938.170000002</v>
      </c>
      <c r="M201" s="707" t="s">
        <v>16149</v>
      </c>
      <c r="N201" s="707" t="s">
        <v>16070</v>
      </c>
    </row>
    <row r="202" spans="1:16">
      <c r="A202" s="707">
        <v>2024</v>
      </c>
      <c r="B202" s="707">
        <v>1</v>
      </c>
      <c r="D202" s="707" t="s">
        <v>16144</v>
      </c>
      <c r="E202" s="707" t="s">
        <v>101</v>
      </c>
      <c r="F202" s="707" t="str">
        <f>VLOOKUP(E202,'HS Code'!$L$4:$O$65,2,0)</f>
        <v>Petroleum</v>
      </c>
      <c r="G202" s="707" t="s">
        <v>16078</v>
      </c>
      <c r="H202" s="707" t="s">
        <v>16076</v>
      </c>
      <c r="I202" s="707" t="s">
        <v>10899</v>
      </c>
      <c r="J202" s="708">
        <v>690</v>
      </c>
      <c r="K202" s="708">
        <v>690</v>
      </c>
      <c r="L202" s="708">
        <v>915206.14</v>
      </c>
      <c r="M202" s="707" t="s">
        <v>16149</v>
      </c>
      <c r="N202" s="707" t="s">
        <v>16070</v>
      </c>
    </row>
    <row r="203" spans="1:16">
      <c r="A203" s="707">
        <v>2024</v>
      </c>
      <c r="B203" s="707">
        <v>1</v>
      </c>
      <c r="D203" s="707" t="s">
        <v>16144</v>
      </c>
      <c r="E203" s="707" t="s">
        <v>142</v>
      </c>
      <c r="F203" s="707">
        <f>VLOOKUP(E203,'HS Code'!$L$4:$O$65,2,0)</f>
        <v>0</v>
      </c>
      <c r="G203" s="707" t="s">
        <v>16141</v>
      </c>
      <c r="H203" s="707" t="s">
        <v>16073</v>
      </c>
      <c r="I203" s="707" t="s">
        <v>10899</v>
      </c>
      <c r="J203" s="708">
        <v>1010</v>
      </c>
      <c r="K203" s="708">
        <v>1010</v>
      </c>
      <c r="L203" s="708">
        <v>125000</v>
      </c>
      <c r="M203" s="707" t="s">
        <v>16149</v>
      </c>
      <c r="N203" s="707" t="s">
        <v>16070</v>
      </c>
    </row>
    <row r="204" spans="1:16">
      <c r="A204" s="707">
        <v>2024</v>
      </c>
      <c r="B204" s="707">
        <v>1</v>
      </c>
      <c r="D204" s="707" t="s">
        <v>16103</v>
      </c>
      <c r="E204" s="707" t="s">
        <v>148</v>
      </c>
      <c r="F204" s="707">
        <f>VLOOKUP(E204,'HS Code'!$L$4:$O$65,2,0)</f>
        <v>0</v>
      </c>
      <c r="G204" s="707" t="s">
        <v>16082</v>
      </c>
      <c r="H204" s="707" t="s">
        <v>16073</v>
      </c>
      <c r="I204" s="707" t="s">
        <v>10899</v>
      </c>
      <c r="J204" s="708">
        <v>237</v>
      </c>
      <c r="K204" s="708">
        <v>237</v>
      </c>
      <c r="L204" s="708">
        <v>50490.37</v>
      </c>
      <c r="M204" s="707" t="s">
        <v>16149</v>
      </c>
      <c r="N204" s="707" t="s">
        <v>16070</v>
      </c>
    </row>
    <row r="205" spans="1:16">
      <c r="A205" s="707">
        <v>2024</v>
      </c>
      <c r="B205" s="707">
        <v>1</v>
      </c>
      <c r="D205" s="707" t="s">
        <v>16162</v>
      </c>
      <c r="E205" s="707" t="s">
        <v>99</v>
      </c>
      <c r="F205" s="707" t="str">
        <f>VLOOKUP(E205,'HS Code'!$L$4:$O$65,2,0)</f>
        <v>Petroleum</v>
      </c>
      <c r="G205" s="707" t="s">
        <v>16075</v>
      </c>
      <c r="H205" s="707" t="s">
        <v>16076</v>
      </c>
      <c r="I205" s="707" t="s">
        <v>16077</v>
      </c>
      <c r="J205" s="708">
        <v>69634</v>
      </c>
      <c r="K205" s="708">
        <v>69634</v>
      </c>
      <c r="L205" s="708">
        <v>22916155.02</v>
      </c>
      <c r="M205" s="707" t="s">
        <v>16149</v>
      </c>
      <c r="N205" s="707" t="s">
        <v>16070</v>
      </c>
    </row>
    <row r="206" spans="1:16">
      <c r="A206" s="707">
        <v>2024</v>
      </c>
      <c r="B206" s="707">
        <v>1</v>
      </c>
      <c r="D206" s="707" t="s">
        <v>16163</v>
      </c>
      <c r="E206" s="707" t="s">
        <v>99</v>
      </c>
      <c r="F206" s="707" t="str">
        <f>VLOOKUP(E206,'HS Code'!$L$4:$O$65,2,0)</f>
        <v>Petroleum</v>
      </c>
      <c r="G206" s="707" t="s">
        <v>16075</v>
      </c>
      <c r="H206" s="707" t="s">
        <v>16076</v>
      </c>
      <c r="I206" s="707" t="s">
        <v>16077</v>
      </c>
      <c r="J206" s="708">
        <v>22040</v>
      </c>
      <c r="K206" s="708">
        <v>22040</v>
      </c>
      <c r="L206" s="708">
        <v>8564697.7300000004</v>
      </c>
      <c r="M206" s="707" t="s">
        <v>16149</v>
      </c>
      <c r="N206" s="707" t="s">
        <v>16070</v>
      </c>
    </row>
    <row r="207" spans="1:16">
      <c r="A207" s="707">
        <v>2024</v>
      </c>
      <c r="B207" s="707">
        <v>1</v>
      </c>
      <c r="D207" s="707" t="s">
        <v>16164</v>
      </c>
      <c r="E207" s="707" t="s">
        <v>99</v>
      </c>
      <c r="F207" s="707" t="str">
        <f>VLOOKUP(E207,'HS Code'!$L$4:$O$65,2,0)</f>
        <v>Petroleum</v>
      </c>
      <c r="G207" s="707" t="s">
        <v>16075</v>
      </c>
      <c r="H207" s="707" t="s">
        <v>16076</v>
      </c>
      <c r="I207" s="707" t="s">
        <v>16077</v>
      </c>
      <c r="J207" s="708">
        <v>6902</v>
      </c>
      <c r="K207" s="708">
        <v>6902</v>
      </c>
      <c r="L207" s="708">
        <v>2850244.14</v>
      </c>
      <c r="M207" s="707" t="s">
        <v>16149</v>
      </c>
      <c r="N207" s="707" t="s">
        <v>16070</v>
      </c>
    </row>
    <row r="208" spans="1:16">
      <c r="A208" s="707">
        <v>2024</v>
      </c>
      <c r="B208" s="707">
        <v>1</v>
      </c>
      <c r="D208" s="707" t="s">
        <v>16134</v>
      </c>
      <c r="E208" s="707" t="s">
        <v>99</v>
      </c>
      <c r="F208" s="707" t="str">
        <f>VLOOKUP(E208,'HS Code'!$L$4:$O$65,2,0)</f>
        <v>Petroleum</v>
      </c>
      <c r="G208" s="707" t="s">
        <v>16075</v>
      </c>
      <c r="H208" s="707" t="s">
        <v>16076</v>
      </c>
      <c r="I208" s="707" t="s">
        <v>16077</v>
      </c>
      <c r="J208" s="708">
        <v>3770.7779999999998</v>
      </c>
      <c r="K208" s="708">
        <v>3770.7779999999998</v>
      </c>
      <c r="L208" s="708">
        <v>2193774.9300000002</v>
      </c>
      <c r="M208" s="707" t="s">
        <v>16149</v>
      </c>
      <c r="N208" s="707" t="s">
        <v>16070</v>
      </c>
    </row>
    <row r="209" spans="1:16">
      <c r="A209" s="707">
        <v>2024</v>
      </c>
      <c r="B209" s="707">
        <v>1</v>
      </c>
      <c r="D209" s="707" t="s">
        <v>16121</v>
      </c>
      <c r="E209" s="707" t="s">
        <v>99</v>
      </c>
      <c r="F209" s="707" t="str">
        <f>VLOOKUP(E209,'HS Code'!$L$4:$O$65,2,0)</f>
        <v>Petroleum</v>
      </c>
      <c r="G209" s="707" t="s">
        <v>16075</v>
      </c>
      <c r="H209" s="707" t="s">
        <v>16076</v>
      </c>
      <c r="I209" s="707" t="s">
        <v>16077</v>
      </c>
      <c r="J209" s="708">
        <v>1827</v>
      </c>
      <c r="K209" s="708">
        <v>1827</v>
      </c>
      <c r="L209" s="708">
        <v>850661.79</v>
      </c>
      <c r="M209" s="707" t="s">
        <v>16149</v>
      </c>
      <c r="N209" s="707" t="s">
        <v>16070</v>
      </c>
    </row>
    <row r="210" spans="1:16">
      <c r="A210" s="707">
        <v>2024</v>
      </c>
      <c r="B210" s="707">
        <v>1</v>
      </c>
      <c r="D210" s="707" t="s">
        <v>16146</v>
      </c>
      <c r="E210" s="707" t="s">
        <v>83</v>
      </c>
      <c r="F210" s="707" t="str">
        <f>VLOOKUP(E210,'HS Code'!$L$4:$O$65,2,0)</f>
        <v>Petroleum</v>
      </c>
      <c r="G210" s="707" t="s">
        <v>16131</v>
      </c>
      <c r="H210" s="707" t="s">
        <v>16076</v>
      </c>
      <c r="I210" s="707" t="s">
        <v>16077</v>
      </c>
      <c r="J210" s="708">
        <v>4716</v>
      </c>
      <c r="K210" s="708">
        <v>4716</v>
      </c>
      <c r="L210" s="708">
        <v>773416.74</v>
      </c>
      <c r="M210" s="707" t="s">
        <v>16145</v>
      </c>
      <c r="N210" s="707" t="s">
        <v>16070</v>
      </c>
    </row>
    <row r="211" spans="1:16">
      <c r="A211" s="707">
        <v>2024</v>
      </c>
      <c r="B211" s="707">
        <v>1</v>
      </c>
      <c r="D211" s="707" t="s">
        <v>16146</v>
      </c>
      <c r="E211" s="707" t="s">
        <v>83</v>
      </c>
      <c r="F211" s="707" t="str">
        <f>VLOOKUP(E211,'HS Code'!$L$4:$O$65,2,0)</f>
        <v>Petroleum</v>
      </c>
      <c r="G211" s="707" t="s">
        <v>16131</v>
      </c>
      <c r="H211" s="707" t="s">
        <v>16076</v>
      </c>
      <c r="I211" s="707" t="s">
        <v>16077</v>
      </c>
      <c r="J211" s="708">
        <v>46342</v>
      </c>
      <c r="K211" s="708">
        <v>46342</v>
      </c>
      <c r="L211" s="708">
        <v>6309753.4100000001</v>
      </c>
      <c r="M211" s="707" t="s">
        <v>16145</v>
      </c>
      <c r="N211" s="707" t="s">
        <v>16070</v>
      </c>
    </row>
    <row r="212" spans="1:16">
      <c r="A212" s="707">
        <v>2024</v>
      </c>
      <c r="B212" s="707">
        <v>1</v>
      </c>
      <c r="D212" s="707" t="s">
        <v>16147</v>
      </c>
      <c r="E212" s="707" t="s">
        <v>62</v>
      </c>
      <c r="F212" s="707" t="str">
        <f>VLOOKUP(E212,'HS Code'!$L$4:$O$65,2,0)</f>
        <v>Petroleum</v>
      </c>
      <c r="G212" s="707" t="s">
        <v>16165</v>
      </c>
      <c r="H212" s="707" t="s">
        <v>16126</v>
      </c>
      <c r="I212" s="707" t="s">
        <v>10899</v>
      </c>
      <c r="J212" s="708">
        <v>810</v>
      </c>
      <c r="K212" s="708">
        <v>810</v>
      </c>
      <c r="L212" s="708">
        <v>196020</v>
      </c>
      <c r="M212" s="707" t="s">
        <v>16145</v>
      </c>
      <c r="N212" s="707" t="s">
        <v>16070</v>
      </c>
    </row>
    <row r="213" spans="1:16">
      <c r="A213" s="707">
        <v>2024</v>
      </c>
      <c r="B213" s="707">
        <v>1</v>
      </c>
      <c r="D213" s="707" t="s">
        <v>16066</v>
      </c>
      <c r="E213" s="707" t="s">
        <v>99</v>
      </c>
      <c r="F213" s="707" t="str">
        <f>VLOOKUP(E213,'HS Code'!$L$4:$O$65,2,0)</f>
        <v>Petroleum</v>
      </c>
      <c r="G213" s="707" t="s">
        <v>16075</v>
      </c>
      <c r="H213" s="707" t="s">
        <v>16076</v>
      </c>
      <c r="I213" s="707" t="s">
        <v>16077</v>
      </c>
      <c r="J213" s="708">
        <v>200</v>
      </c>
      <c r="K213" s="708">
        <v>200</v>
      </c>
      <c r="L213" s="708">
        <v>78532.11</v>
      </c>
      <c r="M213" s="707" t="s">
        <v>16069</v>
      </c>
      <c r="N213" s="707" t="s">
        <v>16070</v>
      </c>
      <c r="P213" s="709">
        <f t="shared" ref="P213:P276" si="3">L213/J213</f>
        <v>392.66055</v>
      </c>
    </row>
    <row r="214" spans="1:16">
      <c r="A214" s="707">
        <v>2024</v>
      </c>
      <c r="B214" s="707">
        <v>2</v>
      </c>
      <c r="D214" s="707" t="s">
        <v>16074</v>
      </c>
      <c r="E214" s="707" t="s">
        <v>159</v>
      </c>
      <c r="F214" s="707">
        <f>VLOOKUP(E214,'HS Code'!$L$4:$O$65,2,0)</f>
        <v>0</v>
      </c>
      <c r="G214" s="707" t="s">
        <v>16083</v>
      </c>
      <c r="H214" s="707" t="s">
        <v>16073</v>
      </c>
      <c r="I214" s="707" t="s">
        <v>10899</v>
      </c>
      <c r="J214" s="708">
        <v>676952</v>
      </c>
      <c r="K214" s="708">
        <v>676952</v>
      </c>
      <c r="L214" s="708">
        <v>59224603.799999997</v>
      </c>
      <c r="M214" s="707" t="s">
        <v>16069</v>
      </c>
      <c r="N214" s="707" t="s">
        <v>16070</v>
      </c>
      <c r="P214" s="709">
        <f t="shared" si="3"/>
        <v>87.487153889788345</v>
      </c>
    </row>
    <row r="215" spans="1:16">
      <c r="A215" s="707">
        <v>2024</v>
      </c>
      <c r="B215" s="707">
        <v>2</v>
      </c>
      <c r="D215" s="707" t="s">
        <v>16074</v>
      </c>
      <c r="E215" s="707" t="s">
        <v>171</v>
      </c>
      <c r="F215" s="707">
        <f>VLOOKUP(E215,'HS Code'!$L$4:$O$65,2,0)</f>
        <v>0</v>
      </c>
      <c r="G215" s="707" t="s">
        <v>16095</v>
      </c>
      <c r="H215" s="707" t="s">
        <v>16073</v>
      </c>
      <c r="I215" s="707" t="s">
        <v>10899</v>
      </c>
      <c r="J215" s="708">
        <v>17272</v>
      </c>
      <c r="K215" s="708">
        <v>17272</v>
      </c>
      <c r="L215" s="708">
        <v>3287891.02</v>
      </c>
      <c r="M215" s="707" t="s">
        <v>16069</v>
      </c>
      <c r="N215" s="707" t="s">
        <v>16070</v>
      </c>
      <c r="P215" s="709">
        <f t="shared" si="3"/>
        <v>190.35960050949512</v>
      </c>
    </row>
    <row r="216" spans="1:16">
      <c r="A216" s="707">
        <v>2024</v>
      </c>
      <c r="B216" s="707">
        <v>2</v>
      </c>
      <c r="D216" s="707" t="s">
        <v>16106</v>
      </c>
      <c r="E216" s="707" t="s">
        <v>159</v>
      </c>
      <c r="F216" s="707">
        <f>VLOOKUP(E216,'HS Code'!$L$4:$O$65,2,0)</f>
        <v>0</v>
      </c>
      <c r="G216" s="707" t="s">
        <v>16083</v>
      </c>
      <c r="H216" s="707" t="s">
        <v>16073</v>
      </c>
      <c r="I216" s="707" t="s">
        <v>10899</v>
      </c>
      <c r="J216" s="708">
        <v>1193670</v>
      </c>
      <c r="K216" s="708">
        <v>1193670</v>
      </c>
      <c r="L216" s="708">
        <v>91553714.200000003</v>
      </c>
      <c r="M216" s="707" t="s">
        <v>16069</v>
      </c>
      <c r="N216" s="707" t="s">
        <v>16070</v>
      </c>
      <c r="P216" s="709">
        <f t="shared" si="3"/>
        <v>76.699350909380314</v>
      </c>
    </row>
    <row r="217" spans="1:16">
      <c r="A217" s="707">
        <v>2024</v>
      </c>
      <c r="B217" s="707">
        <v>2</v>
      </c>
      <c r="D217" s="707" t="s">
        <v>16074</v>
      </c>
      <c r="E217" s="707" t="s">
        <v>99</v>
      </c>
      <c r="F217" s="707" t="str">
        <f>VLOOKUP(E217,'HS Code'!$L$4:$O$65,2,0)</f>
        <v>Petroleum</v>
      </c>
      <c r="G217" s="707" t="s">
        <v>16075</v>
      </c>
      <c r="H217" s="707" t="s">
        <v>16076</v>
      </c>
      <c r="I217" s="707" t="s">
        <v>16077</v>
      </c>
      <c r="J217" s="708">
        <v>113815.5</v>
      </c>
      <c r="K217" s="708">
        <v>127351.78</v>
      </c>
      <c r="L217" s="708">
        <v>37230031.5</v>
      </c>
      <c r="M217" s="707" t="s">
        <v>16069</v>
      </c>
      <c r="N217" s="707" t="s">
        <v>16070</v>
      </c>
      <c r="P217" s="709">
        <f t="shared" si="3"/>
        <v>327.1086231664404</v>
      </c>
    </row>
    <row r="218" spans="1:16">
      <c r="A218" s="707">
        <v>2024</v>
      </c>
      <c r="B218" s="707">
        <v>2</v>
      </c>
      <c r="D218" s="707" t="s">
        <v>16074</v>
      </c>
      <c r="E218" s="707" t="s">
        <v>101</v>
      </c>
      <c r="F218" s="707" t="str">
        <f>VLOOKUP(E218,'HS Code'!$L$4:$O$65,2,0)</f>
        <v>Petroleum</v>
      </c>
      <c r="G218" s="707" t="s">
        <v>16078</v>
      </c>
      <c r="H218" s="707" t="s">
        <v>16076</v>
      </c>
      <c r="I218" s="707" t="s">
        <v>10899</v>
      </c>
      <c r="J218" s="708">
        <v>22377</v>
      </c>
      <c r="K218" s="708">
        <v>22377</v>
      </c>
      <c r="L218" s="708">
        <v>10358720.859999999</v>
      </c>
      <c r="M218" s="707" t="s">
        <v>16069</v>
      </c>
      <c r="N218" s="707" t="s">
        <v>16070</v>
      </c>
      <c r="P218" s="709">
        <f t="shared" si="3"/>
        <v>462.91821334405859</v>
      </c>
    </row>
    <row r="219" spans="1:16">
      <c r="A219" s="707">
        <v>2024</v>
      </c>
      <c r="B219" s="707">
        <v>2</v>
      </c>
      <c r="D219" s="707" t="s">
        <v>16074</v>
      </c>
      <c r="E219" s="707" t="s">
        <v>107</v>
      </c>
      <c r="F219" s="707" t="str">
        <f>VLOOKUP(E219,'HS Code'!$L$4:$O$65,2,0)</f>
        <v>Petroleum</v>
      </c>
      <c r="G219" s="707" t="s">
        <v>16105</v>
      </c>
      <c r="H219" s="707" t="s">
        <v>16076</v>
      </c>
      <c r="I219" s="707" t="s">
        <v>16077</v>
      </c>
      <c r="J219" s="708">
        <v>72000</v>
      </c>
      <c r="K219" s="708">
        <v>60408</v>
      </c>
      <c r="L219" s="708">
        <v>10019377.800000001</v>
      </c>
      <c r="M219" s="707" t="s">
        <v>16069</v>
      </c>
      <c r="N219" s="707" t="s">
        <v>16070</v>
      </c>
      <c r="P219" s="709">
        <f t="shared" si="3"/>
        <v>139.15802500000001</v>
      </c>
    </row>
    <row r="220" spans="1:16">
      <c r="A220" s="707">
        <v>2024</v>
      </c>
      <c r="B220" s="707">
        <v>2</v>
      </c>
      <c r="D220" s="707" t="s">
        <v>16074</v>
      </c>
      <c r="E220" s="707" t="s">
        <v>109</v>
      </c>
      <c r="F220" s="707" t="str">
        <f>VLOOKUP(E220,'HS Code'!$L$4:$O$65,2,0)</f>
        <v>Petroleum</v>
      </c>
      <c r="G220" s="707" t="s">
        <v>16079</v>
      </c>
      <c r="H220" s="707" t="s">
        <v>16076</v>
      </c>
      <c r="I220" s="707" t="s">
        <v>16077</v>
      </c>
      <c r="J220" s="708">
        <v>59215</v>
      </c>
      <c r="K220" s="708">
        <v>65216</v>
      </c>
      <c r="L220" s="708">
        <v>15514936.119999999</v>
      </c>
      <c r="M220" s="707" t="s">
        <v>16069</v>
      </c>
      <c r="N220" s="707" t="s">
        <v>16070</v>
      </c>
      <c r="P220" s="709">
        <f t="shared" si="3"/>
        <v>262.01023591995272</v>
      </c>
    </row>
    <row r="221" spans="1:16">
      <c r="A221" s="707">
        <v>2024</v>
      </c>
      <c r="B221" s="707">
        <v>2</v>
      </c>
      <c r="D221" s="707" t="s">
        <v>16074</v>
      </c>
      <c r="E221" s="707" t="s">
        <v>111</v>
      </c>
      <c r="F221" s="707" t="str">
        <f>VLOOKUP(E221,'HS Code'!$L$4:$O$65,2,0)</f>
        <v>Petroleum</v>
      </c>
      <c r="G221" s="707" t="s">
        <v>16080</v>
      </c>
      <c r="H221" s="707" t="s">
        <v>16076</v>
      </c>
      <c r="I221" s="707" t="s">
        <v>16077</v>
      </c>
      <c r="J221" s="708">
        <v>275352</v>
      </c>
      <c r="K221" s="708">
        <v>259628</v>
      </c>
      <c r="L221" s="708">
        <v>44587866.799999997</v>
      </c>
      <c r="M221" s="707" t="s">
        <v>16069</v>
      </c>
      <c r="N221" s="707" t="s">
        <v>16070</v>
      </c>
      <c r="P221" s="709">
        <f t="shared" si="3"/>
        <v>161.93042650861443</v>
      </c>
    </row>
    <row r="222" spans="1:16">
      <c r="A222" s="707">
        <v>2024</v>
      </c>
      <c r="B222" s="707">
        <v>2</v>
      </c>
      <c r="D222" s="707" t="s">
        <v>16074</v>
      </c>
      <c r="E222" s="707" t="s">
        <v>113</v>
      </c>
      <c r="F222" s="707" t="str">
        <f>VLOOKUP(E222,'HS Code'!$L$4:$O$65,2,0)</f>
        <v>Petroleum</v>
      </c>
      <c r="G222" s="707" t="s">
        <v>16081</v>
      </c>
      <c r="H222" s="707" t="s">
        <v>16076</v>
      </c>
      <c r="I222" s="707" t="s">
        <v>16077</v>
      </c>
      <c r="J222" s="708">
        <v>95820</v>
      </c>
      <c r="K222" s="708">
        <v>90650</v>
      </c>
      <c r="L222" s="708">
        <v>17679578.98</v>
      </c>
      <c r="M222" s="707" t="s">
        <v>16069</v>
      </c>
      <c r="N222" s="707" t="s">
        <v>16070</v>
      </c>
      <c r="P222" s="709">
        <f t="shared" si="3"/>
        <v>184.50823398037988</v>
      </c>
    </row>
    <row r="223" spans="1:16">
      <c r="A223" s="707">
        <v>2024</v>
      </c>
      <c r="B223" s="707">
        <v>2</v>
      </c>
      <c r="D223" s="707" t="s">
        <v>16074</v>
      </c>
      <c r="E223" s="707" t="s">
        <v>148</v>
      </c>
      <c r="F223" s="707">
        <f>VLOOKUP(E223,'HS Code'!$L$4:$O$65,2,0)</f>
        <v>0</v>
      </c>
      <c r="G223" s="707" t="s">
        <v>16082</v>
      </c>
      <c r="H223" s="707" t="s">
        <v>16073</v>
      </c>
      <c r="I223" s="707" t="s">
        <v>10899</v>
      </c>
      <c r="J223" s="708">
        <v>19661</v>
      </c>
      <c r="K223" s="708">
        <v>19661</v>
      </c>
      <c r="L223" s="708">
        <v>3801323.09</v>
      </c>
      <c r="M223" s="707" t="s">
        <v>16069</v>
      </c>
      <c r="N223" s="707" t="s">
        <v>16070</v>
      </c>
      <c r="P223" s="709">
        <f t="shared" si="3"/>
        <v>193.34332383907227</v>
      </c>
    </row>
    <row r="224" spans="1:16">
      <c r="A224" s="707">
        <v>2024</v>
      </c>
      <c r="B224" s="707">
        <v>2</v>
      </c>
      <c r="D224" s="707" t="s">
        <v>16074</v>
      </c>
      <c r="E224" s="707" t="s">
        <v>159</v>
      </c>
      <c r="F224" s="707">
        <f>VLOOKUP(E224,'HS Code'!$L$4:$O$65,2,0)</f>
        <v>0</v>
      </c>
      <c r="G224" s="707" t="s">
        <v>16083</v>
      </c>
      <c r="H224" s="707" t="s">
        <v>16073</v>
      </c>
      <c r="I224" s="707" t="s">
        <v>10899</v>
      </c>
      <c r="J224" s="708">
        <v>991908</v>
      </c>
      <c r="K224" s="708">
        <v>991908</v>
      </c>
      <c r="L224" s="708">
        <v>63672320.5</v>
      </c>
      <c r="M224" s="707" t="s">
        <v>16069</v>
      </c>
      <c r="N224" s="707" t="s">
        <v>16070</v>
      </c>
      <c r="P224" s="709">
        <f t="shared" si="3"/>
        <v>64.191760223730427</v>
      </c>
    </row>
    <row r="225" spans="1:16">
      <c r="A225" s="707">
        <v>2024</v>
      </c>
      <c r="B225" s="707">
        <v>2</v>
      </c>
      <c r="D225" s="707" t="s">
        <v>16074</v>
      </c>
      <c r="E225" s="707" t="s">
        <v>165</v>
      </c>
      <c r="F225" s="707">
        <f>VLOOKUP(E225,'HS Code'!$L$4:$O$65,2,0)</f>
        <v>0</v>
      </c>
      <c r="G225" s="707" t="s">
        <v>16166</v>
      </c>
      <c r="H225" s="707" t="s">
        <v>16068</v>
      </c>
      <c r="I225" s="707" t="s">
        <v>10899</v>
      </c>
      <c r="J225" s="708">
        <v>136</v>
      </c>
      <c r="K225" s="708">
        <v>136</v>
      </c>
      <c r="L225" s="708">
        <v>5324.87</v>
      </c>
      <c r="M225" s="707" t="s">
        <v>16069</v>
      </c>
      <c r="N225" s="707" t="s">
        <v>16070</v>
      </c>
      <c r="P225" s="709">
        <f t="shared" si="3"/>
        <v>39.153455882352944</v>
      </c>
    </row>
    <row r="226" spans="1:16">
      <c r="A226" s="707">
        <v>2024</v>
      </c>
      <c r="B226" s="707">
        <v>2</v>
      </c>
      <c r="D226" s="707" t="s">
        <v>16074</v>
      </c>
      <c r="E226" s="707" t="s">
        <v>171</v>
      </c>
      <c r="F226" s="707">
        <f>VLOOKUP(E226,'HS Code'!$L$4:$O$65,2,0)</f>
        <v>0</v>
      </c>
      <c r="G226" s="707" t="s">
        <v>16095</v>
      </c>
      <c r="H226" s="707" t="s">
        <v>16073</v>
      </c>
      <c r="I226" s="707" t="s">
        <v>10899</v>
      </c>
      <c r="J226" s="708">
        <v>8400</v>
      </c>
      <c r="K226" s="708">
        <v>8400</v>
      </c>
      <c r="L226" s="708">
        <v>869135.64</v>
      </c>
      <c r="M226" s="707" t="s">
        <v>16069</v>
      </c>
      <c r="N226" s="707" t="s">
        <v>16070</v>
      </c>
      <c r="P226" s="709">
        <f t="shared" si="3"/>
        <v>103.46852857142858</v>
      </c>
    </row>
    <row r="227" spans="1:16">
      <c r="A227" s="707">
        <v>2024</v>
      </c>
      <c r="B227" s="707">
        <v>2</v>
      </c>
      <c r="D227" s="707" t="s">
        <v>16167</v>
      </c>
      <c r="E227" s="707" t="s">
        <v>99</v>
      </c>
      <c r="F227" s="707" t="str">
        <f>VLOOKUP(E227,'HS Code'!$L$4:$O$65,2,0)</f>
        <v>Petroleum</v>
      </c>
      <c r="G227" s="707" t="s">
        <v>16075</v>
      </c>
      <c r="H227" s="707" t="s">
        <v>16076</v>
      </c>
      <c r="I227" s="707" t="s">
        <v>16077</v>
      </c>
      <c r="J227" s="708">
        <v>25</v>
      </c>
      <c r="K227" s="708">
        <v>5</v>
      </c>
      <c r="L227" s="708">
        <v>25393.89</v>
      </c>
      <c r="M227" s="707" t="s">
        <v>16069</v>
      </c>
      <c r="N227" s="707" t="s">
        <v>16070</v>
      </c>
      <c r="P227" s="709">
        <f t="shared" si="3"/>
        <v>1015.7556</v>
      </c>
    </row>
    <row r="228" spans="1:16">
      <c r="A228" s="707">
        <v>2024</v>
      </c>
      <c r="B228" s="707">
        <v>2</v>
      </c>
      <c r="D228" s="707" t="s">
        <v>16167</v>
      </c>
      <c r="E228" s="707" t="s">
        <v>101</v>
      </c>
      <c r="F228" s="707" t="str">
        <f>VLOOKUP(E228,'HS Code'!$L$4:$O$65,2,0)</f>
        <v>Petroleum</v>
      </c>
      <c r="G228" s="707" t="s">
        <v>16078</v>
      </c>
      <c r="H228" s="707" t="s">
        <v>16076</v>
      </c>
      <c r="I228" s="707" t="s">
        <v>10899</v>
      </c>
      <c r="J228" s="708">
        <v>7.5</v>
      </c>
      <c r="K228" s="708">
        <v>7.5</v>
      </c>
      <c r="L228" s="708">
        <v>537060.47</v>
      </c>
      <c r="M228" s="707" t="s">
        <v>16069</v>
      </c>
      <c r="N228" s="707" t="s">
        <v>16070</v>
      </c>
      <c r="P228" s="709">
        <f t="shared" si="3"/>
        <v>71608.062666666665</v>
      </c>
    </row>
    <row r="229" spans="1:16">
      <c r="A229" s="707">
        <v>2024</v>
      </c>
      <c r="B229" s="707">
        <v>2</v>
      </c>
      <c r="D229" s="707" t="s">
        <v>16085</v>
      </c>
      <c r="E229" s="707" t="s">
        <v>78</v>
      </c>
      <c r="F229" s="707" t="str">
        <f>VLOOKUP(E229,'HS Code'!$L$4:$O$65,2,0)</f>
        <v>Petroleum</v>
      </c>
      <c r="G229" s="707" t="s">
        <v>16128</v>
      </c>
      <c r="H229" s="707" t="s">
        <v>16076</v>
      </c>
      <c r="I229" s="707" t="s">
        <v>16077</v>
      </c>
      <c r="J229" s="708">
        <v>1082206</v>
      </c>
      <c r="K229" s="708">
        <v>799629</v>
      </c>
      <c r="L229" s="708">
        <v>137846737.5</v>
      </c>
      <c r="M229" s="707" t="s">
        <v>16069</v>
      </c>
      <c r="N229" s="707" t="s">
        <v>16070</v>
      </c>
      <c r="P229" s="709">
        <f t="shared" si="3"/>
        <v>127.37569141180145</v>
      </c>
    </row>
    <row r="230" spans="1:16">
      <c r="A230" s="707">
        <v>2024</v>
      </c>
      <c r="B230" s="707">
        <v>2</v>
      </c>
      <c r="D230" s="707" t="s">
        <v>16085</v>
      </c>
      <c r="E230" s="707" t="s">
        <v>99</v>
      </c>
      <c r="F230" s="707" t="str">
        <f>VLOOKUP(E230,'HS Code'!$L$4:$O$65,2,0)</f>
        <v>Petroleum</v>
      </c>
      <c r="G230" s="707" t="s">
        <v>16075</v>
      </c>
      <c r="H230" s="707" t="s">
        <v>16076</v>
      </c>
      <c r="I230" s="707" t="s">
        <v>16077</v>
      </c>
      <c r="J230" s="708">
        <v>21093</v>
      </c>
      <c r="K230" s="708">
        <v>18612.060000000001</v>
      </c>
      <c r="L230" s="708">
        <v>7914554.6500000004</v>
      </c>
      <c r="M230" s="707" t="s">
        <v>16069</v>
      </c>
      <c r="N230" s="707" t="s">
        <v>16070</v>
      </c>
      <c r="P230" s="709">
        <f t="shared" si="3"/>
        <v>375.22185796235721</v>
      </c>
    </row>
    <row r="231" spans="1:16">
      <c r="A231" s="707">
        <v>2024</v>
      </c>
      <c r="B231" s="707">
        <v>2</v>
      </c>
      <c r="D231" s="707" t="s">
        <v>16168</v>
      </c>
      <c r="E231" s="707" t="s">
        <v>159</v>
      </c>
      <c r="F231" s="707">
        <f>VLOOKUP(E231,'HS Code'!$L$4:$O$65,2,0)</f>
        <v>0</v>
      </c>
      <c r="G231" s="707" t="s">
        <v>16083</v>
      </c>
      <c r="H231" s="707" t="s">
        <v>16073</v>
      </c>
      <c r="I231" s="707" t="s">
        <v>10899</v>
      </c>
      <c r="J231" s="708">
        <v>498670</v>
      </c>
      <c r="K231" s="708">
        <v>498670</v>
      </c>
      <c r="L231" s="708">
        <v>31525012.399999999</v>
      </c>
      <c r="M231" s="707" t="s">
        <v>16069</v>
      </c>
      <c r="N231" s="707" t="s">
        <v>16070</v>
      </c>
      <c r="P231" s="709">
        <f t="shared" si="3"/>
        <v>63.218185172559004</v>
      </c>
    </row>
    <row r="232" spans="1:16">
      <c r="A232" s="707">
        <v>2024</v>
      </c>
      <c r="B232" s="707">
        <v>2</v>
      </c>
      <c r="D232" s="707" t="s">
        <v>16169</v>
      </c>
      <c r="E232" s="707" t="s">
        <v>99</v>
      </c>
      <c r="F232" s="707" t="str">
        <f>VLOOKUP(E232,'HS Code'!$L$4:$O$65,2,0)</f>
        <v>Petroleum</v>
      </c>
      <c r="G232" s="707" t="s">
        <v>16075</v>
      </c>
      <c r="H232" s="707" t="s">
        <v>16076</v>
      </c>
      <c r="I232" s="707" t="s">
        <v>16077</v>
      </c>
      <c r="J232" s="708">
        <v>2.72</v>
      </c>
      <c r="K232" s="708">
        <v>2.72</v>
      </c>
      <c r="L232" s="708">
        <v>258327.4</v>
      </c>
      <c r="M232" s="707" t="s">
        <v>16069</v>
      </c>
      <c r="N232" s="707" t="s">
        <v>16070</v>
      </c>
      <c r="P232" s="709">
        <f t="shared" si="3"/>
        <v>94973.308823529398</v>
      </c>
    </row>
    <row r="233" spans="1:16">
      <c r="A233" s="707">
        <v>2024</v>
      </c>
      <c r="B233" s="707">
        <v>2</v>
      </c>
      <c r="D233" s="707" t="s">
        <v>16066</v>
      </c>
      <c r="E233" s="707" t="s">
        <v>99</v>
      </c>
      <c r="F233" s="707" t="str">
        <f>VLOOKUP(E233,'HS Code'!$L$4:$O$65,2,0)</f>
        <v>Petroleum</v>
      </c>
      <c r="G233" s="707" t="s">
        <v>16075</v>
      </c>
      <c r="H233" s="707" t="s">
        <v>16076</v>
      </c>
      <c r="I233" s="707" t="s">
        <v>16077</v>
      </c>
      <c r="J233" s="708">
        <v>28778</v>
      </c>
      <c r="K233" s="708">
        <v>29582.02</v>
      </c>
      <c r="L233" s="708">
        <v>5265321.2</v>
      </c>
      <c r="M233" s="707" t="s">
        <v>16069</v>
      </c>
      <c r="N233" s="707" t="s">
        <v>16070</v>
      </c>
      <c r="P233" s="709">
        <f t="shared" si="3"/>
        <v>182.96341649871431</v>
      </c>
    </row>
    <row r="234" spans="1:16">
      <c r="A234" s="707">
        <v>2024</v>
      </c>
      <c r="B234" s="707">
        <v>2</v>
      </c>
      <c r="D234" s="707" t="s">
        <v>16066</v>
      </c>
      <c r="E234" s="707" t="s">
        <v>101</v>
      </c>
      <c r="F234" s="707" t="str">
        <f>VLOOKUP(E234,'HS Code'!$L$4:$O$65,2,0)</f>
        <v>Petroleum</v>
      </c>
      <c r="G234" s="707" t="s">
        <v>16078</v>
      </c>
      <c r="H234" s="707" t="s">
        <v>16076</v>
      </c>
      <c r="I234" s="707" t="s">
        <v>10899</v>
      </c>
      <c r="J234" s="708">
        <v>5050</v>
      </c>
      <c r="K234" s="708">
        <v>5050</v>
      </c>
      <c r="L234" s="708">
        <v>916588.08</v>
      </c>
      <c r="M234" s="707" t="s">
        <v>16069</v>
      </c>
      <c r="N234" s="707" t="s">
        <v>16070</v>
      </c>
      <c r="P234" s="709">
        <f t="shared" si="3"/>
        <v>181.50259009900989</v>
      </c>
    </row>
    <row r="235" spans="1:16">
      <c r="A235" s="707">
        <v>2024</v>
      </c>
      <c r="B235" s="707">
        <v>2</v>
      </c>
      <c r="D235" s="707" t="s">
        <v>16066</v>
      </c>
      <c r="E235" s="707" t="s">
        <v>105</v>
      </c>
      <c r="F235" s="707" t="str">
        <f>VLOOKUP(E235,'HS Code'!$L$4:$O$65,2,0)</f>
        <v>Petroleum</v>
      </c>
      <c r="G235" s="707" t="s">
        <v>16092</v>
      </c>
      <c r="H235" s="707" t="s">
        <v>16076</v>
      </c>
      <c r="I235" s="707" t="s">
        <v>16077</v>
      </c>
      <c r="J235" s="708">
        <v>2556</v>
      </c>
      <c r="K235" s="708">
        <v>3180</v>
      </c>
      <c r="L235" s="708">
        <v>767381.54</v>
      </c>
      <c r="M235" s="707" t="s">
        <v>16069</v>
      </c>
      <c r="N235" s="707" t="s">
        <v>16070</v>
      </c>
      <c r="P235" s="709">
        <f t="shared" si="3"/>
        <v>300.22751956181537</v>
      </c>
    </row>
    <row r="236" spans="1:16">
      <c r="A236" s="707">
        <v>2024</v>
      </c>
      <c r="B236" s="707">
        <v>2</v>
      </c>
      <c r="D236" s="707" t="s">
        <v>16066</v>
      </c>
      <c r="E236" s="707" t="s">
        <v>109</v>
      </c>
      <c r="F236" s="707" t="str">
        <f>VLOOKUP(E236,'HS Code'!$L$4:$O$65,2,0)</f>
        <v>Petroleum</v>
      </c>
      <c r="G236" s="707" t="s">
        <v>16079</v>
      </c>
      <c r="H236" s="707" t="s">
        <v>16076</v>
      </c>
      <c r="I236" s="707" t="s">
        <v>16077</v>
      </c>
      <c r="J236" s="708">
        <v>925</v>
      </c>
      <c r="K236" s="708">
        <v>1060</v>
      </c>
      <c r="L236" s="708">
        <v>224287.02</v>
      </c>
      <c r="M236" s="707" t="s">
        <v>16069</v>
      </c>
      <c r="N236" s="707" t="s">
        <v>16070</v>
      </c>
      <c r="P236" s="709">
        <f t="shared" si="3"/>
        <v>242.47245405405405</v>
      </c>
    </row>
    <row r="237" spans="1:16">
      <c r="A237" s="707">
        <v>2024</v>
      </c>
      <c r="B237" s="707">
        <v>2</v>
      </c>
      <c r="D237" s="707" t="s">
        <v>16066</v>
      </c>
      <c r="E237" s="707" t="s">
        <v>111</v>
      </c>
      <c r="F237" s="707" t="str">
        <f>VLOOKUP(E237,'HS Code'!$L$4:$O$65,2,0)</f>
        <v>Petroleum</v>
      </c>
      <c r="G237" s="707" t="s">
        <v>16080</v>
      </c>
      <c r="H237" s="707" t="s">
        <v>16076</v>
      </c>
      <c r="I237" s="707" t="s">
        <v>16077</v>
      </c>
      <c r="J237" s="708">
        <v>19750</v>
      </c>
      <c r="K237" s="708">
        <v>19750</v>
      </c>
      <c r="L237" s="708">
        <v>2777891.77</v>
      </c>
      <c r="M237" s="707" t="s">
        <v>16069</v>
      </c>
      <c r="N237" s="707" t="s">
        <v>16070</v>
      </c>
      <c r="P237" s="709">
        <f t="shared" si="3"/>
        <v>140.65274784810126</v>
      </c>
    </row>
    <row r="238" spans="1:16">
      <c r="A238" s="707">
        <v>2024</v>
      </c>
      <c r="B238" s="707">
        <v>2</v>
      </c>
      <c r="D238" s="707" t="s">
        <v>16066</v>
      </c>
      <c r="E238" s="707" t="s">
        <v>113</v>
      </c>
      <c r="F238" s="707" t="str">
        <f>VLOOKUP(E238,'HS Code'!$L$4:$O$65,2,0)</f>
        <v>Petroleum</v>
      </c>
      <c r="G238" s="707" t="s">
        <v>16081</v>
      </c>
      <c r="H238" s="707" t="s">
        <v>16076</v>
      </c>
      <c r="I238" s="707" t="s">
        <v>16077</v>
      </c>
      <c r="J238" s="708">
        <v>24307</v>
      </c>
      <c r="K238" s="708">
        <v>35640</v>
      </c>
      <c r="L238" s="708">
        <v>7591547.9400000004</v>
      </c>
      <c r="M238" s="707" t="s">
        <v>16069</v>
      </c>
      <c r="N238" s="707" t="s">
        <v>16070</v>
      </c>
      <c r="P238" s="709">
        <f t="shared" si="3"/>
        <v>312.31941169210518</v>
      </c>
    </row>
    <row r="239" spans="1:16">
      <c r="A239" s="707">
        <v>2024</v>
      </c>
      <c r="B239" s="707">
        <v>2</v>
      </c>
      <c r="D239" s="707" t="s">
        <v>16066</v>
      </c>
      <c r="E239" s="707" t="s">
        <v>145</v>
      </c>
      <c r="F239" s="707">
        <f>VLOOKUP(E239,'HS Code'!$L$4:$O$65,2,0)</f>
        <v>0</v>
      </c>
      <c r="G239" s="707" t="s">
        <v>16094</v>
      </c>
      <c r="H239" s="707" t="s">
        <v>16073</v>
      </c>
      <c r="I239" s="707" t="s">
        <v>10899</v>
      </c>
      <c r="J239" s="708">
        <v>520500</v>
      </c>
      <c r="K239" s="708">
        <v>520500</v>
      </c>
      <c r="L239" s="708">
        <v>99910376.900000006</v>
      </c>
      <c r="M239" s="707" t="s">
        <v>16069</v>
      </c>
      <c r="N239" s="707" t="s">
        <v>16070</v>
      </c>
      <c r="P239" s="709">
        <f t="shared" si="3"/>
        <v>191.95077214217099</v>
      </c>
    </row>
    <row r="240" spans="1:16">
      <c r="A240" s="707">
        <v>2024</v>
      </c>
      <c r="B240" s="707">
        <v>2</v>
      </c>
      <c r="D240" s="707" t="s">
        <v>16066</v>
      </c>
      <c r="E240" s="707" t="s">
        <v>148</v>
      </c>
      <c r="F240" s="707">
        <f>VLOOKUP(E240,'HS Code'!$L$4:$O$65,2,0)</f>
        <v>0</v>
      </c>
      <c r="G240" s="707" t="s">
        <v>16082</v>
      </c>
      <c r="H240" s="707" t="s">
        <v>16073</v>
      </c>
      <c r="I240" s="707" t="s">
        <v>10899</v>
      </c>
      <c r="J240" s="708">
        <v>27050</v>
      </c>
      <c r="K240" s="708">
        <v>27050</v>
      </c>
      <c r="L240" s="708">
        <v>3390720.94</v>
      </c>
      <c r="M240" s="707" t="s">
        <v>16069</v>
      </c>
      <c r="N240" s="707" t="s">
        <v>16070</v>
      </c>
      <c r="P240" s="709">
        <f t="shared" si="3"/>
        <v>125.35012717190388</v>
      </c>
    </row>
    <row r="241" spans="1:16">
      <c r="A241" s="707">
        <v>2024</v>
      </c>
      <c r="B241" s="707">
        <v>2</v>
      </c>
      <c r="D241" s="707" t="s">
        <v>16066</v>
      </c>
      <c r="E241" s="707" t="s">
        <v>169</v>
      </c>
      <c r="F241" s="707">
        <f>VLOOKUP(E241,'HS Code'!$L$4:$O$65,2,0)</f>
        <v>0</v>
      </c>
      <c r="G241" s="707" t="s">
        <v>16067</v>
      </c>
      <c r="H241" s="707" t="s">
        <v>16068</v>
      </c>
      <c r="I241" s="707" t="s">
        <v>10899</v>
      </c>
      <c r="J241" s="708">
        <v>7500</v>
      </c>
      <c r="K241" s="708">
        <v>7500</v>
      </c>
      <c r="L241" s="708">
        <v>740419.09</v>
      </c>
      <c r="M241" s="707" t="s">
        <v>16069</v>
      </c>
      <c r="N241" s="707" t="s">
        <v>16070</v>
      </c>
      <c r="P241" s="709">
        <f t="shared" si="3"/>
        <v>98.722545333333329</v>
      </c>
    </row>
    <row r="242" spans="1:16">
      <c r="A242" s="707">
        <v>2024</v>
      </c>
      <c r="B242" s="707">
        <v>2</v>
      </c>
      <c r="D242" s="707" t="s">
        <v>16066</v>
      </c>
      <c r="E242" s="707" t="s">
        <v>171</v>
      </c>
      <c r="F242" s="707">
        <f>VLOOKUP(E242,'HS Code'!$L$4:$O$65,2,0)</f>
        <v>0</v>
      </c>
      <c r="G242" s="707" t="s">
        <v>16095</v>
      </c>
      <c r="H242" s="707" t="s">
        <v>16073</v>
      </c>
      <c r="I242" s="707" t="s">
        <v>10899</v>
      </c>
      <c r="J242" s="708">
        <v>20190</v>
      </c>
      <c r="K242" s="708">
        <v>20190</v>
      </c>
      <c r="L242" s="708">
        <v>1746043.72</v>
      </c>
      <c r="M242" s="707" t="s">
        <v>16069</v>
      </c>
      <c r="N242" s="707" t="s">
        <v>16070</v>
      </c>
      <c r="P242" s="709">
        <f t="shared" si="3"/>
        <v>86.480620108964828</v>
      </c>
    </row>
    <row r="243" spans="1:16">
      <c r="A243" s="707">
        <v>2024</v>
      </c>
      <c r="B243" s="707">
        <v>2</v>
      </c>
      <c r="D243" s="707" t="s">
        <v>16096</v>
      </c>
      <c r="E243" s="707" t="s">
        <v>42</v>
      </c>
      <c r="F243" s="707" t="str">
        <f>VLOOKUP(E243,'HS Code'!$L$4:$O$65,2,0)</f>
        <v>Oils</v>
      </c>
      <c r="G243" s="707" t="s">
        <v>16088</v>
      </c>
      <c r="H243" s="707" t="s">
        <v>16073</v>
      </c>
      <c r="I243" s="707" t="s">
        <v>10899</v>
      </c>
      <c r="J243" s="708">
        <v>24480</v>
      </c>
      <c r="K243" s="708">
        <v>24480</v>
      </c>
      <c r="L243" s="708">
        <v>5069726.0599999996</v>
      </c>
      <c r="M243" s="707" t="s">
        <v>16069</v>
      </c>
      <c r="N243" s="707" t="s">
        <v>16070</v>
      </c>
      <c r="P243" s="709">
        <f t="shared" si="3"/>
        <v>207.09665277777776</v>
      </c>
    </row>
    <row r="244" spans="1:16">
      <c r="A244" s="707">
        <v>2024</v>
      </c>
      <c r="B244" s="707">
        <v>2</v>
      </c>
      <c r="D244" s="707" t="s">
        <v>16096</v>
      </c>
      <c r="E244" s="707" t="s">
        <v>80</v>
      </c>
      <c r="F244" s="707" t="str">
        <f>VLOOKUP(E244,'HS Code'!$L$4:$O$65,2,0)</f>
        <v>Petroleum</v>
      </c>
      <c r="G244" s="707" t="s">
        <v>16090</v>
      </c>
      <c r="H244" s="707" t="s">
        <v>16076</v>
      </c>
      <c r="I244" s="707" t="s">
        <v>16077</v>
      </c>
      <c r="J244" s="708">
        <v>24</v>
      </c>
      <c r="K244" s="708">
        <v>5</v>
      </c>
      <c r="L244" s="708">
        <v>127855.05</v>
      </c>
      <c r="M244" s="707" t="s">
        <v>16069</v>
      </c>
      <c r="N244" s="707" t="s">
        <v>16070</v>
      </c>
      <c r="P244" s="709">
        <f t="shared" si="3"/>
        <v>5327.2937499999998</v>
      </c>
    </row>
    <row r="245" spans="1:16">
      <c r="A245" s="707">
        <v>2024</v>
      </c>
      <c r="B245" s="707">
        <v>2</v>
      </c>
      <c r="D245" s="707" t="s">
        <v>16096</v>
      </c>
      <c r="E245" s="707" t="s">
        <v>87</v>
      </c>
      <c r="F245" s="707" t="str">
        <f>VLOOKUP(E245,'HS Code'!$L$4:$O$65,2,0)</f>
        <v>Petroleum</v>
      </c>
      <c r="G245" s="707" t="s">
        <v>16132</v>
      </c>
      <c r="H245" s="707" t="s">
        <v>16076</v>
      </c>
      <c r="I245" s="707" t="s">
        <v>16077</v>
      </c>
      <c r="J245" s="708">
        <v>6</v>
      </c>
      <c r="K245" s="708">
        <v>6</v>
      </c>
      <c r="L245" s="708">
        <v>12601.39</v>
      </c>
      <c r="M245" s="707" t="s">
        <v>16069</v>
      </c>
      <c r="N245" s="707" t="s">
        <v>16070</v>
      </c>
      <c r="P245" s="709">
        <f t="shared" si="3"/>
        <v>2100.2316666666666</v>
      </c>
    </row>
    <row r="246" spans="1:16">
      <c r="A246" s="707">
        <v>2024</v>
      </c>
      <c r="B246" s="707">
        <v>2</v>
      </c>
      <c r="D246" s="707" t="s">
        <v>16096</v>
      </c>
      <c r="E246" s="707" t="s">
        <v>99</v>
      </c>
      <c r="F246" s="707" t="str">
        <f>VLOOKUP(E246,'HS Code'!$L$4:$O$65,2,0)</f>
        <v>Petroleum</v>
      </c>
      <c r="G246" s="707" t="s">
        <v>16075</v>
      </c>
      <c r="H246" s="707" t="s">
        <v>16076</v>
      </c>
      <c r="I246" s="707" t="s">
        <v>16077</v>
      </c>
      <c r="J246" s="708">
        <v>43353.04</v>
      </c>
      <c r="K246" s="708">
        <v>49098.44</v>
      </c>
      <c r="L246" s="708">
        <v>29584094.66</v>
      </c>
      <c r="M246" s="707" t="s">
        <v>16069</v>
      </c>
      <c r="N246" s="707" t="s">
        <v>16070</v>
      </c>
      <c r="P246" s="709">
        <f t="shared" si="3"/>
        <v>682.39954245423155</v>
      </c>
    </row>
    <row r="247" spans="1:16">
      <c r="A247" s="707">
        <v>2024</v>
      </c>
      <c r="B247" s="707">
        <v>2</v>
      </c>
      <c r="D247" s="707" t="s">
        <v>16096</v>
      </c>
      <c r="E247" s="707" t="s">
        <v>101</v>
      </c>
      <c r="F247" s="707" t="str">
        <f>VLOOKUP(E247,'HS Code'!$L$4:$O$65,2,0)</f>
        <v>Petroleum</v>
      </c>
      <c r="G247" s="707" t="s">
        <v>16078</v>
      </c>
      <c r="H247" s="707" t="s">
        <v>16076</v>
      </c>
      <c r="I247" s="707" t="s">
        <v>10899</v>
      </c>
      <c r="J247" s="708">
        <v>698.8</v>
      </c>
      <c r="K247" s="708">
        <v>698.8</v>
      </c>
      <c r="L247" s="708">
        <v>306675.02</v>
      </c>
      <c r="M247" s="707" t="s">
        <v>16069</v>
      </c>
      <c r="N247" s="707" t="s">
        <v>16070</v>
      </c>
      <c r="P247" s="709">
        <f t="shared" si="3"/>
        <v>438.8595020034345</v>
      </c>
    </row>
    <row r="248" spans="1:16">
      <c r="A248" s="707">
        <v>2024</v>
      </c>
      <c r="B248" s="707">
        <v>2</v>
      </c>
      <c r="D248" s="707" t="s">
        <v>16096</v>
      </c>
      <c r="E248" s="707" t="s">
        <v>109</v>
      </c>
      <c r="F248" s="707" t="str">
        <f>VLOOKUP(E248,'HS Code'!$L$4:$O$65,2,0)</f>
        <v>Petroleum</v>
      </c>
      <c r="G248" s="707" t="s">
        <v>16079</v>
      </c>
      <c r="H248" s="707" t="s">
        <v>16076</v>
      </c>
      <c r="I248" s="707" t="s">
        <v>16077</v>
      </c>
      <c r="J248" s="708">
        <v>4508.7939999999999</v>
      </c>
      <c r="K248" s="708">
        <v>9730.7939999999999</v>
      </c>
      <c r="L248" s="708">
        <v>4924945.0599999996</v>
      </c>
      <c r="M248" s="707" t="s">
        <v>16069</v>
      </c>
      <c r="N248" s="707" t="s">
        <v>16070</v>
      </c>
      <c r="P248" s="709">
        <f t="shared" si="3"/>
        <v>1092.2976432278786</v>
      </c>
    </row>
    <row r="249" spans="1:16">
      <c r="A249" s="707">
        <v>2024</v>
      </c>
      <c r="B249" s="707">
        <v>2</v>
      </c>
      <c r="D249" s="707" t="s">
        <v>16096</v>
      </c>
      <c r="E249" s="707" t="s">
        <v>113</v>
      </c>
      <c r="F249" s="707" t="str">
        <f>VLOOKUP(E249,'HS Code'!$L$4:$O$65,2,0)</f>
        <v>Petroleum</v>
      </c>
      <c r="G249" s="707" t="s">
        <v>16081</v>
      </c>
      <c r="H249" s="707" t="s">
        <v>16076</v>
      </c>
      <c r="I249" s="707" t="s">
        <v>16077</v>
      </c>
      <c r="J249" s="708">
        <v>15</v>
      </c>
      <c r="K249" s="708">
        <v>149.92500000000001</v>
      </c>
      <c r="L249" s="708">
        <v>115209.23</v>
      </c>
      <c r="M249" s="707" t="s">
        <v>16069</v>
      </c>
      <c r="N249" s="707" t="s">
        <v>16070</v>
      </c>
      <c r="P249" s="709">
        <f t="shared" si="3"/>
        <v>7680.6153333333332</v>
      </c>
    </row>
    <row r="250" spans="1:16">
      <c r="A250" s="707">
        <v>2024</v>
      </c>
      <c r="B250" s="707">
        <v>2</v>
      </c>
      <c r="D250" s="707" t="s">
        <v>16096</v>
      </c>
      <c r="E250" s="707" t="s">
        <v>145</v>
      </c>
      <c r="F250" s="707">
        <f>VLOOKUP(E250,'HS Code'!$L$4:$O$65,2,0)</f>
        <v>0</v>
      </c>
      <c r="G250" s="707" t="s">
        <v>16094</v>
      </c>
      <c r="H250" s="707" t="s">
        <v>16073</v>
      </c>
      <c r="I250" s="707" t="s">
        <v>10899</v>
      </c>
      <c r="J250" s="708">
        <v>98.2</v>
      </c>
      <c r="K250" s="708">
        <v>98.2</v>
      </c>
      <c r="L250" s="708">
        <v>175066.69</v>
      </c>
      <c r="M250" s="707" t="s">
        <v>16069</v>
      </c>
      <c r="N250" s="707" t="s">
        <v>16070</v>
      </c>
      <c r="P250" s="709">
        <f t="shared" si="3"/>
        <v>1782.7565173116088</v>
      </c>
    </row>
    <row r="251" spans="1:16">
      <c r="A251" s="707">
        <v>2024</v>
      </c>
      <c r="B251" s="707">
        <v>2</v>
      </c>
      <c r="D251" s="707" t="s">
        <v>16096</v>
      </c>
      <c r="E251" s="707" t="s">
        <v>148</v>
      </c>
      <c r="F251" s="707">
        <f>VLOOKUP(E251,'HS Code'!$L$4:$O$65,2,0)</f>
        <v>0</v>
      </c>
      <c r="G251" s="707" t="s">
        <v>16082</v>
      </c>
      <c r="H251" s="707" t="s">
        <v>16073</v>
      </c>
      <c r="I251" s="707" t="s">
        <v>10899</v>
      </c>
      <c r="J251" s="708">
        <v>7780</v>
      </c>
      <c r="K251" s="708">
        <v>7780</v>
      </c>
      <c r="L251" s="708">
        <v>4974368.74</v>
      </c>
      <c r="M251" s="707" t="s">
        <v>16069</v>
      </c>
      <c r="N251" s="707" t="s">
        <v>16070</v>
      </c>
      <c r="P251" s="709">
        <f t="shared" si="3"/>
        <v>639.37901542416455</v>
      </c>
    </row>
    <row r="252" spans="1:16">
      <c r="A252" s="707">
        <v>2024</v>
      </c>
      <c r="B252" s="707">
        <v>2</v>
      </c>
      <c r="D252" s="707" t="s">
        <v>16170</v>
      </c>
      <c r="E252" s="707" t="s">
        <v>28</v>
      </c>
      <c r="F252" s="707" t="str">
        <f>VLOOKUP(E252,'HS Code'!$L$4:$O$65,2,0)</f>
        <v>Coal and Coke</v>
      </c>
      <c r="G252" s="707" t="s">
        <v>16143</v>
      </c>
      <c r="H252" s="707" t="s">
        <v>16126</v>
      </c>
      <c r="I252" s="707" t="s">
        <v>10899</v>
      </c>
      <c r="J252" s="708">
        <v>26960</v>
      </c>
      <c r="K252" s="708">
        <v>26960</v>
      </c>
      <c r="L252" s="708">
        <v>1777493.78</v>
      </c>
      <c r="M252" s="707" t="s">
        <v>16069</v>
      </c>
      <c r="N252" s="707" t="s">
        <v>16070</v>
      </c>
      <c r="P252" s="709">
        <f t="shared" si="3"/>
        <v>65.930778189910981</v>
      </c>
    </row>
    <row r="253" spans="1:16">
      <c r="A253" s="707">
        <v>2024</v>
      </c>
      <c r="B253" s="707">
        <v>2</v>
      </c>
      <c r="D253" s="707" t="s">
        <v>16098</v>
      </c>
      <c r="E253" s="707" t="s">
        <v>76</v>
      </c>
      <c r="F253" s="707" t="str">
        <f>VLOOKUP(E253,'HS Code'!$L$4:$O$65,2,0)</f>
        <v>Petroleum</v>
      </c>
      <c r="G253" s="707" t="s">
        <v>16099</v>
      </c>
      <c r="H253" s="707" t="s">
        <v>16076</v>
      </c>
      <c r="I253" s="707" t="s">
        <v>16077</v>
      </c>
      <c r="J253" s="708">
        <v>224420</v>
      </c>
      <c r="K253" s="708">
        <v>180940</v>
      </c>
      <c r="L253" s="708">
        <v>26818813.789999999</v>
      </c>
      <c r="M253" s="707" t="s">
        <v>16069</v>
      </c>
      <c r="N253" s="707" t="s">
        <v>16070</v>
      </c>
      <c r="P253" s="709">
        <f t="shared" si="3"/>
        <v>119.50277956510115</v>
      </c>
    </row>
    <row r="254" spans="1:16">
      <c r="A254" s="707">
        <v>2024</v>
      </c>
      <c r="B254" s="707">
        <v>2</v>
      </c>
      <c r="D254" s="707" t="s">
        <v>16098</v>
      </c>
      <c r="E254" s="707" t="s">
        <v>99</v>
      </c>
      <c r="F254" s="707" t="str">
        <f>VLOOKUP(E254,'HS Code'!$L$4:$O$65,2,0)</f>
        <v>Petroleum</v>
      </c>
      <c r="G254" s="707" t="s">
        <v>16075</v>
      </c>
      <c r="H254" s="707" t="s">
        <v>16076</v>
      </c>
      <c r="I254" s="707" t="s">
        <v>16077</v>
      </c>
      <c r="J254" s="708">
        <v>1</v>
      </c>
      <c r="K254" s="708">
        <v>748</v>
      </c>
      <c r="L254" s="708">
        <v>339043.88</v>
      </c>
      <c r="M254" s="707" t="s">
        <v>16069</v>
      </c>
      <c r="N254" s="707" t="s">
        <v>16070</v>
      </c>
      <c r="P254" s="709">
        <f t="shared" si="3"/>
        <v>339043.88</v>
      </c>
    </row>
    <row r="255" spans="1:16">
      <c r="A255" s="707">
        <v>2024</v>
      </c>
      <c r="B255" s="707">
        <v>2</v>
      </c>
      <c r="D255" s="707" t="s">
        <v>16098</v>
      </c>
      <c r="E255" s="707" t="s">
        <v>113</v>
      </c>
      <c r="F255" s="707" t="str">
        <f>VLOOKUP(E255,'HS Code'!$L$4:$O$65,2,0)</f>
        <v>Petroleum</v>
      </c>
      <c r="G255" s="707" t="s">
        <v>16081</v>
      </c>
      <c r="H255" s="707" t="s">
        <v>16076</v>
      </c>
      <c r="I255" s="707" t="s">
        <v>16077</v>
      </c>
      <c r="J255" s="708">
        <v>20800</v>
      </c>
      <c r="K255" s="708">
        <v>20800</v>
      </c>
      <c r="L255" s="708">
        <v>2947619.04</v>
      </c>
      <c r="M255" s="707" t="s">
        <v>16069</v>
      </c>
      <c r="N255" s="707" t="s">
        <v>16070</v>
      </c>
      <c r="P255" s="709">
        <f t="shared" si="3"/>
        <v>141.71245384615384</v>
      </c>
    </row>
    <row r="256" spans="1:16">
      <c r="A256" s="707">
        <v>2024</v>
      </c>
      <c r="B256" s="707">
        <v>2</v>
      </c>
      <c r="D256" s="707" t="s">
        <v>16098</v>
      </c>
      <c r="E256" s="707" t="s">
        <v>171</v>
      </c>
      <c r="F256" s="707">
        <f>VLOOKUP(E256,'HS Code'!$L$4:$O$65,2,0)</f>
        <v>0</v>
      </c>
      <c r="G256" s="707" t="s">
        <v>16095</v>
      </c>
      <c r="H256" s="707" t="s">
        <v>16073</v>
      </c>
      <c r="I256" s="707" t="s">
        <v>10899</v>
      </c>
      <c r="J256" s="708">
        <v>17600</v>
      </c>
      <c r="K256" s="708">
        <v>17600</v>
      </c>
      <c r="L256" s="708">
        <v>2019958.59</v>
      </c>
      <c r="M256" s="707" t="s">
        <v>16069</v>
      </c>
      <c r="N256" s="707" t="s">
        <v>16070</v>
      </c>
      <c r="P256" s="709">
        <f t="shared" si="3"/>
        <v>114.77037443181818</v>
      </c>
    </row>
    <row r="257" spans="1:16">
      <c r="A257" s="707">
        <v>2024</v>
      </c>
      <c r="B257" s="707">
        <v>2</v>
      </c>
      <c r="D257" s="707" t="s">
        <v>16100</v>
      </c>
      <c r="E257" s="707" t="s">
        <v>99</v>
      </c>
      <c r="F257" s="707" t="str">
        <f>VLOOKUP(E257,'HS Code'!$L$4:$O$65,2,0)</f>
        <v>Petroleum</v>
      </c>
      <c r="G257" s="707" t="s">
        <v>16075</v>
      </c>
      <c r="H257" s="707" t="s">
        <v>16076</v>
      </c>
      <c r="I257" s="707" t="s">
        <v>16077</v>
      </c>
      <c r="J257" s="708">
        <v>1180</v>
      </c>
      <c r="K257" s="708">
        <v>979.8</v>
      </c>
      <c r="L257" s="708">
        <v>927653.33</v>
      </c>
      <c r="M257" s="707" t="s">
        <v>16069</v>
      </c>
      <c r="N257" s="707" t="s">
        <v>16070</v>
      </c>
      <c r="P257" s="709">
        <f t="shared" si="3"/>
        <v>786.14688983050848</v>
      </c>
    </row>
    <row r="258" spans="1:16">
      <c r="A258" s="707">
        <v>2024</v>
      </c>
      <c r="B258" s="707">
        <v>2</v>
      </c>
      <c r="D258" s="707" t="s">
        <v>16100</v>
      </c>
      <c r="E258" s="707" t="s">
        <v>101</v>
      </c>
      <c r="F258" s="707" t="str">
        <f>VLOOKUP(E258,'HS Code'!$L$4:$O$65,2,0)</f>
        <v>Petroleum</v>
      </c>
      <c r="G258" s="707" t="s">
        <v>16078</v>
      </c>
      <c r="H258" s="707" t="s">
        <v>16076</v>
      </c>
      <c r="I258" s="707" t="s">
        <v>10899</v>
      </c>
      <c r="J258" s="708">
        <v>70</v>
      </c>
      <c r="K258" s="708">
        <v>70</v>
      </c>
      <c r="L258" s="708">
        <v>203028.38</v>
      </c>
      <c r="M258" s="707" t="s">
        <v>16069</v>
      </c>
      <c r="N258" s="707" t="s">
        <v>16070</v>
      </c>
      <c r="P258" s="709">
        <f t="shared" si="3"/>
        <v>2900.4054285714287</v>
      </c>
    </row>
    <row r="259" spans="1:16">
      <c r="A259" s="707">
        <v>2024</v>
      </c>
      <c r="B259" s="707">
        <v>2</v>
      </c>
      <c r="D259" s="707" t="s">
        <v>16101</v>
      </c>
      <c r="E259" s="707" t="s">
        <v>113</v>
      </c>
      <c r="F259" s="707" t="str">
        <f>VLOOKUP(E259,'HS Code'!$L$4:$O$65,2,0)</f>
        <v>Petroleum</v>
      </c>
      <c r="G259" s="707" t="s">
        <v>16081</v>
      </c>
      <c r="H259" s="707" t="s">
        <v>16076</v>
      </c>
      <c r="I259" s="707" t="s">
        <v>16077</v>
      </c>
      <c r="J259" s="708">
        <v>23751.040000000001</v>
      </c>
      <c r="K259" s="708">
        <v>19920</v>
      </c>
      <c r="L259" s="708">
        <v>4344722.22</v>
      </c>
      <c r="M259" s="707" t="s">
        <v>16069</v>
      </c>
      <c r="N259" s="707" t="s">
        <v>16070</v>
      </c>
      <c r="P259" s="709">
        <f t="shared" si="3"/>
        <v>182.92766211500631</v>
      </c>
    </row>
    <row r="260" spans="1:16">
      <c r="A260" s="707">
        <v>2024</v>
      </c>
      <c r="B260" s="707">
        <v>2</v>
      </c>
      <c r="D260" s="707" t="s">
        <v>16102</v>
      </c>
      <c r="E260" s="707" t="s">
        <v>86</v>
      </c>
      <c r="F260" s="707" t="str">
        <f>VLOOKUP(E260,'HS Code'!$L$4:$O$65,2,0)</f>
        <v>Petroleum</v>
      </c>
      <c r="G260" s="707" t="s">
        <v>16140</v>
      </c>
      <c r="H260" s="707" t="s">
        <v>16076</v>
      </c>
      <c r="I260" s="707" t="s">
        <v>16077</v>
      </c>
      <c r="J260" s="708">
        <v>418</v>
      </c>
      <c r="K260" s="708">
        <v>418</v>
      </c>
      <c r="L260" s="708">
        <v>379930.78</v>
      </c>
      <c r="M260" s="707" t="s">
        <v>16069</v>
      </c>
      <c r="N260" s="707" t="s">
        <v>16070</v>
      </c>
      <c r="P260" s="709">
        <f t="shared" si="3"/>
        <v>908.9253110047847</v>
      </c>
    </row>
    <row r="261" spans="1:16">
      <c r="A261" s="707">
        <v>2024</v>
      </c>
      <c r="B261" s="707">
        <v>2</v>
      </c>
      <c r="D261" s="707" t="s">
        <v>16102</v>
      </c>
      <c r="E261" s="707" t="s">
        <v>99</v>
      </c>
      <c r="F261" s="707" t="str">
        <f>VLOOKUP(E261,'HS Code'!$L$4:$O$65,2,0)</f>
        <v>Petroleum</v>
      </c>
      <c r="G261" s="707" t="s">
        <v>16075</v>
      </c>
      <c r="H261" s="707" t="s">
        <v>16076</v>
      </c>
      <c r="I261" s="707" t="s">
        <v>16077</v>
      </c>
      <c r="J261" s="708">
        <v>47024</v>
      </c>
      <c r="K261" s="708">
        <v>46500</v>
      </c>
      <c r="L261" s="708">
        <v>36444000.829999998</v>
      </c>
      <c r="M261" s="707" t="s">
        <v>16069</v>
      </c>
      <c r="N261" s="707" t="s">
        <v>16070</v>
      </c>
      <c r="P261" s="709">
        <f t="shared" si="3"/>
        <v>775.00852394521939</v>
      </c>
    </row>
    <row r="262" spans="1:16">
      <c r="A262" s="707">
        <v>2024</v>
      </c>
      <c r="B262" s="707">
        <v>2</v>
      </c>
      <c r="D262" s="707" t="s">
        <v>16102</v>
      </c>
      <c r="E262" s="707" t="s">
        <v>101</v>
      </c>
      <c r="F262" s="707" t="str">
        <f>VLOOKUP(E262,'HS Code'!$L$4:$O$65,2,0)</f>
        <v>Petroleum</v>
      </c>
      <c r="G262" s="707" t="s">
        <v>16078</v>
      </c>
      <c r="H262" s="707" t="s">
        <v>16076</v>
      </c>
      <c r="I262" s="707" t="s">
        <v>10899</v>
      </c>
      <c r="J262" s="708">
        <v>0.1</v>
      </c>
      <c r="K262" s="708">
        <v>0.1</v>
      </c>
      <c r="L262" s="708">
        <v>9369.24</v>
      </c>
      <c r="M262" s="707" t="s">
        <v>16069</v>
      </c>
      <c r="N262" s="707" t="s">
        <v>16070</v>
      </c>
      <c r="P262" s="709">
        <f t="shared" si="3"/>
        <v>93692.4</v>
      </c>
    </row>
    <row r="263" spans="1:16">
      <c r="A263" s="707">
        <v>2024</v>
      </c>
      <c r="B263" s="707">
        <v>2</v>
      </c>
      <c r="D263" s="707" t="s">
        <v>16102</v>
      </c>
      <c r="E263" s="707" t="s">
        <v>109</v>
      </c>
      <c r="F263" s="707" t="str">
        <f>VLOOKUP(E263,'HS Code'!$L$4:$O$65,2,0)</f>
        <v>Petroleum</v>
      </c>
      <c r="G263" s="707" t="s">
        <v>16079</v>
      </c>
      <c r="H263" s="707" t="s">
        <v>16076</v>
      </c>
      <c r="I263" s="707" t="s">
        <v>16077</v>
      </c>
      <c r="J263" s="708">
        <v>5052.1379999999999</v>
      </c>
      <c r="K263" s="708">
        <v>5052.1379999999999</v>
      </c>
      <c r="L263" s="708">
        <v>11524972.66</v>
      </c>
      <c r="M263" s="707" t="s">
        <v>16069</v>
      </c>
      <c r="N263" s="707" t="s">
        <v>16070</v>
      </c>
      <c r="P263" s="709">
        <f t="shared" si="3"/>
        <v>2281.2070177022083</v>
      </c>
    </row>
    <row r="264" spans="1:16">
      <c r="A264" s="707">
        <v>2024</v>
      </c>
      <c r="B264" s="707">
        <v>2</v>
      </c>
      <c r="D264" s="707" t="s">
        <v>16103</v>
      </c>
      <c r="E264" s="707" t="s">
        <v>99</v>
      </c>
      <c r="F264" s="707" t="str">
        <f>VLOOKUP(E264,'HS Code'!$L$4:$O$65,2,0)</f>
        <v>Petroleum</v>
      </c>
      <c r="G264" s="707" t="s">
        <v>16075</v>
      </c>
      <c r="H264" s="707" t="s">
        <v>16076</v>
      </c>
      <c r="I264" s="707" t="s">
        <v>16077</v>
      </c>
      <c r="J264" s="708">
        <v>20</v>
      </c>
      <c r="K264" s="708">
        <v>20</v>
      </c>
      <c r="L264" s="708">
        <v>35547.65</v>
      </c>
      <c r="M264" s="707" t="s">
        <v>16069</v>
      </c>
      <c r="N264" s="707" t="s">
        <v>16070</v>
      </c>
      <c r="P264" s="709">
        <f t="shared" si="3"/>
        <v>1777.3825000000002</v>
      </c>
    </row>
    <row r="265" spans="1:16">
      <c r="A265" s="707">
        <v>2024</v>
      </c>
      <c r="B265" s="707">
        <v>2</v>
      </c>
      <c r="D265" s="707" t="s">
        <v>16103</v>
      </c>
      <c r="E265" s="707" t="s">
        <v>101</v>
      </c>
      <c r="F265" s="707" t="str">
        <f>VLOOKUP(E265,'HS Code'!$L$4:$O$65,2,0)</f>
        <v>Petroleum</v>
      </c>
      <c r="G265" s="707" t="s">
        <v>16078</v>
      </c>
      <c r="H265" s="707" t="s">
        <v>16076</v>
      </c>
      <c r="I265" s="707" t="s">
        <v>10899</v>
      </c>
      <c r="J265" s="708">
        <v>14.5</v>
      </c>
      <c r="K265" s="708">
        <v>14.5</v>
      </c>
      <c r="L265" s="708">
        <v>100948.93</v>
      </c>
      <c r="M265" s="707" t="s">
        <v>16069</v>
      </c>
      <c r="N265" s="707" t="s">
        <v>16070</v>
      </c>
      <c r="P265" s="709">
        <f t="shared" si="3"/>
        <v>6961.9951724137927</v>
      </c>
    </row>
    <row r="266" spans="1:16">
      <c r="A266" s="707">
        <v>2024</v>
      </c>
      <c r="B266" s="707">
        <v>2</v>
      </c>
      <c r="D266" s="707" t="s">
        <v>16103</v>
      </c>
      <c r="E266" s="707" t="s">
        <v>109</v>
      </c>
      <c r="F266" s="707" t="str">
        <f>VLOOKUP(E266,'HS Code'!$L$4:$O$65,2,0)</f>
        <v>Petroleum</v>
      </c>
      <c r="G266" s="707" t="s">
        <v>16079</v>
      </c>
      <c r="H266" s="707" t="s">
        <v>16076</v>
      </c>
      <c r="I266" s="707" t="s">
        <v>16077</v>
      </c>
      <c r="J266" s="708">
        <v>120</v>
      </c>
      <c r="K266" s="708">
        <v>49</v>
      </c>
      <c r="L266" s="708">
        <v>44352.480000000003</v>
      </c>
      <c r="M266" s="707" t="s">
        <v>16069</v>
      </c>
      <c r="N266" s="707" t="s">
        <v>16070</v>
      </c>
      <c r="P266" s="709">
        <f t="shared" si="3"/>
        <v>369.60400000000004</v>
      </c>
    </row>
    <row r="267" spans="1:16">
      <c r="A267" s="707">
        <v>2024</v>
      </c>
      <c r="B267" s="707">
        <v>2</v>
      </c>
      <c r="D267" s="707" t="s">
        <v>16171</v>
      </c>
      <c r="E267" s="707" t="s">
        <v>113</v>
      </c>
      <c r="F267" s="707" t="str">
        <f>VLOOKUP(E267,'HS Code'!$L$4:$O$65,2,0)</f>
        <v>Petroleum</v>
      </c>
      <c r="G267" s="707" t="s">
        <v>16081</v>
      </c>
      <c r="H267" s="707" t="s">
        <v>16076</v>
      </c>
      <c r="I267" s="707" t="s">
        <v>16077</v>
      </c>
      <c r="J267" s="708">
        <v>6880</v>
      </c>
      <c r="K267" s="708">
        <v>6880</v>
      </c>
      <c r="L267" s="708">
        <v>2089897.32</v>
      </c>
      <c r="M267" s="707" t="s">
        <v>16069</v>
      </c>
      <c r="N267" s="707" t="s">
        <v>16070</v>
      </c>
      <c r="P267" s="709">
        <f t="shared" si="3"/>
        <v>303.76414534883725</v>
      </c>
    </row>
    <row r="268" spans="1:16">
      <c r="A268" s="707">
        <v>2024</v>
      </c>
      <c r="B268" s="707">
        <v>2</v>
      </c>
      <c r="D268" s="707" t="s">
        <v>16171</v>
      </c>
      <c r="E268" s="707" t="s">
        <v>148</v>
      </c>
      <c r="F268" s="707">
        <f>VLOOKUP(E268,'HS Code'!$L$4:$O$65,2,0)</f>
        <v>0</v>
      </c>
      <c r="G268" s="707" t="s">
        <v>16082</v>
      </c>
      <c r="H268" s="707" t="s">
        <v>16073</v>
      </c>
      <c r="I268" s="707" t="s">
        <v>10899</v>
      </c>
      <c r="J268" s="708">
        <v>21372</v>
      </c>
      <c r="K268" s="708">
        <v>21372</v>
      </c>
      <c r="L268" s="708">
        <v>6007448.0300000003</v>
      </c>
      <c r="M268" s="707" t="s">
        <v>16069</v>
      </c>
      <c r="N268" s="707" t="s">
        <v>16070</v>
      </c>
      <c r="P268" s="709">
        <f t="shared" si="3"/>
        <v>281.08965141306385</v>
      </c>
    </row>
    <row r="269" spans="1:16">
      <c r="A269" s="707">
        <v>2024</v>
      </c>
      <c r="B269" s="707">
        <v>2</v>
      </c>
      <c r="D269" s="707" t="s">
        <v>16104</v>
      </c>
      <c r="E269" s="707" t="s">
        <v>42</v>
      </c>
      <c r="F269" s="707" t="str">
        <f>VLOOKUP(E269,'HS Code'!$L$4:$O$65,2,0)</f>
        <v>Oils</v>
      </c>
      <c r="G269" s="707" t="s">
        <v>16088</v>
      </c>
      <c r="H269" s="707" t="s">
        <v>16073</v>
      </c>
      <c r="I269" s="707" t="s">
        <v>10899</v>
      </c>
      <c r="J269" s="708">
        <v>100800</v>
      </c>
      <c r="K269" s="708">
        <v>100800</v>
      </c>
      <c r="L269" s="708">
        <v>19278444.559999999</v>
      </c>
      <c r="M269" s="707" t="s">
        <v>16069</v>
      </c>
      <c r="N269" s="707" t="s">
        <v>16070</v>
      </c>
      <c r="P269" s="709">
        <f t="shared" si="3"/>
        <v>191.2544103174603</v>
      </c>
    </row>
    <row r="270" spans="1:16">
      <c r="A270" s="707">
        <v>2024</v>
      </c>
      <c r="B270" s="707">
        <v>2</v>
      </c>
      <c r="D270" s="707" t="s">
        <v>16104</v>
      </c>
      <c r="E270" s="707" t="s">
        <v>48</v>
      </c>
      <c r="F270" s="707" t="str">
        <f>VLOOKUP(E270,'HS Code'!$L$4:$O$65,2,0)</f>
        <v>Oils</v>
      </c>
      <c r="G270" s="707" t="s">
        <v>16089</v>
      </c>
      <c r="H270" s="707" t="s">
        <v>16073</v>
      </c>
      <c r="I270" s="707" t="s">
        <v>10899</v>
      </c>
      <c r="J270" s="708">
        <v>65320</v>
      </c>
      <c r="K270" s="708">
        <v>65320</v>
      </c>
      <c r="L270" s="708">
        <v>13618594.060000001</v>
      </c>
      <c r="M270" s="707" t="s">
        <v>16069</v>
      </c>
      <c r="N270" s="707" t="s">
        <v>16070</v>
      </c>
      <c r="P270" s="709">
        <f t="shared" si="3"/>
        <v>208.49041733006737</v>
      </c>
    </row>
    <row r="271" spans="1:16">
      <c r="A271" s="707">
        <v>2024</v>
      </c>
      <c r="B271" s="707">
        <v>2</v>
      </c>
      <c r="D271" s="707" t="s">
        <v>16104</v>
      </c>
      <c r="E271" s="707" t="s">
        <v>99</v>
      </c>
      <c r="F271" s="707" t="str">
        <f>VLOOKUP(E271,'HS Code'!$L$4:$O$65,2,0)</f>
        <v>Petroleum</v>
      </c>
      <c r="G271" s="707" t="s">
        <v>16075</v>
      </c>
      <c r="H271" s="707" t="s">
        <v>16076</v>
      </c>
      <c r="I271" s="707" t="s">
        <v>16077</v>
      </c>
      <c r="J271" s="708">
        <v>50397.32</v>
      </c>
      <c r="K271" s="708">
        <v>48151.32</v>
      </c>
      <c r="L271" s="708">
        <v>9755632.1500000004</v>
      </c>
      <c r="M271" s="707" t="s">
        <v>16069</v>
      </c>
      <c r="N271" s="707" t="s">
        <v>16070</v>
      </c>
      <c r="P271" s="709">
        <f t="shared" si="3"/>
        <v>193.57442320345606</v>
      </c>
    </row>
    <row r="272" spans="1:16">
      <c r="A272" s="707">
        <v>2024</v>
      </c>
      <c r="B272" s="707">
        <v>2</v>
      </c>
      <c r="D272" s="707" t="s">
        <v>16104</v>
      </c>
      <c r="E272" s="707" t="s">
        <v>101</v>
      </c>
      <c r="F272" s="707" t="str">
        <f>VLOOKUP(E272,'HS Code'!$L$4:$O$65,2,0)</f>
        <v>Petroleum</v>
      </c>
      <c r="G272" s="707" t="s">
        <v>16078</v>
      </c>
      <c r="H272" s="707" t="s">
        <v>16076</v>
      </c>
      <c r="I272" s="707" t="s">
        <v>10899</v>
      </c>
      <c r="J272" s="708">
        <v>126649.952</v>
      </c>
      <c r="K272" s="708">
        <v>126649.952</v>
      </c>
      <c r="L272" s="708">
        <v>29217728.940000001</v>
      </c>
      <c r="M272" s="707" t="s">
        <v>16069</v>
      </c>
      <c r="N272" s="707" t="s">
        <v>16070</v>
      </c>
      <c r="P272" s="709">
        <f t="shared" si="3"/>
        <v>230.69672335920032</v>
      </c>
    </row>
    <row r="273" spans="1:16">
      <c r="A273" s="707">
        <v>2024</v>
      </c>
      <c r="B273" s="707">
        <v>2</v>
      </c>
      <c r="D273" s="707" t="s">
        <v>16104</v>
      </c>
      <c r="E273" s="707" t="s">
        <v>107</v>
      </c>
      <c r="F273" s="707" t="str">
        <f>VLOOKUP(E273,'HS Code'!$L$4:$O$65,2,0)</f>
        <v>Petroleum</v>
      </c>
      <c r="G273" s="707" t="s">
        <v>16105</v>
      </c>
      <c r="H273" s="707" t="s">
        <v>16076</v>
      </c>
      <c r="I273" s="707" t="s">
        <v>16077</v>
      </c>
      <c r="J273" s="708">
        <v>157958</v>
      </c>
      <c r="K273" s="708">
        <v>115738</v>
      </c>
      <c r="L273" s="708">
        <v>23904435.559999999</v>
      </c>
      <c r="M273" s="707" t="s">
        <v>16069</v>
      </c>
      <c r="N273" s="707" t="s">
        <v>16070</v>
      </c>
      <c r="P273" s="709">
        <f t="shared" si="3"/>
        <v>151.3341240076476</v>
      </c>
    </row>
    <row r="274" spans="1:16">
      <c r="A274" s="707">
        <v>2024</v>
      </c>
      <c r="B274" s="707">
        <v>2</v>
      </c>
      <c r="D274" s="707" t="s">
        <v>16104</v>
      </c>
      <c r="E274" s="707" t="s">
        <v>109</v>
      </c>
      <c r="F274" s="707" t="str">
        <f>VLOOKUP(E274,'HS Code'!$L$4:$O$65,2,0)</f>
        <v>Petroleum</v>
      </c>
      <c r="G274" s="707" t="s">
        <v>16079</v>
      </c>
      <c r="H274" s="707" t="s">
        <v>16076</v>
      </c>
      <c r="I274" s="707" t="s">
        <v>16077</v>
      </c>
      <c r="J274" s="708">
        <v>3920</v>
      </c>
      <c r="K274" s="708">
        <v>3740</v>
      </c>
      <c r="L274" s="708">
        <v>306265.06</v>
      </c>
      <c r="M274" s="707" t="s">
        <v>16069</v>
      </c>
      <c r="N274" s="707" t="s">
        <v>16070</v>
      </c>
      <c r="P274" s="709">
        <f t="shared" si="3"/>
        <v>78.128841836734694</v>
      </c>
    </row>
    <row r="275" spans="1:16">
      <c r="A275" s="707">
        <v>2024</v>
      </c>
      <c r="B275" s="707">
        <v>2</v>
      </c>
      <c r="D275" s="707" t="s">
        <v>16104</v>
      </c>
      <c r="E275" s="707" t="s">
        <v>111</v>
      </c>
      <c r="F275" s="707" t="str">
        <f>VLOOKUP(E275,'HS Code'!$L$4:$O$65,2,0)</f>
        <v>Petroleum</v>
      </c>
      <c r="G275" s="707" t="s">
        <v>16080</v>
      </c>
      <c r="H275" s="707" t="s">
        <v>16076</v>
      </c>
      <c r="I275" s="707" t="s">
        <v>16077</v>
      </c>
      <c r="J275" s="708">
        <v>986722.02</v>
      </c>
      <c r="K275" s="708">
        <v>865803</v>
      </c>
      <c r="L275" s="708">
        <v>153524293.44</v>
      </c>
      <c r="M275" s="707" t="s">
        <v>16069</v>
      </c>
      <c r="N275" s="707" t="s">
        <v>16070</v>
      </c>
      <c r="P275" s="709">
        <f t="shared" si="3"/>
        <v>155.59021723261026</v>
      </c>
    </row>
    <row r="276" spans="1:16">
      <c r="A276" s="707">
        <v>2024</v>
      </c>
      <c r="B276" s="707">
        <v>2</v>
      </c>
      <c r="D276" s="707" t="s">
        <v>16104</v>
      </c>
      <c r="E276" s="707" t="s">
        <v>113</v>
      </c>
      <c r="F276" s="707" t="str">
        <f>VLOOKUP(E276,'HS Code'!$L$4:$O$65,2,0)</f>
        <v>Petroleum</v>
      </c>
      <c r="G276" s="707" t="s">
        <v>16081</v>
      </c>
      <c r="H276" s="707" t="s">
        <v>16076</v>
      </c>
      <c r="I276" s="707" t="s">
        <v>16077</v>
      </c>
      <c r="J276" s="708">
        <v>230</v>
      </c>
      <c r="K276" s="708">
        <v>230</v>
      </c>
      <c r="L276" s="708">
        <v>174323.42</v>
      </c>
      <c r="M276" s="707" t="s">
        <v>16069</v>
      </c>
      <c r="N276" s="707" t="s">
        <v>16070</v>
      </c>
      <c r="P276" s="709">
        <f t="shared" si="3"/>
        <v>757.92791304347827</v>
      </c>
    </row>
    <row r="277" spans="1:16">
      <c r="A277" s="707">
        <v>2024</v>
      </c>
      <c r="B277" s="707">
        <v>2</v>
      </c>
      <c r="D277" s="707" t="s">
        <v>16104</v>
      </c>
      <c r="E277" s="707" t="s">
        <v>148</v>
      </c>
      <c r="F277" s="707">
        <f>VLOOKUP(E277,'HS Code'!$L$4:$O$65,2,0)</f>
        <v>0</v>
      </c>
      <c r="G277" s="707" t="s">
        <v>16082</v>
      </c>
      <c r="H277" s="707" t="s">
        <v>16073</v>
      </c>
      <c r="I277" s="707" t="s">
        <v>10899</v>
      </c>
      <c r="J277" s="708">
        <v>30</v>
      </c>
      <c r="K277" s="708">
        <v>30</v>
      </c>
      <c r="L277" s="708">
        <v>20886.22</v>
      </c>
      <c r="M277" s="707" t="s">
        <v>16069</v>
      </c>
      <c r="N277" s="707" t="s">
        <v>16070</v>
      </c>
      <c r="P277" s="709">
        <f t="shared" ref="P277:P340" si="4">L277/J277</f>
        <v>696.20733333333339</v>
      </c>
    </row>
    <row r="278" spans="1:16">
      <c r="A278" s="707">
        <v>2024</v>
      </c>
      <c r="B278" s="707">
        <v>2</v>
      </c>
      <c r="D278" s="707" t="s">
        <v>16106</v>
      </c>
      <c r="E278" s="707" t="s">
        <v>142</v>
      </c>
      <c r="F278" s="707">
        <f>VLOOKUP(E278,'HS Code'!$L$4:$O$65,2,0)</f>
        <v>0</v>
      </c>
      <c r="G278" s="707" t="s">
        <v>16141</v>
      </c>
      <c r="H278" s="707" t="s">
        <v>16073</v>
      </c>
      <c r="I278" s="707" t="s">
        <v>10899</v>
      </c>
      <c r="J278" s="708">
        <v>24605</v>
      </c>
      <c r="K278" s="708">
        <v>24605</v>
      </c>
      <c r="L278" s="708">
        <v>3675279.82</v>
      </c>
      <c r="M278" s="707" t="s">
        <v>16069</v>
      </c>
      <c r="N278" s="707" t="s">
        <v>16070</v>
      </c>
      <c r="P278" s="709">
        <f t="shared" si="4"/>
        <v>149.37125868725869</v>
      </c>
    </row>
    <row r="279" spans="1:16">
      <c r="A279" s="707">
        <v>2024</v>
      </c>
      <c r="B279" s="707">
        <v>2</v>
      </c>
      <c r="D279" s="707" t="s">
        <v>16106</v>
      </c>
      <c r="E279" s="707" t="s">
        <v>148</v>
      </c>
      <c r="F279" s="707">
        <f>VLOOKUP(E279,'HS Code'!$L$4:$O$65,2,0)</f>
        <v>0</v>
      </c>
      <c r="G279" s="707" t="s">
        <v>16082</v>
      </c>
      <c r="H279" s="707" t="s">
        <v>16073</v>
      </c>
      <c r="I279" s="707" t="s">
        <v>10899</v>
      </c>
      <c r="J279" s="708">
        <v>19008</v>
      </c>
      <c r="K279" s="708">
        <v>19008</v>
      </c>
      <c r="L279" s="708">
        <v>5340001.6900000004</v>
      </c>
      <c r="M279" s="707" t="s">
        <v>16069</v>
      </c>
      <c r="N279" s="707" t="s">
        <v>16070</v>
      </c>
      <c r="P279" s="709">
        <f t="shared" si="4"/>
        <v>280.9344323442761</v>
      </c>
    </row>
    <row r="280" spans="1:16">
      <c r="A280" s="707">
        <v>2024</v>
      </c>
      <c r="B280" s="707">
        <v>2</v>
      </c>
      <c r="D280" s="707" t="s">
        <v>16106</v>
      </c>
      <c r="E280" s="707" t="s">
        <v>159</v>
      </c>
      <c r="F280" s="707">
        <f>VLOOKUP(E280,'HS Code'!$L$4:$O$65,2,0)</f>
        <v>0</v>
      </c>
      <c r="G280" s="707" t="s">
        <v>16083</v>
      </c>
      <c r="H280" s="707" t="s">
        <v>16073</v>
      </c>
      <c r="I280" s="707" t="s">
        <v>10899</v>
      </c>
      <c r="J280" s="708">
        <v>298450</v>
      </c>
      <c r="K280" s="708">
        <v>298450</v>
      </c>
      <c r="L280" s="708">
        <v>25865144</v>
      </c>
      <c r="M280" s="707" t="s">
        <v>16069</v>
      </c>
      <c r="N280" s="707" t="s">
        <v>16070</v>
      </c>
      <c r="P280" s="709">
        <f t="shared" si="4"/>
        <v>86.664915396213772</v>
      </c>
    </row>
    <row r="281" spans="1:16">
      <c r="A281" s="707">
        <v>2024</v>
      </c>
      <c r="B281" s="707">
        <v>2</v>
      </c>
      <c r="D281" s="707" t="s">
        <v>16106</v>
      </c>
      <c r="E281" s="707" t="s">
        <v>171</v>
      </c>
      <c r="F281" s="707">
        <f>VLOOKUP(E281,'HS Code'!$L$4:$O$65,2,0)</f>
        <v>0</v>
      </c>
      <c r="G281" s="707" t="s">
        <v>16095</v>
      </c>
      <c r="H281" s="707" t="s">
        <v>16073</v>
      </c>
      <c r="I281" s="707" t="s">
        <v>10899</v>
      </c>
      <c r="J281" s="708">
        <v>2419934</v>
      </c>
      <c r="K281" s="708">
        <v>2419934</v>
      </c>
      <c r="L281" s="708">
        <v>190605354.90000001</v>
      </c>
      <c r="M281" s="707" t="s">
        <v>16069</v>
      </c>
      <c r="N281" s="707" t="s">
        <v>16070</v>
      </c>
      <c r="P281" s="709">
        <f t="shared" si="4"/>
        <v>78.764691475056765</v>
      </c>
    </row>
    <row r="282" spans="1:16">
      <c r="A282" s="707">
        <v>2024</v>
      </c>
      <c r="B282" s="707">
        <v>2</v>
      </c>
      <c r="D282" s="707" t="s">
        <v>16071</v>
      </c>
      <c r="E282" s="707" t="s">
        <v>99</v>
      </c>
      <c r="F282" s="707" t="str">
        <f>VLOOKUP(E282,'HS Code'!$L$4:$O$65,2,0)</f>
        <v>Petroleum</v>
      </c>
      <c r="G282" s="707" t="s">
        <v>16075</v>
      </c>
      <c r="H282" s="707" t="s">
        <v>16076</v>
      </c>
      <c r="I282" s="707" t="s">
        <v>16077</v>
      </c>
      <c r="J282" s="708">
        <v>86</v>
      </c>
      <c r="K282" s="708">
        <v>120</v>
      </c>
      <c r="L282" s="708">
        <v>58845.35</v>
      </c>
      <c r="M282" s="707" t="s">
        <v>16069</v>
      </c>
      <c r="N282" s="707" t="s">
        <v>16070</v>
      </c>
      <c r="P282" s="709">
        <f t="shared" si="4"/>
        <v>684.24825581395351</v>
      </c>
    </row>
    <row r="283" spans="1:16">
      <c r="A283" s="707">
        <v>2024</v>
      </c>
      <c r="B283" s="707">
        <v>2</v>
      </c>
      <c r="D283" s="707" t="s">
        <v>16107</v>
      </c>
      <c r="E283" s="707" t="s">
        <v>99</v>
      </c>
      <c r="F283" s="707" t="str">
        <f>VLOOKUP(E283,'HS Code'!$L$4:$O$65,2,0)</f>
        <v>Petroleum</v>
      </c>
      <c r="G283" s="707" t="s">
        <v>16075</v>
      </c>
      <c r="H283" s="707" t="s">
        <v>16076</v>
      </c>
      <c r="I283" s="707" t="s">
        <v>16077</v>
      </c>
      <c r="J283" s="708">
        <v>627</v>
      </c>
      <c r="K283" s="708">
        <v>3403</v>
      </c>
      <c r="L283" s="708">
        <v>993731.52</v>
      </c>
      <c r="M283" s="707" t="s">
        <v>16069</v>
      </c>
      <c r="N283" s="707" t="s">
        <v>16070</v>
      </c>
      <c r="P283" s="709">
        <f t="shared" si="4"/>
        <v>1584.8987559808613</v>
      </c>
    </row>
    <row r="284" spans="1:16">
      <c r="A284" s="707">
        <v>2024</v>
      </c>
      <c r="B284" s="707">
        <v>2</v>
      </c>
      <c r="D284" s="707" t="s">
        <v>16107</v>
      </c>
      <c r="E284" s="707" t="s">
        <v>101</v>
      </c>
      <c r="F284" s="707" t="str">
        <f>VLOOKUP(E284,'HS Code'!$L$4:$O$65,2,0)</f>
        <v>Petroleum</v>
      </c>
      <c r="G284" s="707" t="s">
        <v>16078</v>
      </c>
      <c r="H284" s="707" t="s">
        <v>16076</v>
      </c>
      <c r="I284" s="707" t="s">
        <v>10899</v>
      </c>
      <c r="J284" s="708">
        <v>12.3</v>
      </c>
      <c r="K284" s="708">
        <v>12.3</v>
      </c>
      <c r="L284" s="708">
        <v>14060.36</v>
      </c>
      <c r="M284" s="707" t="s">
        <v>16069</v>
      </c>
      <c r="N284" s="707" t="s">
        <v>16070</v>
      </c>
      <c r="P284" s="709">
        <f t="shared" si="4"/>
        <v>1143.1186991869918</v>
      </c>
    </row>
    <row r="285" spans="1:16">
      <c r="A285" s="707">
        <v>2024</v>
      </c>
      <c r="B285" s="707">
        <v>2</v>
      </c>
      <c r="D285" s="707" t="s">
        <v>16107</v>
      </c>
      <c r="E285" s="707" t="s">
        <v>113</v>
      </c>
      <c r="F285" s="707" t="str">
        <f>VLOOKUP(E285,'HS Code'!$L$4:$O$65,2,0)</f>
        <v>Petroleum</v>
      </c>
      <c r="G285" s="707" t="s">
        <v>16081</v>
      </c>
      <c r="H285" s="707" t="s">
        <v>16076</v>
      </c>
      <c r="I285" s="707" t="s">
        <v>16077</v>
      </c>
      <c r="J285" s="708">
        <v>4.5999999999999996</v>
      </c>
      <c r="K285" s="708">
        <v>4.5999999999999996</v>
      </c>
      <c r="L285" s="708">
        <v>68355.5</v>
      </c>
      <c r="M285" s="707" t="s">
        <v>16069</v>
      </c>
      <c r="N285" s="707" t="s">
        <v>16070</v>
      </c>
      <c r="P285" s="709">
        <f t="shared" si="4"/>
        <v>14859.891304347828</v>
      </c>
    </row>
    <row r="286" spans="1:16">
      <c r="A286" s="707">
        <v>2024</v>
      </c>
      <c r="B286" s="707">
        <v>2</v>
      </c>
      <c r="D286" s="707" t="s">
        <v>16108</v>
      </c>
      <c r="E286" s="707" t="s">
        <v>42</v>
      </c>
      <c r="F286" s="707" t="str">
        <f>VLOOKUP(E286,'HS Code'!$L$4:$O$65,2,0)</f>
        <v>Oils</v>
      </c>
      <c r="G286" s="707" t="s">
        <v>16088</v>
      </c>
      <c r="H286" s="707" t="s">
        <v>16073</v>
      </c>
      <c r="I286" s="707" t="s">
        <v>10899</v>
      </c>
      <c r="J286" s="708">
        <v>183052</v>
      </c>
      <c r="K286" s="708">
        <v>183052</v>
      </c>
      <c r="L286" s="708">
        <v>35716882.469999999</v>
      </c>
      <c r="M286" s="707" t="s">
        <v>16069</v>
      </c>
      <c r="N286" s="707" t="s">
        <v>16070</v>
      </c>
      <c r="P286" s="709">
        <f t="shared" si="4"/>
        <v>195.11877756047463</v>
      </c>
    </row>
    <row r="287" spans="1:16">
      <c r="A287" s="707">
        <v>2024</v>
      </c>
      <c r="B287" s="707">
        <v>2</v>
      </c>
      <c r="D287" s="707" t="s">
        <v>16108</v>
      </c>
      <c r="E287" s="707" t="s">
        <v>48</v>
      </c>
      <c r="F287" s="707" t="str">
        <f>VLOOKUP(E287,'HS Code'!$L$4:$O$65,2,0)</f>
        <v>Oils</v>
      </c>
      <c r="G287" s="707" t="s">
        <v>16089</v>
      </c>
      <c r="H287" s="707" t="s">
        <v>16073</v>
      </c>
      <c r="I287" s="707" t="s">
        <v>10899</v>
      </c>
      <c r="J287" s="708">
        <v>105360</v>
      </c>
      <c r="K287" s="708">
        <v>105360</v>
      </c>
      <c r="L287" s="708">
        <v>19516158.59</v>
      </c>
      <c r="M287" s="707" t="s">
        <v>16069</v>
      </c>
      <c r="N287" s="707" t="s">
        <v>16070</v>
      </c>
      <c r="P287" s="709">
        <f t="shared" si="4"/>
        <v>185.23309216021261</v>
      </c>
    </row>
    <row r="288" spans="1:16">
      <c r="A288" s="707">
        <v>2024</v>
      </c>
      <c r="B288" s="707">
        <v>2</v>
      </c>
      <c r="D288" s="707" t="s">
        <v>16108</v>
      </c>
      <c r="E288" s="707" t="s">
        <v>99</v>
      </c>
      <c r="F288" s="707" t="str">
        <f>VLOOKUP(E288,'HS Code'!$L$4:$O$65,2,0)</f>
        <v>Petroleum</v>
      </c>
      <c r="G288" s="707" t="s">
        <v>16075</v>
      </c>
      <c r="H288" s="707" t="s">
        <v>16076</v>
      </c>
      <c r="I288" s="707" t="s">
        <v>16077</v>
      </c>
      <c r="J288" s="708">
        <v>425.4</v>
      </c>
      <c r="K288" s="708">
        <v>1241.4000000000001</v>
      </c>
      <c r="L288" s="708">
        <v>228434.14</v>
      </c>
      <c r="M288" s="707" t="s">
        <v>16069</v>
      </c>
      <c r="N288" s="707" t="s">
        <v>16070</v>
      </c>
      <c r="P288" s="709">
        <f t="shared" si="4"/>
        <v>536.98669487541144</v>
      </c>
    </row>
    <row r="289" spans="1:16">
      <c r="A289" s="707">
        <v>2024</v>
      </c>
      <c r="B289" s="707">
        <v>2</v>
      </c>
      <c r="D289" s="707" t="s">
        <v>16108</v>
      </c>
      <c r="E289" s="707" t="s">
        <v>145</v>
      </c>
      <c r="F289" s="707">
        <f>VLOOKUP(E289,'HS Code'!$L$4:$O$65,2,0)</f>
        <v>0</v>
      </c>
      <c r="G289" s="707" t="s">
        <v>16094</v>
      </c>
      <c r="H289" s="707" t="s">
        <v>16073</v>
      </c>
      <c r="I289" s="707" t="s">
        <v>10899</v>
      </c>
      <c r="J289" s="708">
        <v>19000</v>
      </c>
      <c r="K289" s="708">
        <v>19000</v>
      </c>
      <c r="L289" s="708">
        <v>4770308.55</v>
      </c>
      <c r="M289" s="707" t="s">
        <v>16069</v>
      </c>
      <c r="N289" s="707" t="s">
        <v>16070</v>
      </c>
      <c r="P289" s="709">
        <f t="shared" si="4"/>
        <v>251.06887105263158</v>
      </c>
    </row>
    <row r="290" spans="1:16">
      <c r="A290" s="707">
        <v>2024</v>
      </c>
      <c r="B290" s="707">
        <v>2</v>
      </c>
      <c r="D290" s="707" t="s">
        <v>16108</v>
      </c>
      <c r="E290" s="707" t="s">
        <v>148</v>
      </c>
      <c r="F290" s="707">
        <f>VLOOKUP(E290,'HS Code'!$L$4:$O$65,2,0)</f>
        <v>0</v>
      </c>
      <c r="G290" s="707" t="s">
        <v>16082</v>
      </c>
      <c r="H290" s="707" t="s">
        <v>16073</v>
      </c>
      <c r="I290" s="707" t="s">
        <v>10899</v>
      </c>
      <c r="J290" s="708">
        <v>19000</v>
      </c>
      <c r="K290" s="708">
        <v>19000</v>
      </c>
      <c r="L290" s="708">
        <v>4953996.4800000004</v>
      </c>
      <c r="M290" s="707" t="s">
        <v>16069</v>
      </c>
      <c r="N290" s="707" t="s">
        <v>16070</v>
      </c>
      <c r="P290" s="709">
        <f t="shared" si="4"/>
        <v>260.73665684210528</v>
      </c>
    </row>
    <row r="291" spans="1:16">
      <c r="A291" s="707">
        <v>2024</v>
      </c>
      <c r="B291" s="707">
        <v>2</v>
      </c>
      <c r="D291" s="707" t="s">
        <v>16110</v>
      </c>
      <c r="E291" s="707" t="s">
        <v>76</v>
      </c>
      <c r="F291" s="707" t="str">
        <f>VLOOKUP(E291,'HS Code'!$L$4:$O$65,2,0)</f>
        <v>Petroleum</v>
      </c>
      <c r="G291" s="707" t="s">
        <v>16099</v>
      </c>
      <c r="H291" s="707" t="s">
        <v>16076</v>
      </c>
      <c r="I291" s="707" t="s">
        <v>16077</v>
      </c>
      <c r="J291" s="708">
        <v>128000</v>
      </c>
      <c r="K291" s="708">
        <v>99840</v>
      </c>
      <c r="L291" s="708">
        <v>18361805.300000001</v>
      </c>
      <c r="M291" s="707" t="s">
        <v>16069</v>
      </c>
      <c r="N291" s="707" t="s">
        <v>16070</v>
      </c>
      <c r="P291" s="709">
        <f t="shared" si="4"/>
        <v>143.45160390625</v>
      </c>
    </row>
    <row r="292" spans="1:16">
      <c r="A292" s="707">
        <v>2024</v>
      </c>
      <c r="B292" s="707">
        <v>2</v>
      </c>
      <c r="D292" s="707" t="s">
        <v>16172</v>
      </c>
      <c r="E292" s="707" t="s">
        <v>103</v>
      </c>
      <c r="F292" s="707" t="str">
        <f>VLOOKUP(E292,'HS Code'!$L$4:$O$65,2,0)</f>
        <v>Petroleum</v>
      </c>
      <c r="G292" s="707" t="s">
        <v>16097</v>
      </c>
      <c r="H292" s="707" t="s">
        <v>16076</v>
      </c>
      <c r="I292" s="707" t="s">
        <v>16077</v>
      </c>
      <c r="J292" s="708">
        <v>1900</v>
      </c>
      <c r="K292" s="708">
        <v>1900</v>
      </c>
      <c r="L292" s="708">
        <v>1837133.11</v>
      </c>
      <c r="M292" s="707" t="s">
        <v>16069</v>
      </c>
      <c r="N292" s="707" t="s">
        <v>16070</v>
      </c>
      <c r="P292" s="709">
        <f t="shared" si="4"/>
        <v>966.91216315789484</v>
      </c>
    </row>
    <row r="293" spans="1:16">
      <c r="A293" s="707">
        <v>2024</v>
      </c>
      <c r="B293" s="707">
        <v>2</v>
      </c>
      <c r="D293" s="707" t="s">
        <v>16111</v>
      </c>
      <c r="E293" s="707" t="s">
        <v>87</v>
      </c>
      <c r="F293" s="707" t="str">
        <f>VLOOKUP(E293,'HS Code'!$L$4:$O$65,2,0)</f>
        <v>Petroleum</v>
      </c>
      <c r="G293" s="707" t="s">
        <v>16132</v>
      </c>
      <c r="H293" s="707" t="s">
        <v>16076</v>
      </c>
      <c r="I293" s="707" t="s">
        <v>16077</v>
      </c>
      <c r="J293" s="708">
        <v>5988</v>
      </c>
      <c r="K293" s="708">
        <v>5000</v>
      </c>
      <c r="L293" s="708">
        <v>703502.8</v>
      </c>
      <c r="M293" s="707" t="s">
        <v>16069</v>
      </c>
      <c r="N293" s="707" t="s">
        <v>16070</v>
      </c>
      <c r="P293" s="709">
        <f t="shared" si="4"/>
        <v>117.48543754175017</v>
      </c>
    </row>
    <row r="294" spans="1:16">
      <c r="A294" s="707">
        <v>2024</v>
      </c>
      <c r="B294" s="707">
        <v>2</v>
      </c>
      <c r="D294" s="707" t="s">
        <v>16111</v>
      </c>
      <c r="E294" s="707" t="s">
        <v>99</v>
      </c>
      <c r="F294" s="707" t="str">
        <f>VLOOKUP(E294,'HS Code'!$L$4:$O$65,2,0)</f>
        <v>Petroleum</v>
      </c>
      <c r="G294" s="707" t="s">
        <v>16075</v>
      </c>
      <c r="H294" s="707" t="s">
        <v>16076</v>
      </c>
      <c r="I294" s="707" t="s">
        <v>16077</v>
      </c>
      <c r="J294" s="708">
        <v>75</v>
      </c>
      <c r="K294" s="708">
        <v>75</v>
      </c>
      <c r="L294" s="708">
        <v>146586.65</v>
      </c>
      <c r="M294" s="707" t="s">
        <v>16069</v>
      </c>
      <c r="N294" s="707" t="s">
        <v>16070</v>
      </c>
      <c r="P294" s="709">
        <f t="shared" si="4"/>
        <v>1954.4886666666666</v>
      </c>
    </row>
    <row r="295" spans="1:16">
      <c r="A295" s="707">
        <v>2024</v>
      </c>
      <c r="B295" s="707">
        <v>2</v>
      </c>
      <c r="D295" s="707" t="s">
        <v>16111</v>
      </c>
      <c r="E295" s="707" t="s">
        <v>148</v>
      </c>
      <c r="F295" s="707">
        <f>VLOOKUP(E295,'HS Code'!$L$4:$O$65,2,0)</f>
        <v>0</v>
      </c>
      <c r="G295" s="707" t="s">
        <v>16082</v>
      </c>
      <c r="H295" s="707" t="s">
        <v>16073</v>
      </c>
      <c r="I295" s="707" t="s">
        <v>10899</v>
      </c>
      <c r="J295" s="708">
        <v>20000</v>
      </c>
      <c r="K295" s="708">
        <v>20000</v>
      </c>
      <c r="L295" s="708">
        <v>4686132.6500000004</v>
      </c>
      <c r="M295" s="707" t="s">
        <v>16069</v>
      </c>
      <c r="N295" s="707" t="s">
        <v>16070</v>
      </c>
      <c r="P295" s="709">
        <f t="shared" si="4"/>
        <v>234.30663250000001</v>
      </c>
    </row>
    <row r="296" spans="1:16">
      <c r="A296" s="707">
        <v>2024</v>
      </c>
      <c r="B296" s="707">
        <v>2</v>
      </c>
      <c r="D296" s="707" t="s">
        <v>16112</v>
      </c>
      <c r="E296" s="707" t="s">
        <v>28</v>
      </c>
      <c r="F296" s="707" t="str">
        <f>VLOOKUP(E296,'HS Code'!$L$4:$O$65,2,0)</f>
        <v>Coal and Coke</v>
      </c>
      <c r="G296" s="707" t="s">
        <v>16143</v>
      </c>
      <c r="H296" s="707" t="s">
        <v>16126</v>
      </c>
      <c r="I296" s="707" t="s">
        <v>10899</v>
      </c>
      <c r="J296" s="708">
        <v>30</v>
      </c>
      <c r="K296" s="708">
        <v>30</v>
      </c>
      <c r="L296" s="708">
        <v>16987.650000000001</v>
      </c>
      <c r="M296" s="707" t="s">
        <v>16069</v>
      </c>
      <c r="N296" s="707" t="s">
        <v>16070</v>
      </c>
      <c r="P296" s="709">
        <f t="shared" si="4"/>
        <v>566.255</v>
      </c>
    </row>
    <row r="297" spans="1:16">
      <c r="A297" s="707">
        <v>2024</v>
      </c>
      <c r="B297" s="707">
        <v>2</v>
      </c>
      <c r="D297" s="707" t="s">
        <v>16112</v>
      </c>
      <c r="E297" s="707" t="s">
        <v>70</v>
      </c>
      <c r="F297" s="707" t="str">
        <f>VLOOKUP(E297,'HS Code'!$L$4:$O$65,2,0)</f>
        <v>Petroleum</v>
      </c>
      <c r="G297" s="707" t="s">
        <v>16115</v>
      </c>
      <c r="H297" s="707" t="s">
        <v>16116</v>
      </c>
      <c r="I297" s="707" t="s">
        <v>16077</v>
      </c>
      <c r="J297" s="708">
        <v>64000</v>
      </c>
      <c r="K297" s="708">
        <v>45760</v>
      </c>
      <c r="L297" s="708">
        <v>8184951.3600000003</v>
      </c>
      <c r="M297" s="707" t="s">
        <v>16069</v>
      </c>
      <c r="N297" s="707" t="s">
        <v>16070</v>
      </c>
      <c r="P297" s="709">
        <f t="shared" si="4"/>
        <v>127.889865</v>
      </c>
    </row>
    <row r="298" spans="1:16">
      <c r="A298" s="707">
        <v>2024</v>
      </c>
      <c r="B298" s="707">
        <v>2</v>
      </c>
      <c r="D298" s="707" t="s">
        <v>16112</v>
      </c>
      <c r="E298" s="707" t="s">
        <v>99</v>
      </c>
      <c r="F298" s="707" t="str">
        <f>VLOOKUP(E298,'HS Code'!$L$4:$O$65,2,0)</f>
        <v>Petroleum</v>
      </c>
      <c r="G298" s="707" t="s">
        <v>16075</v>
      </c>
      <c r="H298" s="707" t="s">
        <v>16076</v>
      </c>
      <c r="I298" s="707" t="s">
        <v>16077</v>
      </c>
      <c r="J298" s="708">
        <v>200</v>
      </c>
      <c r="K298" s="708">
        <v>54</v>
      </c>
      <c r="L298" s="708">
        <v>48829.85</v>
      </c>
      <c r="M298" s="707" t="s">
        <v>16069</v>
      </c>
      <c r="N298" s="707" t="s">
        <v>16070</v>
      </c>
      <c r="P298" s="709">
        <f t="shared" si="4"/>
        <v>244.14924999999999</v>
      </c>
    </row>
    <row r="299" spans="1:16">
      <c r="A299" s="707">
        <v>2024</v>
      </c>
      <c r="B299" s="707">
        <v>2</v>
      </c>
      <c r="D299" s="707" t="s">
        <v>16112</v>
      </c>
      <c r="E299" s="707" t="s">
        <v>113</v>
      </c>
      <c r="F299" s="707" t="str">
        <f>VLOOKUP(E299,'HS Code'!$L$4:$O$65,2,0)</f>
        <v>Petroleum</v>
      </c>
      <c r="G299" s="707" t="s">
        <v>16081</v>
      </c>
      <c r="H299" s="707" t="s">
        <v>16076</v>
      </c>
      <c r="I299" s="707" t="s">
        <v>16077</v>
      </c>
      <c r="J299" s="708">
        <v>1916138.07</v>
      </c>
      <c r="K299" s="708">
        <v>1674918</v>
      </c>
      <c r="L299" s="708">
        <v>298902922.69999999</v>
      </c>
      <c r="M299" s="707" t="s">
        <v>16069</v>
      </c>
      <c r="N299" s="707" t="s">
        <v>16070</v>
      </c>
      <c r="P299" s="709">
        <f t="shared" si="4"/>
        <v>155.99237204237582</v>
      </c>
    </row>
    <row r="300" spans="1:16">
      <c r="A300" s="707">
        <v>2024</v>
      </c>
      <c r="B300" s="707">
        <v>2</v>
      </c>
      <c r="D300" s="707" t="s">
        <v>16112</v>
      </c>
      <c r="E300" s="707" t="s">
        <v>142</v>
      </c>
      <c r="F300" s="707">
        <f>VLOOKUP(E300,'HS Code'!$L$4:$O$65,2,0)</f>
        <v>0</v>
      </c>
      <c r="G300" s="707" t="s">
        <v>16141</v>
      </c>
      <c r="H300" s="707" t="s">
        <v>16073</v>
      </c>
      <c r="I300" s="707" t="s">
        <v>10899</v>
      </c>
      <c r="J300" s="708">
        <v>2496</v>
      </c>
      <c r="K300" s="708">
        <v>2496</v>
      </c>
      <c r="L300" s="708">
        <v>1277074.77</v>
      </c>
      <c r="M300" s="707" t="s">
        <v>16069</v>
      </c>
      <c r="N300" s="707" t="s">
        <v>16070</v>
      </c>
      <c r="P300" s="709">
        <f t="shared" si="4"/>
        <v>511.64854567307691</v>
      </c>
    </row>
    <row r="301" spans="1:16">
      <c r="A301" s="707">
        <v>2024</v>
      </c>
      <c r="B301" s="707">
        <v>2</v>
      </c>
      <c r="D301" s="707" t="s">
        <v>16114</v>
      </c>
      <c r="E301" s="707" t="s">
        <v>70</v>
      </c>
      <c r="F301" s="707" t="str">
        <f>VLOOKUP(E301,'HS Code'!$L$4:$O$65,2,0)</f>
        <v>Petroleum</v>
      </c>
      <c r="G301" s="707" t="s">
        <v>16115</v>
      </c>
      <c r="H301" s="707" t="s">
        <v>16116</v>
      </c>
      <c r="I301" s="707" t="s">
        <v>16077</v>
      </c>
      <c r="J301" s="708">
        <v>59200</v>
      </c>
      <c r="K301" s="708">
        <v>42395.199999999997</v>
      </c>
      <c r="L301" s="708">
        <v>13336471.91</v>
      </c>
      <c r="M301" s="707" t="s">
        <v>16069</v>
      </c>
      <c r="N301" s="707" t="s">
        <v>16070</v>
      </c>
      <c r="P301" s="709">
        <f t="shared" si="4"/>
        <v>225.27824172297298</v>
      </c>
    </row>
    <row r="302" spans="1:16">
      <c r="A302" s="707">
        <v>2024</v>
      </c>
      <c r="B302" s="707">
        <v>2</v>
      </c>
      <c r="D302" s="707" t="s">
        <v>16117</v>
      </c>
      <c r="E302" s="707" t="s">
        <v>42</v>
      </c>
      <c r="F302" s="707" t="str">
        <f>VLOOKUP(E302,'HS Code'!$L$4:$O$65,2,0)</f>
        <v>Oils</v>
      </c>
      <c r="G302" s="707" t="s">
        <v>16088</v>
      </c>
      <c r="H302" s="707" t="s">
        <v>16073</v>
      </c>
      <c r="I302" s="707" t="s">
        <v>10899</v>
      </c>
      <c r="J302" s="708">
        <v>1820</v>
      </c>
      <c r="K302" s="708">
        <v>1820</v>
      </c>
      <c r="L302" s="708">
        <v>392459.74</v>
      </c>
      <c r="M302" s="707" t="s">
        <v>16069</v>
      </c>
      <c r="N302" s="707" t="s">
        <v>16070</v>
      </c>
      <c r="P302" s="709">
        <f t="shared" si="4"/>
        <v>215.63721978021977</v>
      </c>
    </row>
    <row r="303" spans="1:16">
      <c r="A303" s="707">
        <v>2024</v>
      </c>
      <c r="B303" s="707">
        <v>2</v>
      </c>
      <c r="D303" s="707" t="s">
        <v>16117</v>
      </c>
      <c r="E303" s="707" t="s">
        <v>48</v>
      </c>
      <c r="F303" s="707" t="str">
        <f>VLOOKUP(E303,'HS Code'!$L$4:$O$65,2,0)</f>
        <v>Oils</v>
      </c>
      <c r="G303" s="707" t="s">
        <v>16089</v>
      </c>
      <c r="H303" s="707" t="s">
        <v>16073</v>
      </c>
      <c r="I303" s="707" t="s">
        <v>10899</v>
      </c>
      <c r="J303" s="708">
        <v>910</v>
      </c>
      <c r="K303" s="708">
        <v>910</v>
      </c>
      <c r="L303" s="708">
        <v>214961.89</v>
      </c>
      <c r="M303" s="707" t="s">
        <v>16069</v>
      </c>
      <c r="N303" s="707" t="s">
        <v>16070</v>
      </c>
      <c r="P303" s="709">
        <f t="shared" si="4"/>
        <v>236.22185714285715</v>
      </c>
    </row>
    <row r="304" spans="1:16">
      <c r="A304" s="707">
        <v>2024</v>
      </c>
      <c r="B304" s="707">
        <v>2</v>
      </c>
      <c r="D304" s="707" t="s">
        <v>16117</v>
      </c>
      <c r="E304" s="707" t="s">
        <v>76</v>
      </c>
      <c r="F304" s="707" t="str">
        <f>VLOOKUP(E304,'HS Code'!$L$4:$O$65,2,0)</f>
        <v>Petroleum</v>
      </c>
      <c r="G304" s="707" t="s">
        <v>16099</v>
      </c>
      <c r="H304" s="707" t="s">
        <v>16076</v>
      </c>
      <c r="I304" s="707" t="s">
        <v>16077</v>
      </c>
      <c r="J304" s="708">
        <v>1500</v>
      </c>
      <c r="K304" s="708">
        <v>1500</v>
      </c>
      <c r="L304" s="708">
        <v>386428.07</v>
      </c>
      <c r="M304" s="707" t="s">
        <v>16069</v>
      </c>
      <c r="N304" s="707" t="s">
        <v>16070</v>
      </c>
      <c r="P304" s="709">
        <f t="shared" si="4"/>
        <v>257.61871333333335</v>
      </c>
    </row>
    <row r="305" spans="1:16">
      <c r="A305" s="707">
        <v>2024</v>
      </c>
      <c r="B305" s="707">
        <v>2</v>
      </c>
      <c r="D305" s="707" t="s">
        <v>16118</v>
      </c>
      <c r="E305" s="707" t="s">
        <v>99</v>
      </c>
      <c r="F305" s="707" t="str">
        <f>VLOOKUP(E305,'HS Code'!$L$4:$O$65,2,0)</f>
        <v>Petroleum</v>
      </c>
      <c r="G305" s="707" t="s">
        <v>16075</v>
      </c>
      <c r="H305" s="707" t="s">
        <v>16076</v>
      </c>
      <c r="I305" s="707" t="s">
        <v>16077</v>
      </c>
      <c r="J305" s="708">
        <v>72</v>
      </c>
      <c r="K305" s="708">
        <v>70</v>
      </c>
      <c r="L305" s="708">
        <v>64974.03</v>
      </c>
      <c r="M305" s="707" t="s">
        <v>16069</v>
      </c>
      <c r="N305" s="707" t="s">
        <v>16070</v>
      </c>
      <c r="P305" s="709">
        <f t="shared" si="4"/>
        <v>902.41708333333327</v>
      </c>
    </row>
    <row r="306" spans="1:16">
      <c r="A306" s="707">
        <v>2024</v>
      </c>
      <c r="B306" s="707">
        <v>2</v>
      </c>
      <c r="D306" s="707" t="s">
        <v>16118</v>
      </c>
      <c r="E306" s="707" t="s">
        <v>109</v>
      </c>
      <c r="F306" s="707" t="str">
        <f>VLOOKUP(E306,'HS Code'!$L$4:$O$65,2,0)</f>
        <v>Petroleum</v>
      </c>
      <c r="G306" s="707" t="s">
        <v>16079</v>
      </c>
      <c r="H306" s="707" t="s">
        <v>16076</v>
      </c>
      <c r="I306" s="707" t="s">
        <v>16077</v>
      </c>
      <c r="J306" s="708">
        <v>1340</v>
      </c>
      <c r="K306" s="708">
        <v>1204.6600000000001</v>
      </c>
      <c r="L306" s="708">
        <v>723677.77</v>
      </c>
      <c r="M306" s="707" t="s">
        <v>16069</v>
      </c>
      <c r="N306" s="707" t="s">
        <v>16070</v>
      </c>
      <c r="P306" s="709">
        <f t="shared" si="4"/>
        <v>540.05803731343281</v>
      </c>
    </row>
    <row r="307" spans="1:16">
      <c r="A307" s="707">
        <v>2024</v>
      </c>
      <c r="B307" s="707">
        <v>2</v>
      </c>
      <c r="D307" s="707" t="s">
        <v>16136</v>
      </c>
      <c r="E307" s="707" t="s">
        <v>80</v>
      </c>
      <c r="F307" s="707" t="str">
        <f>VLOOKUP(E307,'HS Code'!$L$4:$O$65,2,0)</f>
        <v>Petroleum</v>
      </c>
      <c r="G307" s="707" t="s">
        <v>16090</v>
      </c>
      <c r="H307" s="707" t="s">
        <v>16076</v>
      </c>
      <c r="I307" s="707" t="s">
        <v>16077</v>
      </c>
      <c r="J307" s="708">
        <v>3198</v>
      </c>
      <c r="K307" s="708">
        <v>2608</v>
      </c>
      <c r="L307" s="708">
        <v>1335216.6000000001</v>
      </c>
      <c r="M307" s="707" t="s">
        <v>16069</v>
      </c>
      <c r="N307" s="707" t="s">
        <v>16070</v>
      </c>
      <c r="P307" s="709">
        <f t="shared" si="4"/>
        <v>417.51613508442779</v>
      </c>
    </row>
    <row r="308" spans="1:16">
      <c r="A308" s="707">
        <v>2024</v>
      </c>
      <c r="B308" s="707">
        <v>2</v>
      </c>
      <c r="D308" s="707" t="s">
        <v>16136</v>
      </c>
      <c r="E308" s="707" t="s">
        <v>148</v>
      </c>
      <c r="F308" s="707">
        <f>VLOOKUP(E308,'HS Code'!$L$4:$O$65,2,0)</f>
        <v>0</v>
      </c>
      <c r="G308" s="707" t="s">
        <v>16082</v>
      </c>
      <c r="H308" s="707" t="s">
        <v>16073</v>
      </c>
      <c r="I308" s="707" t="s">
        <v>10899</v>
      </c>
      <c r="J308" s="708">
        <v>1.6</v>
      </c>
      <c r="K308" s="708">
        <v>1.6</v>
      </c>
      <c r="L308" s="708">
        <v>38639.24</v>
      </c>
      <c r="M308" s="707" t="s">
        <v>16069</v>
      </c>
      <c r="N308" s="707" t="s">
        <v>16070</v>
      </c>
      <c r="P308" s="709">
        <f t="shared" si="4"/>
        <v>24149.524999999998</v>
      </c>
    </row>
    <row r="309" spans="1:16">
      <c r="A309" s="707">
        <v>2024</v>
      </c>
      <c r="B309" s="707">
        <v>2</v>
      </c>
      <c r="D309" s="707" t="s">
        <v>16173</v>
      </c>
      <c r="E309" s="707" t="s">
        <v>99</v>
      </c>
      <c r="F309" s="707" t="str">
        <f>VLOOKUP(E309,'HS Code'!$L$4:$O$65,2,0)</f>
        <v>Petroleum</v>
      </c>
      <c r="G309" s="707" t="s">
        <v>16075</v>
      </c>
      <c r="H309" s="707" t="s">
        <v>16076</v>
      </c>
      <c r="I309" s="707" t="s">
        <v>16077</v>
      </c>
      <c r="J309" s="708">
        <v>560</v>
      </c>
      <c r="K309" s="708">
        <v>405</v>
      </c>
      <c r="L309" s="708">
        <v>827132.04</v>
      </c>
      <c r="M309" s="707" t="s">
        <v>16069</v>
      </c>
      <c r="N309" s="707" t="s">
        <v>16070</v>
      </c>
      <c r="P309" s="709">
        <f t="shared" si="4"/>
        <v>1477.0215000000001</v>
      </c>
    </row>
    <row r="310" spans="1:16">
      <c r="A310" s="707">
        <v>2024</v>
      </c>
      <c r="B310" s="707">
        <v>2</v>
      </c>
      <c r="D310" s="707" t="s">
        <v>16119</v>
      </c>
      <c r="E310" s="707" t="s">
        <v>76</v>
      </c>
      <c r="F310" s="707" t="str">
        <f>VLOOKUP(E310,'HS Code'!$L$4:$O$65,2,0)</f>
        <v>Petroleum</v>
      </c>
      <c r="G310" s="707" t="s">
        <v>16099</v>
      </c>
      <c r="H310" s="707" t="s">
        <v>16076</v>
      </c>
      <c r="I310" s="707" t="s">
        <v>16077</v>
      </c>
      <c r="J310" s="708">
        <v>33000</v>
      </c>
      <c r="K310" s="708">
        <v>23600</v>
      </c>
      <c r="L310" s="708">
        <v>5731152.5899999999</v>
      </c>
      <c r="M310" s="707" t="s">
        <v>16069</v>
      </c>
      <c r="N310" s="707" t="s">
        <v>16070</v>
      </c>
      <c r="P310" s="709">
        <f t="shared" si="4"/>
        <v>173.67129060606061</v>
      </c>
    </row>
    <row r="311" spans="1:16">
      <c r="A311" s="707">
        <v>2024</v>
      </c>
      <c r="B311" s="707">
        <v>2</v>
      </c>
      <c r="D311" s="707" t="s">
        <v>16119</v>
      </c>
      <c r="E311" s="707" t="s">
        <v>148</v>
      </c>
      <c r="F311" s="707">
        <f>VLOOKUP(E311,'HS Code'!$L$4:$O$65,2,0)</f>
        <v>0</v>
      </c>
      <c r="G311" s="707" t="s">
        <v>16082</v>
      </c>
      <c r="H311" s="707" t="s">
        <v>16073</v>
      </c>
      <c r="I311" s="707" t="s">
        <v>10899</v>
      </c>
      <c r="J311" s="708">
        <v>18480</v>
      </c>
      <c r="K311" s="708">
        <v>18480</v>
      </c>
      <c r="L311" s="708">
        <v>4624767.25</v>
      </c>
      <c r="M311" s="707" t="s">
        <v>16069</v>
      </c>
      <c r="N311" s="707" t="s">
        <v>16070</v>
      </c>
      <c r="P311" s="709">
        <f t="shared" si="4"/>
        <v>250.25796807359308</v>
      </c>
    </row>
    <row r="312" spans="1:16">
      <c r="A312" s="707">
        <v>2024</v>
      </c>
      <c r="B312" s="707">
        <v>2</v>
      </c>
      <c r="D312" s="707" t="s">
        <v>16120</v>
      </c>
      <c r="E312" s="707" t="s">
        <v>113</v>
      </c>
      <c r="F312" s="707" t="str">
        <f>VLOOKUP(E312,'HS Code'!$L$4:$O$65,2,0)</f>
        <v>Petroleum</v>
      </c>
      <c r="G312" s="707" t="s">
        <v>16081</v>
      </c>
      <c r="H312" s="707" t="s">
        <v>16076</v>
      </c>
      <c r="I312" s="707" t="s">
        <v>16077</v>
      </c>
      <c r="J312" s="708">
        <v>2</v>
      </c>
      <c r="K312" s="708">
        <v>2</v>
      </c>
      <c r="L312" s="708">
        <v>12869.32</v>
      </c>
      <c r="M312" s="707" t="s">
        <v>16069</v>
      </c>
      <c r="N312" s="707" t="s">
        <v>16070</v>
      </c>
      <c r="P312" s="709">
        <f t="shared" si="4"/>
        <v>6434.66</v>
      </c>
    </row>
    <row r="313" spans="1:16">
      <c r="A313" s="707">
        <v>2024</v>
      </c>
      <c r="B313" s="707">
        <v>2</v>
      </c>
      <c r="D313" s="707" t="s">
        <v>16120</v>
      </c>
      <c r="E313" s="707" t="s">
        <v>148</v>
      </c>
      <c r="F313" s="707">
        <f>VLOOKUP(E313,'HS Code'!$L$4:$O$65,2,0)</f>
        <v>0</v>
      </c>
      <c r="G313" s="707" t="s">
        <v>16082</v>
      </c>
      <c r="H313" s="707" t="s">
        <v>16073</v>
      </c>
      <c r="I313" s="707" t="s">
        <v>10899</v>
      </c>
      <c r="J313" s="708">
        <v>104440</v>
      </c>
      <c r="K313" s="708">
        <v>104440</v>
      </c>
      <c r="L313" s="708">
        <v>20593784.800000001</v>
      </c>
      <c r="M313" s="707" t="s">
        <v>16069</v>
      </c>
      <c r="N313" s="707" t="s">
        <v>16070</v>
      </c>
      <c r="P313" s="709">
        <f t="shared" si="4"/>
        <v>197.18292608196094</v>
      </c>
    </row>
    <row r="314" spans="1:16">
      <c r="A314" s="707">
        <v>2024</v>
      </c>
      <c r="B314" s="707">
        <v>2</v>
      </c>
      <c r="D314" s="707" t="s">
        <v>16121</v>
      </c>
      <c r="E314" s="707" t="s">
        <v>22</v>
      </c>
      <c r="F314" s="707" t="str">
        <f>VLOOKUP(E314,'HS Code'!$L$4:$O$65,2,0)</f>
        <v>Coal and Coke</v>
      </c>
      <c r="G314" s="707" t="s">
        <v>16125</v>
      </c>
      <c r="H314" s="707" t="s">
        <v>16126</v>
      </c>
      <c r="I314" s="707" t="s">
        <v>10899</v>
      </c>
      <c r="J314" s="708">
        <v>59220</v>
      </c>
      <c r="K314" s="708">
        <v>59220</v>
      </c>
      <c r="L314" s="708">
        <v>426623.6</v>
      </c>
      <c r="M314" s="707" t="s">
        <v>16069</v>
      </c>
      <c r="N314" s="707" t="s">
        <v>16070</v>
      </c>
      <c r="P314" s="709">
        <f t="shared" si="4"/>
        <v>7.2040459304289088</v>
      </c>
    </row>
    <row r="315" spans="1:16">
      <c r="A315" s="707">
        <v>2024</v>
      </c>
      <c r="B315" s="707">
        <v>2</v>
      </c>
      <c r="D315" s="707" t="s">
        <v>16121</v>
      </c>
      <c r="E315" s="707" t="s">
        <v>130</v>
      </c>
      <c r="F315" s="707">
        <f>VLOOKUP(E315,'HS Code'!$L$4:$O$65,2,0)</f>
        <v>0</v>
      </c>
      <c r="G315" s="707" t="s">
        <v>16093</v>
      </c>
      <c r="H315" s="707" t="s">
        <v>16076</v>
      </c>
      <c r="I315" s="707" t="s">
        <v>10899</v>
      </c>
      <c r="J315" s="708">
        <v>198000</v>
      </c>
      <c r="K315" s="708">
        <v>198000</v>
      </c>
      <c r="L315" s="708">
        <v>23873654.550000001</v>
      </c>
      <c r="M315" s="707" t="s">
        <v>16069</v>
      </c>
      <c r="N315" s="707" t="s">
        <v>16070</v>
      </c>
      <c r="P315" s="709">
        <f t="shared" si="4"/>
        <v>120.57401287878788</v>
      </c>
    </row>
    <row r="316" spans="1:16">
      <c r="A316" s="707">
        <v>2024</v>
      </c>
      <c r="B316" s="707">
        <v>2</v>
      </c>
      <c r="D316" s="707" t="s">
        <v>16122</v>
      </c>
      <c r="E316" s="707" t="s">
        <v>99</v>
      </c>
      <c r="F316" s="707" t="str">
        <f>VLOOKUP(E316,'HS Code'!$L$4:$O$65,2,0)</f>
        <v>Petroleum</v>
      </c>
      <c r="G316" s="707" t="s">
        <v>16075</v>
      </c>
      <c r="H316" s="707" t="s">
        <v>16076</v>
      </c>
      <c r="I316" s="707" t="s">
        <v>16077</v>
      </c>
      <c r="J316" s="708">
        <v>163.1</v>
      </c>
      <c r="K316" s="708">
        <v>139.46</v>
      </c>
      <c r="L316" s="708">
        <v>318950.52</v>
      </c>
      <c r="M316" s="707" t="s">
        <v>16069</v>
      </c>
      <c r="N316" s="707" t="s">
        <v>16070</v>
      </c>
      <c r="P316" s="709">
        <f t="shared" si="4"/>
        <v>1955.5519313304724</v>
      </c>
    </row>
    <row r="317" spans="1:16">
      <c r="A317" s="707">
        <v>2024</v>
      </c>
      <c r="B317" s="707">
        <v>2</v>
      </c>
      <c r="D317" s="707" t="s">
        <v>16122</v>
      </c>
      <c r="E317" s="707" t="s">
        <v>101</v>
      </c>
      <c r="F317" s="707" t="str">
        <f>VLOOKUP(E317,'HS Code'!$L$4:$O$65,2,0)</f>
        <v>Petroleum</v>
      </c>
      <c r="G317" s="707" t="s">
        <v>16078</v>
      </c>
      <c r="H317" s="707" t="s">
        <v>16076</v>
      </c>
      <c r="I317" s="707" t="s">
        <v>10899</v>
      </c>
      <c r="J317" s="708">
        <v>22.7</v>
      </c>
      <c r="K317" s="708">
        <v>22.7</v>
      </c>
      <c r="L317" s="708">
        <v>177115.18</v>
      </c>
      <c r="M317" s="707" t="s">
        <v>16069</v>
      </c>
      <c r="N317" s="707" t="s">
        <v>16070</v>
      </c>
      <c r="P317" s="709">
        <f t="shared" si="4"/>
        <v>7802.4308370044055</v>
      </c>
    </row>
    <row r="318" spans="1:16">
      <c r="A318" s="707">
        <v>2024</v>
      </c>
      <c r="B318" s="707">
        <v>2</v>
      </c>
      <c r="D318" s="707" t="s">
        <v>16122</v>
      </c>
      <c r="E318" s="707" t="s">
        <v>113</v>
      </c>
      <c r="F318" s="707" t="str">
        <f>VLOOKUP(E318,'HS Code'!$L$4:$O$65,2,0)</f>
        <v>Petroleum</v>
      </c>
      <c r="G318" s="707" t="s">
        <v>16081</v>
      </c>
      <c r="H318" s="707" t="s">
        <v>16076</v>
      </c>
      <c r="I318" s="707" t="s">
        <v>16077</v>
      </c>
      <c r="J318" s="708">
        <v>10</v>
      </c>
      <c r="K318" s="708">
        <v>18.38</v>
      </c>
      <c r="L318" s="708">
        <v>38267.64</v>
      </c>
      <c r="M318" s="707" t="s">
        <v>16069</v>
      </c>
      <c r="N318" s="707" t="s">
        <v>16070</v>
      </c>
      <c r="P318" s="709">
        <f t="shared" si="4"/>
        <v>3826.7640000000001</v>
      </c>
    </row>
    <row r="319" spans="1:16">
      <c r="A319" s="707">
        <v>2024</v>
      </c>
      <c r="B319" s="707">
        <v>2</v>
      </c>
      <c r="D319" s="707" t="s">
        <v>16122</v>
      </c>
      <c r="E319" s="707" t="s">
        <v>130</v>
      </c>
      <c r="F319" s="707">
        <f>VLOOKUP(E319,'HS Code'!$L$4:$O$65,2,0)</f>
        <v>0</v>
      </c>
      <c r="G319" s="707" t="s">
        <v>16093</v>
      </c>
      <c r="H319" s="707" t="s">
        <v>16076</v>
      </c>
      <c r="I319" s="707" t="s">
        <v>10899</v>
      </c>
      <c r="J319" s="708">
        <v>13039880</v>
      </c>
      <c r="K319" s="708">
        <v>13039880</v>
      </c>
      <c r="L319" s="708">
        <v>1579064944.44999</v>
      </c>
      <c r="M319" s="707" t="s">
        <v>16069</v>
      </c>
      <c r="N319" s="707" t="s">
        <v>16070</v>
      </c>
      <c r="P319" s="709">
        <f t="shared" si="4"/>
        <v>121.09505182946393</v>
      </c>
    </row>
    <row r="320" spans="1:16">
      <c r="A320" s="707">
        <v>2024</v>
      </c>
      <c r="B320" s="707">
        <v>2</v>
      </c>
      <c r="D320" s="707" t="s">
        <v>16122</v>
      </c>
      <c r="E320" s="707" t="s">
        <v>148</v>
      </c>
      <c r="F320" s="707">
        <f>VLOOKUP(E320,'HS Code'!$L$4:$O$65,2,0)</f>
        <v>0</v>
      </c>
      <c r="G320" s="707" t="s">
        <v>16082</v>
      </c>
      <c r="H320" s="707" t="s">
        <v>16073</v>
      </c>
      <c r="I320" s="707" t="s">
        <v>10899</v>
      </c>
      <c r="J320" s="708">
        <v>227.5</v>
      </c>
      <c r="K320" s="708">
        <v>227.5</v>
      </c>
      <c r="L320" s="708">
        <v>502474.23</v>
      </c>
      <c r="M320" s="707" t="s">
        <v>16069</v>
      </c>
      <c r="N320" s="707" t="s">
        <v>16070</v>
      </c>
      <c r="P320" s="709">
        <f t="shared" si="4"/>
        <v>2208.6779340659341</v>
      </c>
    </row>
    <row r="321" spans="1:16">
      <c r="A321" s="707">
        <v>2024</v>
      </c>
      <c r="B321" s="707">
        <v>2</v>
      </c>
      <c r="D321" s="707" t="s">
        <v>16124</v>
      </c>
      <c r="E321" s="707" t="s">
        <v>22</v>
      </c>
      <c r="F321" s="707" t="str">
        <f>VLOOKUP(E321,'HS Code'!$L$4:$O$65,2,0)</f>
        <v>Coal and Coke</v>
      </c>
      <c r="G321" s="707" t="s">
        <v>16125</v>
      </c>
      <c r="H321" s="707" t="s">
        <v>16126</v>
      </c>
      <c r="I321" s="707" t="s">
        <v>10899</v>
      </c>
      <c r="J321" s="708">
        <v>97132000</v>
      </c>
      <c r="K321" s="708">
        <v>97132000</v>
      </c>
      <c r="L321" s="708">
        <v>1571443525</v>
      </c>
      <c r="M321" s="707" t="s">
        <v>16069</v>
      </c>
      <c r="N321" s="707" t="s">
        <v>16070</v>
      </c>
      <c r="P321" s="709">
        <f t="shared" si="4"/>
        <v>16.178432699831159</v>
      </c>
    </row>
    <row r="322" spans="1:16">
      <c r="A322" s="707">
        <v>2024</v>
      </c>
      <c r="B322" s="707">
        <v>2</v>
      </c>
      <c r="D322" s="707" t="s">
        <v>16124</v>
      </c>
      <c r="E322" s="707" t="s">
        <v>99</v>
      </c>
      <c r="F322" s="707" t="str">
        <f>VLOOKUP(E322,'HS Code'!$L$4:$O$65,2,0)</f>
        <v>Petroleum</v>
      </c>
      <c r="G322" s="707" t="s">
        <v>16075</v>
      </c>
      <c r="H322" s="707" t="s">
        <v>16076</v>
      </c>
      <c r="I322" s="707" t="s">
        <v>16077</v>
      </c>
      <c r="J322" s="708">
        <v>3748.84</v>
      </c>
      <c r="K322" s="708">
        <v>4113.84</v>
      </c>
      <c r="L322" s="708">
        <v>4048582.12</v>
      </c>
      <c r="M322" s="707" t="s">
        <v>16069</v>
      </c>
      <c r="N322" s="707" t="s">
        <v>16070</v>
      </c>
      <c r="P322" s="709">
        <f t="shared" si="4"/>
        <v>1079.9559650451872</v>
      </c>
    </row>
    <row r="323" spans="1:16">
      <c r="A323" s="707">
        <v>2024</v>
      </c>
      <c r="B323" s="707">
        <v>2</v>
      </c>
      <c r="D323" s="707" t="s">
        <v>16124</v>
      </c>
      <c r="E323" s="707" t="s">
        <v>109</v>
      </c>
      <c r="F323" s="707" t="str">
        <f>VLOOKUP(E323,'HS Code'!$L$4:$O$65,2,0)</f>
        <v>Petroleum</v>
      </c>
      <c r="G323" s="707" t="s">
        <v>16079</v>
      </c>
      <c r="H323" s="707" t="s">
        <v>16076</v>
      </c>
      <c r="I323" s="707" t="s">
        <v>16077</v>
      </c>
      <c r="J323" s="708">
        <v>928.7</v>
      </c>
      <c r="K323" s="708">
        <v>1153.98</v>
      </c>
      <c r="L323" s="708">
        <v>591537.6</v>
      </c>
      <c r="M323" s="707" t="s">
        <v>16069</v>
      </c>
      <c r="N323" s="707" t="s">
        <v>16070</v>
      </c>
      <c r="P323" s="709">
        <f t="shared" si="4"/>
        <v>636.95229891245822</v>
      </c>
    </row>
    <row r="324" spans="1:16">
      <c r="A324" s="707">
        <v>2024</v>
      </c>
      <c r="B324" s="707">
        <v>2</v>
      </c>
      <c r="D324" s="707" t="s">
        <v>16124</v>
      </c>
      <c r="E324" s="707" t="s">
        <v>113</v>
      </c>
      <c r="F324" s="707" t="str">
        <f>VLOOKUP(E324,'HS Code'!$L$4:$O$65,2,0)</f>
        <v>Petroleum</v>
      </c>
      <c r="G324" s="707" t="s">
        <v>16081</v>
      </c>
      <c r="H324" s="707" t="s">
        <v>16076</v>
      </c>
      <c r="I324" s="707" t="s">
        <v>16077</v>
      </c>
      <c r="J324" s="708">
        <v>10</v>
      </c>
      <c r="K324" s="708">
        <v>12</v>
      </c>
      <c r="L324" s="708">
        <v>3427.61</v>
      </c>
      <c r="M324" s="707" t="s">
        <v>16069</v>
      </c>
      <c r="N324" s="707" t="s">
        <v>16070</v>
      </c>
      <c r="P324" s="709">
        <f t="shared" si="4"/>
        <v>342.76100000000002</v>
      </c>
    </row>
    <row r="325" spans="1:16">
      <c r="A325" s="707">
        <v>2024</v>
      </c>
      <c r="B325" s="707">
        <v>2</v>
      </c>
      <c r="D325" s="707" t="s">
        <v>16124</v>
      </c>
      <c r="E325" s="707" t="s">
        <v>148</v>
      </c>
      <c r="F325" s="707">
        <f>VLOOKUP(E325,'HS Code'!$L$4:$O$65,2,0)</f>
        <v>0</v>
      </c>
      <c r="G325" s="707" t="s">
        <v>16082</v>
      </c>
      <c r="H325" s="707" t="s">
        <v>16073</v>
      </c>
      <c r="I325" s="707" t="s">
        <v>10899</v>
      </c>
      <c r="J325" s="708">
        <v>48000</v>
      </c>
      <c r="K325" s="708">
        <v>48000</v>
      </c>
      <c r="L325" s="708">
        <v>17756894.399999999</v>
      </c>
      <c r="M325" s="707" t="s">
        <v>16069</v>
      </c>
      <c r="N325" s="707" t="s">
        <v>16070</v>
      </c>
      <c r="P325" s="709">
        <f t="shared" si="4"/>
        <v>369.93529999999998</v>
      </c>
    </row>
    <row r="326" spans="1:16">
      <c r="A326" s="707">
        <v>2024</v>
      </c>
      <c r="B326" s="707">
        <v>2</v>
      </c>
      <c r="D326" s="707" t="s">
        <v>16121</v>
      </c>
      <c r="E326" s="707" t="s">
        <v>22</v>
      </c>
      <c r="F326" s="707" t="str">
        <f>VLOOKUP(E326,'HS Code'!$L$4:$O$65,2,0)</f>
        <v>Coal and Coke</v>
      </c>
      <c r="G326" s="707" t="s">
        <v>16125</v>
      </c>
      <c r="H326" s="707" t="s">
        <v>16126</v>
      </c>
      <c r="I326" s="707" t="s">
        <v>10899</v>
      </c>
      <c r="J326" s="708">
        <v>64593540</v>
      </c>
      <c r="K326" s="708">
        <v>64593540</v>
      </c>
      <c r="L326" s="708">
        <v>444589480.95000201</v>
      </c>
      <c r="M326" s="707" t="s">
        <v>16069</v>
      </c>
      <c r="N326" s="707" t="s">
        <v>16070</v>
      </c>
      <c r="P326" s="709">
        <f t="shared" si="4"/>
        <v>6.8828783954247132</v>
      </c>
    </row>
    <row r="327" spans="1:16">
      <c r="A327" s="707">
        <v>2024</v>
      </c>
      <c r="B327" s="707">
        <v>2</v>
      </c>
      <c r="D327" s="707" t="s">
        <v>16121</v>
      </c>
      <c r="E327" s="707" t="s">
        <v>99</v>
      </c>
      <c r="F327" s="707" t="str">
        <f>VLOOKUP(E327,'HS Code'!$L$4:$O$65,2,0)</f>
        <v>Petroleum</v>
      </c>
      <c r="G327" s="707" t="s">
        <v>16075</v>
      </c>
      <c r="H327" s="707" t="s">
        <v>16076</v>
      </c>
      <c r="I327" s="707" t="s">
        <v>16077</v>
      </c>
      <c r="J327" s="708">
        <v>27480</v>
      </c>
      <c r="K327" s="708">
        <v>24181</v>
      </c>
      <c r="L327" s="708">
        <v>9182086.6999999993</v>
      </c>
      <c r="M327" s="707" t="s">
        <v>16069</v>
      </c>
      <c r="N327" s="707" t="s">
        <v>16070</v>
      </c>
      <c r="P327" s="709">
        <f t="shared" si="4"/>
        <v>334.13707059679763</v>
      </c>
    </row>
    <row r="328" spans="1:16">
      <c r="A328" s="707">
        <v>2024</v>
      </c>
      <c r="B328" s="707">
        <v>2</v>
      </c>
      <c r="D328" s="707" t="s">
        <v>16129</v>
      </c>
      <c r="E328" s="707" t="s">
        <v>31</v>
      </c>
      <c r="F328" s="707" t="str">
        <f>VLOOKUP(E328,'HS Code'!$L$4:$O$65,2,0)</f>
        <v>Coal and Coke</v>
      </c>
      <c r="G328" s="707" t="s">
        <v>16087</v>
      </c>
      <c r="H328" s="707" t="s">
        <v>16076</v>
      </c>
      <c r="I328" s="707" t="s">
        <v>10899</v>
      </c>
      <c r="J328" s="708">
        <v>1039600</v>
      </c>
      <c r="K328" s="708">
        <v>1039600</v>
      </c>
      <c r="L328" s="708">
        <v>2725196.11</v>
      </c>
      <c r="M328" s="707" t="s">
        <v>16069</v>
      </c>
      <c r="N328" s="707" t="s">
        <v>16070</v>
      </c>
      <c r="P328" s="709">
        <f t="shared" si="4"/>
        <v>2.6213891015775297</v>
      </c>
    </row>
    <row r="329" spans="1:16">
      <c r="A329" s="707">
        <v>2024</v>
      </c>
      <c r="B329" s="707">
        <v>2</v>
      </c>
      <c r="D329" s="707" t="s">
        <v>16129</v>
      </c>
      <c r="E329" s="707" t="s">
        <v>99</v>
      </c>
      <c r="F329" s="707" t="str">
        <f>VLOOKUP(E329,'HS Code'!$L$4:$O$65,2,0)</f>
        <v>Petroleum</v>
      </c>
      <c r="G329" s="707" t="s">
        <v>16075</v>
      </c>
      <c r="H329" s="707" t="s">
        <v>16076</v>
      </c>
      <c r="I329" s="707" t="s">
        <v>16077</v>
      </c>
      <c r="J329" s="708">
        <v>26627</v>
      </c>
      <c r="K329" s="708">
        <v>26627</v>
      </c>
      <c r="L329" s="708">
        <v>5361749.79</v>
      </c>
      <c r="M329" s="707" t="s">
        <v>16069</v>
      </c>
      <c r="N329" s="707" t="s">
        <v>16070</v>
      </c>
      <c r="P329" s="709">
        <f t="shared" si="4"/>
        <v>201.3651477823262</v>
      </c>
    </row>
    <row r="330" spans="1:16">
      <c r="A330" s="707">
        <v>2024</v>
      </c>
      <c r="B330" s="707">
        <v>2</v>
      </c>
      <c r="D330" s="707" t="s">
        <v>16074</v>
      </c>
      <c r="E330" s="707" t="s">
        <v>68</v>
      </c>
      <c r="F330" s="707" t="str">
        <f>VLOOKUP(E330,'HS Code'!$L$4:$O$65,2,0)</f>
        <v>Petroleum</v>
      </c>
      <c r="G330" s="707" t="s">
        <v>16130</v>
      </c>
      <c r="H330" s="707" t="s">
        <v>16116</v>
      </c>
      <c r="I330" s="707" t="s">
        <v>16077</v>
      </c>
      <c r="J330" s="708">
        <v>15816374</v>
      </c>
      <c r="K330" s="708">
        <v>11764037</v>
      </c>
      <c r="L330" s="708">
        <v>1684709845.1600001</v>
      </c>
      <c r="M330" s="707" t="s">
        <v>16069</v>
      </c>
      <c r="N330" s="707" t="s">
        <v>16070</v>
      </c>
      <c r="P330" s="709">
        <f t="shared" si="4"/>
        <v>106.51681890931512</v>
      </c>
    </row>
    <row r="331" spans="1:16">
      <c r="A331" s="707">
        <v>2024</v>
      </c>
      <c r="B331" s="707">
        <v>2</v>
      </c>
      <c r="D331" s="707" t="s">
        <v>16074</v>
      </c>
      <c r="E331" s="707" t="s">
        <v>87</v>
      </c>
      <c r="F331" s="707" t="str">
        <f>VLOOKUP(E331,'HS Code'!$L$4:$O$65,2,0)</f>
        <v>Petroleum</v>
      </c>
      <c r="G331" s="707" t="s">
        <v>16132</v>
      </c>
      <c r="H331" s="707" t="s">
        <v>16076</v>
      </c>
      <c r="I331" s="707" t="s">
        <v>16077</v>
      </c>
      <c r="J331" s="708">
        <v>1120570</v>
      </c>
      <c r="K331" s="708">
        <v>924030</v>
      </c>
      <c r="L331" s="708">
        <v>117397991.84</v>
      </c>
      <c r="M331" s="707" t="s">
        <v>16069</v>
      </c>
      <c r="N331" s="707" t="s">
        <v>16070</v>
      </c>
      <c r="P331" s="709">
        <f t="shared" si="4"/>
        <v>104.76631699938424</v>
      </c>
    </row>
    <row r="332" spans="1:16">
      <c r="A332" s="707">
        <v>2024</v>
      </c>
      <c r="B332" s="707">
        <v>2</v>
      </c>
      <c r="D332" s="707" t="s">
        <v>16074</v>
      </c>
      <c r="E332" s="707" t="s">
        <v>92</v>
      </c>
      <c r="F332" s="707" t="str">
        <f>VLOOKUP(E332,'HS Code'!$L$4:$O$65,2,0)</f>
        <v>Petroleum</v>
      </c>
      <c r="G332" s="707" t="s">
        <v>16133</v>
      </c>
      <c r="H332" s="707" t="s">
        <v>16076</v>
      </c>
      <c r="I332" s="707" t="s">
        <v>16077</v>
      </c>
      <c r="J332" s="708">
        <v>18584751</v>
      </c>
      <c r="K332" s="708">
        <v>17739744</v>
      </c>
      <c r="L332" s="708">
        <v>1536103804.5999999</v>
      </c>
      <c r="M332" s="707" t="s">
        <v>16069</v>
      </c>
      <c r="N332" s="707" t="s">
        <v>16070</v>
      </c>
      <c r="P332" s="709">
        <f t="shared" si="4"/>
        <v>82.653988993449516</v>
      </c>
    </row>
    <row r="333" spans="1:16">
      <c r="A333" s="707">
        <v>2024</v>
      </c>
      <c r="B333" s="707">
        <v>2</v>
      </c>
      <c r="D333" s="707" t="s">
        <v>16085</v>
      </c>
      <c r="E333" s="707" t="s">
        <v>68</v>
      </c>
      <c r="F333" s="707" t="str">
        <f>VLOOKUP(E333,'HS Code'!$L$4:$O$65,2,0)</f>
        <v>Petroleum</v>
      </c>
      <c r="G333" s="707" t="s">
        <v>16130</v>
      </c>
      <c r="H333" s="707" t="s">
        <v>16116</v>
      </c>
      <c r="I333" s="707" t="s">
        <v>16077</v>
      </c>
      <c r="J333" s="708">
        <v>83179</v>
      </c>
      <c r="K333" s="708">
        <v>62000</v>
      </c>
      <c r="L333" s="708">
        <v>9552448.2200000007</v>
      </c>
      <c r="M333" s="707" t="s">
        <v>16069</v>
      </c>
      <c r="N333" s="707" t="s">
        <v>16070</v>
      </c>
      <c r="P333" s="709">
        <f t="shared" si="4"/>
        <v>114.84206614650333</v>
      </c>
    </row>
    <row r="334" spans="1:16">
      <c r="A334" s="707">
        <v>2024</v>
      </c>
      <c r="B334" s="707">
        <v>2</v>
      </c>
      <c r="D334" s="707" t="s">
        <v>16085</v>
      </c>
      <c r="E334" s="707" t="s">
        <v>113</v>
      </c>
      <c r="F334" s="707" t="str">
        <f>VLOOKUP(E334,'HS Code'!$L$4:$O$65,2,0)</f>
        <v>Petroleum</v>
      </c>
      <c r="G334" s="707" t="s">
        <v>16081</v>
      </c>
      <c r="H334" s="707" t="s">
        <v>16076</v>
      </c>
      <c r="I334" s="707" t="s">
        <v>16077</v>
      </c>
      <c r="J334" s="708">
        <v>700600</v>
      </c>
      <c r="K334" s="708">
        <v>620000</v>
      </c>
      <c r="L334" s="708">
        <v>103308723</v>
      </c>
      <c r="M334" s="707" t="s">
        <v>16069</v>
      </c>
      <c r="N334" s="707" t="s">
        <v>16070</v>
      </c>
      <c r="P334" s="709">
        <f t="shared" si="4"/>
        <v>147.45749785897803</v>
      </c>
    </row>
    <row r="335" spans="1:16">
      <c r="A335" s="707">
        <v>2024</v>
      </c>
      <c r="B335" s="707">
        <v>2</v>
      </c>
      <c r="D335" s="707" t="s">
        <v>16086</v>
      </c>
      <c r="E335" s="707" t="s">
        <v>130</v>
      </c>
      <c r="F335" s="707">
        <f>VLOOKUP(E335,'HS Code'!$L$4:$O$65,2,0)</f>
        <v>0</v>
      </c>
      <c r="G335" s="707" t="s">
        <v>16093</v>
      </c>
      <c r="H335" s="707" t="s">
        <v>16076</v>
      </c>
      <c r="I335" s="707" t="s">
        <v>10899</v>
      </c>
      <c r="J335" s="708">
        <v>600000</v>
      </c>
      <c r="K335" s="708">
        <v>600000</v>
      </c>
      <c r="L335" s="708">
        <v>78253203.599999994</v>
      </c>
      <c r="M335" s="707" t="s">
        <v>16069</v>
      </c>
      <c r="N335" s="707" t="s">
        <v>16070</v>
      </c>
      <c r="P335" s="709">
        <f t="shared" si="4"/>
        <v>130.42200599999998</v>
      </c>
    </row>
    <row r="336" spans="1:16">
      <c r="A336" s="707">
        <v>2024</v>
      </c>
      <c r="B336" s="707">
        <v>2</v>
      </c>
      <c r="D336" s="707" t="s">
        <v>16104</v>
      </c>
      <c r="E336" s="707" t="s">
        <v>68</v>
      </c>
      <c r="F336" s="707" t="str">
        <f>VLOOKUP(E336,'HS Code'!$L$4:$O$65,2,0)</f>
        <v>Petroleum</v>
      </c>
      <c r="G336" s="707" t="s">
        <v>16130</v>
      </c>
      <c r="H336" s="707" t="s">
        <v>16116</v>
      </c>
      <c r="I336" s="707" t="s">
        <v>16077</v>
      </c>
      <c r="J336" s="708">
        <v>34521</v>
      </c>
      <c r="K336" s="708">
        <v>25783</v>
      </c>
      <c r="L336" s="708">
        <v>3532272.97</v>
      </c>
      <c r="M336" s="707" t="s">
        <v>16069</v>
      </c>
      <c r="N336" s="707" t="s">
        <v>16070</v>
      </c>
      <c r="P336" s="709">
        <f t="shared" si="4"/>
        <v>102.32244054343734</v>
      </c>
    </row>
    <row r="337" spans="1:16">
      <c r="A337" s="707">
        <v>2024</v>
      </c>
      <c r="B337" s="707">
        <v>2</v>
      </c>
      <c r="D337" s="707" t="s">
        <v>16104</v>
      </c>
      <c r="E337" s="707" t="s">
        <v>87</v>
      </c>
      <c r="F337" s="707" t="str">
        <f>VLOOKUP(E337,'HS Code'!$L$4:$O$65,2,0)</f>
        <v>Petroleum</v>
      </c>
      <c r="G337" s="707" t="s">
        <v>16132</v>
      </c>
      <c r="H337" s="707" t="s">
        <v>16076</v>
      </c>
      <c r="I337" s="707" t="s">
        <v>16077</v>
      </c>
      <c r="J337" s="708">
        <v>392141</v>
      </c>
      <c r="K337" s="708">
        <v>327815</v>
      </c>
      <c r="L337" s="708">
        <v>38032692.700000003</v>
      </c>
      <c r="M337" s="707" t="s">
        <v>16069</v>
      </c>
      <c r="N337" s="707" t="s">
        <v>16070</v>
      </c>
      <c r="P337" s="709">
        <f t="shared" si="4"/>
        <v>96.987289520861125</v>
      </c>
    </row>
    <row r="338" spans="1:16">
      <c r="A338" s="707">
        <v>2024</v>
      </c>
      <c r="B338" s="707">
        <v>2</v>
      </c>
      <c r="D338" s="707" t="s">
        <v>16111</v>
      </c>
      <c r="E338" s="707" t="s">
        <v>68</v>
      </c>
      <c r="F338" s="707" t="str">
        <f>VLOOKUP(E338,'HS Code'!$L$4:$O$65,2,0)</f>
        <v>Petroleum</v>
      </c>
      <c r="G338" s="707" t="s">
        <v>16130</v>
      </c>
      <c r="H338" s="707" t="s">
        <v>16116</v>
      </c>
      <c r="I338" s="707" t="s">
        <v>16077</v>
      </c>
      <c r="J338" s="708">
        <v>158466</v>
      </c>
      <c r="K338" s="708">
        <v>127600</v>
      </c>
      <c r="L338" s="708">
        <v>14300840</v>
      </c>
      <c r="M338" s="707" t="s">
        <v>16069</v>
      </c>
      <c r="N338" s="707" t="s">
        <v>16070</v>
      </c>
      <c r="P338" s="709">
        <f t="shared" si="4"/>
        <v>90.245478525361904</v>
      </c>
    </row>
    <row r="339" spans="1:16">
      <c r="A339" s="707">
        <v>2024</v>
      </c>
      <c r="B339" s="707">
        <v>2</v>
      </c>
      <c r="D339" s="707" t="s">
        <v>16111</v>
      </c>
      <c r="E339" s="707" t="s">
        <v>85</v>
      </c>
      <c r="F339" s="707" t="str">
        <f>VLOOKUP(E339,'HS Code'!$L$4:$O$65,2,0)</f>
        <v>Petroleum</v>
      </c>
      <c r="G339" s="707" t="s">
        <v>16091</v>
      </c>
      <c r="H339" s="707" t="s">
        <v>16076</v>
      </c>
      <c r="I339" s="707" t="s">
        <v>16077</v>
      </c>
      <c r="J339" s="708">
        <v>7903</v>
      </c>
      <c r="K339" s="708">
        <v>6400</v>
      </c>
      <c r="L339" s="708">
        <v>1023240</v>
      </c>
      <c r="M339" s="707" t="s">
        <v>16069</v>
      </c>
      <c r="N339" s="707" t="s">
        <v>16070</v>
      </c>
      <c r="P339" s="709">
        <f t="shared" si="4"/>
        <v>129.47488295583955</v>
      </c>
    </row>
    <row r="340" spans="1:16">
      <c r="A340" s="707">
        <v>2024</v>
      </c>
      <c r="B340" s="707">
        <v>2</v>
      </c>
      <c r="D340" s="707" t="s">
        <v>16111</v>
      </c>
      <c r="E340" s="707" t="s">
        <v>87</v>
      </c>
      <c r="F340" s="707" t="str">
        <f>VLOOKUP(E340,'HS Code'!$L$4:$O$65,2,0)</f>
        <v>Petroleum</v>
      </c>
      <c r="G340" s="707" t="s">
        <v>16132</v>
      </c>
      <c r="H340" s="707" t="s">
        <v>16076</v>
      </c>
      <c r="I340" s="707" t="s">
        <v>16077</v>
      </c>
      <c r="J340" s="708">
        <v>757141</v>
      </c>
      <c r="K340" s="708">
        <v>633000</v>
      </c>
      <c r="L340" s="708">
        <v>79879031.400000006</v>
      </c>
      <c r="M340" s="707" t="s">
        <v>16069</v>
      </c>
      <c r="N340" s="707" t="s">
        <v>16070</v>
      </c>
      <c r="P340" s="709">
        <f t="shared" si="4"/>
        <v>105.50086628514373</v>
      </c>
    </row>
    <row r="341" spans="1:16">
      <c r="A341" s="707">
        <v>2024</v>
      </c>
      <c r="B341" s="707">
        <v>2</v>
      </c>
      <c r="D341" s="707" t="s">
        <v>16112</v>
      </c>
      <c r="E341" s="707" t="s">
        <v>68</v>
      </c>
      <c r="F341" s="707" t="str">
        <f>VLOOKUP(E341,'HS Code'!$L$4:$O$65,2,0)</f>
        <v>Petroleum</v>
      </c>
      <c r="G341" s="707" t="s">
        <v>16130</v>
      </c>
      <c r="H341" s="707" t="s">
        <v>16116</v>
      </c>
      <c r="I341" s="707" t="s">
        <v>16077</v>
      </c>
      <c r="J341" s="708">
        <v>2925314</v>
      </c>
      <c r="K341" s="708">
        <v>2193791</v>
      </c>
      <c r="L341" s="708">
        <v>305959389.22000003</v>
      </c>
      <c r="M341" s="707" t="s">
        <v>16069</v>
      </c>
      <c r="N341" s="707" t="s">
        <v>16070</v>
      </c>
      <c r="P341" s="709">
        <f t="shared" ref="P341:P394" si="5">L341/J341</f>
        <v>104.59027277755483</v>
      </c>
    </row>
    <row r="342" spans="1:16">
      <c r="A342" s="707">
        <v>2024</v>
      </c>
      <c r="B342" s="707">
        <v>2</v>
      </c>
      <c r="D342" s="707" t="s">
        <v>16120</v>
      </c>
      <c r="E342" s="707" t="s">
        <v>92</v>
      </c>
      <c r="F342" s="707" t="str">
        <f>VLOOKUP(E342,'HS Code'!$L$4:$O$65,2,0)</f>
        <v>Petroleum</v>
      </c>
      <c r="G342" s="707" t="s">
        <v>16133</v>
      </c>
      <c r="H342" s="707" t="s">
        <v>16076</v>
      </c>
      <c r="I342" s="707" t="s">
        <v>16077</v>
      </c>
      <c r="J342" s="708">
        <v>845910</v>
      </c>
      <c r="K342" s="708">
        <v>730000</v>
      </c>
      <c r="L342" s="708">
        <v>68571984</v>
      </c>
      <c r="M342" s="707" t="s">
        <v>16069</v>
      </c>
      <c r="N342" s="707" t="s">
        <v>16070</v>
      </c>
      <c r="P342" s="709">
        <f t="shared" si="5"/>
        <v>81.06297833102812</v>
      </c>
    </row>
    <row r="343" spans="1:16">
      <c r="A343" s="707">
        <v>2024</v>
      </c>
      <c r="B343" s="707">
        <v>2</v>
      </c>
      <c r="D343" s="707" t="s">
        <v>16121</v>
      </c>
      <c r="E343" s="707" t="s">
        <v>130</v>
      </c>
      <c r="F343" s="707">
        <f>VLOOKUP(E343,'HS Code'!$L$4:$O$65,2,0)</f>
        <v>0</v>
      </c>
      <c r="G343" s="707" t="s">
        <v>16093</v>
      </c>
      <c r="H343" s="707" t="s">
        <v>16076</v>
      </c>
      <c r="I343" s="707" t="s">
        <v>10899</v>
      </c>
      <c r="J343" s="708">
        <v>600000</v>
      </c>
      <c r="K343" s="708">
        <v>600000</v>
      </c>
      <c r="L343" s="708">
        <v>47607268.090000004</v>
      </c>
      <c r="M343" s="707" t="s">
        <v>16069</v>
      </c>
      <c r="N343" s="707" t="s">
        <v>16070</v>
      </c>
      <c r="P343" s="709">
        <f t="shared" si="5"/>
        <v>79.345446816666666</v>
      </c>
    </row>
    <row r="344" spans="1:16">
      <c r="A344" s="707">
        <v>2024</v>
      </c>
      <c r="B344" s="707">
        <v>2</v>
      </c>
      <c r="D344" s="707" t="s">
        <v>16122</v>
      </c>
      <c r="E344" s="707" t="s">
        <v>130</v>
      </c>
      <c r="F344" s="707">
        <f>VLOOKUP(E344,'HS Code'!$L$4:$O$65,2,0)</f>
        <v>0</v>
      </c>
      <c r="G344" s="707" t="s">
        <v>16093</v>
      </c>
      <c r="H344" s="707" t="s">
        <v>16076</v>
      </c>
      <c r="I344" s="707" t="s">
        <v>10899</v>
      </c>
      <c r="J344" s="708">
        <v>25500000</v>
      </c>
      <c r="K344" s="708">
        <v>25500000</v>
      </c>
      <c r="L344" s="708">
        <v>2593836031.5</v>
      </c>
      <c r="M344" s="707" t="s">
        <v>16069</v>
      </c>
      <c r="N344" s="707" t="s">
        <v>16070</v>
      </c>
      <c r="P344" s="709">
        <f t="shared" si="5"/>
        <v>101.71906005882353</v>
      </c>
    </row>
    <row r="345" spans="1:16">
      <c r="A345" s="707">
        <v>2024</v>
      </c>
      <c r="B345" s="707">
        <v>2</v>
      </c>
      <c r="D345" s="707" t="s">
        <v>16074</v>
      </c>
      <c r="E345" s="707" t="s">
        <v>68</v>
      </c>
      <c r="F345" s="707" t="str">
        <f>VLOOKUP(E345,'HS Code'!$L$4:$O$65,2,0)</f>
        <v>Petroleum</v>
      </c>
      <c r="G345" s="707" t="s">
        <v>16130</v>
      </c>
      <c r="H345" s="707" t="s">
        <v>16116</v>
      </c>
      <c r="I345" s="707" t="s">
        <v>16077</v>
      </c>
      <c r="J345" s="708">
        <v>10531271</v>
      </c>
      <c r="K345" s="708">
        <v>7753150</v>
      </c>
      <c r="L345" s="708">
        <v>1026721982.9299999</v>
      </c>
      <c r="M345" s="707" t="s">
        <v>16069</v>
      </c>
      <c r="N345" s="707" t="s">
        <v>16070</v>
      </c>
      <c r="P345" s="709">
        <f t="shared" si="5"/>
        <v>97.492694180028224</v>
      </c>
    </row>
    <row r="346" spans="1:16">
      <c r="A346" s="707">
        <v>2024</v>
      </c>
      <c r="B346" s="707">
        <v>2</v>
      </c>
      <c r="D346" s="707" t="s">
        <v>16074</v>
      </c>
      <c r="E346" s="707" t="s">
        <v>83</v>
      </c>
      <c r="F346" s="707" t="str">
        <f>VLOOKUP(E346,'HS Code'!$L$4:$O$65,2,0)</f>
        <v>Petroleum</v>
      </c>
      <c r="G346" s="707" t="s">
        <v>16131</v>
      </c>
      <c r="H346" s="707" t="s">
        <v>16076</v>
      </c>
      <c r="I346" s="707" t="s">
        <v>16077</v>
      </c>
      <c r="J346" s="708">
        <v>132066</v>
      </c>
      <c r="K346" s="708">
        <v>104137</v>
      </c>
      <c r="L346" s="708">
        <v>17077880</v>
      </c>
      <c r="M346" s="707" t="s">
        <v>16069</v>
      </c>
      <c r="N346" s="707" t="s">
        <v>16070</v>
      </c>
      <c r="P346" s="709">
        <f t="shared" si="5"/>
        <v>129.31322217679039</v>
      </c>
    </row>
    <row r="347" spans="1:16">
      <c r="A347" s="707">
        <v>2024</v>
      </c>
      <c r="B347" s="707">
        <v>2</v>
      </c>
      <c r="D347" s="707" t="s">
        <v>16074</v>
      </c>
      <c r="E347" s="707" t="s">
        <v>85</v>
      </c>
      <c r="F347" s="707" t="str">
        <f>VLOOKUP(E347,'HS Code'!$L$4:$O$65,2,0)</f>
        <v>Petroleum</v>
      </c>
      <c r="G347" s="707" t="s">
        <v>16091</v>
      </c>
      <c r="H347" s="707" t="s">
        <v>16076</v>
      </c>
      <c r="I347" s="707" t="s">
        <v>16077</v>
      </c>
      <c r="J347" s="708">
        <v>12013</v>
      </c>
      <c r="K347" s="708">
        <v>9437</v>
      </c>
      <c r="L347" s="708">
        <v>1408769.95</v>
      </c>
      <c r="M347" s="707" t="s">
        <v>16069</v>
      </c>
      <c r="N347" s="707" t="s">
        <v>16070</v>
      </c>
      <c r="P347" s="709">
        <f t="shared" si="5"/>
        <v>117.27045284275368</v>
      </c>
    </row>
    <row r="348" spans="1:16">
      <c r="A348" s="707">
        <v>2024</v>
      </c>
      <c r="B348" s="707">
        <v>2</v>
      </c>
      <c r="D348" s="707" t="s">
        <v>16074</v>
      </c>
      <c r="E348" s="707" t="s">
        <v>87</v>
      </c>
      <c r="F348" s="707" t="str">
        <f>VLOOKUP(E348,'HS Code'!$L$4:$O$65,2,0)</f>
        <v>Petroleum</v>
      </c>
      <c r="G348" s="707" t="s">
        <v>16132</v>
      </c>
      <c r="H348" s="707" t="s">
        <v>16076</v>
      </c>
      <c r="I348" s="707" t="s">
        <v>16077</v>
      </c>
      <c r="J348" s="708">
        <v>1662356</v>
      </c>
      <c r="K348" s="708">
        <v>1368898</v>
      </c>
      <c r="L348" s="708">
        <v>170923998.59999999</v>
      </c>
      <c r="M348" s="707" t="s">
        <v>16069</v>
      </c>
      <c r="N348" s="707" t="s">
        <v>16070</v>
      </c>
      <c r="P348" s="709">
        <f t="shared" si="5"/>
        <v>102.82033367100669</v>
      </c>
    </row>
    <row r="349" spans="1:16">
      <c r="A349" s="707">
        <v>2024</v>
      </c>
      <c r="B349" s="707">
        <v>2</v>
      </c>
      <c r="D349" s="707" t="s">
        <v>16085</v>
      </c>
      <c r="E349" s="707" t="s">
        <v>68</v>
      </c>
      <c r="F349" s="707" t="str">
        <f>VLOOKUP(E349,'HS Code'!$L$4:$O$65,2,0)</f>
        <v>Petroleum</v>
      </c>
      <c r="G349" s="707" t="s">
        <v>16130</v>
      </c>
      <c r="H349" s="707" t="s">
        <v>16116</v>
      </c>
      <c r="I349" s="707" t="s">
        <v>16077</v>
      </c>
      <c r="J349" s="708">
        <v>1198067</v>
      </c>
      <c r="K349" s="708">
        <v>893002</v>
      </c>
      <c r="L349" s="708">
        <v>125400100.59</v>
      </c>
      <c r="M349" s="707" t="s">
        <v>16069</v>
      </c>
      <c r="N349" s="707" t="s">
        <v>16070</v>
      </c>
      <c r="P349" s="709">
        <f t="shared" si="5"/>
        <v>104.66868763600033</v>
      </c>
    </row>
    <row r="350" spans="1:16">
      <c r="A350" s="707">
        <v>2024</v>
      </c>
      <c r="B350" s="707">
        <v>2</v>
      </c>
      <c r="D350" s="707" t="s">
        <v>16104</v>
      </c>
      <c r="E350" s="707" t="s">
        <v>68</v>
      </c>
      <c r="F350" s="707" t="str">
        <f>VLOOKUP(E350,'HS Code'!$L$4:$O$65,2,0)</f>
        <v>Petroleum</v>
      </c>
      <c r="G350" s="707" t="s">
        <v>16130</v>
      </c>
      <c r="H350" s="707" t="s">
        <v>16116</v>
      </c>
      <c r="I350" s="707" t="s">
        <v>16077</v>
      </c>
      <c r="J350" s="708">
        <v>158</v>
      </c>
      <c r="K350" s="708">
        <v>114</v>
      </c>
      <c r="L350" s="708">
        <v>18840</v>
      </c>
      <c r="M350" s="707" t="s">
        <v>16069</v>
      </c>
      <c r="N350" s="707" t="s">
        <v>16070</v>
      </c>
      <c r="P350" s="709">
        <f t="shared" si="5"/>
        <v>119.24050632911393</v>
      </c>
    </row>
    <row r="351" spans="1:16">
      <c r="A351" s="707">
        <v>2024</v>
      </c>
      <c r="B351" s="707">
        <v>2</v>
      </c>
      <c r="D351" s="707" t="s">
        <v>16104</v>
      </c>
      <c r="E351" s="707" t="s">
        <v>87</v>
      </c>
      <c r="F351" s="707" t="str">
        <f>VLOOKUP(E351,'HS Code'!$L$4:$O$65,2,0)</f>
        <v>Petroleum</v>
      </c>
      <c r="G351" s="707" t="s">
        <v>16132</v>
      </c>
      <c r="H351" s="707" t="s">
        <v>16076</v>
      </c>
      <c r="I351" s="707" t="s">
        <v>16077</v>
      </c>
      <c r="J351" s="708">
        <v>778212</v>
      </c>
      <c r="K351" s="708">
        <v>651582</v>
      </c>
      <c r="L351" s="708">
        <v>85381632.310000002</v>
      </c>
      <c r="M351" s="707" t="s">
        <v>16069</v>
      </c>
      <c r="N351" s="707" t="s">
        <v>16070</v>
      </c>
      <c r="P351" s="709">
        <f t="shared" si="5"/>
        <v>109.71513200773055</v>
      </c>
    </row>
    <row r="352" spans="1:16">
      <c r="A352" s="707">
        <v>2024</v>
      </c>
      <c r="B352" s="707">
        <v>2</v>
      </c>
      <c r="D352" s="707" t="s">
        <v>16111</v>
      </c>
      <c r="E352" s="707" t="s">
        <v>87</v>
      </c>
      <c r="F352" s="707" t="str">
        <f>VLOOKUP(E352,'HS Code'!$L$4:$O$65,2,0)</f>
        <v>Petroleum</v>
      </c>
      <c r="G352" s="707" t="s">
        <v>16132</v>
      </c>
      <c r="H352" s="707" t="s">
        <v>16076</v>
      </c>
      <c r="I352" s="707" t="s">
        <v>16077</v>
      </c>
      <c r="J352" s="708">
        <v>416827</v>
      </c>
      <c r="K352" s="708">
        <v>346024</v>
      </c>
      <c r="L352" s="708">
        <v>47842182.93</v>
      </c>
      <c r="M352" s="707" t="s">
        <v>16069</v>
      </c>
      <c r="N352" s="707" t="s">
        <v>16070</v>
      </c>
      <c r="P352" s="709">
        <f t="shared" si="5"/>
        <v>114.77707281438103</v>
      </c>
    </row>
    <row r="353" spans="1:16">
      <c r="A353" s="707">
        <v>2024</v>
      </c>
      <c r="B353" s="707">
        <v>2</v>
      </c>
      <c r="D353" s="707" t="s">
        <v>16112</v>
      </c>
      <c r="E353" s="707" t="s">
        <v>68</v>
      </c>
      <c r="F353" s="707" t="str">
        <f>VLOOKUP(E353,'HS Code'!$L$4:$O$65,2,0)</f>
        <v>Petroleum</v>
      </c>
      <c r="G353" s="707" t="s">
        <v>16130</v>
      </c>
      <c r="H353" s="707" t="s">
        <v>16116</v>
      </c>
      <c r="I353" s="707" t="s">
        <v>16077</v>
      </c>
      <c r="J353" s="708">
        <v>6961312</v>
      </c>
      <c r="K353" s="708">
        <v>5220433</v>
      </c>
      <c r="L353" s="708">
        <v>747283108.99000001</v>
      </c>
      <c r="M353" s="707" t="s">
        <v>16069</v>
      </c>
      <c r="N353" s="707" t="s">
        <v>16070</v>
      </c>
      <c r="P353" s="709">
        <f t="shared" si="5"/>
        <v>107.34802706587494</v>
      </c>
    </row>
    <row r="354" spans="1:16">
      <c r="A354" s="707">
        <v>2024</v>
      </c>
      <c r="B354" s="707">
        <v>2</v>
      </c>
      <c r="D354" s="707" t="s">
        <v>16113</v>
      </c>
      <c r="E354" s="707" t="s">
        <v>87</v>
      </c>
      <c r="F354" s="707" t="str">
        <f>VLOOKUP(E354,'HS Code'!$L$4:$O$65,2,0)</f>
        <v>Petroleum</v>
      </c>
      <c r="G354" s="707" t="s">
        <v>16132</v>
      </c>
      <c r="H354" s="707" t="s">
        <v>16076</v>
      </c>
      <c r="I354" s="707" t="s">
        <v>16077</v>
      </c>
      <c r="J354" s="708">
        <v>50772</v>
      </c>
      <c r="K354" s="708">
        <v>41492</v>
      </c>
      <c r="L354" s="708">
        <v>5927447.0599999996</v>
      </c>
      <c r="M354" s="707" t="s">
        <v>16069</v>
      </c>
      <c r="N354" s="707" t="s">
        <v>16070</v>
      </c>
      <c r="P354" s="709">
        <f t="shared" si="5"/>
        <v>116.74637713700464</v>
      </c>
    </row>
    <row r="355" spans="1:16">
      <c r="A355" s="707">
        <v>2024</v>
      </c>
      <c r="B355" s="707">
        <v>2</v>
      </c>
      <c r="D355" s="707" t="s">
        <v>16135</v>
      </c>
      <c r="E355" s="707" t="s">
        <v>87</v>
      </c>
      <c r="F355" s="707" t="str">
        <f>VLOOKUP(E355,'HS Code'!$L$4:$O$65,2,0)</f>
        <v>Petroleum</v>
      </c>
      <c r="G355" s="707" t="s">
        <v>16132</v>
      </c>
      <c r="H355" s="707" t="s">
        <v>16076</v>
      </c>
      <c r="I355" s="707" t="s">
        <v>16077</v>
      </c>
      <c r="J355" s="708">
        <v>39109</v>
      </c>
      <c r="K355" s="708">
        <v>32663</v>
      </c>
      <c r="L355" s="708">
        <v>4942680</v>
      </c>
      <c r="M355" s="707" t="s">
        <v>16069</v>
      </c>
      <c r="N355" s="707" t="s">
        <v>16070</v>
      </c>
      <c r="P355" s="709">
        <f t="shared" si="5"/>
        <v>126.3821626735534</v>
      </c>
    </row>
    <row r="356" spans="1:16">
      <c r="A356" s="707">
        <v>2024</v>
      </c>
      <c r="B356" s="707">
        <v>2</v>
      </c>
      <c r="D356" s="707" t="s">
        <v>16136</v>
      </c>
      <c r="E356" s="707" t="s">
        <v>68</v>
      </c>
      <c r="F356" s="707" t="str">
        <f>VLOOKUP(E356,'HS Code'!$L$4:$O$65,2,0)</f>
        <v>Petroleum</v>
      </c>
      <c r="G356" s="707" t="s">
        <v>16130</v>
      </c>
      <c r="H356" s="707" t="s">
        <v>16116</v>
      </c>
      <c r="I356" s="707" t="s">
        <v>16077</v>
      </c>
      <c r="J356" s="708">
        <v>79316</v>
      </c>
      <c r="K356" s="708">
        <v>58500</v>
      </c>
      <c r="L356" s="708">
        <v>8345560</v>
      </c>
      <c r="M356" s="707" t="s">
        <v>16069</v>
      </c>
      <c r="N356" s="707" t="s">
        <v>16070</v>
      </c>
      <c r="P356" s="709">
        <f t="shared" si="5"/>
        <v>105.2191235059761</v>
      </c>
    </row>
    <row r="357" spans="1:16">
      <c r="A357" s="707">
        <v>2024</v>
      </c>
      <c r="B357" s="707">
        <v>2</v>
      </c>
      <c r="D357" s="707" t="s">
        <v>16074</v>
      </c>
      <c r="E357" s="707" t="s">
        <v>113</v>
      </c>
      <c r="F357" s="707" t="str">
        <f>VLOOKUP(E357,'HS Code'!$L$4:$O$65,2,0)</f>
        <v>Petroleum</v>
      </c>
      <c r="G357" s="707" t="s">
        <v>16081</v>
      </c>
      <c r="H357" s="707" t="s">
        <v>16076</v>
      </c>
      <c r="I357" s="707" t="s">
        <v>16077</v>
      </c>
      <c r="J357" s="708">
        <v>90000</v>
      </c>
      <c r="K357" s="708">
        <v>79200</v>
      </c>
      <c r="L357" s="708">
        <v>11835982.67</v>
      </c>
      <c r="M357" s="707" t="s">
        <v>16069</v>
      </c>
      <c r="N357" s="707" t="s">
        <v>16070</v>
      </c>
      <c r="P357" s="709">
        <f t="shared" si="5"/>
        <v>131.51091855555555</v>
      </c>
    </row>
    <row r="358" spans="1:16">
      <c r="A358" s="707">
        <v>2024</v>
      </c>
      <c r="B358" s="707">
        <v>2</v>
      </c>
      <c r="D358" s="707" t="s">
        <v>16103</v>
      </c>
      <c r="E358" s="707" t="s">
        <v>113</v>
      </c>
      <c r="F358" s="707" t="str">
        <f>VLOOKUP(E358,'HS Code'!$L$4:$O$65,2,0)</f>
        <v>Petroleum</v>
      </c>
      <c r="G358" s="707" t="s">
        <v>16081</v>
      </c>
      <c r="H358" s="707" t="s">
        <v>16076</v>
      </c>
      <c r="I358" s="707" t="s">
        <v>16077</v>
      </c>
      <c r="J358" s="708">
        <v>2746970</v>
      </c>
      <c r="K358" s="708">
        <v>2417635</v>
      </c>
      <c r="L358" s="708">
        <v>451385881</v>
      </c>
      <c r="M358" s="707" t="s">
        <v>16069</v>
      </c>
      <c r="N358" s="707" t="s">
        <v>16070</v>
      </c>
      <c r="P358" s="709">
        <f t="shared" si="5"/>
        <v>164.32137263967206</v>
      </c>
    </row>
    <row r="359" spans="1:16">
      <c r="A359" s="707">
        <v>2024</v>
      </c>
      <c r="B359" s="707">
        <v>2</v>
      </c>
      <c r="D359" s="707" t="s">
        <v>16112</v>
      </c>
      <c r="E359" s="707" t="s">
        <v>113</v>
      </c>
      <c r="F359" s="707" t="str">
        <f>VLOOKUP(E359,'HS Code'!$L$4:$O$65,2,0)</f>
        <v>Petroleum</v>
      </c>
      <c r="G359" s="707" t="s">
        <v>16081</v>
      </c>
      <c r="H359" s="707" t="s">
        <v>16076</v>
      </c>
      <c r="I359" s="707" t="s">
        <v>16077</v>
      </c>
      <c r="J359" s="708">
        <v>7863118</v>
      </c>
      <c r="K359" s="708">
        <v>6848651</v>
      </c>
      <c r="L359" s="708">
        <v>1307651024.9000001</v>
      </c>
      <c r="M359" s="707" t="s">
        <v>16069</v>
      </c>
      <c r="N359" s="707" t="s">
        <v>16070</v>
      </c>
      <c r="P359" s="709">
        <f t="shared" si="5"/>
        <v>166.30184424295808</v>
      </c>
    </row>
    <row r="360" spans="1:16">
      <c r="A360" s="707">
        <v>2024</v>
      </c>
      <c r="B360" s="707">
        <v>2</v>
      </c>
      <c r="D360" s="707" t="s">
        <v>16174</v>
      </c>
      <c r="E360" s="707" t="s">
        <v>113</v>
      </c>
      <c r="F360" s="707" t="str">
        <f>VLOOKUP(E360,'HS Code'!$L$4:$O$65,2,0)</f>
        <v>Petroleum</v>
      </c>
      <c r="G360" s="707" t="s">
        <v>16081</v>
      </c>
      <c r="H360" s="707" t="s">
        <v>16076</v>
      </c>
      <c r="I360" s="707" t="s">
        <v>16077</v>
      </c>
      <c r="J360" s="708">
        <v>23553</v>
      </c>
      <c r="K360" s="708">
        <v>19960</v>
      </c>
      <c r="L360" s="708">
        <v>2685710.63</v>
      </c>
      <c r="M360" s="707" t="s">
        <v>16069</v>
      </c>
      <c r="N360" s="707" t="s">
        <v>16070</v>
      </c>
      <c r="P360" s="709">
        <f t="shared" si="5"/>
        <v>114.0283883157135</v>
      </c>
    </row>
    <row r="361" spans="1:16">
      <c r="A361" s="707">
        <v>2024</v>
      </c>
      <c r="B361" s="707">
        <v>2</v>
      </c>
      <c r="D361" s="707" t="s">
        <v>16169</v>
      </c>
      <c r="E361" s="707" t="s">
        <v>101</v>
      </c>
      <c r="F361" s="707" t="str">
        <f>VLOOKUP(E361,'HS Code'!$L$4:$O$65,2,0)</f>
        <v>Petroleum</v>
      </c>
      <c r="G361" s="707" t="s">
        <v>16078</v>
      </c>
      <c r="H361" s="707" t="s">
        <v>16076</v>
      </c>
      <c r="I361" s="707" t="s">
        <v>10899</v>
      </c>
      <c r="J361" s="708">
        <v>40</v>
      </c>
      <c r="K361" s="708">
        <v>40</v>
      </c>
      <c r="L361" s="708">
        <v>6513.88</v>
      </c>
      <c r="M361" s="707" t="s">
        <v>16069</v>
      </c>
      <c r="N361" s="707" t="s">
        <v>16070</v>
      </c>
      <c r="P361" s="709">
        <f t="shared" si="5"/>
        <v>162.84700000000001</v>
      </c>
    </row>
    <row r="362" spans="1:16">
      <c r="A362" s="707">
        <v>2024</v>
      </c>
      <c r="B362" s="707">
        <v>2</v>
      </c>
      <c r="D362" s="707" t="s">
        <v>16103</v>
      </c>
      <c r="E362" s="707" t="s">
        <v>99</v>
      </c>
      <c r="F362" s="707" t="str">
        <f>VLOOKUP(E362,'HS Code'!$L$4:$O$65,2,0)</f>
        <v>Petroleum</v>
      </c>
      <c r="G362" s="707" t="s">
        <v>16075</v>
      </c>
      <c r="H362" s="707" t="s">
        <v>16076</v>
      </c>
      <c r="I362" s="707" t="s">
        <v>16077</v>
      </c>
      <c r="J362" s="708">
        <v>9</v>
      </c>
      <c r="K362" s="708">
        <v>9</v>
      </c>
      <c r="L362" s="708">
        <v>84686.21</v>
      </c>
      <c r="M362" s="707" t="s">
        <v>16069</v>
      </c>
      <c r="N362" s="707" t="s">
        <v>16070</v>
      </c>
      <c r="P362" s="709">
        <f t="shared" si="5"/>
        <v>9409.5788888888892</v>
      </c>
    </row>
    <row r="363" spans="1:16">
      <c r="A363" s="707">
        <v>2024</v>
      </c>
      <c r="B363" s="707">
        <v>2</v>
      </c>
      <c r="D363" s="707" t="s">
        <v>16103</v>
      </c>
      <c r="E363" s="707" t="s">
        <v>101</v>
      </c>
      <c r="F363" s="707" t="str">
        <f>VLOOKUP(E363,'HS Code'!$L$4:$O$65,2,0)</f>
        <v>Petroleum</v>
      </c>
      <c r="G363" s="707" t="s">
        <v>16078</v>
      </c>
      <c r="H363" s="707" t="s">
        <v>16076</v>
      </c>
      <c r="I363" s="707" t="s">
        <v>10899</v>
      </c>
      <c r="J363" s="708">
        <v>1</v>
      </c>
      <c r="K363" s="708">
        <v>1</v>
      </c>
      <c r="L363" s="708">
        <v>36566.6</v>
      </c>
      <c r="M363" s="707" t="s">
        <v>16069</v>
      </c>
      <c r="N363" s="707" t="s">
        <v>16070</v>
      </c>
      <c r="P363" s="709">
        <f t="shared" si="5"/>
        <v>36566.6</v>
      </c>
    </row>
    <row r="364" spans="1:16">
      <c r="A364" s="707">
        <v>2024</v>
      </c>
      <c r="B364" s="707">
        <v>2</v>
      </c>
      <c r="D364" s="707" t="s">
        <v>16122</v>
      </c>
      <c r="E364" s="707" t="s">
        <v>99</v>
      </c>
      <c r="F364" s="707" t="str">
        <f>VLOOKUP(E364,'HS Code'!$L$4:$O$65,2,0)</f>
        <v>Petroleum</v>
      </c>
      <c r="G364" s="707" t="s">
        <v>16075</v>
      </c>
      <c r="H364" s="707" t="s">
        <v>16076</v>
      </c>
      <c r="I364" s="707" t="s">
        <v>16077</v>
      </c>
      <c r="J364" s="708">
        <v>2</v>
      </c>
      <c r="K364" s="708">
        <v>0.95</v>
      </c>
      <c r="L364" s="708">
        <v>14572.34</v>
      </c>
      <c r="M364" s="707" t="s">
        <v>16069</v>
      </c>
      <c r="N364" s="707" t="s">
        <v>16070</v>
      </c>
      <c r="P364" s="709">
        <f t="shared" si="5"/>
        <v>7286.17</v>
      </c>
    </row>
    <row r="365" spans="1:16">
      <c r="A365" s="707">
        <v>2024</v>
      </c>
      <c r="B365" s="707">
        <v>2</v>
      </c>
      <c r="D365" s="707" t="s">
        <v>16100</v>
      </c>
      <c r="E365" s="707" t="s">
        <v>113</v>
      </c>
      <c r="F365" s="707" t="str">
        <f>VLOOKUP(E365,'HS Code'!$L$4:$O$65,2,0)</f>
        <v>Petroleum</v>
      </c>
      <c r="G365" s="707" t="s">
        <v>16081</v>
      </c>
      <c r="H365" s="707" t="s">
        <v>16076</v>
      </c>
      <c r="I365" s="707" t="s">
        <v>16077</v>
      </c>
      <c r="J365" s="708">
        <v>20</v>
      </c>
      <c r="K365" s="708">
        <v>19.399999999999999</v>
      </c>
      <c r="L365" s="708">
        <v>32727.94</v>
      </c>
      <c r="M365" s="707" t="s">
        <v>16069</v>
      </c>
      <c r="N365" s="707" t="s">
        <v>16070</v>
      </c>
      <c r="P365" s="709">
        <f t="shared" si="5"/>
        <v>1636.3969999999999</v>
      </c>
    </row>
    <row r="366" spans="1:16">
      <c r="A366" s="707">
        <v>2024</v>
      </c>
      <c r="B366" s="707">
        <v>2</v>
      </c>
      <c r="D366" s="707" t="s">
        <v>16103</v>
      </c>
      <c r="E366" s="707" t="s">
        <v>99</v>
      </c>
      <c r="F366" s="707" t="str">
        <f>VLOOKUP(E366,'HS Code'!$L$4:$O$65,2,0)</f>
        <v>Petroleum</v>
      </c>
      <c r="G366" s="707" t="s">
        <v>16075</v>
      </c>
      <c r="H366" s="707" t="s">
        <v>16076</v>
      </c>
      <c r="I366" s="707" t="s">
        <v>16077</v>
      </c>
      <c r="J366" s="708">
        <v>21</v>
      </c>
      <c r="K366" s="708">
        <v>20.8</v>
      </c>
      <c r="L366" s="708">
        <v>43608.28</v>
      </c>
      <c r="M366" s="707" t="s">
        <v>16069</v>
      </c>
      <c r="N366" s="707" t="s">
        <v>16070</v>
      </c>
      <c r="P366" s="709">
        <f t="shared" si="5"/>
        <v>2076.5847619047618</v>
      </c>
    </row>
    <row r="367" spans="1:16">
      <c r="A367" s="707">
        <v>2024</v>
      </c>
      <c r="B367" s="707">
        <v>2</v>
      </c>
      <c r="D367" s="707" t="s">
        <v>16071</v>
      </c>
      <c r="E367" s="707" t="s">
        <v>101</v>
      </c>
      <c r="F367" s="707" t="str">
        <f>VLOOKUP(E367,'HS Code'!$L$4:$O$65,2,0)</f>
        <v>Petroleum</v>
      </c>
      <c r="G367" s="707" t="s">
        <v>16078</v>
      </c>
      <c r="H367" s="707" t="s">
        <v>16076</v>
      </c>
      <c r="I367" s="707" t="s">
        <v>10899</v>
      </c>
      <c r="J367" s="708">
        <v>6</v>
      </c>
      <c r="K367" s="708">
        <v>6</v>
      </c>
      <c r="L367" s="708">
        <v>37529.33</v>
      </c>
      <c r="M367" s="707" t="s">
        <v>16069</v>
      </c>
      <c r="N367" s="707" t="s">
        <v>16070</v>
      </c>
      <c r="P367" s="709">
        <f t="shared" si="5"/>
        <v>6254.8883333333333</v>
      </c>
    </row>
    <row r="368" spans="1:16">
      <c r="A368" s="707">
        <v>2024</v>
      </c>
      <c r="B368" s="707">
        <v>2</v>
      </c>
      <c r="D368" s="707" t="s">
        <v>16112</v>
      </c>
      <c r="E368" s="707" t="s">
        <v>127</v>
      </c>
      <c r="F368" s="707">
        <f>VLOOKUP(E368,'HS Code'!$L$4:$O$65,2,0)</f>
        <v>0</v>
      </c>
      <c r="G368" s="707" t="s">
        <v>16175</v>
      </c>
      <c r="H368" s="707" t="s">
        <v>16076</v>
      </c>
      <c r="I368" s="707" t="s">
        <v>10899</v>
      </c>
      <c r="J368" s="708">
        <v>3.6</v>
      </c>
      <c r="K368" s="708">
        <v>3.6</v>
      </c>
      <c r="L368" s="708">
        <v>293.14999999999998</v>
      </c>
      <c r="M368" s="707" t="s">
        <v>16069</v>
      </c>
      <c r="N368" s="707" t="s">
        <v>16070</v>
      </c>
      <c r="P368" s="709">
        <f t="shared" si="5"/>
        <v>81.430555555555543</v>
      </c>
    </row>
    <row r="369" spans="1:16">
      <c r="A369" s="707">
        <v>2024</v>
      </c>
      <c r="B369" s="707">
        <v>2</v>
      </c>
      <c r="D369" s="707" t="s">
        <v>16122</v>
      </c>
      <c r="E369" s="707" t="s">
        <v>99</v>
      </c>
      <c r="F369" s="707" t="str">
        <f>VLOOKUP(E369,'HS Code'!$L$4:$O$65,2,0)</f>
        <v>Petroleum</v>
      </c>
      <c r="G369" s="707" t="s">
        <v>16075</v>
      </c>
      <c r="H369" s="707" t="s">
        <v>16076</v>
      </c>
      <c r="I369" s="707" t="s">
        <v>16077</v>
      </c>
      <c r="J369" s="708">
        <v>3</v>
      </c>
      <c r="K369" s="708">
        <v>0.4</v>
      </c>
      <c r="L369" s="708">
        <v>17421.71</v>
      </c>
      <c r="M369" s="707" t="s">
        <v>16069</v>
      </c>
      <c r="N369" s="707" t="s">
        <v>16070</v>
      </c>
      <c r="P369" s="709">
        <f t="shared" si="5"/>
        <v>5807.2366666666667</v>
      </c>
    </row>
    <row r="370" spans="1:16">
      <c r="A370" s="707">
        <v>2024</v>
      </c>
      <c r="B370" s="707">
        <v>2</v>
      </c>
      <c r="D370" s="707" t="s">
        <v>16121</v>
      </c>
      <c r="E370" s="707" t="s">
        <v>22</v>
      </c>
      <c r="F370" s="707" t="str">
        <f>VLOOKUP(E370,'HS Code'!$L$4:$O$65,2,0)</f>
        <v>Coal and Coke</v>
      </c>
      <c r="G370" s="707" t="s">
        <v>16125</v>
      </c>
      <c r="H370" s="707" t="s">
        <v>16126</v>
      </c>
      <c r="I370" s="707" t="s">
        <v>10899</v>
      </c>
      <c r="J370" s="708">
        <v>30000</v>
      </c>
      <c r="K370" s="708">
        <v>30000</v>
      </c>
      <c r="L370" s="708">
        <v>216835.11</v>
      </c>
      <c r="M370" s="707" t="s">
        <v>16069</v>
      </c>
      <c r="N370" s="707" t="s">
        <v>16070</v>
      </c>
      <c r="P370" s="709">
        <f t="shared" si="5"/>
        <v>7.2278369999999992</v>
      </c>
    </row>
    <row r="371" spans="1:16">
      <c r="A371" s="707">
        <v>2024</v>
      </c>
      <c r="B371" s="707">
        <v>2</v>
      </c>
      <c r="D371" s="707" t="s">
        <v>16096</v>
      </c>
      <c r="E371" s="707" t="s">
        <v>142</v>
      </c>
      <c r="F371" s="707">
        <f>VLOOKUP(E371,'HS Code'!$L$4:$O$65,2,0)</f>
        <v>0</v>
      </c>
      <c r="G371" s="707" t="s">
        <v>16141</v>
      </c>
      <c r="H371" s="707" t="s">
        <v>16073</v>
      </c>
      <c r="I371" s="707" t="s">
        <v>10899</v>
      </c>
      <c r="J371" s="708">
        <v>10505</v>
      </c>
      <c r="K371" s="708">
        <v>10505</v>
      </c>
      <c r="L371" s="708">
        <v>3793597.42</v>
      </c>
      <c r="M371" s="707" t="s">
        <v>16069</v>
      </c>
      <c r="N371" s="707" t="s">
        <v>16070</v>
      </c>
      <c r="P371" s="709">
        <f t="shared" si="5"/>
        <v>361.12302903379344</v>
      </c>
    </row>
    <row r="372" spans="1:16">
      <c r="A372" s="707">
        <v>2024</v>
      </c>
      <c r="B372" s="707">
        <v>2</v>
      </c>
      <c r="D372" s="707" t="s">
        <v>16104</v>
      </c>
      <c r="E372" s="707" t="s">
        <v>142</v>
      </c>
      <c r="F372" s="707">
        <f>VLOOKUP(E372,'HS Code'!$L$4:$O$65,2,0)</f>
        <v>0</v>
      </c>
      <c r="G372" s="707" t="s">
        <v>16141</v>
      </c>
      <c r="H372" s="707" t="s">
        <v>16073</v>
      </c>
      <c r="I372" s="707" t="s">
        <v>10899</v>
      </c>
      <c r="J372" s="708">
        <v>5187</v>
      </c>
      <c r="K372" s="708">
        <v>5187</v>
      </c>
      <c r="L372" s="708">
        <v>1257553.28</v>
      </c>
      <c r="M372" s="707" t="s">
        <v>16069</v>
      </c>
      <c r="N372" s="707" t="s">
        <v>16070</v>
      </c>
      <c r="P372" s="709">
        <f t="shared" si="5"/>
        <v>242.44327742433006</v>
      </c>
    </row>
    <row r="373" spans="1:16">
      <c r="A373" s="707">
        <v>2024</v>
      </c>
      <c r="B373" s="707">
        <v>2</v>
      </c>
      <c r="D373" s="707" t="s">
        <v>16104</v>
      </c>
      <c r="E373" s="707" t="s">
        <v>145</v>
      </c>
      <c r="F373" s="707">
        <f>VLOOKUP(E373,'HS Code'!$L$4:$O$65,2,0)</f>
        <v>0</v>
      </c>
      <c r="G373" s="707" t="s">
        <v>16094</v>
      </c>
      <c r="H373" s="707" t="s">
        <v>16073</v>
      </c>
      <c r="I373" s="707" t="s">
        <v>10899</v>
      </c>
      <c r="J373" s="708">
        <v>5330</v>
      </c>
      <c r="K373" s="708">
        <v>5330</v>
      </c>
      <c r="L373" s="708">
        <v>1357792.25</v>
      </c>
      <c r="M373" s="707" t="s">
        <v>16069</v>
      </c>
      <c r="N373" s="707" t="s">
        <v>16070</v>
      </c>
      <c r="P373" s="709">
        <f t="shared" si="5"/>
        <v>254.7452626641651</v>
      </c>
    </row>
    <row r="374" spans="1:16">
      <c r="A374" s="707">
        <v>2024</v>
      </c>
      <c r="B374" s="707">
        <v>2</v>
      </c>
      <c r="D374" s="707" t="s">
        <v>16104</v>
      </c>
      <c r="E374" s="707" t="s">
        <v>148</v>
      </c>
      <c r="F374" s="707">
        <f>VLOOKUP(E374,'HS Code'!$L$4:$O$65,2,0)</f>
        <v>0</v>
      </c>
      <c r="G374" s="707" t="s">
        <v>16082</v>
      </c>
      <c r="H374" s="707" t="s">
        <v>16073</v>
      </c>
      <c r="I374" s="707" t="s">
        <v>10899</v>
      </c>
      <c r="J374" s="708">
        <v>3795.5</v>
      </c>
      <c r="K374" s="708">
        <v>3795.5</v>
      </c>
      <c r="L374" s="708">
        <v>857482.09</v>
      </c>
      <c r="M374" s="707" t="s">
        <v>16069</v>
      </c>
      <c r="N374" s="707" t="s">
        <v>16070</v>
      </c>
      <c r="P374" s="709">
        <f t="shared" si="5"/>
        <v>225.92071927282308</v>
      </c>
    </row>
    <row r="375" spans="1:16">
      <c r="A375" s="707">
        <v>2024</v>
      </c>
      <c r="B375" s="707">
        <v>2</v>
      </c>
      <c r="D375" s="707" t="s">
        <v>16104</v>
      </c>
      <c r="E375" s="707" t="s">
        <v>48</v>
      </c>
      <c r="F375" s="707" t="str">
        <f>VLOOKUP(E375,'HS Code'!$L$4:$O$65,2,0)</f>
        <v>Oils</v>
      </c>
      <c r="G375" s="707" t="s">
        <v>16089</v>
      </c>
      <c r="H375" s="707" t="s">
        <v>16073</v>
      </c>
      <c r="I375" s="707" t="s">
        <v>10899</v>
      </c>
      <c r="J375" s="708">
        <v>24300</v>
      </c>
      <c r="K375" s="708">
        <v>24300</v>
      </c>
      <c r="L375" s="708">
        <v>4545329.28</v>
      </c>
      <c r="M375" s="707" t="s">
        <v>16069</v>
      </c>
      <c r="N375" s="707" t="s">
        <v>16070</v>
      </c>
      <c r="P375" s="709">
        <f t="shared" si="5"/>
        <v>187.05058765432099</v>
      </c>
    </row>
    <row r="376" spans="1:16">
      <c r="A376" s="707">
        <v>2024</v>
      </c>
      <c r="B376" s="707">
        <v>2</v>
      </c>
      <c r="D376" s="707" t="s">
        <v>16096</v>
      </c>
      <c r="E376" s="707" t="s">
        <v>101</v>
      </c>
      <c r="F376" s="707" t="str">
        <f>VLOOKUP(E376,'HS Code'!$L$4:$O$65,2,0)</f>
        <v>Petroleum</v>
      </c>
      <c r="G376" s="707" t="s">
        <v>16078</v>
      </c>
      <c r="H376" s="707" t="s">
        <v>16076</v>
      </c>
      <c r="I376" s="707" t="s">
        <v>10899</v>
      </c>
      <c r="J376" s="708">
        <v>1</v>
      </c>
      <c r="K376" s="708">
        <v>1</v>
      </c>
      <c r="L376" s="708">
        <v>53996.02</v>
      </c>
      <c r="M376" s="707" t="s">
        <v>16069</v>
      </c>
      <c r="N376" s="707" t="s">
        <v>16070</v>
      </c>
      <c r="P376" s="709">
        <f t="shared" si="5"/>
        <v>53996.02</v>
      </c>
    </row>
    <row r="377" spans="1:16">
      <c r="A377" s="707">
        <v>2024</v>
      </c>
      <c r="B377" s="707">
        <v>2</v>
      </c>
      <c r="D377" s="707" t="s">
        <v>16101</v>
      </c>
      <c r="E377" s="707" t="s">
        <v>28</v>
      </c>
      <c r="F377" s="707" t="str">
        <f>VLOOKUP(E377,'HS Code'!$L$4:$O$65,2,0)</f>
        <v>Coal and Coke</v>
      </c>
      <c r="G377" s="707" t="s">
        <v>16143</v>
      </c>
      <c r="H377" s="707" t="s">
        <v>16126</v>
      </c>
      <c r="I377" s="707" t="s">
        <v>10899</v>
      </c>
      <c r="J377" s="708">
        <v>73650</v>
      </c>
      <c r="K377" s="708">
        <v>73650</v>
      </c>
      <c r="L377" s="708">
        <v>4284606.47</v>
      </c>
      <c r="M377" s="707" t="s">
        <v>16069</v>
      </c>
      <c r="N377" s="707" t="s">
        <v>16070</v>
      </c>
      <c r="P377" s="709">
        <f t="shared" si="5"/>
        <v>58.175240597420228</v>
      </c>
    </row>
    <row r="378" spans="1:16">
      <c r="A378" s="707">
        <v>2024</v>
      </c>
      <c r="B378" s="707">
        <v>2</v>
      </c>
      <c r="D378" s="707" t="s">
        <v>16176</v>
      </c>
      <c r="E378" s="707" t="s">
        <v>28</v>
      </c>
      <c r="F378" s="707" t="str">
        <f>VLOOKUP(E378,'HS Code'!$L$4:$O$65,2,0)</f>
        <v>Coal and Coke</v>
      </c>
      <c r="G378" s="707" t="s">
        <v>16143</v>
      </c>
      <c r="H378" s="707" t="s">
        <v>16126</v>
      </c>
      <c r="I378" s="707" t="s">
        <v>10899</v>
      </c>
      <c r="J378" s="708">
        <v>49670</v>
      </c>
      <c r="K378" s="708">
        <v>49670</v>
      </c>
      <c r="L378" s="708">
        <v>2909761.25</v>
      </c>
      <c r="M378" s="707" t="s">
        <v>16069</v>
      </c>
      <c r="N378" s="707" t="s">
        <v>16070</v>
      </c>
      <c r="P378" s="709">
        <f t="shared" si="5"/>
        <v>58.581865311052951</v>
      </c>
    </row>
    <row r="379" spans="1:16">
      <c r="A379" s="707">
        <v>2024</v>
      </c>
      <c r="B379" s="707">
        <v>2</v>
      </c>
      <c r="D379" s="707" t="s">
        <v>16142</v>
      </c>
      <c r="E379" s="707" t="s">
        <v>28</v>
      </c>
      <c r="F379" s="707" t="str">
        <f>VLOOKUP(E379,'HS Code'!$L$4:$O$65,2,0)</f>
        <v>Coal and Coke</v>
      </c>
      <c r="G379" s="707" t="s">
        <v>16143</v>
      </c>
      <c r="H379" s="707" t="s">
        <v>16126</v>
      </c>
      <c r="I379" s="707" t="s">
        <v>10899</v>
      </c>
      <c r="J379" s="708">
        <v>150000</v>
      </c>
      <c r="K379" s="708">
        <v>150000</v>
      </c>
      <c r="L379" s="708">
        <v>7958232.1900000004</v>
      </c>
      <c r="M379" s="707" t="s">
        <v>16069</v>
      </c>
      <c r="N379" s="707" t="s">
        <v>16070</v>
      </c>
      <c r="P379" s="709">
        <f t="shared" si="5"/>
        <v>53.054881266666669</v>
      </c>
    </row>
    <row r="380" spans="1:16">
      <c r="A380" s="707">
        <v>2024</v>
      </c>
      <c r="B380" s="707">
        <v>2</v>
      </c>
      <c r="D380" s="707" t="s">
        <v>16112</v>
      </c>
      <c r="E380" s="707" t="s">
        <v>28</v>
      </c>
      <c r="F380" s="707" t="str">
        <f>VLOOKUP(E380,'HS Code'!$L$4:$O$65,2,0)</f>
        <v>Coal and Coke</v>
      </c>
      <c r="G380" s="707" t="s">
        <v>16143</v>
      </c>
      <c r="H380" s="707" t="s">
        <v>16126</v>
      </c>
      <c r="I380" s="707" t="s">
        <v>10899</v>
      </c>
      <c r="J380" s="708">
        <v>25000</v>
      </c>
      <c r="K380" s="708">
        <v>25000</v>
      </c>
      <c r="L380" s="708">
        <v>1930516.28</v>
      </c>
      <c r="M380" s="707" t="s">
        <v>16069</v>
      </c>
      <c r="N380" s="707" t="s">
        <v>16070</v>
      </c>
      <c r="P380" s="709">
        <f t="shared" si="5"/>
        <v>77.220651200000006</v>
      </c>
    </row>
    <row r="381" spans="1:16">
      <c r="A381" s="707">
        <v>2024</v>
      </c>
      <c r="B381" s="707">
        <v>2</v>
      </c>
      <c r="D381" s="707" t="s">
        <v>16124</v>
      </c>
      <c r="E381" s="707" t="s">
        <v>99</v>
      </c>
      <c r="F381" s="707" t="str">
        <f>VLOOKUP(E381,'HS Code'!$L$4:$O$65,2,0)</f>
        <v>Petroleum</v>
      </c>
      <c r="G381" s="707" t="s">
        <v>16075</v>
      </c>
      <c r="H381" s="707" t="s">
        <v>16076</v>
      </c>
      <c r="I381" s="707" t="s">
        <v>16077</v>
      </c>
      <c r="J381" s="708">
        <v>17</v>
      </c>
      <c r="K381" s="708">
        <v>17</v>
      </c>
      <c r="L381" s="708">
        <v>95944.44</v>
      </c>
      <c r="M381" s="707" t="s">
        <v>16069</v>
      </c>
      <c r="N381" s="707" t="s">
        <v>16070</v>
      </c>
      <c r="P381" s="709">
        <f t="shared" si="5"/>
        <v>5643.7905882352943</v>
      </c>
    </row>
    <row r="382" spans="1:16">
      <c r="A382" s="707">
        <v>2024</v>
      </c>
      <c r="B382" s="707">
        <v>2</v>
      </c>
      <c r="D382" s="707" t="s">
        <v>16074</v>
      </c>
      <c r="E382" s="707" t="s">
        <v>68</v>
      </c>
      <c r="F382" s="707" t="str">
        <f>VLOOKUP(E382,'HS Code'!$L$4:$O$65,2,0)</f>
        <v>Petroleum</v>
      </c>
      <c r="G382" s="707" t="s">
        <v>16130</v>
      </c>
      <c r="H382" s="707" t="s">
        <v>16116</v>
      </c>
      <c r="I382" s="707" t="s">
        <v>16077</v>
      </c>
      <c r="J382" s="708">
        <v>27174</v>
      </c>
      <c r="K382" s="708">
        <v>20000</v>
      </c>
      <c r="L382" s="708">
        <v>2930664.91</v>
      </c>
      <c r="M382" s="707" t="s">
        <v>16069</v>
      </c>
      <c r="N382" s="707" t="s">
        <v>16070</v>
      </c>
      <c r="P382" s="709">
        <f t="shared" si="5"/>
        <v>107.84812357400457</v>
      </c>
    </row>
    <row r="383" spans="1:16">
      <c r="A383" s="707">
        <v>2024</v>
      </c>
      <c r="B383" s="707">
        <v>2</v>
      </c>
      <c r="D383" s="707" t="s">
        <v>16111</v>
      </c>
      <c r="E383" s="707" t="s">
        <v>87</v>
      </c>
      <c r="F383" s="707" t="str">
        <f>VLOOKUP(E383,'HS Code'!$L$4:$O$65,2,0)</f>
        <v>Petroleum</v>
      </c>
      <c r="G383" s="707" t="s">
        <v>16132</v>
      </c>
      <c r="H383" s="707" t="s">
        <v>16076</v>
      </c>
      <c r="I383" s="707" t="s">
        <v>16077</v>
      </c>
      <c r="J383" s="708">
        <v>36228</v>
      </c>
      <c r="K383" s="708">
        <v>30000</v>
      </c>
      <c r="L383" s="708">
        <v>4172521.26</v>
      </c>
      <c r="M383" s="707" t="s">
        <v>16069</v>
      </c>
      <c r="N383" s="707" t="s">
        <v>16070</v>
      </c>
      <c r="P383" s="709">
        <f t="shared" si="5"/>
        <v>115.1739334216628</v>
      </c>
    </row>
    <row r="384" spans="1:16">
      <c r="A384" s="707">
        <v>2024</v>
      </c>
      <c r="B384" s="707">
        <v>2</v>
      </c>
      <c r="D384" s="707" t="s">
        <v>16113</v>
      </c>
      <c r="E384" s="707" t="s">
        <v>83</v>
      </c>
      <c r="F384" s="707" t="str">
        <f>VLOOKUP(E384,'HS Code'!$L$4:$O$65,2,0)</f>
        <v>Petroleum</v>
      </c>
      <c r="G384" s="707" t="s">
        <v>16131</v>
      </c>
      <c r="H384" s="707" t="s">
        <v>16076</v>
      </c>
      <c r="I384" s="707" t="s">
        <v>16077</v>
      </c>
      <c r="J384" s="708">
        <v>213651</v>
      </c>
      <c r="K384" s="708">
        <v>167310</v>
      </c>
      <c r="L384" s="708">
        <v>24162465.399999999</v>
      </c>
      <c r="M384" s="707" t="s">
        <v>16069</v>
      </c>
      <c r="N384" s="707" t="s">
        <v>16070</v>
      </c>
      <c r="P384" s="709">
        <f t="shared" si="5"/>
        <v>113.09315378818727</v>
      </c>
    </row>
    <row r="385" spans="1:16">
      <c r="A385" s="707">
        <v>2024</v>
      </c>
      <c r="B385" s="707">
        <v>2</v>
      </c>
      <c r="D385" s="707" t="s">
        <v>16074</v>
      </c>
      <c r="E385" s="707" t="s">
        <v>68</v>
      </c>
      <c r="F385" s="707" t="str">
        <f>VLOOKUP(E385,'HS Code'!$L$4:$O$65,2,0)</f>
        <v>Petroleum</v>
      </c>
      <c r="G385" s="707" t="s">
        <v>16130</v>
      </c>
      <c r="H385" s="707" t="s">
        <v>16116</v>
      </c>
      <c r="I385" s="707" t="s">
        <v>16077</v>
      </c>
      <c r="J385" s="708">
        <v>75278217</v>
      </c>
      <c r="K385" s="708">
        <v>55618254</v>
      </c>
      <c r="L385" s="708">
        <v>7615145818</v>
      </c>
      <c r="M385" s="707" t="s">
        <v>16069</v>
      </c>
      <c r="N385" s="707" t="s">
        <v>16070</v>
      </c>
      <c r="P385" s="709">
        <f t="shared" si="5"/>
        <v>101.16001841542023</v>
      </c>
    </row>
    <row r="386" spans="1:16">
      <c r="A386" s="707">
        <v>2024</v>
      </c>
      <c r="B386" s="707">
        <v>2</v>
      </c>
      <c r="D386" s="707" t="s">
        <v>16074</v>
      </c>
      <c r="E386" s="707" t="s">
        <v>83</v>
      </c>
      <c r="F386" s="707" t="str">
        <f>VLOOKUP(E386,'HS Code'!$L$4:$O$65,2,0)</f>
        <v>Petroleum</v>
      </c>
      <c r="G386" s="707" t="s">
        <v>16131</v>
      </c>
      <c r="H386" s="707" t="s">
        <v>16076</v>
      </c>
      <c r="I386" s="707" t="s">
        <v>16077</v>
      </c>
      <c r="J386" s="708">
        <v>1512837</v>
      </c>
      <c r="K386" s="708">
        <v>1185223</v>
      </c>
      <c r="L386" s="708">
        <v>189540208.80000001</v>
      </c>
      <c r="M386" s="707" t="s">
        <v>16069</v>
      </c>
      <c r="N386" s="707" t="s">
        <v>16070</v>
      </c>
      <c r="P386" s="709">
        <f t="shared" si="5"/>
        <v>125.2879251366803</v>
      </c>
    </row>
    <row r="387" spans="1:16">
      <c r="A387" s="707">
        <v>2024</v>
      </c>
      <c r="B387" s="707">
        <v>2</v>
      </c>
      <c r="D387" s="707" t="s">
        <v>16074</v>
      </c>
      <c r="E387" s="707" t="s">
        <v>87</v>
      </c>
      <c r="F387" s="707" t="str">
        <f>VLOOKUP(E387,'HS Code'!$L$4:$O$65,2,0)</f>
        <v>Petroleum</v>
      </c>
      <c r="G387" s="707" t="s">
        <v>16132</v>
      </c>
      <c r="H387" s="707" t="s">
        <v>16076</v>
      </c>
      <c r="I387" s="707" t="s">
        <v>16077</v>
      </c>
      <c r="J387" s="708">
        <v>57524064</v>
      </c>
      <c r="K387" s="708">
        <v>47388069</v>
      </c>
      <c r="L387" s="708">
        <v>5758794252.1999998</v>
      </c>
      <c r="M387" s="707" t="s">
        <v>16069</v>
      </c>
      <c r="N387" s="707" t="s">
        <v>16070</v>
      </c>
      <c r="P387" s="709">
        <f t="shared" si="5"/>
        <v>100.11104660825076</v>
      </c>
    </row>
    <row r="388" spans="1:16">
      <c r="A388" s="707">
        <v>2024</v>
      </c>
      <c r="B388" s="707">
        <v>2</v>
      </c>
      <c r="D388" s="707" t="s">
        <v>16074</v>
      </c>
      <c r="E388" s="707" t="s">
        <v>92</v>
      </c>
      <c r="F388" s="707" t="str">
        <f>VLOOKUP(E388,'HS Code'!$L$4:$O$65,2,0)</f>
        <v>Petroleum</v>
      </c>
      <c r="G388" s="707" t="s">
        <v>16133</v>
      </c>
      <c r="H388" s="707" t="s">
        <v>16076</v>
      </c>
      <c r="I388" s="707" t="s">
        <v>16077</v>
      </c>
      <c r="J388" s="708">
        <v>1420104</v>
      </c>
      <c r="K388" s="708">
        <v>1350000</v>
      </c>
      <c r="L388" s="708">
        <v>118479916</v>
      </c>
      <c r="M388" s="707" t="s">
        <v>16069</v>
      </c>
      <c r="N388" s="707" t="s">
        <v>16070</v>
      </c>
      <c r="P388" s="709">
        <f t="shared" si="5"/>
        <v>83.430450164213326</v>
      </c>
    </row>
    <row r="389" spans="1:16">
      <c r="A389" s="707">
        <v>2024</v>
      </c>
      <c r="B389" s="707">
        <v>2</v>
      </c>
      <c r="D389" s="707" t="s">
        <v>16104</v>
      </c>
      <c r="E389" s="707" t="s">
        <v>87</v>
      </c>
      <c r="F389" s="707" t="str">
        <f>VLOOKUP(E389,'HS Code'!$L$4:$O$65,2,0)</f>
        <v>Petroleum</v>
      </c>
      <c r="G389" s="707" t="s">
        <v>16132</v>
      </c>
      <c r="H389" s="707" t="s">
        <v>16076</v>
      </c>
      <c r="I389" s="707" t="s">
        <v>16077</v>
      </c>
      <c r="J389" s="708">
        <v>58391936</v>
      </c>
      <c r="K389" s="708">
        <v>48702775</v>
      </c>
      <c r="L389" s="708">
        <v>6312336142.8000002</v>
      </c>
      <c r="M389" s="707" t="s">
        <v>16069</v>
      </c>
      <c r="N389" s="707" t="s">
        <v>16070</v>
      </c>
      <c r="P389" s="709">
        <f t="shared" si="5"/>
        <v>108.10287473256581</v>
      </c>
    </row>
    <row r="390" spans="1:16">
      <c r="A390" s="707">
        <v>2024</v>
      </c>
      <c r="B390" s="707">
        <v>2</v>
      </c>
      <c r="D390" s="707" t="s">
        <v>16110</v>
      </c>
      <c r="E390" s="707" t="s">
        <v>87</v>
      </c>
      <c r="F390" s="707" t="str">
        <f>VLOOKUP(E390,'HS Code'!$L$4:$O$65,2,0)</f>
        <v>Petroleum</v>
      </c>
      <c r="G390" s="707" t="s">
        <v>16132</v>
      </c>
      <c r="H390" s="707" t="s">
        <v>16076</v>
      </c>
      <c r="I390" s="707" t="s">
        <v>16077</v>
      </c>
      <c r="J390" s="708">
        <v>72974264</v>
      </c>
      <c r="K390" s="708">
        <v>60732584</v>
      </c>
      <c r="L390" s="708">
        <v>7272603204</v>
      </c>
      <c r="M390" s="707" t="s">
        <v>16069</v>
      </c>
      <c r="N390" s="707" t="s">
        <v>16070</v>
      </c>
      <c r="P390" s="709">
        <f t="shared" si="5"/>
        <v>99.659836295162904</v>
      </c>
    </row>
    <row r="391" spans="1:16">
      <c r="A391" s="707">
        <v>2024</v>
      </c>
      <c r="B391" s="707">
        <v>2</v>
      </c>
      <c r="D391" s="707" t="s">
        <v>16111</v>
      </c>
      <c r="E391" s="707" t="s">
        <v>87</v>
      </c>
      <c r="F391" s="707" t="str">
        <f>VLOOKUP(E391,'HS Code'!$L$4:$O$65,2,0)</f>
        <v>Petroleum</v>
      </c>
      <c r="G391" s="707" t="s">
        <v>16132</v>
      </c>
      <c r="H391" s="707" t="s">
        <v>16076</v>
      </c>
      <c r="I391" s="707" t="s">
        <v>16077</v>
      </c>
      <c r="J391" s="708">
        <v>2880953</v>
      </c>
      <c r="K391" s="708">
        <v>2388459</v>
      </c>
      <c r="L391" s="708">
        <v>311553897</v>
      </c>
      <c r="M391" s="707" t="s">
        <v>16069</v>
      </c>
      <c r="N391" s="707" t="s">
        <v>16070</v>
      </c>
      <c r="P391" s="709">
        <f t="shared" si="5"/>
        <v>108.14265175447153</v>
      </c>
    </row>
    <row r="392" spans="1:16">
      <c r="A392" s="707">
        <v>2024</v>
      </c>
      <c r="B392" s="707">
        <v>2</v>
      </c>
      <c r="D392" s="707" t="s">
        <v>16112</v>
      </c>
      <c r="E392" s="707" t="s">
        <v>68</v>
      </c>
      <c r="F392" s="707" t="str">
        <f>VLOOKUP(E392,'HS Code'!$L$4:$O$65,2,0)</f>
        <v>Petroleum</v>
      </c>
      <c r="G392" s="707" t="s">
        <v>16130</v>
      </c>
      <c r="H392" s="707" t="s">
        <v>16116</v>
      </c>
      <c r="I392" s="707" t="s">
        <v>16077</v>
      </c>
      <c r="J392" s="708">
        <v>56300834</v>
      </c>
      <c r="K392" s="708">
        <v>42222480</v>
      </c>
      <c r="L392" s="708">
        <v>5865590987.8999996</v>
      </c>
      <c r="M392" s="707" t="s">
        <v>16069</v>
      </c>
      <c r="N392" s="707" t="s">
        <v>16070</v>
      </c>
      <c r="P392" s="709">
        <f t="shared" si="5"/>
        <v>104.18302130124751</v>
      </c>
    </row>
    <row r="393" spans="1:16">
      <c r="A393" s="707">
        <v>2024</v>
      </c>
      <c r="B393" s="707">
        <v>2</v>
      </c>
      <c r="D393" s="707" t="s">
        <v>16113</v>
      </c>
      <c r="E393" s="707" t="s">
        <v>83</v>
      </c>
      <c r="F393" s="707" t="str">
        <f>VLOOKUP(E393,'HS Code'!$L$4:$O$65,2,0)</f>
        <v>Petroleum</v>
      </c>
      <c r="G393" s="707" t="s">
        <v>16131</v>
      </c>
      <c r="H393" s="707" t="s">
        <v>16076</v>
      </c>
      <c r="I393" s="707" t="s">
        <v>16077</v>
      </c>
      <c r="J393" s="708">
        <v>110010903</v>
      </c>
      <c r="K393" s="708">
        <v>85954113</v>
      </c>
      <c r="L393" s="708">
        <v>11933491557</v>
      </c>
      <c r="M393" s="707" t="s">
        <v>16069</v>
      </c>
      <c r="N393" s="707" t="s">
        <v>16070</v>
      </c>
      <c r="P393" s="709">
        <f t="shared" si="5"/>
        <v>108.47553498401881</v>
      </c>
    </row>
    <row r="394" spans="1:16">
      <c r="A394" s="707">
        <v>2024</v>
      </c>
      <c r="B394" s="707">
        <v>2</v>
      </c>
      <c r="D394" s="707" t="s">
        <v>16120</v>
      </c>
      <c r="E394" s="707" t="s">
        <v>92</v>
      </c>
      <c r="F394" s="707" t="str">
        <f>VLOOKUP(E394,'HS Code'!$L$4:$O$65,2,0)</f>
        <v>Petroleum</v>
      </c>
      <c r="G394" s="707" t="s">
        <v>16133</v>
      </c>
      <c r="H394" s="707" t="s">
        <v>16076</v>
      </c>
      <c r="I394" s="707" t="s">
        <v>16077</v>
      </c>
      <c r="J394" s="708">
        <v>12386800</v>
      </c>
      <c r="K394" s="708">
        <v>11562640</v>
      </c>
      <c r="L394" s="708">
        <v>1081107520.76</v>
      </c>
      <c r="M394" s="707" t="s">
        <v>16069</v>
      </c>
      <c r="N394" s="707" t="s">
        <v>16070</v>
      </c>
      <c r="P394" s="709">
        <f t="shared" si="5"/>
        <v>87.279000287402724</v>
      </c>
    </row>
    <row r="395" spans="1:16">
      <c r="A395" s="707">
        <v>2024</v>
      </c>
      <c r="B395" s="707">
        <v>2</v>
      </c>
      <c r="D395" s="707" t="s">
        <v>16153</v>
      </c>
      <c r="E395" s="707" t="s">
        <v>171</v>
      </c>
      <c r="F395" s="707">
        <f>VLOOKUP(E395,'HS Code'!$L$4:$O$65,2,0)</f>
        <v>0</v>
      </c>
      <c r="G395" s="707" t="s">
        <v>16095</v>
      </c>
      <c r="H395" s="707" t="s">
        <v>16073</v>
      </c>
      <c r="I395" s="707" t="s">
        <v>10899</v>
      </c>
      <c r="J395" s="708">
        <v>43440</v>
      </c>
      <c r="K395" s="708">
        <v>43440</v>
      </c>
      <c r="L395" s="708">
        <v>1906499.91</v>
      </c>
      <c r="M395" s="707" t="s">
        <v>16145</v>
      </c>
      <c r="N395" s="707" t="s">
        <v>16070</v>
      </c>
    </row>
    <row r="396" spans="1:16">
      <c r="A396" s="707">
        <v>2024</v>
      </c>
      <c r="B396" s="707">
        <v>2</v>
      </c>
      <c r="D396" s="707" t="s">
        <v>16144</v>
      </c>
      <c r="E396" s="707" t="s">
        <v>171</v>
      </c>
      <c r="F396" s="707">
        <f>VLOOKUP(E396,'HS Code'!$L$4:$O$65,2,0)</f>
        <v>0</v>
      </c>
      <c r="G396" s="707" t="s">
        <v>16095</v>
      </c>
      <c r="H396" s="707" t="s">
        <v>16073</v>
      </c>
      <c r="I396" s="707" t="s">
        <v>10899</v>
      </c>
      <c r="J396" s="708">
        <v>677920</v>
      </c>
      <c r="K396" s="708">
        <v>677920</v>
      </c>
      <c r="L396" s="708">
        <v>29752634.32</v>
      </c>
      <c r="M396" s="707" t="s">
        <v>16145</v>
      </c>
      <c r="N396" s="707" t="s">
        <v>16070</v>
      </c>
    </row>
    <row r="397" spans="1:16">
      <c r="A397" s="707">
        <v>2024</v>
      </c>
      <c r="B397" s="707">
        <v>2</v>
      </c>
      <c r="D397" s="707" t="s">
        <v>16146</v>
      </c>
      <c r="E397" s="707" t="s">
        <v>83</v>
      </c>
      <c r="F397" s="707" t="str">
        <f>VLOOKUP(E397,'HS Code'!$L$4:$O$65,2,0)</f>
        <v>Petroleum</v>
      </c>
      <c r="G397" s="707" t="s">
        <v>16131</v>
      </c>
      <c r="H397" s="707" t="s">
        <v>16076</v>
      </c>
      <c r="I397" s="707" t="s">
        <v>16077</v>
      </c>
      <c r="J397" s="708">
        <v>80382253</v>
      </c>
      <c r="K397" s="708">
        <v>63757465</v>
      </c>
      <c r="L397" s="708">
        <v>8221404754.4999905</v>
      </c>
      <c r="M397" s="707" t="s">
        <v>16145</v>
      </c>
      <c r="N397" s="707" t="s">
        <v>16070</v>
      </c>
    </row>
    <row r="398" spans="1:16">
      <c r="A398" s="707">
        <v>2024</v>
      </c>
      <c r="B398" s="707">
        <v>2</v>
      </c>
      <c r="D398" s="707" t="s">
        <v>16146</v>
      </c>
      <c r="E398" s="707" t="s">
        <v>87</v>
      </c>
      <c r="F398" s="707" t="str">
        <f>VLOOKUP(E398,'HS Code'!$L$4:$O$65,2,0)</f>
        <v>Petroleum</v>
      </c>
      <c r="G398" s="707" t="s">
        <v>16132</v>
      </c>
      <c r="H398" s="707" t="s">
        <v>16076</v>
      </c>
      <c r="I398" s="707" t="s">
        <v>16077</v>
      </c>
      <c r="J398" s="708">
        <v>560819</v>
      </c>
      <c r="K398" s="708">
        <v>462000</v>
      </c>
      <c r="L398" s="708">
        <v>57715350.200000003</v>
      </c>
      <c r="M398" s="707" t="s">
        <v>16145</v>
      </c>
      <c r="N398" s="707" t="s">
        <v>16070</v>
      </c>
    </row>
    <row r="399" spans="1:16">
      <c r="A399" s="707">
        <v>2024</v>
      </c>
      <c r="B399" s="707">
        <v>2</v>
      </c>
      <c r="D399" s="707" t="s">
        <v>16146</v>
      </c>
      <c r="E399" s="707" t="s">
        <v>87</v>
      </c>
      <c r="F399" s="707" t="str">
        <f>VLOOKUP(E399,'HS Code'!$L$4:$O$65,2,0)</f>
        <v>Petroleum</v>
      </c>
      <c r="G399" s="707" t="s">
        <v>16132</v>
      </c>
      <c r="H399" s="707" t="s">
        <v>16076</v>
      </c>
      <c r="I399" s="707" t="s">
        <v>16077</v>
      </c>
      <c r="J399" s="708">
        <v>526471</v>
      </c>
      <c r="K399" s="708">
        <v>441000</v>
      </c>
      <c r="L399" s="708">
        <v>58836630.5</v>
      </c>
      <c r="M399" s="707" t="s">
        <v>16145</v>
      </c>
      <c r="N399" s="707" t="s">
        <v>16070</v>
      </c>
    </row>
    <row r="400" spans="1:16">
      <c r="A400" s="707">
        <v>2024</v>
      </c>
      <c r="B400" s="707">
        <v>2</v>
      </c>
      <c r="D400" s="707" t="s">
        <v>16146</v>
      </c>
      <c r="E400" s="707" t="s">
        <v>83</v>
      </c>
      <c r="F400" s="707" t="str">
        <f>VLOOKUP(E400,'HS Code'!$L$4:$O$65,2,0)</f>
        <v>Petroleum</v>
      </c>
      <c r="G400" s="707" t="s">
        <v>16131</v>
      </c>
      <c r="H400" s="707" t="s">
        <v>16076</v>
      </c>
      <c r="I400" s="707" t="s">
        <v>16077</v>
      </c>
      <c r="J400" s="708">
        <v>34982934</v>
      </c>
      <c r="K400" s="708">
        <v>27214257</v>
      </c>
      <c r="L400" s="708">
        <v>3335544658.8400002</v>
      </c>
      <c r="M400" s="707" t="s">
        <v>16145</v>
      </c>
      <c r="N400" s="707" t="s">
        <v>16070</v>
      </c>
    </row>
    <row r="401" spans="1:16">
      <c r="A401" s="707">
        <v>2024</v>
      </c>
      <c r="B401" s="707">
        <v>2</v>
      </c>
      <c r="D401" s="707" t="s">
        <v>16134</v>
      </c>
      <c r="E401" s="707" t="s">
        <v>87</v>
      </c>
      <c r="F401" s="707" t="str">
        <f>VLOOKUP(E401,'HS Code'!$L$4:$O$65,2,0)</f>
        <v>Petroleum</v>
      </c>
      <c r="G401" s="707" t="s">
        <v>16132</v>
      </c>
      <c r="H401" s="707" t="s">
        <v>16076</v>
      </c>
      <c r="I401" s="707" t="s">
        <v>16077</v>
      </c>
      <c r="J401" s="708">
        <v>616906</v>
      </c>
      <c r="K401" s="708">
        <v>516468</v>
      </c>
      <c r="L401" s="708">
        <v>67991533.890000001</v>
      </c>
      <c r="M401" s="707" t="s">
        <v>16145</v>
      </c>
      <c r="N401" s="707" t="s">
        <v>16070</v>
      </c>
    </row>
    <row r="402" spans="1:16">
      <c r="A402" s="707">
        <v>2024</v>
      </c>
      <c r="B402" s="707">
        <v>2</v>
      </c>
      <c r="D402" s="707" t="s">
        <v>16146</v>
      </c>
      <c r="E402" s="707" t="s">
        <v>83</v>
      </c>
      <c r="F402" s="707" t="str">
        <f>VLOOKUP(E402,'HS Code'!$L$4:$O$65,2,0)</f>
        <v>Petroleum</v>
      </c>
      <c r="G402" s="707" t="s">
        <v>16131</v>
      </c>
      <c r="H402" s="707" t="s">
        <v>16076</v>
      </c>
      <c r="I402" s="707" t="s">
        <v>16077</v>
      </c>
      <c r="J402" s="708">
        <v>7264479</v>
      </c>
      <c r="K402" s="708">
        <v>5675317</v>
      </c>
      <c r="L402" s="708">
        <v>693285545.29999995</v>
      </c>
      <c r="M402" s="707" t="s">
        <v>16145</v>
      </c>
      <c r="N402" s="707" t="s">
        <v>16070</v>
      </c>
    </row>
    <row r="403" spans="1:16">
      <c r="A403" s="707">
        <v>2024</v>
      </c>
      <c r="B403" s="707">
        <v>2</v>
      </c>
      <c r="D403" s="707" t="s">
        <v>16147</v>
      </c>
      <c r="E403" s="707" t="s">
        <v>99</v>
      </c>
      <c r="F403" s="707" t="str">
        <f>VLOOKUP(E403,'HS Code'!$L$4:$O$65,2,0)</f>
        <v>Petroleum</v>
      </c>
      <c r="G403" s="707" t="s">
        <v>16075</v>
      </c>
      <c r="H403" s="707" t="s">
        <v>16076</v>
      </c>
      <c r="I403" s="707" t="s">
        <v>16077</v>
      </c>
      <c r="J403" s="708">
        <v>10</v>
      </c>
      <c r="K403" s="708">
        <v>12</v>
      </c>
      <c r="L403" s="708">
        <v>7870.3113999999996</v>
      </c>
      <c r="M403" s="707" t="s">
        <v>16145</v>
      </c>
      <c r="N403" s="707" t="s">
        <v>16070</v>
      </c>
    </row>
    <row r="404" spans="1:16">
      <c r="A404" s="707">
        <v>2024</v>
      </c>
      <c r="B404" s="707">
        <v>2</v>
      </c>
      <c r="D404" s="707" t="s">
        <v>16148</v>
      </c>
      <c r="E404" s="707" t="s">
        <v>99</v>
      </c>
      <c r="F404" s="707" t="str">
        <f>VLOOKUP(E404,'HS Code'!$L$4:$O$65,2,0)</f>
        <v>Petroleum</v>
      </c>
      <c r="G404" s="707" t="s">
        <v>16075</v>
      </c>
      <c r="H404" s="707" t="s">
        <v>16076</v>
      </c>
      <c r="I404" s="707" t="s">
        <v>16077</v>
      </c>
      <c r="J404" s="708">
        <v>40</v>
      </c>
      <c r="K404" s="708">
        <v>40</v>
      </c>
      <c r="L404" s="708">
        <v>11668.4072</v>
      </c>
      <c r="M404" s="707" t="s">
        <v>16149</v>
      </c>
      <c r="N404" s="707" t="s">
        <v>16070</v>
      </c>
    </row>
    <row r="405" spans="1:16">
      <c r="A405" s="707">
        <v>2024</v>
      </c>
      <c r="B405" s="707">
        <v>2</v>
      </c>
      <c r="D405" s="707" t="s">
        <v>16148</v>
      </c>
      <c r="E405" s="707" t="s">
        <v>113</v>
      </c>
      <c r="F405" s="707" t="str">
        <f>VLOOKUP(E405,'HS Code'!$L$4:$O$65,2,0)</f>
        <v>Petroleum</v>
      </c>
      <c r="G405" s="707" t="s">
        <v>16081</v>
      </c>
      <c r="H405" s="707" t="s">
        <v>16076</v>
      </c>
      <c r="I405" s="707" t="s">
        <v>16077</v>
      </c>
      <c r="J405" s="708">
        <v>441</v>
      </c>
      <c r="K405" s="708">
        <v>441</v>
      </c>
      <c r="L405" s="708">
        <v>8030.93</v>
      </c>
      <c r="M405" s="707" t="s">
        <v>16149</v>
      </c>
      <c r="N405" s="707" t="s">
        <v>16070</v>
      </c>
    </row>
    <row r="406" spans="1:16">
      <c r="A406" s="707">
        <v>2024</v>
      </c>
      <c r="B406" s="707">
        <v>2</v>
      </c>
      <c r="D406" s="707" t="s">
        <v>16147</v>
      </c>
      <c r="E406" s="707" t="s">
        <v>28</v>
      </c>
      <c r="F406" s="707" t="str">
        <f>VLOOKUP(E406,'HS Code'!$L$4:$O$65,2,0)</f>
        <v>Coal and Coke</v>
      </c>
      <c r="G406" s="707" t="s">
        <v>16143</v>
      </c>
      <c r="H406" s="707" t="s">
        <v>16126</v>
      </c>
      <c r="I406" s="707" t="s">
        <v>10899</v>
      </c>
      <c r="J406" s="708">
        <v>600</v>
      </c>
      <c r="K406" s="708">
        <v>600</v>
      </c>
      <c r="L406" s="708">
        <v>68750.255222399996</v>
      </c>
      <c r="M406" s="707" t="s">
        <v>16149</v>
      </c>
      <c r="N406" s="707" t="s">
        <v>16070</v>
      </c>
      <c r="P406" s="709">
        <f>L406/J406</f>
        <v>114.58375870399999</v>
      </c>
    </row>
    <row r="407" spans="1:16">
      <c r="A407" s="707">
        <v>2024</v>
      </c>
      <c r="B407" s="707">
        <v>2</v>
      </c>
      <c r="D407" s="707" t="s">
        <v>16147</v>
      </c>
      <c r="E407" s="707" t="s">
        <v>99</v>
      </c>
      <c r="F407" s="707" t="str">
        <f>VLOOKUP(E407,'HS Code'!$L$4:$O$65,2,0)</f>
        <v>Petroleum</v>
      </c>
      <c r="G407" s="707" t="s">
        <v>16075</v>
      </c>
      <c r="H407" s="707" t="s">
        <v>16076</v>
      </c>
      <c r="I407" s="707" t="s">
        <v>16077</v>
      </c>
      <c r="J407" s="708">
        <v>81332</v>
      </c>
      <c r="K407" s="708">
        <v>81332</v>
      </c>
      <c r="L407" s="708">
        <v>27393829.748576399</v>
      </c>
      <c r="M407" s="707" t="s">
        <v>16149</v>
      </c>
      <c r="N407" s="707" t="s">
        <v>16070</v>
      </c>
    </row>
    <row r="408" spans="1:16">
      <c r="A408" s="707">
        <v>2024</v>
      </c>
      <c r="B408" s="707">
        <v>2</v>
      </c>
      <c r="D408" s="707" t="s">
        <v>16147</v>
      </c>
      <c r="E408" s="707" t="s">
        <v>101</v>
      </c>
      <c r="F408" s="707" t="str">
        <f>VLOOKUP(E408,'HS Code'!$L$4:$O$65,2,0)</f>
        <v>Petroleum</v>
      </c>
      <c r="G408" s="707" t="s">
        <v>16078</v>
      </c>
      <c r="H408" s="707" t="s">
        <v>16076</v>
      </c>
      <c r="I408" s="707" t="s">
        <v>10899</v>
      </c>
      <c r="J408" s="708">
        <v>3215</v>
      </c>
      <c r="K408" s="708">
        <v>3215</v>
      </c>
      <c r="L408" s="708">
        <v>1435447.788468</v>
      </c>
      <c r="M408" s="707" t="s">
        <v>16149</v>
      </c>
      <c r="N408" s="707" t="s">
        <v>16070</v>
      </c>
    </row>
    <row r="409" spans="1:16">
      <c r="A409" s="707">
        <v>2024</v>
      </c>
      <c r="B409" s="707">
        <v>2</v>
      </c>
      <c r="D409" s="707" t="s">
        <v>16147</v>
      </c>
      <c r="E409" s="707" t="s">
        <v>109</v>
      </c>
      <c r="F409" s="707" t="str">
        <f>VLOOKUP(E409,'HS Code'!$L$4:$O$65,2,0)</f>
        <v>Petroleum</v>
      </c>
      <c r="G409" s="707" t="s">
        <v>16079</v>
      </c>
      <c r="H409" s="707" t="s">
        <v>16076</v>
      </c>
      <c r="I409" s="707" t="s">
        <v>16077</v>
      </c>
      <c r="J409" s="708">
        <v>14400</v>
      </c>
      <c r="K409" s="708">
        <v>14400</v>
      </c>
      <c r="L409" s="708">
        <v>523765.62819000002</v>
      </c>
      <c r="M409" s="707" t="s">
        <v>16149</v>
      </c>
      <c r="N409" s="707" t="s">
        <v>16070</v>
      </c>
    </row>
    <row r="410" spans="1:16">
      <c r="A410" s="707">
        <v>2024</v>
      </c>
      <c r="B410" s="707">
        <v>2</v>
      </c>
      <c r="D410" s="707" t="s">
        <v>16147</v>
      </c>
      <c r="E410" s="707" t="s">
        <v>111</v>
      </c>
      <c r="F410" s="707" t="str">
        <f>VLOOKUP(E410,'HS Code'!$L$4:$O$65,2,0)</f>
        <v>Petroleum</v>
      </c>
      <c r="G410" s="707" t="s">
        <v>16080</v>
      </c>
      <c r="H410" s="707" t="s">
        <v>16076</v>
      </c>
      <c r="I410" s="707" t="s">
        <v>16077</v>
      </c>
      <c r="J410" s="708">
        <v>162</v>
      </c>
      <c r="K410" s="708">
        <v>162</v>
      </c>
      <c r="L410" s="708">
        <v>39690</v>
      </c>
      <c r="M410" s="707" t="s">
        <v>16149</v>
      </c>
      <c r="N410" s="707" t="s">
        <v>16070</v>
      </c>
    </row>
    <row r="411" spans="1:16">
      <c r="A411" s="707">
        <v>2024</v>
      </c>
      <c r="B411" s="707">
        <v>2</v>
      </c>
      <c r="D411" s="707" t="s">
        <v>16147</v>
      </c>
      <c r="E411" s="707" t="s">
        <v>145</v>
      </c>
      <c r="F411" s="707">
        <f>VLOOKUP(E411,'HS Code'!$L$4:$O$65,2,0)</f>
        <v>0</v>
      </c>
      <c r="G411" s="707" t="s">
        <v>16094</v>
      </c>
      <c r="H411" s="707" t="s">
        <v>16073</v>
      </c>
      <c r="I411" s="707" t="s">
        <v>10899</v>
      </c>
      <c r="J411" s="708">
        <v>3600</v>
      </c>
      <c r="K411" s="708">
        <v>3600</v>
      </c>
      <c r="L411" s="708">
        <v>1440000</v>
      </c>
      <c r="M411" s="707" t="s">
        <v>16149</v>
      </c>
      <c r="N411" s="707" t="s">
        <v>16070</v>
      </c>
    </row>
    <row r="412" spans="1:16">
      <c r="A412" s="707">
        <v>2024</v>
      </c>
      <c r="B412" s="707">
        <v>2</v>
      </c>
      <c r="D412" s="707" t="s">
        <v>16147</v>
      </c>
      <c r="E412" s="707" t="s">
        <v>159</v>
      </c>
      <c r="F412" s="707">
        <f>VLOOKUP(E412,'HS Code'!$L$4:$O$65,2,0)</f>
        <v>0</v>
      </c>
      <c r="G412" s="707" t="s">
        <v>16083</v>
      </c>
      <c r="H412" s="707" t="s">
        <v>16073</v>
      </c>
      <c r="I412" s="707" t="s">
        <v>10899</v>
      </c>
      <c r="J412" s="708">
        <v>200</v>
      </c>
      <c r="K412" s="708">
        <v>200</v>
      </c>
      <c r="L412" s="708">
        <v>45782.879999999997</v>
      </c>
      <c r="M412" s="707" t="s">
        <v>16149</v>
      </c>
      <c r="N412" s="707" t="s">
        <v>16070</v>
      </c>
    </row>
    <row r="413" spans="1:16">
      <c r="A413" s="707">
        <v>2024</v>
      </c>
      <c r="B413" s="707">
        <v>2</v>
      </c>
      <c r="D413" s="707" t="s">
        <v>16121</v>
      </c>
      <c r="E413" s="707" t="s">
        <v>92</v>
      </c>
      <c r="F413" s="707" t="str">
        <f>VLOOKUP(E413,'HS Code'!$L$4:$O$65,2,0)</f>
        <v>Petroleum</v>
      </c>
      <c r="G413" s="707" t="s">
        <v>16133</v>
      </c>
      <c r="H413" s="707" t="s">
        <v>16076</v>
      </c>
      <c r="I413" s="707" t="s">
        <v>16077</v>
      </c>
      <c r="J413" s="708">
        <v>157790</v>
      </c>
      <c r="K413" s="708">
        <v>157790</v>
      </c>
      <c r="L413" s="708">
        <v>13667205.353359999</v>
      </c>
      <c r="M413" s="707" t="s">
        <v>16149</v>
      </c>
      <c r="N413" s="707" t="s">
        <v>16070</v>
      </c>
    </row>
    <row r="414" spans="1:16">
      <c r="A414" s="707">
        <v>2024</v>
      </c>
      <c r="B414" s="707">
        <v>2</v>
      </c>
      <c r="D414" s="707" t="s">
        <v>16121</v>
      </c>
      <c r="E414" s="707" t="s">
        <v>99</v>
      </c>
      <c r="F414" s="707" t="str">
        <f>VLOOKUP(E414,'HS Code'!$L$4:$O$65,2,0)</f>
        <v>Petroleum</v>
      </c>
      <c r="G414" s="707" t="s">
        <v>16075</v>
      </c>
      <c r="H414" s="707" t="s">
        <v>16076</v>
      </c>
      <c r="I414" s="707" t="s">
        <v>16077</v>
      </c>
      <c r="J414" s="708">
        <v>268372</v>
      </c>
      <c r="K414" s="708">
        <v>268372</v>
      </c>
      <c r="L414" s="708">
        <v>90763271.685075998</v>
      </c>
      <c r="M414" s="707" t="s">
        <v>16149</v>
      </c>
      <c r="N414" s="707" t="s">
        <v>16070</v>
      </c>
    </row>
    <row r="415" spans="1:16">
      <c r="A415" s="707">
        <v>2024</v>
      </c>
      <c r="B415" s="707">
        <v>2</v>
      </c>
      <c r="D415" s="707" t="s">
        <v>16129</v>
      </c>
      <c r="E415" s="707" t="s">
        <v>99</v>
      </c>
      <c r="F415" s="707" t="str">
        <f>VLOOKUP(E415,'HS Code'!$L$4:$O$65,2,0)</f>
        <v>Petroleum</v>
      </c>
      <c r="G415" s="707" t="s">
        <v>16075</v>
      </c>
      <c r="H415" s="707" t="s">
        <v>16076</v>
      </c>
      <c r="I415" s="707" t="s">
        <v>16077</v>
      </c>
      <c r="J415" s="708">
        <v>1536553</v>
      </c>
      <c r="K415" s="708">
        <v>1468924</v>
      </c>
      <c r="L415" s="708">
        <v>543254975.05022299</v>
      </c>
      <c r="M415" s="707" t="s">
        <v>16149</v>
      </c>
      <c r="N415" s="707" t="s">
        <v>16070</v>
      </c>
    </row>
    <row r="416" spans="1:16">
      <c r="A416" s="707">
        <v>2024</v>
      </c>
      <c r="B416" s="707">
        <v>2</v>
      </c>
      <c r="D416" s="707" t="s">
        <v>16129</v>
      </c>
      <c r="E416" s="707" t="s">
        <v>113</v>
      </c>
      <c r="F416" s="707" t="str">
        <f>VLOOKUP(E416,'HS Code'!$L$4:$O$65,2,0)</f>
        <v>Petroleum</v>
      </c>
      <c r="G416" s="707" t="s">
        <v>16081</v>
      </c>
      <c r="H416" s="707" t="s">
        <v>16076</v>
      </c>
      <c r="I416" s="707" t="s">
        <v>16077</v>
      </c>
      <c r="J416" s="708">
        <v>32000</v>
      </c>
      <c r="K416" s="708">
        <v>32000</v>
      </c>
      <c r="L416" s="708">
        <v>3340866.88</v>
      </c>
      <c r="M416" s="707" t="s">
        <v>16149</v>
      </c>
      <c r="N416" s="707" t="s">
        <v>16070</v>
      </c>
    </row>
    <row r="417" spans="1:16">
      <c r="A417" s="707">
        <v>2024</v>
      </c>
      <c r="B417" s="707">
        <v>2</v>
      </c>
      <c r="D417" s="707" t="s">
        <v>16129</v>
      </c>
      <c r="E417" s="707" t="s">
        <v>165</v>
      </c>
      <c r="F417" s="707">
        <f>VLOOKUP(E417,'HS Code'!$L$4:$O$65,2,0)</f>
        <v>0</v>
      </c>
      <c r="G417" s="707" t="s">
        <v>16166</v>
      </c>
      <c r="H417" s="707" t="s">
        <v>16068</v>
      </c>
      <c r="I417" s="707" t="s">
        <v>10899</v>
      </c>
      <c r="J417" s="708">
        <v>8940</v>
      </c>
      <c r="K417" s="708">
        <v>8940</v>
      </c>
      <c r="L417" s="708">
        <v>444110.429</v>
      </c>
      <c r="M417" s="707" t="s">
        <v>16149</v>
      </c>
      <c r="N417" s="707" t="s">
        <v>16070</v>
      </c>
    </row>
    <row r="418" spans="1:16">
      <c r="A418" s="707">
        <v>2024</v>
      </c>
      <c r="B418" s="707">
        <v>2</v>
      </c>
      <c r="D418" s="707" t="s">
        <v>16129</v>
      </c>
      <c r="E418" s="707" t="s">
        <v>171</v>
      </c>
      <c r="F418" s="707">
        <f>VLOOKUP(E418,'HS Code'!$L$4:$O$65,2,0)</f>
        <v>0</v>
      </c>
      <c r="G418" s="707" t="s">
        <v>16095</v>
      </c>
      <c r="H418" s="707" t="s">
        <v>16073</v>
      </c>
      <c r="I418" s="707" t="s">
        <v>10899</v>
      </c>
      <c r="J418" s="708">
        <v>35723</v>
      </c>
      <c r="K418" s="708">
        <v>35723</v>
      </c>
      <c r="L418" s="708">
        <v>5806292.4134020004</v>
      </c>
      <c r="M418" s="707" t="s">
        <v>16149</v>
      </c>
      <c r="N418" s="707" t="s">
        <v>16070</v>
      </c>
    </row>
    <row r="419" spans="1:16">
      <c r="A419" s="707">
        <v>2024</v>
      </c>
      <c r="B419" s="707">
        <v>2</v>
      </c>
      <c r="D419" s="707" t="s">
        <v>16147</v>
      </c>
      <c r="E419" s="707" t="s">
        <v>99</v>
      </c>
      <c r="F419" s="707" t="str">
        <f>VLOOKUP(E419,'HS Code'!$L$4:$O$65,2,0)</f>
        <v>Petroleum</v>
      </c>
      <c r="G419" s="707" t="s">
        <v>16075</v>
      </c>
      <c r="H419" s="707" t="s">
        <v>16076</v>
      </c>
      <c r="I419" s="707" t="s">
        <v>16077</v>
      </c>
      <c r="J419" s="708">
        <v>82304</v>
      </c>
      <c r="K419" s="708">
        <v>80205</v>
      </c>
      <c r="L419" s="708">
        <v>30259525.4016</v>
      </c>
      <c r="M419" s="707" t="s">
        <v>16149</v>
      </c>
      <c r="N419" s="707" t="s">
        <v>16070</v>
      </c>
    </row>
    <row r="420" spans="1:16">
      <c r="A420" s="707">
        <v>2024</v>
      </c>
      <c r="B420" s="707">
        <v>2</v>
      </c>
      <c r="D420" s="707" t="s">
        <v>16147</v>
      </c>
      <c r="E420" s="707" t="s">
        <v>148</v>
      </c>
      <c r="F420" s="707">
        <f>VLOOKUP(E420,'HS Code'!$L$4:$O$65,2,0)</f>
        <v>0</v>
      </c>
      <c r="G420" s="707" t="s">
        <v>16082</v>
      </c>
      <c r="H420" s="707" t="s">
        <v>16073</v>
      </c>
      <c r="I420" s="707" t="s">
        <v>10899</v>
      </c>
      <c r="J420" s="708">
        <v>320</v>
      </c>
      <c r="K420" s="708">
        <v>320</v>
      </c>
      <c r="L420" s="708">
        <v>55733.452799999999</v>
      </c>
      <c r="M420" s="707" t="s">
        <v>16149</v>
      </c>
      <c r="N420" s="707" t="s">
        <v>16070</v>
      </c>
    </row>
    <row r="421" spans="1:16">
      <c r="A421" s="707">
        <v>2024</v>
      </c>
      <c r="B421" s="707">
        <v>2</v>
      </c>
      <c r="D421" s="707" t="s">
        <v>16129</v>
      </c>
      <c r="E421" s="707" t="s">
        <v>99</v>
      </c>
      <c r="F421" s="707" t="str">
        <f>VLOOKUP(E421,'HS Code'!$L$4:$O$65,2,0)</f>
        <v>Petroleum</v>
      </c>
      <c r="G421" s="707" t="s">
        <v>16075</v>
      </c>
      <c r="H421" s="707" t="s">
        <v>16076</v>
      </c>
      <c r="I421" s="707" t="s">
        <v>16077</v>
      </c>
      <c r="J421" s="708">
        <v>124146</v>
      </c>
      <c r="K421" s="708">
        <v>112204</v>
      </c>
      <c r="L421" s="708">
        <v>36858264.722400002</v>
      </c>
      <c r="M421" s="707" t="s">
        <v>16149</v>
      </c>
      <c r="N421" s="707" t="s">
        <v>16070</v>
      </c>
    </row>
    <row r="422" spans="1:16">
      <c r="A422" s="707">
        <v>2024</v>
      </c>
      <c r="B422" s="707">
        <v>2</v>
      </c>
      <c r="D422" s="707" t="s">
        <v>16129</v>
      </c>
      <c r="E422" s="707" t="s">
        <v>171</v>
      </c>
      <c r="F422" s="707">
        <f>VLOOKUP(E422,'HS Code'!$L$4:$O$65,2,0)</f>
        <v>0</v>
      </c>
      <c r="G422" s="707" t="s">
        <v>16095</v>
      </c>
      <c r="H422" s="707" t="s">
        <v>16073</v>
      </c>
      <c r="I422" s="707" t="s">
        <v>10899</v>
      </c>
      <c r="J422" s="708">
        <v>42750</v>
      </c>
      <c r="K422" s="708">
        <v>42750</v>
      </c>
      <c r="L422" s="708">
        <v>7596687.6456000004</v>
      </c>
      <c r="M422" s="707" t="s">
        <v>16149</v>
      </c>
      <c r="N422" s="707" t="s">
        <v>16070</v>
      </c>
    </row>
    <row r="423" spans="1:16">
      <c r="A423" s="707">
        <v>2024</v>
      </c>
      <c r="B423" s="707">
        <v>2</v>
      </c>
      <c r="D423" s="707" t="s">
        <v>16177</v>
      </c>
      <c r="E423" s="707" t="s">
        <v>99</v>
      </c>
      <c r="F423" s="707" t="str">
        <f>VLOOKUP(E423,'HS Code'!$L$4:$O$65,2,0)</f>
        <v>Petroleum</v>
      </c>
      <c r="G423" s="707" t="s">
        <v>16075</v>
      </c>
      <c r="H423" s="707" t="s">
        <v>16076</v>
      </c>
      <c r="I423" s="707" t="s">
        <v>16077</v>
      </c>
      <c r="J423" s="708">
        <v>15700</v>
      </c>
      <c r="K423" s="708">
        <v>15700</v>
      </c>
      <c r="L423" s="708">
        <v>7987344.54</v>
      </c>
      <c r="M423" s="707" t="s">
        <v>16149</v>
      </c>
      <c r="N423" s="707" t="s">
        <v>16070</v>
      </c>
    </row>
    <row r="424" spans="1:16">
      <c r="A424" s="707">
        <v>2024</v>
      </c>
      <c r="B424" s="707">
        <v>2</v>
      </c>
      <c r="D424" s="707" t="s">
        <v>16112</v>
      </c>
      <c r="E424" s="707" t="s">
        <v>22</v>
      </c>
      <c r="F424" s="707" t="str">
        <f>VLOOKUP(E424,'HS Code'!$L$4:$O$65,2,0)</f>
        <v>Coal and Coke</v>
      </c>
      <c r="G424" s="707" t="s">
        <v>16125</v>
      </c>
      <c r="H424" s="707" t="s">
        <v>16126</v>
      </c>
      <c r="I424" s="707" t="s">
        <v>10899</v>
      </c>
      <c r="J424" s="708">
        <v>500</v>
      </c>
      <c r="K424" s="708">
        <v>500</v>
      </c>
      <c r="L424" s="708">
        <v>3212.24</v>
      </c>
      <c r="M424" s="707" t="s">
        <v>16149</v>
      </c>
      <c r="N424" s="707" t="s">
        <v>16070</v>
      </c>
      <c r="P424" s="709">
        <f>L424/J424</f>
        <v>6.42448</v>
      </c>
    </row>
    <row r="425" spans="1:16">
      <c r="A425" s="707">
        <v>2024</v>
      </c>
      <c r="B425" s="707">
        <v>2</v>
      </c>
      <c r="D425" s="707" t="s">
        <v>16144</v>
      </c>
      <c r="E425" s="707" t="s">
        <v>99</v>
      </c>
      <c r="F425" s="707" t="str">
        <f>VLOOKUP(E425,'HS Code'!$L$4:$O$65,2,0)</f>
        <v>Petroleum</v>
      </c>
      <c r="G425" s="707" t="s">
        <v>16075</v>
      </c>
      <c r="H425" s="707" t="s">
        <v>16076</v>
      </c>
      <c r="I425" s="707" t="s">
        <v>16077</v>
      </c>
      <c r="J425" s="708">
        <v>15500</v>
      </c>
      <c r="K425" s="708">
        <v>15500</v>
      </c>
      <c r="L425" s="708">
        <v>9184748.8800000008</v>
      </c>
      <c r="M425" s="707" t="s">
        <v>16149</v>
      </c>
      <c r="N425" s="707" t="s">
        <v>16070</v>
      </c>
    </row>
    <row r="426" spans="1:16">
      <c r="A426" s="707">
        <v>2024</v>
      </c>
      <c r="B426" s="707">
        <v>2</v>
      </c>
      <c r="D426" s="707" t="s">
        <v>16129</v>
      </c>
      <c r="E426" s="707" t="s">
        <v>113</v>
      </c>
      <c r="F426" s="707" t="str">
        <f>VLOOKUP(E426,'HS Code'!$L$4:$O$65,2,0)</f>
        <v>Petroleum</v>
      </c>
      <c r="G426" s="707" t="s">
        <v>16081</v>
      </c>
      <c r="H426" s="707" t="s">
        <v>16076</v>
      </c>
      <c r="I426" s="707" t="s">
        <v>16077</v>
      </c>
      <c r="J426" s="708">
        <v>40.700000000000003</v>
      </c>
      <c r="K426" s="708">
        <v>40.700000000000003</v>
      </c>
      <c r="L426" s="708">
        <v>16108.64</v>
      </c>
      <c r="M426" s="707" t="s">
        <v>16149</v>
      </c>
      <c r="N426" s="707" t="s">
        <v>16070</v>
      </c>
    </row>
    <row r="427" spans="1:16">
      <c r="A427" s="707">
        <v>2024</v>
      </c>
      <c r="B427" s="707">
        <v>2</v>
      </c>
      <c r="D427" s="707" t="s">
        <v>16122</v>
      </c>
      <c r="E427" s="707" t="s">
        <v>148</v>
      </c>
      <c r="F427" s="707">
        <f>VLOOKUP(E427,'HS Code'!$L$4:$O$65,2,0)</f>
        <v>0</v>
      </c>
      <c r="G427" s="707" t="s">
        <v>16082</v>
      </c>
      <c r="H427" s="707" t="s">
        <v>16073</v>
      </c>
      <c r="I427" s="707" t="s">
        <v>10899</v>
      </c>
      <c r="J427" s="708">
        <v>4</v>
      </c>
      <c r="K427" s="708">
        <v>4</v>
      </c>
      <c r="L427" s="708">
        <v>24013.49</v>
      </c>
      <c r="M427" s="707" t="s">
        <v>16149</v>
      </c>
      <c r="N427" s="707" t="s">
        <v>16070</v>
      </c>
    </row>
    <row r="428" spans="1:16">
      <c r="A428" s="707">
        <v>2024</v>
      </c>
      <c r="B428" s="707">
        <v>2</v>
      </c>
      <c r="D428" s="707" t="s">
        <v>16159</v>
      </c>
      <c r="E428" s="707" t="s">
        <v>171</v>
      </c>
      <c r="F428" s="707">
        <f>VLOOKUP(E428,'HS Code'!$L$4:$O$65,2,0)</f>
        <v>0</v>
      </c>
      <c r="G428" s="707" t="s">
        <v>16095</v>
      </c>
      <c r="H428" s="707" t="s">
        <v>16073</v>
      </c>
      <c r="I428" s="707" t="s">
        <v>10899</v>
      </c>
      <c r="J428" s="708">
        <v>180</v>
      </c>
      <c r="K428" s="708">
        <v>180</v>
      </c>
      <c r="L428" s="708">
        <v>37630.61</v>
      </c>
      <c r="M428" s="707" t="s">
        <v>16149</v>
      </c>
      <c r="N428" s="707" t="s">
        <v>16070</v>
      </c>
    </row>
    <row r="429" spans="1:16">
      <c r="A429" s="707">
        <v>2024</v>
      </c>
      <c r="B429" s="707">
        <v>2</v>
      </c>
      <c r="D429" s="707" t="s">
        <v>16156</v>
      </c>
      <c r="E429" s="707" t="s">
        <v>28</v>
      </c>
      <c r="F429" s="707" t="str">
        <f>VLOOKUP(E429,'HS Code'!$L$4:$O$65,2,0)</f>
        <v>Coal and Coke</v>
      </c>
      <c r="G429" s="707" t="s">
        <v>16143</v>
      </c>
      <c r="H429" s="707" t="s">
        <v>16126</v>
      </c>
      <c r="I429" s="707" t="s">
        <v>10899</v>
      </c>
      <c r="J429" s="708">
        <v>1500</v>
      </c>
      <c r="K429" s="708">
        <v>1500</v>
      </c>
      <c r="L429" s="708">
        <v>366210.41</v>
      </c>
      <c r="M429" s="707" t="s">
        <v>16149</v>
      </c>
      <c r="N429" s="707" t="s">
        <v>16070</v>
      </c>
      <c r="P429" s="709">
        <f>L429/J429</f>
        <v>244.14027333333331</v>
      </c>
    </row>
    <row r="430" spans="1:16">
      <c r="A430" s="707">
        <v>2024</v>
      </c>
      <c r="B430" s="707">
        <v>2</v>
      </c>
      <c r="D430" s="707" t="s">
        <v>16152</v>
      </c>
      <c r="E430" s="707" t="s">
        <v>99</v>
      </c>
      <c r="F430" s="707" t="str">
        <f>VLOOKUP(E430,'HS Code'!$L$4:$O$65,2,0)</f>
        <v>Petroleum</v>
      </c>
      <c r="G430" s="707" t="s">
        <v>16075</v>
      </c>
      <c r="H430" s="707" t="s">
        <v>16076</v>
      </c>
      <c r="I430" s="707" t="s">
        <v>16077</v>
      </c>
      <c r="J430" s="708">
        <v>23274</v>
      </c>
      <c r="K430" s="708">
        <v>23274</v>
      </c>
      <c r="L430" s="708">
        <v>7149970.5999999996</v>
      </c>
      <c r="M430" s="707" t="s">
        <v>16149</v>
      </c>
      <c r="N430" s="707" t="s">
        <v>16070</v>
      </c>
    </row>
    <row r="431" spans="1:16">
      <c r="A431" s="707">
        <v>2024</v>
      </c>
      <c r="B431" s="707">
        <v>2</v>
      </c>
      <c r="D431" s="707" t="s">
        <v>16153</v>
      </c>
      <c r="E431" s="707" t="s">
        <v>86</v>
      </c>
      <c r="F431" s="707" t="str">
        <f>VLOOKUP(E431,'HS Code'!$L$4:$O$65,2,0)</f>
        <v>Petroleum</v>
      </c>
      <c r="G431" s="707" t="s">
        <v>16140</v>
      </c>
      <c r="H431" s="707" t="s">
        <v>16076</v>
      </c>
      <c r="I431" s="707" t="s">
        <v>16077</v>
      </c>
      <c r="J431" s="708">
        <v>400</v>
      </c>
      <c r="K431" s="708">
        <v>5000</v>
      </c>
      <c r="L431" s="708">
        <v>557989.75</v>
      </c>
      <c r="M431" s="707" t="s">
        <v>16149</v>
      </c>
      <c r="N431" s="707" t="s">
        <v>16070</v>
      </c>
    </row>
    <row r="432" spans="1:16">
      <c r="A432" s="707">
        <v>2024</v>
      </c>
      <c r="B432" s="707">
        <v>2</v>
      </c>
      <c r="D432" s="707" t="s">
        <v>16153</v>
      </c>
      <c r="E432" s="707" t="s">
        <v>89</v>
      </c>
      <c r="F432" s="707" t="str">
        <f>VLOOKUP(E432,'HS Code'!$L$4:$O$65,2,0)</f>
        <v>Petroleum</v>
      </c>
      <c r="G432" s="707" t="s">
        <v>16154</v>
      </c>
      <c r="H432" s="707" t="s">
        <v>16076</v>
      </c>
      <c r="I432" s="707" t="s">
        <v>16077</v>
      </c>
      <c r="J432" s="708">
        <v>350</v>
      </c>
      <c r="K432" s="708">
        <v>3400</v>
      </c>
      <c r="L432" s="708">
        <v>240927.9</v>
      </c>
      <c r="M432" s="707" t="s">
        <v>16149</v>
      </c>
      <c r="N432" s="707" t="s">
        <v>16070</v>
      </c>
    </row>
    <row r="433" spans="1:16">
      <c r="A433" s="707">
        <v>2024</v>
      </c>
      <c r="B433" s="707">
        <v>2</v>
      </c>
      <c r="D433" s="707" t="s">
        <v>16153</v>
      </c>
      <c r="E433" s="707" t="s">
        <v>99</v>
      </c>
      <c r="F433" s="707" t="str">
        <f>VLOOKUP(E433,'HS Code'!$L$4:$O$65,2,0)</f>
        <v>Petroleum</v>
      </c>
      <c r="G433" s="707" t="s">
        <v>16075</v>
      </c>
      <c r="H433" s="707" t="s">
        <v>16076</v>
      </c>
      <c r="I433" s="707" t="s">
        <v>16077</v>
      </c>
      <c r="J433" s="708">
        <v>562154</v>
      </c>
      <c r="K433" s="708">
        <v>629852</v>
      </c>
      <c r="L433" s="708">
        <v>228191852.83000001</v>
      </c>
      <c r="M433" s="707" t="s">
        <v>16149</v>
      </c>
      <c r="N433" s="707" t="s">
        <v>16070</v>
      </c>
    </row>
    <row r="434" spans="1:16">
      <c r="A434" s="707">
        <v>2024</v>
      </c>
      <c r="B434" s="707">
        <v>2</v>
      </c>
      <c r="D434" s="707" t="s">
        <v>16153</v>
      </c>
      <c r="E434" s="707" t="s">
        <v>142</v>
      </c>
      <c r="F434" s="707">
        <f>VLOOKUP(E434,'HS Code'!$L$4:$O$65,2,0)</f>
        <v>0</v>
      </c>
      <c r="G434" s="707" t="s">
        <v>16141</v>
      </c>
      <c r="H434" s="707" t="s">
        <v>16073</v>
      </c>
      <c r="I434" s="707" t="s">
        <v>10899</v>
      </c>
      <c r="J434" s="708">
        <v>6000</v>
      </c>
      <c r="K434" s="708">
        <v>6000</v>
      </c>
      <c r="L434" s="708">
        <v>240134.86</v>
      </c>
      <c r="M434" s="707" t="s">
        <v>16149</v>
      </c>
      <c r="N434" s="707" t="s">
        <v>16070</v>
      </c>
    </row>
    <row r="435" spans="1:16">
      <c r="A435" s="707">
        <v>2024</v>
      </c>
      <c r="B435" s="707">
        <v>2</v>
      </c>
      <c r="D435" s="707" t="s">
        <v>16156</v>
      </c>
      <c r="E435" s="707" t="s">
        <v>70</v>
      </c>
      <c r="F435" s="707" t="str">
        <f>VLOOKUP(E435,'HS Code'!$L$4:$O$65,2,0)</f>
        <v>Petroleum</v>
      </c>
      <c r="G435" s="707" t="s">
        <v>16115</v>
      </c>
      <c r="H435" s="707" t="s">
        <v>16116</v>
      </c>
      <c r="I435" s="707" t="s">
        <v>16077</v>
      </c>
      <c r="J435" s="708">
        <v>2000</v>
      </c>
      <c r="K435" s="708">
        <v>2000</v>
      </c>
      <c r="L435" s="708">
        <v>1617938.7</v>
      </c>
      <c r="M435" s="707" t="s">
        <v>16149</v>
      </c>
      <c r="N435" s="707" t="s">
        <v>16070</v>
      </c>
      <c r="P435" s="709">
        <f>L435/J435</f>
        <v>808.96934999999996</v>
      </c>
    </row>
    <row r="436" spans="1:16">
      <c r="A436" s="707">
        <v>2024</v>
      </c>
      <c r="B436" s="707">
        <v>2</v>
      </c>
      <c r="D436" s="707" t="s">
        <v>16156</v>
      </c>
      <c r="E436" s="707" t="s">
        <v>99</v>
      </c>
      <c r="F436" s="707" t="str">
        <f>VLOOKUP(E436,'HS Code'!$L$4:$O$65,2,0)</f>
        <v>Petroleum</v>
      </c>
      <c r="G436" s="707" t="s">
        <v>16075</v>
      </c>
      <c r="H436" s="707" t="s">
        <v>16076</v>
      </c>
      <c r="I436" s="707" t="s">
        <v>16077</v>
      </c>
      <c r="J436" s="708">
        <v>172800</v>
      </c>
      <c r="K436" s="708">
        <v>172800</v>
      </c>
      <c r="L436" s="708">
        <v>61764584.859999999</v>
      </c>
      <c r="M436" s="707" t="s">
        <v>16149</v>
      </c>
      <c r="N436" s="707" t="s">
        <v>16070</v>
      </c>
    </row>
    <row r="437" spans="1:16">
      <c r="A437" s="707">
        <v>2024</v>
      </c>
      <c r="B437" s="707">
        <v>2</v>
      </c>
      <c r="D437" s="707" t="s">
        <v>16157</v>
      </c>
      <c r="E437" s="707" t="s">
        <v>99</v>
      </c>
      <c r="F437" s="707" t="str">
        <f>VLOOKUP(E437,'HS Code'!$L$4:$O$65,2,0)</f>
        <v>Petroleum</v>
      </c>
      <c r="G437" s="707" t="s">
        <v>16075</v>
      </c>
      <c r="H437" s="707" t="s">
        <v>16076</v>
      </c>
      <c r="I437" s="707" t="s">
        <v>16077</v>
      </c>
      <c r="J437" s="708">
        <v>25059</v>
      </c>
      <c r="K437" s="708">
        <v>25059</v>
      </c>
      <c r="L437" s="708">
        <v>7927985.5099999998</v>
      </c>
      <c r="M437" s="707" t="s">
        <v>16149</v>
      </c>
      <c r="N437" s="707" t="s">
        <v>16070</v>
      </c>
    </row>
    <row r="438" spans="1:16">
      <c r="A438" s="707">
        <v>2024</v>
      </c>
      <c r="B438" s="707">
        <v>2</v>
      </c>
      <c r="D438" s="707" t="s">
        <v>16159</v>
      </c>
      <c r="E438" s="707" t="s">
        <v>99</v>
      </c>
      <c r="F438" s="707" t="str">
        <f>VLOOKUP(E438,'HS Code'!$L$4:$O$65,2,0)</f>
        <v>Petroleum</v>
      </c>
      <c r="G438" s="707" t="s">
        <v>16075</v>
      </c>
      <c r="H438" s="707" t="s">
        <v>16076</v>
      </c>
      <c r="I438" s="707" t="s">
        <v>16077</v>
      </c>
      <c r="J438" s="708">
        <v>46492.06</v>
      </c>
      <c r="K438" s="708">
        <v>46492.06</v>
      </c>
      <c r="L438" s="708">
        <v>15737700.039999999</v>
      </c>
      <c r="M438" s="707" t="s">
        <v>16149</v>
      </c>
      <c r="N438" s="707" t="s">
        <v>16070</v>
      </c>
    </row>
    <row r="439" spans="1:16">
      <c r="A439" s="707">
        <v>2024</v>
      </c>
      <c r="B439" s="707">
        <v>2</v>
      </c>
      <c r="D439" s="707" t="s">
        <v>16178</v>
      </c>
      <c r="E439" s="707" t="s">
        <v>99</v>
      </c>
      <c r="F439" s="707" t="str">
        <f>VLOOKUP(E439,'HS Code'!$L$4:$O$65,2,0)</f>
        <v>Petroleum</v>
      </c>
      <c r="G439" s="707" t="s">
        <v>16075</v>
      </c>
      <c r="H439" s="707" t="s">
        <v>16076</v>
      </c>
      <c r="I439" s="707" t="s">
        <v>16077</v>
      </c>
      <c r="J439" s="708">
        <v>24749.686399999999</v>
      </c>
      <c r="K439" s="708">
        <v>24749.686399999999</v>
      </c>
      <c r="L439" s="708">
        <v>8284763.3600000003</v>
      </c>
      <c r="M439" s="707" t="s">
        <v>16149</v>
      </c>
      <c r="N439" s="707" t="s">
        <v>16070</v>
      </c>
    </row>
    <row r="440" spans="1:16">
      <c r="A440" s="707">
        <v>2024</v>
      </c>
      <c r="B440" s="707">
        <v>2</v>
      </c>
      <c r="D440" s="707" t="s">
        <v>16147</v>
      </c>
      <c r="E440" s="707" t="s">
        <v>72</v>
      </c>
      <c r="F440" s="707" t="str">
        <f>VLOOKUP(E440,'HS Code'!$L$4:$O$65,2,0)</f>
        <v xml:space="preserve">White spirit and special boiling point industrial spirits </v>
      </c>
      <c r="G440" s="707" t="s">
        <v>16123</v>
      </c>
      <c r="H440" s="707" t="s">
        <v>16116</v>
      </c>
      <c r="I440" s="707" t="s">
        <v>16077</v>
      </c>
      <c r="J440" s="708">
        <v>120</v>
      </c>
      <c r="K440" s="708">
        <v>85</v>
      </c>
      <c r="L440" s="708">
        <v>115645.39</v>
      </c>
      <c r="M440" s="707" t="s">
        <v>16149</v>
      </c>
      <c r="N440" s="707" t="s">
        <v>16070</v>
      </c>
      <c r="P440" s="707">
        <f>L440/J440</f>
        <v>963.71158333333335</v>
      </c>
    </row>
    <row r="441" spans="1:16">
      <c r="A441" s="707">
        <v>2024</v>
      </c>
      <c r="B441" s="707">
        <v>2</v>
      </c>
      <c r="D441" s="707" t="s">
        <v>16144</v>
      </c>
      <c r="E441" s="707" t="s">
        <v>99</v>
      </c>
      <c r="F441" s="707" t="str">
        <f>VLOOKUP(E441,'HS Code'!$L$4:$O$65,2,0)</f>
        <v>Petroleum</v>
      </c>
      <c r="G441" s="707" t="s">
        <v>16075</v>
      </c>
      <c r="H441" s="707" t="s">
        <v>16076</v>
      </c>
      <c r="I441" s="707" t="s">
        <v>16077</v>
      </c>
      <c r="J441" s="708">
        <v>352827</v>
      </c>
      <c r="K441" s="708">
        <v>353598.5</v>
      </c>
      <c r="L441" s="708">
        <v>156082017.69999999</v>
      </c>
      <c r="M441" s="707" t="s">
        <v>16149</v>
      </c>
      <c r="N441" s="707" t="s">
        <v>16070</v>
      </c>
    </row>
    <row r="442" spans="1:16">
      <c r="A442" s="707">
        <v>2024</v>
      </c>
      <c r="B442" s="707">
        <v>2</v>
      </c>
      <c r="D442" s="707" t="s">
        <v>16144</v>
      </c>
      <c r="E442" s="707" t="s">
        <v>101</v>
      </c>
      <c r="F442" s="707" t="str">
        <f>VLOOKUP(E442,'HS Code'!$L$4:$O$65,2,0)</f>
        <v>Petroleum</v>
      </c>
      <c r="G442" s="707" t="s">
        <v>16078</v>
      </c>
      <c r="H442" s="707" t="s">
        <v>16076</v>
      </c>
      <c r="I442" s="707" t="s">
        <v>10899</v>
      </c>
      <c r="J442" s="708">
        <v>180</v>
      </c>
      <c r="K442" s="708">
        <v>180</v>
      </c>
      <c r="L442" s="708">
        <v>147666.93</v>
      </c>
      <c r="M442" s="707" t="s">
        <v>16149</v>
      </c>
      <c r="N442" s="707" t="s">
        <v>16070</v>
      </c>
    </row>
    <row r="443" spans="1:16">
      <c r="A443" s="707">
        <v>2024</v>
      </c>
      <c r="B443" s="707">
        <v>2</v>
      </c>
      <c r="D443" s="707" t="s">
        <v>16144</v>
      </c>
      <c r="E443" s="707" t="s">
        <v>142</v>
      </c>
      <c r="F443" s="707">
        <f>VLOOKUP(E443,'HS Code'!$L$4:$O$65,2,0)</f>
        <v>0</v>
      </c>
      <c r="G443" s="707" t="s">
        <v>16141</v>
      </c>
      <c r="H443" s="707" t="s">
        <v>16073</v>
      </c>
      <c r="I443" s="707" t="s">
        <v>10899</v>
      </c>
      <c r="J443" s="708">
        <v>815</v>
      </c>
      <c r="K443" s="708">
        <v>815</v>
      </c>
      <c r="L443" s="708">
        <v>268814.92</v>
      </c>
      <c r="M443" s="707" t="s">
        <v>16149</v>
      </c>
      <c r="N443" s="707" t="s">
        <v>16070</v>
      </c>
    </row>
    <row r="444" spans="1:16">
      <c r="A444" s="707">
        <v>2024</v>
      </c>
      <c r="B444" s="707">
        <v>2</v>
      </c>
      <c r="D444" s="707" t="s">
        <v>16144</v>
      </c>
      <c r="E444" s="707" t="s">
        <v>171</v>
      </c>
      <c r="F444" s="707">
        <f>VLOOKUP(E444,'HS Code'!$L$4:$O$65,2,0)</f>
        <v>0</v>
      </c>
      <c r="G444" s="707" t="s">
        <v>16095</v>
      </c>
      <c r="H444" s="707" t="s">
        <v>16073</v>
      </c>
      <c r="I444" s="707" t="s">
        <v>10899</v>
      </c>
      <c r="J444" s="708">
        <v>52780</v>
      </c>
      <c r="K444" s="708">
        <v>52780</v>
      </c>
      <c r="L444" s="708">
        <v>4613470.93</v>
      </c>
      <c r="M444" s="707" t="s">
        <v>16149</v>
      </c>
      <c r="N444" s="707" t="s">
        <v>16070</v>
      </c>
    </row>
    <row r="445" spans="1:16">
      <c r="A445" s="707">
        <v>2024</v>
      </c>
      <c r="B445" s="707">
        <v>2</v>
      </c>
      <c r="D445" s="707" t="s">
        <v>16162</v>
      </c>
      <c r="E445" s="707" t="s">
        <v>99</v>
      </c>
      <c r="F445" s="707" t="str">
        <f>VLOOKUP(E445,'HS Code'!$L$4:$O$65,2,0)</f>
        <v>Petroleum</v>
      </c>
      <c r="G445" s="707" t="s">
        <v>16075</v>
      </c>
      <c r="H445" s="707" t="s">
        <v>16076</v>
      </c>
      <c r="I445" s="707" t="s">
        <v>16077</v>
      </c>
      <c r="J445" s="708">
        <v>47150.58</v>
      </c>
      <c r="K445" s="708">
        <v>47150.58</v>
      </c>
      <c r="L445" s="708">
        <v>13459503.34</v>
      </c>
      <c r="M445" s="707" t="s">
        <v>16149</v>
      </c>
      <c r="N445" s="707" t="s">
        <v>16070</v>
      </c>
    </row>
    <row r="446" spans="1:16">
      <c r="A446" s="707">
        <v>2024</v>
      </c>
      <c r="B446" s="707">
        <v>2</v>
      </c>
      <c r="D446" s="707" t="s">
        <v>16162</v>
      </c>
      <c r="E446" s="707" t="s">
        <v>145</v>
      </c>
      <c r="F446" s="707">
        <f>VLOOKUP(E446,'HS Code'!$L$4:$O$65,2,0)</f>
        <v>0</v>
      </c>
      <c r="G446" s="707" t="s">
        <v>16094</v>
      </c>
      <c r="H446" s="707" t="s">
        <v>16073</v>
      </c>
      <c r="I446" s="707" t="s">
        <v>10899</v>
      </c>
      <c r="J446" s="708">
        <v>81000</v>
      </c>
      <c r="K446" s="708">
        <v>81000</v>
      </c>
      <c r="L446" s="708">
        <v>13784420.65</v>
      </c>
      <c r="M446" s="707" t="s">
        <v>16149</v>
      </c>
      <c r="N446" s="707" t="s">
        <v>16070</v>
      </c>
    </row>
    <row r="447" spans="1:16">
      <c r="A447" s="707">
        <v>2024</v>
      </c>
      <c r="B447" s="707">
        <v>2</v>
      </c>
      <c r="D447" s="707" t="s">
        <v>16163</v>
      </c>
      <c r="E447" s="707" t="s">
        <v>99</v>
      </c>
      <c r="F447" s="707" t="str">
        <f>VLOOKUP(E447,'HS Code'!$L$4:$O$65,2,0)</f>
        <v>Petroleum</v>
      </c>
      <c r="G447" s="707" t="s">
        <v>16075</v>
      </c>
      <c r="H447" s="707" t="s">
        <v>16076</v>
      </c>
      <c r="I447" s="707" t="s">
        <v>16077</v>
      </c>
      <c r="J447" s="708">
        <v>51458.99</v>
      </c>
      <c r="K447" s="708">
        <v>51458.99</v>
      </c>
      <c r="L447" s="708">
        <v>17749174.109999999</v>
      </c>
      <c r="M447" s="707" t="s">
        <v>16149</v>
      </c>
      <c r="N447" s="707" t="s">
        <v>16070</v>
      </c>
    </row>
    <row r="448" spans="1:16">
      <c r="A448" s="707">
        <v>2024</v>
      </c>
      <c r="B448" s="707">
        <v>2</v>
      </c>
      <c r="D448" s="707" t="s">
        <v>16146</v>
      </c>
      <c r="E448" s="707" t="s">
        <v>99</v>
      </c>
      <c r="F448" s="707" t="str">
        <f>VLOOKUP(E448,'HS Code'!$L$4:$O$65,2,0)</f>
        <v>Petroleum</v>
      </c>
      <c r="G448" s="707" t="s">
        <v>16075</v>
      </c>
      <c r="H448" s="707" t="s">
        <v>16076</v>
      </c>
      <c r="I448" s="707" t="s">
        <v>16077</v>
      </c>
      <c r="J448" s="708">
        <v>1547.2334000000001</v>
      </c>
      <c r="K448" s="708">
        <v>1672.2334000000001</v>
      </c>
      <c r="L448" s="708">
        <v>821878.85</v>
      </c>
      <c r="M448" s="707" t="s">
        <v>16149</v>
      </c>
      <c r="N448" s="707" t="s">
        <v>16070</v>
      </c>
    </row>
    <row r="449" spans="1:16">
      <c r="A449" s="707">
        <v>2024</v>
      </c>
      <c r="B449" s="707">
        <v>2</v>
      </c>
      <c r="D449" s="707" t="s">
        <v>16164</v>
      </c>
      <c r="E449" s="707" t="s">
        <v>99</v>
      </c>
      <c r="F449" s="707" t="str">
        <f>VLOOKUP(E449,'HS Code'!$L$4:$O$65,2,0)</f>
        <v>Petroleum</v>
      </c>
      <c r="G449" s="707" t="s">
        <v>16075</v>
      </c>
      <c r="H449" s="707" t="s">
        <v>16076</v>
      </c>
      <c r="I449" s="707" t="s">
        <v>16077</v>
      </c>
      <c r="J449" s="708">
        <v>2496</v>
      </c>
      <c r="K449" s="708">
        <v>2436</v>
      </c>
      <c r="L449" s="708">
        <v>967660.24</v>
      </c>
      <c r="M449" s="707" t="s">
        <v>16149</v>
      </c>
      <c r="N449" s="707" t="s">
        <v>16070</v>
      </c>
    </row>
    <row r="450" spans="1:16">
      <c r="A450" s="707">
        <v>2024</v>
      </c>
      <c r="B450" s="707">
        <v>2</v>
      </c>
      <c r="D450" s="707" t="s">
        <v>16153</v>
      </c>
      <c r="E450" s="707" t="s">
        <v>99</v>
      </c>
      <c r="F450" s="707" t="str">
        <f>VLOOKUP(E450,'HS Code'!$L$4:$O$65,2,0)</f>
        <v>Petroleum</v>
      </c>
      <c r="G450" s="707" t="s">
        <v>16075</v>
      </c>
      <c r="H450" s="707" t="s">
        <v>16076</v>
      </c>
      <c r="I450" s="707" t="s">
        <v>16077</v>
      </c>
      <c r="J450" s="708">
        <v>1000</v>
      </c>
      <c r="K450" s="708">
        <v>1000</v>
      </c>
      <c r="L450" s="708">
        <v>364128.16</v>
      </c>
      <c r="M450" s="707" t="s">
        <v>16145</v>
      </c>
      <c r="N450" s="707" t="s">
        <v>16070</v>
      </c>
    </row>
    <row r="451" spans="1:16">
      <c r="A451" s="707">
        <v>2024</v>
      </c>
      <c r="B451" s="707">
        <v>2</v>
      </c>
      <c r="D451" s="707" t="s">
        <v>16148</v>
      </c>
      <c r="E451" s="707" t="s">
        <v>92</v>
      </c>
      <c r="F451" s="707" t="str">
        <f>VLOOKUP(E451,'HS Code'!$L$4:$O$65,2,0)</f>
        <v>Petroleum</v>
      </c>
      <c r="G451" s="707" t="s">
        <v>16133</v>
      </c>
      <c r="H451" s="707" t="s">
        <v>16076</v>
      </c>
      <c r="I451" s="707" t="s">
        <v>16077</v>
      </c>
      <c r="J451" s="708">
        <v>345342</v>
      </c>
      <c r="K451" s="708">
        <v>345342</v>
      </c>
      <c r="L451" s="708">
        <v>36486394.079999998</v>
      </c>
      <c r="M451" s="707" t="s">
        <v>16145</v>
      </c>
      <c r="N451" s="707" t="s">
        <v>16070</v>
      </c>
    </row>
    <row r="452" spans="1:16">
      <c r="A452" s="707">
        <v>2024</v>
      </c>
      <c r="B452" s="707">
        <v>2</v>
      </c>
      <c r="D452" s="707" t="s">
        <v>16148</v>
      </c>
      <c r="E452" s="707" t="s">
        <v>133</v>
      </c>
      <c r="F452" s="707">
        <f>VLOOKUP(E452,'HS Code'!$L$4:$O$65,2,0)</f>
        <v>0</v>
      </c>
      <c r="G452" s="707" t="s">
        <v>16179</v>
      </c>
      <c r="H452" s="707" t="s">
        <v>16076</v>
      </c>
      <c r="I452" s="707" t="s">
        <v>10899</v>
      </c>
      <c r="J452" s="708">
        <v>40</v>
      </c>
      <c r="K452" s="708">
        <v>40</v>
      </c>
      <c r="L452" s="708">
        <v>103848.82408000001</v>
      </c>
      <c r="M452" s="707" t="s">
        <v>16145</v>
      </c>
      <c r="N452" s="707" t="s">
        <v>16070</v>
      </c>
    </row>
    <row r="453" spans="1:16">
      <c r="A453" s="707">
        <v>2024</v>
      </c>
      <c r="B453" s="707">
        <v>2</v>
      </c>
      <c r="D453" s="707" t="s">
        <v>16147</v>
      </c>
      <c r="E453" s="707" t="s">
        <v>113</v>
      </c>
      <c r="F453" s="707" t="str">
        <f>VLOOKUP(E453,'HS Code'!$L$4:$O$65,2,0)</f>
        <v>Petroleum</v>
      </c>
      <c r="G453" s="707" t="s">
        <v>16081</v>
      </c>
      <c r="H453" s="707" t="s">
        <v>16076</v>
      </c>
      <c r="I453" s="707" t="s">
        <v>16077</v>
      </c>
      <c r="J453" s="708">
        <v>80</v>
      </c>
      <c r="K453" s="708">
        <v>80</v>
      </c>
      <c r="L453" s="708">
        <v>2409.279</v>
      </c>
      <c r="M453" s="707" t="s">
        <v>16145</v>
      </c>
      <c r="N453" s="707" t="s">
        <v>16070</v>
      </c>
    </row>
    <row r="454" spans="1:16">
      <c r="A454" s="707">
        <v>2024</v>
      </c>
      <c r="B454" s="707">
        <v>2</v>
      </c>
      <c r="D454" s="707" t="s">
        <v>16147</v>
      </c>
      <c r="E454" s="707" t="s">
        <v>145</v>
      </c>
      <c r="F454" s="707">
        <f>VLOOKUP(E454,'HS Code'!$L$4:$O$65,2,0)</f>
        <v>0</v>
      </c>
      <c r="G454" s="707" t="s">
        <v>16094</v>
      </c>
      <c r="H454" s="707" t="s">
        <v>16073</v>
      </c>
      <c r="I454" s="707" t="s">
        <v>10899</v>
      </c>
      <c r="J454" s="708">
        <v>1000</v>
      </c>
      <c r="K454" s="708">
        <v>1000</v>
      </c>
      <c r="L454" s="708">
        <v>320160</v>
      </c>
      <c r="M454" s="707" t="s">
        <v>16145</v>
      </c>
      <c r="N454" s="707" t="s">
        <v>16070</v>
      </c>
    </row>
    <row r="455" spans="1:16">
      <c r="A455" s="707">
        <v>2024</v>
      </c>
      <c r="B455" s="707">
        <v>2</v>
      </c>
      <c r="D455" s="707" t="s">
        <v>16129</v>
      </c>
      <c r="E455" s="707" t="s">
        <v>22</v>
      </c>
      <c r="F455" s="707" t="str">
        <f>VLOOKUP(E455,'HS Code'!$L$4:$O$65,2,0)</f>
        <v>Coal and Coke</v>
      </c>
      <c r="G455" s="707" t="s">
        <v>16125</v>
      </c>
      <c r="H455" s="707" t="s">
        <v>16126</v>
      </c>
      <c r="I455" s="707" t="s">
        <v>10899</v>
      </c>
      <c r="J455" s="708">
        <v>100000</v>
      </c>
      <c r="K455" s="708">
        <v>100000</v>
      </c>
      <c r="L455" s="708">
        <v>3694227.8</v>
      </c>
      <c r="M455" s="707" t="s">
        <v>16145</v>
      </c>
      <c r="N455" s="707" t="s">
        <v>16070</v>
      </c>
    </row>
    <row r="456" spans="1:16">
      <c r="A456" s="707">
        <v>2024</v>
      </c>
      <c r="B456" s="707">
        <v>2</v>
      </c>
      <c r="D456" s="707" t="s">
        <v>16129</v>
      </c>
      <c r="E456" s="707" t="s">
        <v>99</v>
      </c>
      <c r="F456" s="707" t="str">
        <f>VLOOKUP(E456,'HS Code'!$L$4:$O$65,2,0)</f>
        <v>Petroleum</v>
      </c>
      <c r="G456" s="707" t="s">
        <v>16075</v>
      </c>
      <c r="H456" s="707" t="s">
        <v>16076</v>
      </c>
      <c r="I456" s="707" t="s">
        <v>16077</v>
      </c>
      <c r="J456" s="708">
        <v>26782</v>
      </c>
      <c r="K456" s="708">
        <v>26782</v>
      </c>
      <c r="L456" s="708">
        <v>9122959.1999999993</v>
      </c>
      <c r="M456" s="707" t="s">
        <v>16145</v>
      </c>
      <c r="N456" s="707" t="s">
        <v>16070</v>
      </c>
    </row>
    <row r="457" spans="1:16">
      <c r="A457" s="707">
        <v>2024</v>
      </c>
      <c r="B457" s="707">
        <v>3</v>
      </c>
      <c r="D457" s="707" t="s">
        <v>16074</v>
      </c>
      <c r="E457" s="707" t="s">
        <v>159</v>
      </c>
      <c r="F457" s="707">
        <f>VLOOKUP(E457,'HS Code'!$L$4:$O$65,2,0)</f>
        <v>0</v>
      </c>
      <c r="G457" s="707" t="s">
        <v>16083</v>
      </c>
      <c r="H457" s="707" t="s">
        <v>16073</v>
      </c>
      <c r="I457" s="707" t="s">
        <v>10899</v>
      </c>
      <c r="J457" s="708">
        <v>496112</v>
      </c>
      <c r="K457" s="708">
        <v>496112</v>
      </c>
      <c r="L457" s="708">
        <v>38136471.200000003</v>
      </c>
      <c r="M457" s="707" t="s">
        <v>16069</v>
      </c>
      <c r="N457" s="707" t="s">
        <v>16070</v>
      </c>
      <c r="P457" s="709">
        <f t="shared" ref="P457:P520" si="6">L457/J457</f>
        <v>76.870688876705273</v>
      </c>
    </row>
    <row r="458" spans="1:16">
      <c r="A458" s="707">
        <v>2024</v>
      </c>
      <c r="B458" s="707">
        <v>3</v>
      </c>
      <c r="D458" s="707" t="s">
        <v>16066</v>
      </c>
      <c r="E458" s="707" t="s">
        <v>169</v>
      </c>
      <c r="F458" s="707">
        <f>VLOOKUP(E458,'HS Code'!$L$4:$O$65,2,0)</f>
        <v>0</v>
      </c>
      <c r="G458" s="707" t="s">
        <v>16067</v>
      </c>
      <c r="H458" s="707" t="s">
        <v>16068</v>
      </c>
      <c r="I458" s="707" t="s">
        <v>10899</v>
      </c>
      <c r="J458" s="708">
        <v>737</v>
      </c>
      <c r="K458" s="708">
        <v>737</v>
      </c>
      <c r="L458" s="708">
        <v>756625.39</v>
      </c>
      <c r="M458" s="707" t="s">
        <v>16069</v>
      </c>
      <c r="N458" s="707" t="s">
        <v>16070</v>
      </c>
      <c r="P458" s="709">
        <f t="shared" si="6"/>
        <v>1026.6287516960651</v>
      </c>
    </row>
    <row r="459" spans="1:16">
      <c r="A459" s="707">
        <v>2024</v>
      </c>
      <c r="B459" s="707">
        <v>3</v>
      </c>
      <c r="D459" s="707" t="s">
        <v>16074</v>
      </c>
      <c r="E459" s="707" t="s">
        <v>99</v>
      </c>
      <c r="F459" s="707" t="str">
        <f>VLOOKUP(E459,'HS Code'!$L$4:$O$65,2,0)</f>
        <v>Petroleum</v>
      </c>
      <c r="G459" s="707" t="s">
        <v>16075</v>
      </c>
      <c r="H459" s="707" t="s">
        <v>16076</v>
      </c>
      <c r="I459" s="707" t="s">
        <v>16077</v>
      </c>
      <c r="J459" s="708">
        <v>69885.7</v>
      </c>
      <c r="K459" s="708">
        <v>65255.7</v>
      </c>
      <c r="L459" s="708">
        <v>19903966.98</v>
      </c>
      <c r="M459" s="707" t="s">
        <v>16069</v>
      </c>
      <c r="N459" s="707" t="s">
        <v>16070</v>
      </c>
      <c r="P459" s="709">
        <f t="shared" si="6"/>
        <v>284.80743528361313</v>
      </c>
    </row>
    <row r="460" spans="1:16">
      <c r="A460" s="707">
        <v>2024</v>
      </c>
      <c r="B460" s="707">
        <v>3</v>
      </c>
      <c r="D460" s="707" t="s">
        <v>16074</v>
      </c>
      <c r="E460" s="707" t="s">
        <v>101</v>
      </c>
      <c r="F460" s="707" t="str">
        <f>VLOOKUP(E460,'HS Code'!$L$4:$O$65,2,0)</f>
        <v>Petroleum</v>
      </c>
      <c r="G460" s="707" t="s">
        <v>16078</v>
      </c>
      <c r="H460" s="707" t="s">
        <v>16076</v>
      </c>
      <c r="I460" s="707" t="s">
        <v>10899</v>
      </c>
      <c r="J460" s="708">
        <v>28473</v>
      </c>
      <c r="K460" s="708">
        <v>28473</v>
      </c>
      <c r="L460" s="708">
        <v>14168696.710000001</v>
      </c>
      <c r="M460" s="707" t="s">
        <v>16069</v>
      </c>
      <c r="N460" s="707" t="s">
        <v>16070</v>
      </c>
      <c r="P460" s="709">
        <f t="shared" si="6"/>
        <v>497.61868120675729</v>
      </c>
    </row>
    <row r="461" spans="1:16">
      <c r="A461" s="707">
        <v>2024</v>
      </c>
      <c r="B461" s="707">
        <v>3</v>
      </c>
      <c r="D461" s="707" t="s">
        <v>16074</v>
      </c>
      <c r="E461" s="707" t="s">
        <v>105</v>
      </c>
      <c r="F461" s="707" t="str">
        <f>VLOOKUP(E461,'HS Code'!$L$4:$O$65,2,0)</f>
        <v>Petroleum</v>
      </c>
      <c r="G461" s="707" t="s">
        <v>16092</v>
      </c>
      <c r="H461" s="707" t="s">
        <v>16076</v>
      </c>
      <c r="I461" s="707" t="s">
        <v>16077</v>
      </c>
      <c r="J461" s="708">
        <v>1150</v>
      </c>
      <c r="K461" s="708">
        <v>1150</v>
      </c>
      <c r="L461" s="708">
        <v>271602.77</v>
      </c>
      <c r="M461" s="707" t="s">
        <v>16069</v>
      </c>
      <c r="N461" s="707" t="s">
        <v>16070</v>
      </c>
      <c r="P461" s="709">
        <f t="shared" si="6"/>
        <v>236.17632173913046</v>
      </c>
    </row>
    <row r="462" spans="1:16">
      <c r="A462" s="707">
        <v>2024</v>
      </c>
      <c r="B462" s="707">
        <v>3</v>
      </c>
      <c r="D462" s="707" t="s">
        <v>16074</v>
      </c>
      <c r="E462" s="707" t="s">
        <v>109</v>
      </c>
      <c r="F462" s="707" t="str">
        <f>VLOOKUP(E462,'HS Code'!$L$4:$O$65,2,0)</f>
        <v>Petroleum</v>
      </c>
      <c r="G462" s="707" t="s">
        <v>16079</v>
      </c>
      <c r="H462" s="707" t="s">
        <v>16076</v>
      </c>
      <c r="I462" s="707" t="s">
        <v>16077</v>
      </c>
      <c r="J462" s="708">
        <v>29221</v>
      </c>
      <c r="K462" s="708">
        <v>27915</v>
      </c>
      <c r="L462" s="708">
        <v>8857218.8499999996</v>
      </c>
      <c r="M462" s="707" t="s">
        <v>16069</v>
      </c>
      <c r="N462" s="707" t="s">
        <v>16070</v>
      </c>
      <c r="P462" s="709">
        <f t="shared" si="6"/>
        <v>303.11142158037029</v>
      </c>
    </row>
    <row r="463" spans="1:16">
      <c r="A463" s="707">
        <v>2024</v>
      </c>
      <c r="B463" s="707">
        <v>3</v>
      </c>
      <c r="D463" s="707" t="s">
        <v>16074</v>
      </c>
      <c r="E463" s="707" t="s">
        <v>111</v>
      </c>
      <c r="F463" s="707" t="str">
        <f>VLOOKUP(E463,'HS Code'!$L$4:$O$65,2,0)</f>
        <v>Petroleum</v>
      </c>
      <c r="G463" s="707" t="s">
        <v>16080</v>
      </c>
      <c r="H463" s="707" t="s">
        <v>16076</v>
      </c>
      <c r="I463" s="707" t="s">
        <v>16077</v>
      </c>
      <c r="J463" s="708">
        <v>504452</v>
      </c>
      <c r="K463" s="708">
        <v>492092</v>
      </c>
      <c r="L463" s="708">
        <v>76668215.390000001</v>
      </c>
      <c r="M463" s="707" t="s">
        <v>16069</v>
      </c>
      <c r="N463" s="707" t="s">
        <v>16070</v>
      </c>
      <c r="P463" s="709">
        <f t="shared" si="6"/>
        <v>151.98317261107101</v>
      </c>
    </row>
    <row r="464" spans="1:16">
      <c r="A464" s="707">
        <v>2024</v>
      </c>
      <c r="B464" s="707">
        <v>3</v>
      </c>
      <c r="D464" s="707" t="s">
        <v>16074</v>
      </c>
      <c r="E464" s="707" t="s">
        <v>113</v>
      </c>
      <c r="F464" s="707" t="str">
        <f>VLOOKUP(E464,'HS Code'!$L$4:$O$65,2,0)</f>
        <v>Petroleum</v>
      </c>
      <c r="G464" s="707" t="s">
        <v>16081</v>
      </c>
      <c r="H464" s="707" t="s">
        <v>16076</v>
      </c>
      <c r="I464" s="707" t="s">
        <v>16077</v>
      </c>
      <c r="J464" s="708">
        <v>29340</v>
      </c>
      <c r="K464" s="708">
        <v>29340</v>
      </c>
      <c r="L464" s="708">
        <v>4623412.3600000003</v>
      </c>
      <c r="M464" s="707" t="s">
        <v>16069</v>
      </c>
      <c r="N464" s="707" t="s">
        <v>16070</v>
      </c>
      <c r="P464" s="709">
        <f t="shared" si="6"/>
        <v>157.58051670074985</v>
      </c>
    </row>
    <row r="465" spans="1:16">
      <c r="A465" s="707">
        <v>2024</v>
      </c>
      <c r="B465" s="707">
        <v>3</v>
      </c>
      <c r="D465" s="707" t="s">
        <v>16074</v>
      </c>
      <c r="E465" s="707" t="s">
        <v>148</v>
      </c>
      <c r="F465" s="707">
        <f>VLOOKUP(E465,'HS Code'!$L$4:$O$65,2,0)</f>
        <v>0</v>
      </c>
      <c r="G465" s="707" t="s">
        <v>16082</v>
      </c>
      <c r="H465" s="707" t="s">
        <v>16073</v>
      </c>
      <c r="I465" s="707" t="s">
        <v>10899</v>
      </c>
      <c r="J465" s="708">
        <v>18730</v>
      </c>
      <c r="K465" s="708">
        <v>18730</v>
      </c>
      <c r="L465" s="708">
        <v>2842373.68</v>
      </c>
      <c r="M465" s="707" t="s">
        <v>16069</v>
      </c>
      <c r="N465" s="707" t="s">
        <v>16070</v>
      </c>
      <c r="P465" s="709">
        <f t="shared" si="6"/>
        <v>151.75513507741593</v>
      </c>
    </row>
    <row r="466" spans="1:16">
      <c r="A466" s="707">
        <v>2024</v>
      </c>
      <c r="B466" s="707">
        <v>3</v>
      </c>
      <c r="D466" s="707" t="s">
        <v>16074</v>
      </c>
      <c r="E466" s="707" t="s">
        <v>162</v>
      </c>
      <c r="F466" s="707">
        <f>VLOOKUP(E466,'HS Code'!$L$4:$O$65,2,0)</f>
        <v>0</v>
      </c>
      <c r="G466" s="707" t="s">
        <v>16180</v>
      </c>
      <c r="H466" s="707" t="s">
        <v>16073</v>
      </c>
      <c r="I466" s="707" t="s">
        <v>10899</v>
      </c>
      <c r="J466" s="708">
        <v>80000</v>
      </c>
      <c r="K466" s="708">
        <v>80000</v>
      </c>
      <c r="L466" s="708">
        <v>11934569.029999999</v>
      </c>
      <c r="M466" s="707" t="s">
        <v>16069</v>
      </c>
      <c r="N466" s="707" t="s">
        <v>16070</v>
      </c>
      <c r="P466" s="709">
        <f t="shared" si="6"/>
        <v>149.182112875</v>
      </c>
    </row>
    <row r="467" spans="1:16">
      <c r="A467" s="707">
        <v>2024</v>
      </c>
      <c r="B467" s="707">
        <v>3</v>
      </c>
      <c r="D467" s="707" t="s">
        <v>16167</v>
      </c>
      <c r="E467" s="707" t="s">
        <v>101</v>
      </c>
      <c r="F467" s="707" t="str">
        <f>VLOOKUP(E467,'HS Code'!$L$4:$O$65,2,0)</f>
        <v>Petroleum</v>
      </c>
      <c r="G467" s="707" t="s">
        <v>16078</v>
      </c>
      <c r="H467" s="707" t="s">
        <v>16076</v>
      </c>
      <c r="I467" s="707" t="s">
        <v>10899</v>
      </c>
      <c r="J467" s="708">
        <v>50</v>
      </c>
      <c r="K467" s="708">
        <v>50</v>
      </c>
      <c r="L467" s="708">
        <v>523663.13</v>
      </c>
      <c r="M467" s="707" t="s">
        <v>16069</v>
      </c>
      <c r="N467" s="707" t="s">
        <v>16070</v>
      </c>
      <c r="P467" s="709">
        <f t="shared" si="6"/>
        <v>10473.2626</v>
      </c>
    </row>
    <row r="468" spans="1:16">
      <c r="A468" s="707">
        <v>2024</v>
      </c>
      <c r="B468" s="707">
        <v>3</v>
      </c>
      <c r="D468" s="707" t="s">
        <v>16085</v>
      </c>
      <c r="E468" s="707" t="s">
        <v>68</v>
      </c>
      <c r="F468" s="707" t="str">
        <f>VLOOKUP(E468,'HS Code'!$L$4:$O$65,2,0)</f>
        <v>Petroleum</v>
      </c>
      <c r="G468" s="707" t="s">
        <v>16130</v>
      </c>
      <c r="H468" s="707" t="s">
        <v>16116</v>
      </c>
      <c r="I468" s="707" t="s">
        <v>16077</v>
      </c>
      <c r="J468" s="708">
        <v>8024.68</v>
      </c>
      <c r="K468" s="708">
        <v>8024.68</v>
      </c>
      <c r="L468" s="708">
        <v>6098533.71</v>
      </c>
      <c r="M468" s="707" t="s">
        <v>16069</v>
      </c>
      <c r="N468" s="707" t="s">
        <v>16070</v>
      </c>
      <c r="P468" s="709">
        <f t="shared" si="6"/>
        <v>759.97219951449779</v>
      </c>
    </row>
    <row r="469" spans="1:16">
      <c r="A469" s="707">
        <v>2024</v>
      </c>
      <c r="B469" s="707">
        <v>3</v>
      </c>
      <c r="D469" s="707" t="s">
        <v>16085</v>
      </c>
      <c r="E469" s="707" t="s">
        <v>99</v>
      </c>
      <c r="F469" s="707" t="str">
        <f>VLOOKUP(E469,'HS Code'!$L$4:$O$65,2,0)</f>
        <v>Petroleum</v>
      </c>
      <c r="G469" s="707" t="s">
        <v>16075</v>
      </c>
      <c r="H469" s="707" t="s">
        <v>16076</v>
      </c>
      <c r="I469" s="707" t="s">
        <v>16077</v>
      </c>
      <c r="J469" s="708">
        <v>84</v>
      </c>
      <c r="K469" s="708">
        <v>84</v>
      </c>
      <c r="L469" s="708">
        <v>475846.33</v>
      </c>
      <c r="M469" s="707" t="s">
        <v>16069</v>
      </c>
      <c r="N469" s="707" t="s">
        <v>16070</v>
      </c>
      <c r="P469" s="709">
        <f t="shared" si="6"/>
        <v>5664.8372619047623</v>
      </c>
    </row>
    <row r="470" spans="1:16">
      <c r="A470" s="707">
        <v>2024</v>
      </c>
      <c r="B470" s="707">
        <v>3</v>
      </c>
      <c r="D470" s="707" t="s">
        <v>16085</v>
      </c>
      <c r="E470" s="707" t="s">
        <v>101</v>
      </c>
      <c r="F470" s="707" t="str">
        <f>VLOOKUP(E470,'HS Code'!$L$4:$O$65,2,0)</f>
        <v>Petroleum</v>
      </c>
      <c r="G470" s="707" t="s">
        <v>16078</v>
      </c>
      <c r="H470" s="707" t="s">
        <v>16076</v>
      </c>
      <c r="I470" s="707" t="s">
        <v>10899</v>
      </c>
      <c r="J470" s="708">
        <v>33</v>
      </c>
      <c r="K470" s="708">
        <v>33</v>
      </c>
      <c r="L470" s="708">
        <v>136637.75</v>
      </c>
      <c r="M470" s="707" t="s">
        <v>16069</v>
      </c>
      <c r="N470" s="707" t="s">
        <v>16070</v>
      </c>
      <c r="P470" s="709">
        <f t="shared" si="6"/>
        <v>4140.537878787879</v>
      </c>
    </row>
    <row r="471" spans="1:16">
      <c r="A471" s="707">
        <v>2024</v>
      </c>
      <c r="B471" s="707">
        <v>3</v>
      </c>
      <c r="D471" s="707" t="s">
        <v>16169</v>
      </c>
      <c r="E471" s="707" t="s">
        <v>99</v>
      </c>
      <c r="F471" s="707" t="str">
        <f>VLOOKUP(E471,'HS Code'!$L$4:$O$65,2,0)</f>
        <v>Petroleum</v>
      </c>
      <c r="G471" s="707" t="s">
        <v>16075</v>
      </c>
      <c r="H471" s="707" t="s">
        <v>16076</v>
      </c>
      <c r="I471" s="707" t="s">
        <v>16077</v>
      </c>
      <c r="J471" s="708">
        <v>6</v>
      </c>
      <c r="K471" s="708">
        <v>6</v>
      </c>
      <c r="L471" s="708">
        <v>190455.45</v>
      </c>
      <c r="M471" s="707" t="s">
        <v>16069</v>
      </c>
      <c r="N471" s="707" t="s">
        <v>16070</v>
      </c>
      <c r="P471" s="709">
        <f t="shared" si="6"/>
        <v>31742.575000000001</v>
      </c>
    </row>
    <row r="472" spans="1:16">
      <c r="A472" s="707">
        <v>2024</v>
      </c>
      <c r="B472" s="707">
        <v>3</v>
      </c>
      <c r="D472" s="707" t="s">
        <v>16086</v>
      </c>
      <c r="E472" s="707" t="s">
        <v>86</v>
      </c>
      <c r="F472" s="707" t="str">
        <f>VLOOKUP(E472,'HS Code'!$L$4:$O$65,2,0)</f>
        <v>Petroleum</v>
      </c>
      <c r="G472" s="707" t="s">
        <v>16140</v>
      </c>
      <c r="H472" s="707" t="s">
        <v>16076</v>
      </c>
      <c r="I472" s="707" t="s">
        <v>16077</v>
      </c>
      <c r="J472" s="708">
        <v>1</v>
      </c>
      <c r="K472" s="708">
        <v>1</v>
      </c>
      <c r="L472" s="708">
        <v>5478.69</v>
      </c>
      <c r="M472" s="707" t="s">
        <v>16069</v>
      </c>
      <c r="N472" s="707" t="s">
        <v>16070</v>
      </c>
      <c r="P472" s="709">
        <f t="shared" si="6"/>
        <v>5478.69</v>
      </c>
    </row>
    <row r="473" spans="1:16">
      <c r="A473" s="707">
        <v>2024</v>
      </c>
      <c r="B473" s="707">
        <v>3</v>
      </c>
      <c r="D473" s="707" t="s">
        <v>16086</v>
      </c>
      <c r="E473" s="707" t="s">
        <v>88</v>
      </c>
      <c r="F473" s="707" t="str">
        <f>VLOOKUP(E473,'HS Code'!$L$4:$O$65,2,0)</f>
        <v>Petroleum</v>
      </c>
      <c r="G473" s="707" t="s">
        <v>16181</v>
      </c>
      <c r="H473" s="707" t="s">
        <v>16076</v>
      </c>
      <c r="I473" s="707" t="s">
        <v>16077</v>
      </c>
      <c r="J473" s="708">
        <v>12</v>
      </c>
      <c r="K473" s="708">
        <v>11.69</v>
      </c>
      <c r="L473" s="708">
        <v>8772.92</v>
      </c>
      <c r="M473" s="707" t="s">
        <v>16069</v>
      </c>
      <c r="N473" s="707" t="s">
        <v>16070</v>
      </c>
      <c r="P473" s="709">
        <f t="shared" si="6"/>
        <v>731.07666666666671</v>
      </c>
    </row>
    <row r="474" spans="1:16">
      <c r="A474" s="707">
        <v>2024</v>
      </c>
      <c r="B474" s="707">
        <v>3</v>
      </c>
      <c r="D474" s="707" t="s">
        <v>16086</v>
      </c>
      <c r="E474" s="707" t="s">
        <v>101</v>
      </c>
      <c r="F474" s="707" t="str">
        <f>VLOOKUP(E474,'HS Code'!$L$4:$O$65,2,0)</f>
        <v>Petroleum</v>
      </c>
      <c r="G474" s="707" t="s">
        <v>16078</v>
      </c>
      <c r="H474" s="707" t="s">
        <v>16076</v>
      </c>
      <c r="I474" s="707" t="s">
        <v>10899</v>
      </c>
      <c r="J474" s="708">
        <v>118</v>
      </c>
      <c r="K474" s="708">
        <v>118</v>
      </c>
      <c r="L474" s="708">
        <v>312834.75</v>
      </c>
      <c r="M474" s="707" t="s">
        <v>16069</v>
      </c>
      <c r="N474" s="707" t="s">
        <v>16070</v>
      </c>
      <c r="P474" s="709">
        <f t="shared" si="6"/>
        <v>2651.1419491525426</v>
      </c>
    </row>
    <row r="475" spans="1:16">
      <c r="A475" s="707">
        <v>2024</v>
      </c>
      <c r="B475" s="707">
        <v>3</v>
      </c>
      <c r="D475" s="707" t="s">
        <v>16066</v>
      </c>
      <c r="E475" s="707" t="s">
        <v>76</v>
      </c>
      <c r="F475" s="707" t="str">
        <f>VLOOKUP(E475,'HS Code'!$L$4:$O$65,2,0)</f>
        <v>Petroleum</v>
      </c>
      <c r="G475" s="707" t="s">
        <v>16099</v>
      </c>
      <c r="H475" s="707" t="s">
        <v>16076</v>
      </c>
      <c r="I475" s="707" t="s">
        <v>16077</v>
      </c>
      <c r="J475" s="708">
        <v>29600</v>
      </c>
      <c r="K475" s="708">
        <v>23680</v>
      </c>
      <c r="L475" s="708">
        <v>4018517.21</v>
      </c>
      <c r="M475" s="707" t="s">
        <v>16069</v>
      </c>
      <c r="N475" s="707" t="s">
        <v>16070</v>
      </c>
      <c r="P475" s="709">
        <f t="shared" si="6"/>
        <v>135.76071655405406</v>
      </c>
    </row>
    <row r="476" spans="1:16">
      <c r="A476" s="707">
        <v>2024</v>
      </c>
      <c r="B476" s="707">
        <v>3</v>
      </c>
      <c r="D476" s="707" t="s">
        <v>16066</v>
      </c>
      <c r="E476" s="707" t="s">
        <v>89</v>
      </c>
      <c r="F476" s="707" t="str">
        <f>VLOOKUP(E476,'HS Code'!$L$4:$O$65,2,0)</f>
        <v>Petroleum</v>
      </c>
      <c r="G476" s="707" t="s">
        <v>16154</v>
      </c>
      <c r="H476" s="707" t="s">
        <v>16076</v>
      </c>
      <c r="I476" s="707" t="s">
        <v>16077</v>
      </c>
      <c r="J476" s="708">
        <v>13790.52</v>
      </c>
      <c r="K476" s="708">
        <v>13790.52</v>
      </c>
      <c r="L476" s="708">
        <v>3743451.44</v>
      </c>
      <c r="M476" s="707" t="s">
        <v>16069</v>
      </c>
      <c r="N476" s="707" t="s">
        <v>16070</v>
      </c>
      <c r="P476" s="709">
        <f t="shared" si="6"/>
        <v>271.45107218582041</v>
      </c>
    </row>
    <row r="477" spans="1:16">
      <c r="A477" s="707">
        <v>2024</v>
      </c>
      <c r="B477" s="707">
        <v>3</v>
      </c>
      <c r="D477" s="707" t="s">
        <v>16066</v>
      </c>
      <c r="E477" s="707" t="s">
        <v>99</v>
      </c>
      <c r="F477" s="707" t="str">
        <f>VLOOKUP(E477,'HS Code'!$L$4:$O$65,2,0)</f>
        <v>Petroleum</v>
      </c>
      <c r="G477" s="707" t="s">
        <v>16075</v>
      </c>
      <c r="H477" s="707" t="s">
        <v>16076</v>
      </c>
      <c r="I477" s="707" t="s">
        <v>16077</v>
      </c>
      <c r="J477" s="708">
        <v>50641</v>
      </c>
      <c r="K477" s="708">
        <v>50258</v>
      </c>
      <c r="L477" s="708">
        <v>9417822.8900000006</v>
      </c>
      <c r="M477" s="707" t="s">
        <v>16069</v>
      </c>
      <c r="N477" s="707" t="s">
        <v>16070</v>
      </c>
      <c r="P477" s="709">
        <f t="shared" si="6"/>
        <v>185.97229300369267</v>
      </c>
    </row>
    <row r="478" spans="1:16">
      <c r="A478" s="707">
        <v>2024</v>
      </c>
      <c r="B478" s="707">
        <v>3</v>
      </c>
      <c r="D478" s="707" t="s">
        <v>16066</v>
      </c>
      <c r="E478" s="707" t="s">
        <v>101</v>
      </c>
      <c r="F478" s="707" t="str">
        <f>VLOOKUP(E478,'HS Code'!$L$4:$O$65,2,0)</f>
        <v>Petroleum</v>
      </c>
      <c r="G478" s="707" t="s">
        <v>16078</v>
      </c>
      <c r="H478" s="707" t="s">
        <v>16076</v>
      </c>
      <c r="I478" s="707" t="s">
        <v>10899</v>
      </c>
      <c r="J478" s="708">
        <v>28894.05</v>
      </c>
      <c r="K478" s="708">
        <v>28894.05</v>
      </c>
      <c r="L478" s="708">
        <v>3201833.96</v>
      </c>
      <c r="M478" s="707" t="s">
        <v>16069</v>
      </c>
      <c r="N478" s="707" t="s">
        <v>16070</v>
      </c>
      <c r="P478" s="709">
        <f t="shared" si="6"/>
        <v>110.8129168462019</v>
      </c>
    </row>
    <row r="479" spans="1:16">
      <c r="A479" s="707">
        <v>2024</v>
      </c>
      <c r="B479" s="707">
        <v>3</v>
      </c>
      <c r="D479" s="707" t="s">
        <v>16066</v>
      </c>
      <c r="E479" s="707" t="s">
        <v>113</v>
      </c>
      <c r="F479" s="707" t="str">
        <f>VLOOKUP(E479,'HS Code'!$L$4:$O$65,2,0)</f>
        <v>Petroleum</v>
      </c>
      <c r="G479" s="707" t="s">
        <v>16081</v>
      </c>
      <c r="H479" s="707" t="s">
        <v>16076</v>
      </c>
      <c r="I479" s="707" t="s">
        <v>16077</v>
      </c>
      <c r="J479" s="708">
        <v>23020</v>
      </c>
      <c r="K479" s="708">
        <v>23020</v>
      </c>
      <c r="L479" s="708">
        <v>3768215.97</v>
      </c>
      <c r="M479" s="707" t="s">
        <v>16069</v>
      </c>
      <c r="N479" s="707" t="s">
        <v>16070</v>
      </c>
      <c r="P479" s="709">
        <f t="shared" si="6"/>
        <v>163.69313509991312</v>
      </c>
    </row>
    <row r="480" spans="1:16">
      <c r="A480" s="707">
        <v>2024</v>
      </c>
      <c r="B480" s="707">
        <v>3</v>
      </c>
      <c r="D480" s="707" t="s">
        <v>16066</v>
      </c>
      <c r="E480" s="707" t="s">
        <v>145</v>
      </c>
      <c r="F480" s="707">
        <f>VLOOKUP(E480,'HS Code'!$L$4:$O$65,2,0)</f>
        <v>0</v>
      </c>
      <c r="G480" s="707" t="s">
        <v>16094</v>
      </c>
      <c r="H480" s="707" t="s">
        <v>16073</v>
      </c>
      <c r="I480" s="707" t="s">
        <v>10899</v>
      </c>
      <c r="J480" s="708">
        <v>835250</v>
      </c>
      <c r="K480" s="708">
        <v>835250</v>
      </c>
      <c r="L480" s="708">
        <v>145872721.90000001</v>
      </c>
      <c r="M480" s="707" t="s">
        <v>16069</v>
      </c>
      <c r="N480" s="707" t="s">
        <v>16070</v>
      </c>
      <c r="P480" s="709">
        <f t="shared" si="6"/>
        <v>174.64558144268184</v>
      </c>
    </row>
    <row r="481" spans="1:16">
      <c r="A481" s="707">
        <v>2024</v>
      </c>
      <c r="B481" s="707">
        <v>3</v>
      </c>
      <c r="D481" s="707" t="s">
        <v>16066</v>
      </c>
      <c r="E481" s="707" t="s">
        <v>148</v>
      </c>
      <c r="F481" s="707">
        <f>VLOOKUP(E481,'HS Code'!$L$4:$O$65,2,0)</f>
        <v>0</v>
      </c>
      <c r="G481" s="707" t="s">
        <v>16082</v>
      </c>
      <c r="H481" s="707" t="s">
        <v>16073</v>
      </c>
      <c r="I481" s="707" t="s">
        <v>10899</v>
      </c>
      <c r="J481" s="708">
        <v>31300</v>
      </c>
      <c r="K481" s="708">
        <v>31300</v>
      </c>
      <c r="L481" s="708">
        <v>4793967.4800000004</v>
      </c>
      <c r="M481" s="707" t="s">
        <v>16069</v>
      </c>
      <c r="N481" s="707" t="s">
        <v>16070</v>
      </c>
      <c r="P481" s="709">
        <f t="shared" si="6"/>
        <v>153.16190031948884</v>
      </c>
    </row>
    <row r="482" spans="1:16">
      <c r="A482" s="707">
        <v>2024</v>
      </c>
      <c r="B482" s="707">
        <v>3</v>
      </c>
      <c r="D482" s="707" t="s">
        <v>16096</v>
      </c>
      <c r="E482" s="707" t="s">
        <v>48</v>
      </c>
      <c r="F482" s="707" t="str">
        <f>VLOOKUP(E482,'HS Code'!$L$4:$O$65,2,0)</f>
        <v>Oils</v>
      </c>
      <c r="G482" s="707" t="s">
        <v>16089</v>
      </c>
      <c r="H482" s="707" t="s">
        <v>16073</v>
      </c>
      <c r="I482" s="707" t="s">
        <v>10899</v>
      </c>
      <c r="J482" s="708">
        <v>24480</v>
      </c>
      <c r="K482" s="708">
        <v>24480</v>
      </c>
      <c r="L482" s="708">
        <v>4014450.62</v>
      </c>
      <c r="M482" s="707" t="s">
        <v>16069</v>
      </c>
      <c r="N482" s="707" t="s">
        <v>16070</v>
      </c>
      <c r="P482" s="709">
        <f t="shared" si="6"/>
        <v>163.98899591503269</v>
      </c>
    </row>
    <row r="483" spans="1:16">
      <c r="A483" s="707">
        <v>2024</v>
      </c>
      <c r="B483" s="707">
        <v>3</v>
      </c>
      <c r="D483" s="707" t="s">
        <v>16096</v>
      </c>
      <c r="E483" s="707" t="s">
        <v>86</v>
      </c>
      <c r="F483" s="707" t="str">
        <f>VLOOKUP(E483,'HS Code'!$L$4:$O$65,2,0)</f>
        <v>Petroleum</v>
      </c>
      <c r="G483" s="707" t="s">
        <v>16140</v>
      </c>
      <c r="H483" s="707" t="s">
        <v>16076</v>
      </c>
      <c r="I483" s="707" t="s">
        <v>16077</v>
      </c>
      <c r="J483" s="708">
        <v>2</v>
      </c>
      <c r="K483" s="708">
        <v>2</v>
      </c>
      <c r="L483" s="708">
        <v>59807.87</v>
      </c>
      <c r="M483" s="707" t="s">
        <v>16069</v>
      </c>
      <c r="N483" s="707" t="s">
        <v>16070</v>
      </c>
      <c r="P483" s="709">
        <f t="shared" si="6"/>
        <v>29903.935000000001</v>
      </c>
    </row>
    <row r="484" spans="1:16">
      <c r="A484" s="707">
        <v>2024</v>
      </c>
      <c r="B484" s="707">
        <v>3</v>
      </c>
      <c r="D484" s="707" t="s">
        <v>16096</v>
      </c>
      <c r="E484" s="707" t="s">
        <v>99</v>
      </c>
      <c r="F484" s="707" t="str">
        <f>VLOOKUP(E484,'HS Code'!$L$4:$O$65,2,0)</f>
        <v>Petroleum</v>
      </c>
      <c r="G484" s="707" t="s">
        <v>16075</v>
      </c>
      <c r="H484" s="707" t="s">
        <v>16076</v>
      </c>
      <c r="I484" s="707" t="s">
        <v>16077</v>
      </c>
      <c r="J484" s="708">
        <v>17300.601999999999</v>
      </c>
      <c r="K484" s="708">
        <v>16187.102000000001</v>
      </c>
      <c r="L484" s="708">
        <v>10453291.619999999</v>
      </c>
      <c r="M484" s="707" t="s">
        <v>16069</v>
      </c>
      <c r="N484" s="707" t="s">
        <v>16070</v>
      </c>
      <c r="P484" s="709">
        <f t="shared" si="6"/>
        <v>604.21548452475815</v>
      </c>
    </row>
    <row r="485" spans="1:16">
      <c r="A485" s="707">
        <v>2024</v>
      </c>
      <c r="B485" s="707">
        <v>3</v>
      </c>
      <c r="D485" s="707" t="s">
        <v>16096</v>
      </c>
      <c r="E485" s="707" t="s">
        <v>101</v>
      </c>
      <c r="F485" s="707" t="str">
        <f>VLOOKUP(E485,'HS Code'!$L$4:$O$65,2,0)</f>
        <v>Petroleum</v>
      </c>
      <c r="G485" s="707" t="s">
        <v>16078</v>
      </c>
      <c r="H485" s="707" t="s">
        <v>16076</v>
      </c>
      <c r="I485" s="707" t="s">
        <v>10899</v>
      </c>
      <c r="J485" s="708">
        <v>38</v>
      </c>
      <c r="K485" s="708">
        <v>38</v>
      </c>
      <c r="L485" s="708">
        <v>112101.22</v>
      </c>
      <c r="M485" s="707" t="s">
        <v>16069</v>
      </c>
      <c r="N485" s="707" t="s">
        <v>16070</v>
      </c>
      <c r="P485" s="709">
        <f t="shared" si="6"/>
        <v>2950.032105263158</v>
      </c>
    </row>
    <row r="486" spans="1:16">
      <c r="A486" s="707">
        <v>2024</v>
      </c>
      <c r="B486" s="707">
        <v>3</v>
      </c>
      <c r="D486" s="707" t="s">
        <v>16096</v>
      </c>
      <c r="E486" s="707" t="s">
        <v>109</v>
      </c>
      <c r="F486" s="707" t="str">
        <f>VLOOKUP(E486,'HS Code'!$L$4:$O$65,2,0)</f>
        <v>Petroleum</v>
      </c>
      <c r="G486" s="707" t="s">
        <v>16079</v>
      </c>
      <c r="H486" s="707" t="s">
        <v>16076</v>
      </c>
      <c r="I486" s="707" t="s">
        <v>16077</v>
      </c>
      <c r="J486" s="708">
        <v>60</v>
      </c>
      <c r="K486" s="708">
        <v>68.099999999999994</v>
      </c>
      <c r="L486" s="708">
        <v>107070.96</v>
      </c>
      <c r="M486" s="707" t="s">
        <v>16069</v>
      </c>
      <c r="N486" s="707" t="s">
        <v>16070</v>
      </c>
      <c r="P486" s="709">
        <f t="shared" si="6"/>
        <v>1784.5160000000001</v>
      </c>
    </row>
    <row r="487" spans="1:16">
      <c r="A487" s="707">
        <v>2024</v>
      </c>
      <c r="B487" s="707">
        <v>3</v>
      </c>
      <c r="D487" s="707" t="s">
        <v>16096</v>
      </c>
      <c r="E487" s="707" t="s">
        <v>111</v>
      </c>
      <c r="F487" s="707" t="str">
        <f>VLOOKUP(E487,'HS Code'!$L$4:$O$65,2,0)</f>
        <v>Petroleum</v>
      </c>
      <c r="G487" s="707" t="s">
        <v>16080</v>
      </c>
      <c r="H487" s="707" t="s">
        <v>16076</v>
      </c>
      <c r="I487" s="707" t="s">
        <v>16077</v>
      </c>
      <c r="J487" s="708">
        <v>5</v>
      </c>
      <c r="K487" s="708">
        <v>5</v>
      </c>
      <c r="L487" s="708">
        <v>15594.52</v>
      </c>
      <c r="M487" s="707" t="s">
        <v>16069</v>
      </c>
      <c r="N487" s="707" t="s">
        <v>16070</v>
      </c>
      <c r="P487" s="709">
        <f t="shared" si="6"/>
        <v>3118.904</v>
      </c>
    </row>
    <row r="488" spans="1:16">
      <c r="A488" s="707">
        <v>2024</v>
      </c>
      <c r="B488" s="707">
        <v>3</v>
      </c>
      <c r="D488" s="707" t="s">
        <v>16096</v>
      </c>
      <c r="E488" s="707" t="s">
        <v>113</v>
      </c>
      <c r="F488" s="707" t="str">
        <f>VLOOKUP(E488,'HS Code'!$L$4:$O$65,2,0)</f>
        <v>Petroleum</v>
      </c>
      <c r="G488" s="707" t="s">
        <v>16081</v>
      </c>
      <c r="H488" s="707" t="s">
        <v>16076</v>
      </c>
      <c r="I488" s="707" t="s">
        <v>16077</v>
      </c>
      <c r="J488" s="708">
        <v>7</v>
      </c>
      <c r="K488" s="708">
        <v>7</v>
      </c>
      <c r="L488" s="708">
        <v>63264.84</v>
      </c>
      <c r="M488" s="707" t="s">
        <v>16069</v>
      </c>
      <c r="N488" s="707" t="s">
        <v>16070</v>
      </c>
      <c r="P488" s="709">
        <f t="shared" si="6"/>
        <v>9037.8342857142852</v>
      </c>
    </row>
    <row r="489" spans="1:16">
      <c r="A489" s="707">
        <v>2024</v>
      </c>
      <c r="B489" s="707">
        <v>3</v>
      </c>
      <c r="D489" s="707" t="s">
        <v>16182</v>
      </c>
      <c r="E489" s="707" t="s">
        <v>80</v>
      </c>
      <c r="F489" s="707" t="str">
        <f>VLOOKUP(E489,'HS Code'!$L$4:$O$65,2,0)</f>
        <v>Petroleum</v>
      </c>
      <c r="G489" s="707" t="s">
        <v>16090</v>
      </c>
      <c r="H489" s="707" t="s">
        <v>16076</v>
      </c>
      <c r="I489" s="707" t="s">
        <v>16077</v>
      </c>
      <c r="J489" s="708">
        <v>450</v>
      </c>
      <c r="K489" s="708">
        <v>450</v>
      </c>
      <c r="L489" s="708">
        <v>271725.93</v>
      </c>
      <c r="M489" s="707" t="s">
        <v>16069</v>
      </c>
      <c r="N489" s="707" t="s">
        <v>16070</v>
      </c>
      <c r="P489" s="709">
        <f t="shared" si="6"/>
        <v>603.83539999999994</v>
      </c>
    </row>
    <row r="490" spans="1:16">
      <c r="A490" s="707">
        <v>2024</v>
      </c>
      <c r="B490" s="707">
        <v>3</v>
      </c>
      <c r="D490" s="707" t="s">
        <v>16098</v>
      </c>
      <c r="E490" s="707" t="s">
        <v>76</v>
      </c>
      <c r="F490" s="707" t="str">
        <f>VLOOKUP(E490,'HS Code'!$L$4:$O$65,2,0)</f>
        <v>Petroleum</v>
      </c>
      <c r="G490" s="707" t="s">
        <v>16099</v>
      </c>
      <c r="H490" s="707" t="s">
        <v>16076</v>
      </c>
      <c r="I490" s="707" t="s">
        <v>16077</v>
      </c>
      <c r="J490" s="708">
        <v>16000</v>
      </c>
      <c r="K490" s="708">
        <v>13200</v>
      </c>
      <c r="L490" s="708">
        <v>1721915.16</v>
      </c>
      <c r="M490" s="707" t="s">
        <v>16069</v>
      </c>
      <c r="N490" s="707" t="s">
        <v>16070</v>
      </c>
      <c r="P490" s="709">
        <f t="shared" si="6"/>
        <v>107.6196975</v>
      </c>
    </row>
    <row r="491" spans="1:16">
      <c r="A491" s="707">
        <v>2024</v>
      </c>
      <c r="B491" s="707">
        <v>3</v>
      </c>
      <c r="D491" s="707" t="s">
        <v>16098</v>
      </c>
      <c r="E491" s="707" t="s">
        <v>101</v>
      </c>
      <c r="F491" s="707" t="str">
        <f>VLOOKUP(E491,'HS Code'!$L$4:$O$65,2,0)</f>
        <v>Petroleum</v>
      </c>
      <c r="G491" s="707" t="s">
        <v>16078</v>
      </c>
      <c r="H491" s="707" t="s">
        <v>16076</v>
      </c>
      <c r="I491" s="707" t="s">
        <v>10899</v>
      </c>
      <c r="J491" s="708">
        <v>26025</v>
      </c>
      <c r="K491" s="708">
        <v>26025</v>
      </c>
      <c r="L491" s="708">
        <v>6946712.8899999997</v>
      </c>
      <c r="M491" s="707" t="s">
        <v>16069</v>
      </c>
      <c r="N491" s="707" t="s">
        <v>16070</v>
      </c>
      <c r="P491" s="709">
        <f t="shared" si="6"/>
        <v>266.92460672430354</v>
      </c>
    </row>
    <row r="492" spans="1:16">
      <c r="A492" s="707">
        <v>2024</v>
      </c>
      <c r="B492" s="707">
        <v>3</v>
      </c>
      <c r="D492" s="707" t="s">
        <v>16098</v>
      </c>
      <c r="E492" s="707" t="s">
        <v>113</v>
      </c>
      <c r="F492" s="707" t="str">
        <f>VLOOKUP(E492,'HS Code'!$L$4:$O$65,2,0)</f>
        <v>Petroleum</v>
      </c>
      <c r="G492" s="707" t="s">
        <v>16081</v>
      </c>
      <c r="H492" s="707" t="s">
        <v>16076</v>
      </c>
      <c r="I492" s="707" t="s">
        <v>16077</v>
      </c>
      <c r="J492" s="708">
        <v>165000</v>
      </c>
      <c r="K492" s="708">
        <v>167740</v>
      </c>
      <c r="L492" s="708">
        <v>21870361.699999999</v>
      </c>
      <c r="M492" s="707" t="s">
        <v>16069</v>
      </c>
      <c r="N492" s="707" t="s">
        <v>16070</v>
      </c>
      <c r="P492" s="709">
        <f t="shared" si="6"/>
        <v>132.54764666666665</v>
      </c>
    </row>
    <row r="493" spans="1:16">
      <c r="A493" s="707">
        <v>2024</v>
      </c>
      <c r="B493" s="707">
        <v>3</v>
      </c>
      <c r="D493" s="707" t="s">
        <v>16098</v>
      </c>
      <c r="E493" s="707" t="s">
        <v>145</v>
      </c>
      <c r="F493" s="707">
        <f>VLOOKUP(E493,'HS Code'!$L$4:$O$65,2,0)</f>
        <v>0</v>
      </c>
      <c r="G493" s="707" t="s">
        <v>16094</v>
      </c>
      <c r="H493" s="707" t="s">
        <v>16073</v>
      </c>
      <c r="I493" s="707" t="s">
        <v>10899</v>
      </c>
      <c r="J493" s="708">
        <v>60000</v>
      </c>
      <c r="K493" s="708">
        <v>60000</v>
      </c>
      <c r="L493" s="708">
        <v>11658988.800000001</v>
      </c>
      <c r="M493" s="707" t="s">
        <v>16069</v>
      </c>
      <c r="N493" s="707" t="s">
        <v>16070</v>
      </c>
      <c r="P493" s="709">
        <f t="shared" si="6"/>
        <v>194.31648000000001</v>
      </c>
    </row>
    <row r="494" spans="1:16">
      <c r="A494" s="707">
        <v>2024</v>
      </c>
      <c r="B494" s="707">
        <v>3</v>
      </c>
      <c r="D494" s="707" t="s">
        <v>16100</v>
      </c>
      <c r="E494" s="707" t="s">
        <v>99</v>
      </c>
      <c r="F494" s="707" t="str">
        <f>VLOOKUP(E494,'HS Code'!$L$4:$O$65,2,0)</f>
        <v>Petroleum</v>
      </c>
      <c r="G494" s="707" t="s">
        <v>16075</v>
      </c>
      <c r="H494" s="707" t="s">
        <v>16076</v>
      </c>
      <c r="I494" s="707" t="s">
        <v>16077</v>
      </c>
      <c r="J494" s="708">
        <v>1964.51</v>
      </c>
      <c r="K494" s="708">
        <v>1841.51</v>
      </c>
      <c r="L494" s="708">
        <v>1961417.57</v>
      </c>
      <c r="M494" s="707" t="s">
        <v>16069</v>
      </c>
      <c r="N494" s="707" t="s">
        <v>16070</v>
      </c>
      <c r="P494" s="709">
        <f t="shared" si="6"/>
        <v>998.4258517391105</v>
      </c>
    </row>
    <row r="495" spans="1:16">
      <c r="A495" s="707">
        <v>2024</v>
      </c>
      <c r="B495" s="707">
        <v>3</v>
      </c>
      <c r="D495" s="707" t="s">
        <v>16100</v>
      </c>
      <c r="E495" s="707" t="s">
        <v>101</v>
      </c>
      <c r="F495" s="707" t="str">
        <f>VLOOKUP(E495,'HS Code'!$L$4:$O$65,2,0)</f>
        <v>Petroleum</v>
      </c>
      <c r="G495" s="707" t="s">
        <v>16078</v>
      </c>
      <c r="H495" s="707" t="s">
        <v>16076</v>
      </c>
      <c r="I495" s="707" t="s">
        <v>10899</v>
      </c>
      <c r="J495" s="708">
        <v>35</v>
      </c>
      <c r="K495" s="708">
        <v>35</v>
      </c>
      <c r="L495" s="708">
        <v>223545.29</v>
      </c>
      <c r="M495" s="707" t="s">
        <v>16069</v>
      </c>
      <c r="N495" s="707" t="s">
        <v>16070</v>
      </c>
      <c r="P495" s="709">
        <f t="shared" si="6"/>
        <v>6387.0082857142861</v>
      </c>
    </row>
    <row r="496" spans="1:16">
      <c r="A496" s="707">
        <v>2024</v>
      </c>
      <c r="B496" s="707">
        <v>3</v>
      </c>
      <c r="D496" s="707" t="s">
        <v>16102</v>
      </c>
      <c r="E496" s="707" t="s">
        <v>99</v>
      </c>
      <c r="F496" s="707" t="str">
        <f>VLOOKUP(E496,'HS Code'!$L$4:$O$65,2,0)</f>
        <v>Petroleum</v>
      </c>
      <c r="G496" s="707" t="s">
        <v>16075</v>
      </c>
      <c r="H496" s="707" t="s">
        <v>16076</v>
      </c>
      <c r="I496" s="707" t="s">
        <v>16077</v>
      </c>
      <c r="J496" s="708">
        <v>2433.8000000000002</v>
      </c>
      <c r="K496" s="708">
        <v>2270.8000000000002</v>
      </c>
      <c r="L496" s="708">
        <v>2058297.6</v>
      </c>
      <c r="M496" s="707" t="s">
        <v>16069</v>
      </c>
      <c r="N496" s="707" t="s">
        <v>16070</v>
      </c>
      <c r="P496" s="709">
        <f t="shared" si="6"/>
        <v>845.71353439066479</v>
      </c>
    </row>
    <row r="497" spans="1:16">
      <c r="A497" s="707">
        <v>2024</v>
      </c>
      <c r="B497" s="707">
        <v>3</v>
      </c>
      <c r="D497" s="707" t="s">
        <v>16102</v>
      </c>
      <c r="E497" s="707" t="s">
        <v>145</v>
      </c>
      <c r="F497" s="707">
        <f>VLOOKUP(E497,'HS Code'!$L$4:$O$65,2,0)</f>
        <v>0</v>
      </c>
      <c r="G497" s="707" t="s">
        <v>16094</v>
      </c>
      <c r="H497" s="707" t="s">
        <v>16073</v>
      </c>
      <c r="I497" s="707" t="s">
        <v>10899</v>
      </c>
      <c r="J497" s="708">
        <v>3</v>
      </c>
      <c r="K497" s="708">
        <v>3</v>
      </c>
      <c r="L497" s="708">
        <v>862.7</v>
      </c>
      <c r="M497" s="707" t="s">
        <v>16069</v>
      </c>
      <c r="N497" s="707" t="s">
        <v>16070</v>
      </c>
      <c r="P497" s="709">
        <f t="shared" si="6"/>
        <v>287.56666666666666</v>
      </c>
    </row>
    <row r="498" spans="1:16">
      <c r="A498" s="707">
        <v>2024</v>
      </c>
      <c r="B498" s="707">
        <v>3</v>
      </c>
      <c r="D498" s="707" t="s">
        <v>16103</v>
      </c>
      <c r="E498" s="707" t="s">
        <v>90</v>
      </c>
      <c r="F498" s="707" t="str">
        <f>VLOOKUP(E498,'HS Code'!$L$4:$O$65,2,0)</f>
        <v>Petroleum</v>
      </c>
      <c r="G498" s="707" t="s">
        <v>16183</v>
      </c>
      <c r="H498" s="707" t="s">
        <v>16076</v>
      </c>
      <c r="I498" s="707" t="s">
        <v>16077</v>
      </c>
      <c r="J498" s="708">
        <v>119</v>
      </c>
      <c r="K498" s="708">
        <v>119</v>
      </c>
      <c r="L498" s="708">
        <v>76524.929999999993</v>
      </c>
      <c r="M498" s="707" t="s">
        <v>16069</v>
      </c>
      <c r="N498" s="707" t="s">
        <v>16070</v>
      </c>
      <c r="P498" s="709">
        <f t="shared" si="6"/>
        <v>643.06663865546216</v>
      </c>
    </row>
    <row r="499" spans="1:16">
      <c r="A499" s="707">
        <v>2024</v>
      </c>
      <c r="B499" s="707">
        <v>3</v>
      </c>
      <c r="D499" s="707" t="s">
        <v>16103</v>
      </c>
      <c r="E499" s="707" t="s">
        <v>101</v>
      </c>
      <c r="F499" s="707" t="str">
        <f>VLOOKUP(E499,'HS Code'!$L$4:$O$65,2,0)</f>
        <v>Petroleum</v>
      </c>
      <c r="G499" s="707" t="s">
        <v>16078</v>
      </c>
      <c r="H499" s="707" t="s">
        <v>16076</v>
      </c>
      <c r="I499" s="707" t="s">
        <v>10899</v>
      </c>
      <c r="J499" s="708">
        <v>33</v>
      </c>
      <c r="K499" s="708">
        <v>33</v>
      </c>
      <c r="L499" s="708">
        <v>73336.7</v>
      </c>
      <c r="M499" s="707" t="s">
        <v>16069</v>
      </c>
      <c r="N499" s="707" t="s">
        <v>16070</v>
      </c>
      <c r="P499" s="709">
        <f t="shared" si="6"/>
        <v>2222.3242424242421</v>
      </c>
    </row>
    <row r="500" spans="1:16">
      <c r="A500" s="707">
        <v>2024</v>
      </c>
      <c r="B500" s="707">
        <v>3</v>
      </c>
      <c r="D500" s="707" t="s">
        <v>16103</v>
      </c>
      <c r="E500" s="707" t="s">
        <v>109</v>
      </c>
      <c r="F500" s="707" t="str">
        <f>VLOOKUP(E500,'HS Code'!$L$4:$O$65,2,0)</f>
        <v>Petroleum</v>
      </c>
      <c r="G500" s="707" t="s">
        <v>16079</v>
      </c>
      <c r="H500" s="707" t="s">
        <v>16076</v>
      </c>
      <c r="I500" s="707" t="s">
        <v>16077</v>
      </c>
      <c r="J500" s="708">
        <v>621</v>
      </c>
      <c r="K500" s="708">
        <v>621</v>
      </c>
      <c r="L500" s="708">
        <v>606379.62</v>
      </c>
      <c r="M500" s="707" t="s">
        <v>16069</v>
      </c>
      <c r="N500" s="707" t="s">
        <v>16070</v>
      </c>
      <c r="P500" s="709">
        <f t="shared" si="6"/>
        <v>976.45671497584544</v>
      </c>
    </row>
    <row r="501" spans="1:16">
      <c r="A501" s="707">
        <v>2024</v>
      </c>
      <c r="B501" s="707">
        <v>3</v>
      </c>
      <c r="D501" s="707" t="s">
        <v>16103</v>
      </c>
      <c r="E501" s="707" t="s">
        <v>113</v>
      </c>
      <c r="F501" s="707" t="str">
        <f>VLOOKUP(E501,'HS Code'!$L$4:$O$65,2,0)</f>
        <v>Petroleum</v>
      </c>
      <c r="G501" s="707" t="s">
        <v>16081</v>
      </c>
      <c r="H501" s="707" t="s">
        <v>16076</v>
      </c>
      <c r="I501" s="707" t="s">
        <v>16077</v>
      </c>
      <c r="J501" s="708">
        <v>11</v>
      </c>
      <c r="K501" s="708">
        <v>9.0399999999999991</v>
      </c>
      <c r="L501" s="708">
        <v>27774.9</v>
      </c>
      <c r="M501" s="707" t="s">
        <v>16069</v>
      </c>
      <c r="N501" s="707" t="s">
        <v>16070</v>
      </c>
      <c r="P501" s="709">
        <f t="shared" si="6"/>
        <v>2524.9909090909091</v>
      </c>
    </row>
    <row r="502" spans="1:16">
      <c r="A502" s="707">
        <v>2024</v>
      </c>
      <c r="B502" s="707">
        <v>3</v>
      </c>
      <c r="D502" s="707" t="s">
        <v>16103</v>
      </c>
      <c r="E502" s="707" t="s">
        <v>142</v>
      </c>
      <c r="F502" s="707">
        <f>VLOOKUP(E502,'HS Code'!$L$4:$O$65,2,0)</f>
        <v>0</v>
      </c>
      <c r="G502" s="707" t="s">
        <v>16141</v>
      </c>
      <c r="H502" s="707" t="s">
        <v>16073</v>
      </c>
      <c r="I502" s="707" t="s">
        <v>10899</v>
      </c>
      <c r="J502" s="708">
        <v>7.2</v>
      </c>
      <c r="K502" s="708">
        <v>7.2</v>
      </c>
      <c r="L502" s="708">
        <v>16456.57</v>
      </c>
      <c r="M502" s="707" t="s">
        <v>16069</v>
      </c>
      <c r="N502" s="707" t="s">
        <v>16070</v>
      </c>
      <c r="P502" s="709">
        <f t="shared" si="6"/>
        <v>2285.6347222222221</v>
      </c>
    </row>
    <row r="503" spans="1:16">
      <c r="A503" s="707">
        <v>2024</v>
      </c>
      <c r="B503" s="707">
        <v>3</v>
      </c>
      <c r="D503" s="707" t="s">
        <v>16184</v>
      </c>
      <c r="E503" s="707" t="s">
        <v>145</v>
      </c>
      <c r="F503" s="707">
        <f>VLOOKUP(E503,'HS Code'!$L$4:$O$65,2,0)</f>
        <v>0</v>
      </c>
      <c r="G503" s="707" t="s">
        <v>16094</v>
      </c>
      <c r="H503" s="707" t="s">
        <v>16073</v>
      </c>
      <c r="I503" s="707" t="s">
        <v>10899</v>
      </c>
      <c r="J503" s="708">
        <v>28000</v>
      </c>
      <c r="K503" s="708">
        <v>28000</v>
      </c>
      <c r="L503" s="708">
        <v>2557520.77</v>
      </c>
      <c r="M503" s="707" t="s">
        <v>16069</v>
      </c>
      <c r="N503" s="707" t="s">
        <v>16070</v>
      </c>
      <c r="P503" s="709">
        <f t="shared" si="6"/>
        <v>91.340027500000005</v>
      </c>
    </row>
    <row r="504" spans="1:16">
      <c r="A504" s="707">
        <v>2024</v>
      </c>
      <c r="B504" s="707">
        <v>3</v>
      </c>
      <c r="D504" s="707" t="s">
        <v>16104</v>
      </c>
      <c r="E504" s="707" t="s">
        <v>31</v>
      </c>
      <c r="F504" s="707" t="str">
        <f>VLOOKUP(E504,'HS Code'!$L$4:$O$65,2,0)</f>
        <v>Coal and Coke</v>
      </c>
      <c r="G504" s="707" t="s">
        <v>16087</v>
      </c>
      <c r="H504" s="707" t="s">
        <v>16076</v>
      </c>
      <c r="I504" s="707" t="s">
        <v>10899</v>
      </c>
      <c r="J504" s="708">
        <v>201</v>
      </c>
      <c r="K504" s="708">
        <v>201</v>
      </c>
      <c r="L504" s="708">
        <v>6380.41</v>
      </c>
      <c r="M504" s="707" t="s">
        <v>16069</v>
      </c>
      <c r="N504" s="707" t="s">
        <v>16070</v>
      </c>
      <c r="P504" s="709">
        <f t="shared" si="6"/>
        <v>31.743333333333332</v>
      </c>
    </row>
    <row r="505" spans="1:16">
      <c r="A505" s="707">
        <v>2024</v>
      </c>
      <c r="B505" s="707">
        <v>3</v>
      </c>
      <c r="D505" s="707" t="s">
        <v>16104</v>
      </c>
      <c r="E505" s="707" t="s">
        <v>48</v>
      </c>
      <c r="F505" s="707" t="str">
        <f>VLOOKUP(E505,'HS Code'!$L$4:$O$65,2,0)</f>
        <v>Oils</v>
      </c>
      <c r="G505" s="707" t="s">
        <v>16089</v>
      </c>
      <c r="H505" s="707" t="s">
        <v>16073</v>
      </c>
      <c r="I505" s="707" t="s">
        <v>10899</v>
      </c>
      <c r="J505" s="708">
        <v>37080</v>
      </c>
      <c r="K505" s="708">
        <v>37080</v>
      </c>
      <c r="L505" s="708">
        <v>7148731.6200000001</v>
      </c>
      <c r="M505" s="707" t="s">
        <v>16069</v>
      </c>
      <c r="N505" s="707" t="s">
        <v>16070</v>
      </c>
      <c r="P505" s="709">
        <f t="shared" si="6"/>
        <v>192.79211488673138</v>
      </c>
    </row>
    <row r="506" spans="1:16">
      <c r="A506" s="707">
        <v>2024</v>
      </c>
      <c r="B506" s="707">
        <v>3</v>
      </c>
      <c r="D506" s="707" t="s">
        <v>16104</v>
      </c>
      <c r="E506" s="707" t="s">
        <v>87</v>
      </c>
      <c r="F506" s="707" t="str">
        <f>VLOOKUP(E506,'HS Code'!$L$4:$O$65,2,0)</f>
        <v>Petroleum</v>
      </c>
      <c r="G506" s="707" t="s">
        <v>16132</v>
      </c>
      <c r="H506" s="707" t="s">
        <v>16076</v>
      </c>
      <c r="I506" s="707" t="s">
        <v>16077</v>
      </c>
      <c r="J506" s="708">
        <v>6005</v>
      </c>
      <c r="K506" s="708">
        <v>5030</v>
      </c>
      <c r="L506" s="708">
        <v>671084.49</v>
      </c>
      <c r="M506" s="707" t="s">
        <v>16069</v>
      </c>
      <c r="N506" s="707" t="s">
        <v>16070</v>
      </c>
      <c r="P506" s="709">
        <f t="shared" si="6"/>
        <v>111.75428642797668</v>
      </c>
    </row>
    <row r="507" spans="1:16">
      <c r="A507" s="707">
        <v>2024</v>
      </c>
      <c r="B507" s="707">
        <v>3</v>
      </c>
      <c r="D507" s="707" t="s">
        <v>16104</v>
      </c>
      <c r="E507" s="707" t="s">
        <v>99</v>
      </c>
      <c r="F507" s="707" t="str">
        <f>VLOOKUP(E507,'HS Code'!$L$4:$O$65,2,0)</f>
        <v>Petroleum</v>
      </c>
      <c r="G507" s="707" t="s">
        <v>16075</v>
      </c>
      <c r="H507" s="707" t="s">
        <v>16076</v>
      </c>
      <c r="I507" s="707" t="s">
        <v>16077</v>
      </c>
      <c r="J507" s="708">
        <v>25624.73</v>
      </c>
      <c r="K507" s="708">
        <v>22987.13</v>
      </c>
      <c r="L507" s="708">
        <v>8432445.7200000007</v>
      </c>
      <c r="M507" s="707" t="s">
        <v>16069</v>
      </c>
      <c r="N507" s="707" t="s">
        <v>16070</v>
      </c>
      <c r="P507" s="709">
        <f t="shared" si="6"/>
        <v>329.07451980957461</v>
      </c>
    </row>
    <row r="508" spans="1:16">
      <c r="A508" s="707">
        <v>2024</v>
      </c>
      <c r="B508" s="707">
        <v>3</v>
      </c>
      <c r="D508" s="707" t="s">
        <v>16104</v>
      </c>
      <c r="E508" s="707" t="s">
        <v>101</v>
      </c>
      <c r="F508" s="707" t="str">
        <f>VLOOKUP(E508,'HS Code'!$L$4:$O$65,2,0)</f>
        <v>Petroleum</v>
      </c>
      <c r="G508" s="707" t="s">
        <v>16078</v>
      </c>
      <c r="H508" s="707" t="s">
        <v>16076</v>
      </c>
      <c r="I508" s="707" t="s">
        <v>10899</v>
      </c>
      <c r="J508" s="708">
        <v>155167.39000000001</v>
      </c>
      <c r="K508" s="708">
        <v>155167.39000000001</v>
      </c>
      <c r="L508" s="708">
        <v>37095046.75</v>
      </c>
      <c r="M508" s="707" t="s">
        <v>16069</v>
      </c>
      <c r="N508" s="707" t="s">
        <v>16070</v>
      </c>
      <c r="P508" s="709">
        <f t="shared" si="6"/>
        <v>239.06470779717307</v>
      </c>
    </row>
    <row r="509" spans="1:16">
      <c r="A509" s="707">
        <v>2024</v>
      </c>
      <c r="B509" s="707">
        <v>3</v>
      </c>
      <c r="D509" s="707" t="s">
        <v>16104</v>
      </c>
      <c r="E509" s="707" t="s">
        <v>107</v>
      </c>
      <c r="F509" s="707" t="str">
        <f>VLOOKUP(E509,'HS Code'!$L$4:$O$65,2,0)</f>
        <v>Petroleum</v>
      </c>
      <c r="G509" s="707" t="s">
        <v>16105</v>
      </c>
      <c r="H509" s="707" t="s">
        <v>16076</v>
      </c>
      <c r="I509" s="707" t="s">
        <v>16077</v>
      </c>
      <c r="J509" s="708">
        <v>255729</v>
      </c>
      <c r="K509" s="708">
        <v>231827</v>
      </c>
      <c r="L509" s="708">
        <v>38499070.68</v>
      </c>
      <c r="M509" s="707" t="s">
        <v>16069</v>
      </c>
      <c r="N509" s="707" t="s">
        <v>16070</v>
      </c>
      <c r="P509" s="709">
        <f t="shared" si="6"/>
        <v>150.5463622819469</v>
      </c>
    </row>
    <row r="510" spans="1:16">
      <c r="A510" s="707">
        <v>2024</v>
      </c>
      <c r="B510" s="707">
        <v>3</v>
      </c>
      <c r="D510" s="707" t="s">
        <v>16104</v>
      </c>
      <c r="E510" s="707" t="s">
        <v>109</v>
      </c>
      <c r="F510" s="707" t="str">
        <f>VLOOKUP(E510,'HS Code'!$L$4:$O$65,2,0)</f>
        <v>Petroleum</v>
      </c>
      <c r="G510" s="707" t="s">
        <v>16079</v>
      </c>
      <c r="H510" s="707" t="s">
        <v>16076</v>
      </c>
      <c r="I510" s="707" t="s">
        <v>16077</v>
      </c>
      <c r="J510" s="708">
        <v>840</v>
      </c>
      <c r="K510" s="708">
        <v>840</v>
      </c>
      <c r="L510" s="708">
        <v>200133.25</v>
      </c>
      <c r="M510" s="707" t="s">
        <v>16069</v>
      </c>
      <c r="N510" s="707" t="s">
        <v>16070</v>
      </c>
      <c r="P510" s="709">
        <f t="shared" si="6"/>
        <v>238.25386904761905</v>
      </c>
    </row>
    <row r="511" spans="1:16">
      <c r="A511" s="707">
        <v>2024</v>
      </c>
      <c r="B511" s="707">
        <v>3</v>
      </c>
      <c r="D511" s="707" t="s">
        <v>16104</v>
      </c>
      <c r="E511" s="707" t="s">
        <v>111</v>
      </c>
      <c r="F511" s="707" t="str">
        <f>VLOOKUP(E511,'HS Code'!$L$4:$O$65,2,0)</f>
        <v>Petroleum</v>
      </c>
      <c r="G511" s="707" t="s">
        <v>16080</v>
      </c>
      <c r="H511" s="707" t="s">
        <v>16076</v>
      </c>
      <c r="I511" s="707" t="s">
        <v>16077</v>
      </c>
      <c r="J511" s="708">
        <v>805197.01199999999</v>
      </c>
      <c r="K511" s="708">
        <v>736719</v>
      </c>
      <c r="L511" s="708">
        <v>115293886.72</v>
      </c>
      <c r="M511" s="707" t="s">
        <v>16069</v>
      </c>
      <c r="N511" s="707" t="s">
        <v>16070</v>
      </c>
      <c r="P511" s="709">
        <f t="shared" si="6"/>
        <v>143.18717655648726</v>
      </c>
    </row>
    <row r="512" spans="1:16">
      <c r="A512" s="707">
        <v>2024</v>
      </c>
      <c r="B512" s="707">
        <v>3</v>
      </c>
      <c r="D512" s="707" t="s">
        <v>16104</v>
      </c>
      <c r="E512" s="707" t="s">
        <v>113</v>
      </c>
      <c r="F512" s="707" t="str">
        <f>VLOOKUP(E512,'HS Code'!$L$4:$O$65,2,0)</f>
        <v>Petroleum</v>
      </c>
      <c r="G512" s="707" t="s">
        <v>16081</v>
      </c>
      <c r="H512" s="707" t="s">
        <v>16076</v>
      </c>
      <c r="I512" s="707" t="s">
        <v>16077</v>
      </c>
      <c r="J512" s="708">
        <v>344</v>
      </c>
      <c r="K512" s="708">
        <v>344</v>
      </c>
      <c r="L512" s="708">
        <v>113529.76</v>
      </c>
      <c r="M512" s="707" t="s">
        <v>16069</v>
      </c>
      <c r="N512" s="707" t="s">
        <v>16070</v>
      </c>
      <c r="P512" s="709">
        <f t="shared" si="6"/>
        <v>330.02837209302322</v>
      </c>
    </row>
    <row r="513" spans="1:16">
      <c r="A513" s="707">
        <v>2024</v>
      </c>
      <c r="B513" s="707">
        <v>3</v>
      </c>
      <c r="D513" s="707" t="s">
        <v>16104</v>
      </c>
      <c r="E513" s="707" t="s">
        <v>145</v>
      </c>
      <c r="F513" s="707">
        <f>VLOOKUP(E513,'HS Code'!$L$4:$O$65,2,0)</f>
        <v>0</v>
      </c>
      <c r="G513" s="707" t="s">
        <v>16094</v>
      </c>
      <c r="H513" s="707" t="s">
        <v>16073</v>
      </c>
      <c r="I513" s="707" t="s">
        <v>10899</v>
      </c>
      <c r="J513" s="708">
        <v>24000</v>
      </c>
      <c r="K513" s="708">
        <v>24000</v>
      </c>
      <c r="L513" s="708">
        <v>2421425.08</v>
      </c>
      <c r="M513" s="707" t="s">
        <v>16069</v>
      </c>
      <c r="N513" s="707" t="s">
        <v>16070</v>
      </c>
      <c r="P513" s="709">
        <f t="shared" si="6"/>
        <v>100.89271166666667</v>
      </c>
    </row>
    <row r="514" spans="1:16">
      <c r="A514" s="707">
        <v>2024</v>
      </c>
      <c r="B514" s="707">
        <v>3</v>
      </c>
      <c r="D514" s="707" t="s">
        <v>16104</v>
      </c>
      <c r="E514" s="707" t="s">
        <v>148</v>
      </c>
      <c r="F514" s="707">
        <f>VLOOKUP(E514,'HS Code'!$L$4:$O$65,2,0)</f>
        <v>0</v>
      </c>
      <c r="G514" s="707" t="s">
        <v>16082</v>
      </c>
      <c r="H514" s="707" t="s">
        <v>16073</v>
      </c>
      <c r="I514" s="707" t="s">
        <v>10899</v>
      </c>
      <c r="J514" s="708">
        <v>65730.75</v>
      </c>
      <c r="K514" s="708">
        <v>65730.75</v>
      </c>
      <c r="L514" s="708">
        <v>16329144.880000001</v>
      </c>
      <c r="M514" s="707" t="s">
        <v>16069</v>
      </c>
      <c r="N514" s="707" t="s">
        <v>16070</v>
      </c>
      <c r="P514" s="709">
        <f t="shared" si="6"/>
        <v>248.42474610437279</v>
      </c>
    </row>
    <row r="515" spans="1:16">
      <c r="A515" s="707">
        <v>2024</v>
      </c>
      <c r="B515" s="707">
        <v>3</v>
      </c>
      <c r="D515" s="707" t="s">
        <v>16106</v>
      </c>
      <c r="E515" s="707" t="s">
        <v>159</v>
      </c>
      <c r="F515" s="707">
        <f>VLOOKUP(E515,'HS Code'!$L$4:$O$65,2,0)</f>
        <v>0</v>
      </c>
      <c r="G515" s="707" t="s">
        <v>16083</v>
      </c>
      <c r="H515" s="707" t="s">
        <v>16073</v>
      </c>
      <c r="I515" s="707" t="s">
        <v>10899</v>
      </c>
      <c r="J515" s="708">
        <v>493702</v>
      </c>
      <c r="K515" s="708">
        <v>493702</v>
      </c>
      <c r="L515" s="708">
        <v>28047865</v>
      </c>
      <c r="M515" s="707" t="s">
        <v>16069</v>
      </c>
      <c r="N515" s="707" t="s">
        <v>16070</v>
      </c>
      <c r="P515" s="709">
        <f t="shared" si="6"/>
        <v>56.81132545543668</v>
      </c>
    </row>
    <row r="516" spans="1:16">
      <c r="A516" s="707">
        <v>2024</v>
      </c>
      <c r="B516" s="707">
        <v>3</v>
      </c>
      <c r="D516" s="707" t="s">
        <v>16071</v>
      </c>
      <c r="E516" s="707" t="s">
        <v>101</v>
      </c>
      <c r="F516" s="707" t="str">
        <f>VLOOKUP(E516,'HS Code'!$L$4:$O$65,2,0)</f>
        <v>Petroleum</v>
      </c>
      <c r="G516" s="707" t="s">
        <v>16078</v>
      </c>
      <c r="H516" s="707" t="s">
        <v>16076</v>
      </c>
      <c r="I516" s="707" t="s">
        <v>10899</v>
      </c>
      <c r="J516" s="708">
        <v>5.16</v>
      </c>
      <c r="K516" s="708">
        <v>5.16</v>
      </c>
      <c r="L516" s="708">
        <v>102277.83</v>
      </c>
      <c r="M516" s="707" t="s">
        <v>16069</v>
      </c>
      <c r="N516" s="707" t="s">
        <v>16070</v>
      </c>
      <c r="P516" s="709">
        <f t="shared" si="6"/>
        <v>19821.284883720931</v>
      </c>
    </row>
    <row r="517" spans="1:16">
      <c r="A517" s="707">
        <v>2024</v>
      </c>
      <c r="B517" s="707">
        <v>3</v>
      </c>
      <c r="D517" s="707" t="s">
        <v>16071</v>
      </c>
      <c r="E517" s="707" t="s">
        <v>142</v>
      </c>
      <c r="F517" s="707">
        <f>VLOOKUP(E517,'HS Code'!$L$4:$O$65,2,0)</f>
        <v>0</v>
      </c>
      <c r="G517" s="707" t="s">
        <v>16141</v>
      </c>
      <c r="H517" s="707" t="s">
        <v>16073</v>
      </c>
      <c r="I517" s="707" t="s">
        <v>10899</v>
      </c>
      <c r="J517" s="708">
        <v>2</v>
      </c>
      <c r="K517" s="708">
        <v>2</v>
      </c>
      <c r="L517" s="708">
        <v>6778.97</v>
      </c>
      <c r="M517" s="707" t="s">
        <v>16069</v>
      </c>
      <c r="N517" s="707" t="s">
        <v>16070</v>
      </c>
      <c r="P517" s="709">
        <f t="shared" si="6"/>
        <v>3389.4850000000001</v>
      </c>
    </row>
    <row r="518" spans="1:16">
      <c r="A518" s="707">
        <v>2024</v>
      </c>
      <c r="B518" s="707">
        <v>3</v>
      </c>
      <c r="D518" s="707" t="s">
        <v>16071</v>
      </c>
      <c r="E518" s="707" t="s">
        <v>148</v>
      </c>
      <c r="F518" s="707">
        <f>VLOOKUP(E518,'HS Code'!$L$4:$O$65,2,0)</f>
        <v>0</v>
      </c>
      <c r="G518" s="707" t="s">
        <v>16082</v>
      </c>
      <c r="H518" s="707" t="s">
        <v>16073</v>
      </c>
      <c r="I518" s="707" t="s">
        <v>10899</v>
      </c>
      <c r="J518" s="708">
        <v>100</v>
      </c>
      <c r="K518" s="708">
        <v>100</v>
      </c>
      <c r="L518" s="708">
        <v>21990.22</v>
      </c>
      <c r="M518" s="707" t="s">
        <v>16069</v>
      </c>
      <c r="N518" s="707" t="s">
        <v>16070</v>
      </c>
      <c r="P518" s="709">
        <f t="shared" si="6"/>
        <v>219.90220000000002</v>
      </c>
    </row>
    <row r="519" spans="1:16">
      <c r="A519" s="707">
        <v>2024</v>
      </c>
      <c r="B519" s="707">
        <v>3</v>
      </c>
      <c r="D519" s="707" t="s">
        <v>16107</v>
      </c>
      <c r="E519" s="707" t="s">
        <v>80</v>
      </c>
      <c r="F519" s="707" t="str">
        <f>VLOOKUP(E519,'HS Code'!$L$4:$O$65,2,0)</f>
        <v>Petroleum</v>
      </c>
      <c r="G519" s="707" t="s">
        <v>16090</v>
      </c>
      <c r="H519" s="707" t="s">
        <v>16076</v>
      </c>
      <c r="I519" s="707" t="s">
        <v>16077</v>
      </c>
      <c r="J519" s="708">
        <v>2</v>
      </c>
      <c r="K519" s="708">
        <v>2</v>
      </c>
      <c r="L519" s="708">
        <v>13100.38</v>
      </c>
      <c r="M519" s="707" t="s">
        <v>16069</v>
      </c>
      <c r="N519" s="707" t="s">
        <v>16070</v>
      </c>
      <c r="P519" s="709">
        <f t="shared" si="6"/>
        <v>6550.19</v>
      </c>
    </row>
    <row r="520" spans="1:16">
      <c r="A520" s="707">
        <v>2024</v>
      </c>
      <c r="B520" s="707">
        <v>3</v>
      </c>
      <c r="D520" s="707" t="s">
        <v>16107</v>
      </c>
      <c r="E520" s="707" t="s">
        <v>99</v>
      </c>
      <c r="F520" s="707" t="str">
        <f>VLOOKUP(E520,'HS Code'!$L$4:$O$65,2,0)</f>
        <v>Petroleum</v>
      </c>
      <c r="G520" s="707" t="s">
        <v>16075</v>
      </c>
      <c r="H520" s="707" t="s">
        <v>16076</v>
      </c>
      <c r="I520" s="707" t="s">
        <v>16077</v>
      </c>
      <c r="J520" s="708">
        <v>0.5</v>
      </c>
      <c r="K520" s="708">
        <v>0.5</v>
      </c>
      <c r="L520" s="708">
        <v>12201.33</v>
      </c>
      <c r="M520" s="707" t="s">
        <v>16069</v>
      </c>
      <c r="N520" s="707" t="s">
        <v>16070</v>
      </c>
      <c r="P520" s="709">
        <f t="shared" si="6"/>
        <v>24402.66</v>
      </c>
    </row>
    <row r="521" spans="1:16">
      <c r="A521" s="707">
        <v>2024</v>
      </c>
      <c r="B521" s="707">
        <v>3</v>
      </c>
      <c r="D521" s="707" t="s">
        <v>16108</v>
      </c>
      <c r="E521" s="707" t="s">
        <v>42</v>
      </c>
      <c r="F521" s="707" t="str">
        <f>VLOOKUP(E521,'HS Code'!$L$4:$O$65,2,0)</f>
        <v>Oils</v>
      </c>
      <c r="G521" s="707" t="s">
        <v>16088</v>
      </c>
      <c r="H521" s="707" t="s">
        <v>16073</v>
      </c>
      <c r="I521" s="707" t="s">
        <v>10899</v>
      </c>
      <c r="J521" s="708">
        <v>110792</v>
      </c>
      <c r="K521" s="708">
        <v>110792</v>
      </c>
      <c r="L521" s="708">
        <v>19383752.829999998</v>
      </c>
      <c r="M521" s="707" t="s">
        <v>16069</v>
      </c>
      <c r="N521" s="707" t="s">
        <v>16070</v>
      </c>
      <c r="P521" s="709">
        <f t="shared" ref="P521:P584" si="7">L521/J521</f>
        <v>174.95624981948154</v>
      </c>
    </row>
    <row r="522" spans="1:16">
      <c r="A522" s="707">
        <v>2024</v>
      </c>
      <c r="B522" s="707">
        <v>3</v>
      </c>
      <c r="D522" s="707" t="s">
        <v>16108</v>
      </c>
      <c r="E522" s="707" t="s">
        <v>48</v>
      </c>
      <c r="F522" s="707" t="str">
        <f>VLOOKUP(E522,'HS Code'!$L$4:$O$65,2,0)</f>
        <v>Oils</v>
      </c>
      <c r="G522" s="707" t="s">
        <v>16089</v>
      </c>
      <c r="H522" s="707" t="s">
        <v>16073</v>
      </c>
      <c r="I522" s="707" t="s">
        <v>10899</v>
      </c>
      <c r="J522" s="708">
        <v>54634.400000000001</v>
      </c>
      <c r="K522" s="708">
        <v>54634.400000000001</v>
      </c>
      <c r="L522" s="708">
        <v>10046189.199999999</v>
      </c>
      <c r="M522" s="707" t="s">
        <v>16069</v>
      </c>
      <c r="N522" s="707" t="s">
        <v>16070</v>
      </c>
      <c r="P522" s="709">
        <f t="shared" si="7"/>
        <v>183.88028787723485</v>
      </c>
    </row>
    <row r="523" spans="1:16">
      <c r="A523" s="707">
        <v>2024</v>
      </c>
      <c r="B523" s="707">
        <v>3</v>
      </c>
      <c r="D523" s="707" t="s">
        <v>16108</v>
      </c>
      <c r="E523" s="707" t="s">
        <v>99</v>
      </c>
      <c r="F523" s="707" t="str">
        <f>VLOOKUP(E523,'HS Code'!$L$4:$O$65,2,0)</f>
        <v>Petroleum</v>
      </c>
      <c r="G523" s="707" t="s">
        <v>16075</v>
      </c>
      <c r="H523" s="707" t="s">
        <v>16076</v>
      </c>
      <c r="I523" s="707" t="s">
        <v>16077</v>
      </c>
      <c r="J523" s="708">
        <v>1800</v>
      </c>
      <c r="K523" s="708">
        <v>1800</v>
      </c>
      <c r="L523" s="708">
        <v>222059.91</v>
      </c>
      <c r="M523" s="707" t="s">
        <v>16069</v>
      </c>
      <c r="N523" s="707" t="s">
        <v>16070</v>
      </c>
      <c r="P523" s="709">
        <f t="shared" si="7"/>
        <v>123.36661666666667</v>
      </c>
    </row>
    <row r="524" spans="1:16">
      <c r="A524" s="707">
        <v>2024</v>
      </c>
      <c r="B524" s="707">
        <v>3</v>
      </c>
      <c r="D524" s="707" t="s">
        <v>16108</v>
      </c>
      <c r="E524" s="707" t="s">
        <v>111</v>
      </c>
      <c r="F524" s="707" t="str">
        <f>VLOOKUP(E524,'HS Code'!$L$4:$O$65,2,0)</f>
        <v>Petroleum</v>
      </c>
      <c r="G524" s="707" t="s">
        <v>16080</v>
      </c>
      <c r="H524" s="707" t="s">
        <v>16076</v>
      </c>
      <c r="I524" s="707" t="s">
        <v>16077</v>
      </c>
      <c r="J524" s="708">
        <v>57030</v>
      </c>
      <c r="K524" s="708">
        <v>57030</v>
      </c>
      <c r="L524" s="708">
        <v>7634576.5700000003</v>
      </c>
      <c r="M524" s="707" t="s">
        <v>16069</v>
      </c>
      <c r="N524" s="707" t="s">
        <v>16070</v>
      </c>
      <c r="P524" s="709">
        <f t="shared" si="7"/>
        <v>133.86948220234964</v>
      </c>
    </row>
    <row r="525" spans="1:16">
      <c r="A525" s="707">
        <v>2024</v>
      </c>
      <c r="B525" s="707">
        <v>3</v>
      </c>
      <c r="D525" s="707" t="s">
        <v>16108</v>
      </c>
      <c r="E525" s="707" t="s">
        <v>113</v>
      </c>
      <c r="F525" s="707" t="str">
        <f>VLOOKUP(E525,'HS Code'!$L$4:$O$65,2,0)</f>
        <v>Petroleum</v>
      </c>
      <c r="G525" s="707" t="s">
        <v>16081</v>
      </c>
      <c r="H525" s="707" t="s">
        <v>16076</v>
      </c>
      <c r="I525" s="707" t="s">
        <v>16077</v>
      </c>
      <c r="J525" s="708">
        <v>687</v>
      </c>
      <c r="K525" s="708">
        <v>687</v>
      </c>
      <c r="L525" s="708">
        <v>753691.69</v>
      </c>
      <c r="M525" s="707" t="s">
        <v>16069</v>
      </c>
      <c r="N525" s="707" t="s">
        <v>16070</v>
      </c>
      <c r="P525" s="709">
        <f t="shared" si="7"/>
        <v>1097.076695778748</v>
      </c>
    </row>
    <row r="526" spans="1:16">
      <c r="A526" s="707">
        <v>2024</v>
      </c>
      <c r="B526" s="707">
        <v>3</v>
      </c>
      <c r="D526" s="707" t="s">
        <v>16110</v>
      </c>
      <c r="E526" s="707" t="s">
        <v>76</v>
      </c>
      <c r="F526" s="707" t="str">
        <f>VLOOKUP(E526,'HS Code'!$L$4:$O$65,2,0)</f>
        <v>Petroleum</v>
      </c>
      <c r="G526" s="707" t="s">
        <v>16099</v>
      </c>
      <c r="H526" s="707" t="s">
        <v>16076</v>
      </c>
      <c r="I526" s="707" t="s">
        <v>16077</v>
      </c>
      <c r="J526" s="708">
        <v>199680</v>
      </c>
      <c r="K526" s="708">
        <v>199680</v>
      </c>
      <c r="L526" s="708">
        <v>29558909.199999999</v>
      </c>
      <c r="M526" s="707" t="s">
        <v>16069</v>
      </c>
      <c r="N526" s="707" t="s">
        <v>16070</v>
      </c>
      <c r="P526" s="709">
        <f t="shared" si="7"/>
        <v>148.03139623397436</v>
      </c>
    </row>
    <row r="527" spans="1:16">
      <c r="A527" s="707">
        <v>2024</v>
      </c>
      <c r="B527" s="707">
        <v>3</v>
      </c>
      <c r="D527" s="707" t="s">
        <v>16112</v>
      </c>
      <c r="E527" s="707" t="s">
        <v>107</v>
      </c>
      <c r="F527" s="707" t="str">
        <f>VLOOKUP(E527,'HS Code'!$L$4:$O$65,2,0)</f>
        <v>Petroleum</v>
      </c>
      <c r="G527" s="707" t="s">
        <v>16105</v>
      </c>
      <c r="H527" s="707" t="s">
        <v>16076</v>
      </c>
      <c r="I527" s="707" t="s">
        <v>16077</v>
      </c>
      <c r="J527" s="708">
        <v>296.66399999999999</v>
      </c>
      <c r="K527" s="708">
        <v>360</v>
      </c>
      <c r="L527" s="708">
        <v>117773.78</v>
      </c>
      <c r="M527" s="707" t="s">
        <v>16069</v>
      </c>
      <c r="N527" s="707" t="s">
        <v>16070</v>
      </c>
      <c r="P527" s="709">
        <f t="shared" si="7"/>
        <v>396.99383814685979</v>
      </c>
    </row>
    <row r="528" spans="1:16">
      <c r="A528" s="707">
        <v>2024</v>
      </c>
      <c r="B528" s="707">
        <v>3</v>
      </c>
      <c r="D528" s="707" t="s">
        <v>16112</v>
      </c>
      <c r="E528" s="707" t="s">
        <v>142</v>
      </c>
      <c r="F528" s="707">
        <f>VLOOKUP(E528,'HS Code'!$L$4:$O$65,2,0)</f>
        <v>0</v>
      </c>
      <c r="G528" s="707" t="s">
        <v>16141</v>
      </c>
      <c r="H528" s="707" t="s">
        <v>16073</v>
      </c>
      <c r="I528" s="707" t="s">
        <v>10899</v>
      </c>
      <c r="J528" s="708">
        <v>14400</v>
      </c>
      <c r="K528" s="708">
        <v>14400</v>
      </c>
      <c r="L528" s="708">
        <v>5142688.04</v>
      </c>
      <c r="M528" s="707" t="s">
        <v>16069</v>
      </c>
      <c r="N528" s="707" t="s">
        <v>16070</v>
      </c>
      <c r="P528" s="709">
        <f t="shared" si="7"/>
        <v>357.13111388888888</v>
      </c>
    </row>
    <row r="529" spans="1:16">
      <c r="A529" s="707">
        <v>2024</v>
      </c>
      <c r="B529" s="707">
        <v>3</v>
      </c>
      <c r="D529" s="707" t="s">
        <v>16185</v>
      </c>
      <c r="E529" s="707" t="s">
        <v>99</v>
      </c>
      <c r="F529" s="707" t="str">
        <f>VLOOKUP(E529,'HS Code'!$L$4:$O$65,2,0)</f>
        <v>Petroleum</v>
      </c>
      <c r="G529" s="707" t="s">
        <v>16075</v>
      </c>
      <c r="H529" s="707" t="s">
        <v>16076</v>
      </c>
      <c r="I529" s="707" t="s">
        <v>16077</v>
      </c>
      <c r="J529" s="708">
        <v>1</v>
      </c>
      <c r="K529" s="708">
        <v>1</v>
      </c>
      <c r="L529" s="708">
        <v>2954.57</v>
      </c>
      <c r="M529" s="707" t="s">
        <v>16069</v>
      </c>
      <c r="N529" s="707" t="s">
        <v>16070</v>
      </c>
      <c r="P529" s="709">
        <f t="shared" si="7"/>
        <v>2954.57</v>
      </c>
    </row>
    <row r="530" spans="1:16">
      <c r="A530" s="707">
        <v>2024</v>
      </c>
      <c r="B530" s="707">
        <v>3</v>
      </c>
      <c r="D530" s="707" t="s">
        <v>16114</v>
      </c>
      <c r="E530" s="707" t="s">
        <v>70</v>
      </c>
      <c r="F530" s="707" t="str">
        <f>VLOOKUP(E530,'HS Code'!$L$4:$O$65,2,0)</f>
        <v>Petroleum</v>
      </c>
      <c r="G530" s="707" t="s">
        <v>16115</v>
      </c>
      <c r="H530" s="707" t="s">
        <v>16116</v>
      </c>
      <c r="I530" s="707" t="s">
        <v>16077</v>
      </c>
      <c r="J530" s="708">
        <v>76400</v>
      </c>
      <c r="K530" s="708">
        <v>76400</v>
      </c>
      <c r="L530" s="708">
        <v>20602209</v>
      </c>
      <c r="M530" s="707" t="s">
        <v>16069</v>
      </c>
      <c r="N530" s="707" t="s">
        <v>16070</v>
      </c>
      <c r="P530" s="709">
        <f t="shared" si="7"/>
        <v>269.66242146596858</v>
      </c>
    </row>
    <row r="531" spans="1:16">
      <c r="A531" s="707">
        <v>2024</v>
      </c>
      <c r="B531" s="707">
        <v>3</v>
      </c>
      <c r="D531" s="707" t="s">
        <v>16136</v>
      </c>
      <c r="E531" s="707" t="s">
        <v>99</v>
      </c>
      <c r="F531" s="707" t="str">
        <f>VLOOKUP(E531,'HS Code'!$L$4:$O$65,2,0)</f>
        <v>Petroleum</v>
      </c>
      <c r="G531" s="707" t="s">
        <v>16075</v>
      </c>
      <c r="H531" s="707" t="s">
        <v>16076</v>
      </c>
      <c r="I531" s="707" t="s">
        <v>16077</v>
      </c>
      <c r="J531" s="708">
        <v>25023</v>
      </c>
      <c r="K531" s="708">
        <v>25023</v>
      </c>
      <c r="L531" s="708">
        <v>3380026.94</v>
      </c>
      <c r="M531" s="707" t="s">
        <v>16069</v>
      </c>
      <c r="N531" s="707" t="s">
        <v>16070</v>
      </c>
      <c r="P531" s="709">
        <f t="shared" si="7"/>
        <v>135.07680693761739</v>
      </c>
    </row>
    <row r="532" spans="1:16">
      <c r="A532" s="707">
        <v>2024</v>
      </c>
      <c r="B532" s="707">
        <v>3</v>
      </c>
      <c r="D532" s="707" t="s">
        <v>16136</v>
      </c>
      <c r="E532" s="707" t="s">
        <v>101</v>
      </c>
      <c r="F532" s="707" t="str">
        <f>VLOOKUP(E532,'HS Code'!$L$4:$O$65,2,0)</f>
        <v>Petroleum</v>
      </c>
      <c r="G532" s="707" t="s">
        <v>16078</v>
      </c>
      <c r="H532" s="707" t="s">
        <v>16076</v>
      </c>
      <c r="I532" s="707" t="s">
        <v>10899</v>
      </c>
      <c r="J532" s="708">
        <v>9391</v>
      </c>
      <c r="K532" s="708">
        <v>9391</v>
      </c>
      <c r="L532" s="708">
        <v>1690316.01</v>
      </c>
      <c r="M532" s="707" t="s">
        <v>16069</v>
      </c>
      <c r="N532" s="707" t="s">
        <v>16070</v>
      </c>
      <c r="P532" s="709">
        <f t="shared" si="7"/>
        <v>179.99318602917688</v>
      </c>
    </row>
    <row r="533" spans="1:16">
      <c r="A533" s="707">
        <v>2024</v>
      </c>
      <c r="B533" s="707">
        <v>3</v>
      </c>
      <c r="D533" s="707" t="s">
        <v>16136</v>
      </c>
      <c r="E533" s="707" t="s">
        <v>109</v>
      </c>
      <c r="F533" s="707" t="str">
        <f>VLOOKUP(E533,'HS Code'!$L$4:$O$65,2,0)</f>
        <v>Petroleum</v>
      </c>
      <c r="G533" s="707" t="s">
        <v>16079</v>
      </c>
      <c r="H533" s="707" t="s">
        <v>16076</v>
      </c>
      <c r="I533" s="707" t="s">
        <v>16077</v>
      </c>
      <c r="J533" s="708">
        <v>15586</v>
      </c>
      <c r="K533" s="708">
        <v>15586</v>
      </c>
      <c r="L533" s="708">
        <v>2854361.39</v>
      </c>
      <c r="M533" s="707" t="s">
        <v>16069</v>
      </c>
      <c r="N533" s="707" t="s">
        <v>16070</v>
      </c>
      <c r="P533" s="709">
        <f t="shared" si="7"/>
        <v>183.13623700757091</v>
      </c>
    </row>
    <row r="534" spans="1:16">
      <c r="A534" s="707">
        <v>2024</v>
      </c>
      <c r="B534" s="707">
        <v>3</v>
      </c>
      <c r="D534" s="707" t="s">
        <v>16119</v>
      </c>
      <c r="E534" s="707" t="s">
        <v>148</v>
      </c>
      <c r="F534" s="707">
        <f>VLOOKUP(E534,'HS Code'!$L$4:$O$65,2,0)</f>
        <v>0</v>
      </c>
      <c r="G534" s="707" t="s">
        <v>16082</v>
      </c>
      <c r="H534" s="707" t="s">
        <v>16073</v>
      </c>
      <c r="I534" s="707" t="s">
        <v>10899</v>
      </c>
      <c r="J534" s="708">
        <v>18480</v>
      </c>
      <c r="K534" s="708">
        <v>18480</v>
      </c>
      <c r="L534" s="708">
        <v>4176746.94</v>
      </c>
      <c r="M534" s="707" t="s">
        <v>16069</v>
      </c>
      <c r="N534" s="707" t="s">
        <v>16070</v>
      </c>
      <c r="P534" s="709">
        <f t="shared" si="7"/>
        <v>226.01444480519481</v>
      </c>
    </row>
    <row r="535" spans="1:16">
      <c r="A535" s="707">
        <v>2024</v>
      </c>
      <c r="B535" s="707">
        <v>3</v>
      </c>
      <c r="D535" s="707" t="s">
        <v>16120</v>
      </c>
      <c r="E535" s="707" t="s">
        <v>99</v>
      </c>
      <c r="F535" s="707" t="str">
        <f>VLOOKUP(E535,'HS Code'!$L$4:$O$65,2,0)</f>
        <v>Petroleum</v>
      </c>
      <c r="G535" s="707" t="s">
        <v>16075</v>
      </c>
      <c r="H535" s="707" t="s">
        <v>16076</v>
      </c>
      <c r="I535" s="707" t="s">
        <v>16077</v>
      </c>
      <c r="J535" s="708">
        <v>3086</v>
      </c>
      <c r="K535" s="708">
        <v>3086</v>
      </c>
      <c r="L535" s="708">
        <v>2733045.36</v>
      </c>
      <c r="M535" s="707" t="s">
        <v>16069</v>
      </c>
      <c r="N535" s="707" t="s">
        <v>16070</v>
      </c>
      <c r="P535" s="709">
        <f t="shared" si="7"/>
        <v>885.62714193130262</v>
      </c>
    </row>
    <row r="536" spans="1:16">
      <c r="A536" s="707">
        <v>2024</v>
      </c>
      <c r="B536" s="707">
        <v>3</v>
      </c>
      <c r="D536" s="707" t="s">
        <v>16120</v>
      </c>
      <c r="E536" s="707" t="s">
        <v>101</v>
      </c>
      <c r="F536" s="707" t="str">
        <f>VLOOKUP(E536,'HS Code'!$L$4:$O$65,2,0)</f>
        <v>Petroleum</v>
      </c>
      <c r="G536" s="707" t="s">
        <v>16078</v>
      </c>
      <c r="H536" s="707" t="s">
        <v>16076</v>
      </c>
      <c r="I536" s="707" t="s">
        <v>10899</v>
      </c>
      <c r="J536" s="708">
        <v>11822.1</v>
      </c>
      <c r="K536" s="708">
        <v>11822.1</v>
      </c>
      <c r="L536" s="708">
        <v>8282792.1699999999</v>
      </c>
      <c r="M536" s="707" t="s">
        <v>16069</v>
      </c>
      <c r="N536" s="707" t="s">
        <v>16070</v>
      </c>
      <c r="P536" s="709">
        <f t="shared" si="7"/>
        <v>700.61936288815014</v>
      </c>
    </row>
    <row r="537" spans="1:16">
      <c r="A537" s="707">
        <v>2024</v>
      </c>
      <c r="B537" s="707">
        <v>3</v>
      </c>
      <c r="D537" s="707" t="s">
        <v>16120</v>
      </c>
      <c r="E537" s="707" t="s">
        <v>148</v>
      </c>
      <c r="F537" s="707">
        <f>VLOOKUP(E537,'HS Code'!$L$4:$O$65,2,0)</f>
        <v>0</v>
      </c>
      <c r="G537" s="707" t="s">
        <v>16082</v>
      </c>
      <c r="H537" s="707" t="s">
        <v>16073</v>
      </c>
      <c r="I537" s="707" t="s">
        <v>10899</v>
      </c>
      <c r="J537" s="708">
        <v>53090</v>
      </c>
      <c r="K537" s="708">
        <v>53090</v>
      </c>
      <c r="L537" s="708">
        <v>9394516.5899999999</v>
      </c>
      <c r="M537" s="707" t="s">
        <v>16069</v>
      </c>
      <c r="N537" s="707" t="s">
        <v>16070</v>
      </c>
      <c r="P537" s="709">
        <f t="shared" si="7"/>
        <v>176.95454115652666</v>
      </c>
    </row>
    <row r="538" spans="1:16">
      <c r="A538" s="707">
        <v>2024</v>
      </c>
      <c r="B538" s="707">
        <v>3</v>
      </c>
      <c r="D538" s="707" t="s">
        <v>16186</v>
      </c>
      <c r="E538" s="707" t="s">
        <v>42</v>
      </c>
      <c r="F538" s="707" t="str">
        <f>VLOOKUP(E538,'HS Code'!$L$4:$O$65,2,0)</f>
        <v>Oils</v>
      </c>
      <c r="G538" s="707" t="s">
        <v>16088</v>
      </c>
      <c r="H538" s="707" t="s">
        <v>16073</v>
      </c>
      <c r="I538" s="707" t="s">
        <v>10899</v>
      </c>
      <c r="J538" s="708">
        <v>67320</v>
      </c>
      <c r="K538" s="708">
        <v>67320</v>
      </c>
      <c r="L538" s="708">
        <v>11479675.83</v>
      </c>
      <c r="M538" s="707" t="s">
        <v>16069</v>
      </c>
      <c r="N538" s="707" t="s">
        <v>16070</v>
      </c>
      <c r="P538" s="709">
        <f t="shared" si="7"/>
        <v>170.52400222816399</v>
      </c>
    </row>
    <row r="539" spans="1:16">
      <c r="A539" s="707">
        <v>2024</v>
      </c>
      <c r="B539" s="707">
        <v>3</v>
      </c>
      <c r="D539" s="707" t="s">
        <v>16186</v>
      </c>
      <c r="E539" s="707" t="s">
        <v>48</v>
      </c>
      <c r="F539" s="707" t="str">
        <f>VLOOKUP(E539,'HS Code'!$L$4:$O$65,2,0)</f>
        <v>Oils</v>
      </c>
      <c r="G539" s="707" t="s">
        <v>16089</v>
      </c>
      <c r="H539" s="707" t="s">
        <v>16073</v>
      </c>
      <c r="I539" s="707" t="s">
        <v>10899</v>
      </c>
      <c r="J539" s="708">
        <v>79200</v>
      </c>
      <c r="K539" s="708">
        <v>79200</v>
      </c>
      <c r="L539" s="708">
        <v>15131571.039999999</v>
      </c>
      <c r="M539" s="707" t="s">
        <v>16069</v>
      </c>
      <c r="N539" s="707" t="s">
        <v>16070</v>
      </c>
      <c r="P539" s="709">
        <f t="shared" si="7"/>
        <v>191.05518989898988</v>
      </c>
    </row>
    <row r="540" spans="1:16">
      <c r="A540" s="707">
        <v>2024</v>
      </c>
      <c r="B540" s="707">
        <v>3</v>
      </c>
      <c r="D540" s="707" t="s">
        <v>16121</v>
      </c>
      <c r="E540" s="707" t="s">
        <v>22</v>
      </c>
      <c r="F540" s="707" t="str">
        <f>VLOOKUP(E540,'HS Code'!$L$4:$O$65,2,0)</f>
        <v>Coal and Coke</v>
      </c>
      <c r="G540" s="707" t="s">
        <v>16125</v>
      </c>
      <c r="H540" s="707" t="s">
        <v>16126</v>
      </c>
      <c r="I540" s="707" t="s">
        <v>10899</v>
      </c>
      <c r="J540" s="708">
        <v>118500</v>
      </c>
      <c r="K540" s="708">
        <v>118500</v>
      </c>
      <c r="L540" s="708">
        <v>763831.33</v>
      </c>
      <c r="M540" s="707" t="s">
        <v>16069</v>
      </c>
      <c r="N540" s="707" t="s">
        <v>16070</v>
      </c>
      <c r="P540" s="709">
        <f t="shared" si="7"/>
        <v>6.4458340084388182</v>
      </c>
    </row>
    <row r="541" spans="1:16">
      <c r="A541" s="707">
        <v>2024</v>
      </c>
      <c r="B541" s="707">
        <v>3</v>
      </c>
      <c r="D541" s="707" t="s">
        <v>16121</v>
      </c>
      <c r="E541" s="707" t="s">
        <v>130</v>
      </c>
      <c r="F541" s="707">
        <f>VLOOKUP(E541,'HS Code'!$L$4:$O$65,2,0)</f>
        <v>0</v>
      </c>
      <c r="G541" s="707" t="s">
        <v>16093</v>
      </c>
      <c r="H541" s="707" t="s">
        <v>16076</v>
      </c>
      <c r="I541" s="707" t="s">
        <v>10899</v>
      </c>
      <c r="J541" s="708">
        <v>154000</v>
      </c>
      <c r="K541" s="708">
        <v>154000</v>
      </c>
      <c r="L541" s="708">
        <v>17681443.219999999</v>
      </c>
      <c r="M541" s="707" t="s">
        <v>16069</v>
      </c>
      <c r="N541" s="707" t="s">
        <v>16070</v>
      </c>
      <c r="P541" s="709">
        <f t="shared" si="7"/>
        <v>114.81456636363636</v>
      </c>
    </row>
    <row r="542" spans="1:16">
      <c r="A542" s="707">
        <v>2024</v>
      </c>
      <c r="B542" s="707">
        <v>3</v>
      </c>
      <c r="D542" s="707" t="s">
        <v>16122</v>
      </c>
      <c r="E542" s="707" t="s">
        <v>54</v>
      </c>
      <c r="F542" s="707" t="str">
        <f>VLOOKUP(E542,'HS Code'!$L$4:$O$65,2,0)</f>
        <v>Oils</v>
      </c>
      <c r="G542" s="707" t="s">
        <v>16109</v>
      </c>
      <c r="H542" s="707" t="s">
        <v>16073</v>
      </c>
      <c r="I542" s="707" t="s">
        <v>10899</v>
      </c>
      <c r="J542" s="708">
        <v>0.2</v>
      </c>
      <c r="K542" s="708">
        <v>0.2</v>
      </c>
      <c r="L542" s="708">
        <v>15428.01</v>
      </c>
      <c r="M542" s="707" t="s">
        <v>16069</v>
      </c>
      <c r="N542" s="707" t="s">
        <v>16070</v>
      </c>
      <c r="P542" s="709">
        <f t="shared" si="7"/>
        <v>77140.05</v>
      </c>
    </row>
    <row r="543" spans="1:16">
      <c r="A543" s="707">
        <v>2024</v>
      </c>
      <c r="B543" s="707">
        <v>3</v>
      </c>
      <c r="D543" s="707" t="s">
        <v>16122</v>
      </c>
      <c r="E543" s="707" t="s">
        <v>101</v>
      </c>
      <c r="F543" s="707" t="str">
        <f>VLOOKUP(E543,'HS Code'!$L$4:$O$65,2,0)</f>
        <v>Petroleum</v>
      </c>
      <c r="G543" s="707" t="s">
        <v>16078</v>
      </c>
      <c r="H543" s="707" t="s">
        <v>16076</v>
      </c>
      <c r="I543" s="707" t="s">
        <v>10899</v>
      </c>
      <c r="J543" s="708">
        <v>8</v>
      </c>
      <c r="K543" s="708">
        <v>8</v>
      </c>
      <c r="L543" s="708">
        <v>293181.89</v>
      </c>
      <c r="M543" s="707" t="s">
        <v>16069</v>
      </c>
      <c r="N543" s="707" t="s">
        <v>16070</v>
      </c>
      <c r="P543" s="709">
        <f t="shared" si="7"/>
        <v>36647.736250000002</v>
      </c>
    </row>
    <row r="544" spans="1:16">
      <c r="A544" s="707">
        <v>2024</v>
      </c>
      <c r="B544" s="707">
        <v>3</v>
      </c>
      <c r="D544" s="707" t="s">
        <v>16122</v>
      </c>
      <c r="E544" s="707" t="s">
        <v>109</v>
      </c>
      <c r="F544" s="707" t="str">
        <f>VLOOKUP(E544,'HS Code'!$L$4:$O$65,2,0)</f>
        <v>Petroleum</v>
      </c>
      <c r="G544" s="707" t="s">
        <v>16079</v>
      </c>
      <c r="H544" s="707" t="s">
        <v>16076</v>
      </c>
      <c r="I544" s="707" t="s">
        <v>16077</v>
      </c>
      <c r="J544" s="708">
        <v>567</v>
      </c>
      <c r="K544" s="708">
        <v>700</v>
      </c>
      <c r="L544" s="708">
        <v>1923035.6</v>
      </c>
      <c r="M544" s="707" t="s">
        <v>16069</v>
      </c>
      <c r="N544" s="707" t="s">
        <v>16070</v>
      </c>
      <c r="P544" s="709">
        <f t="shared" si="7"/>
        <v>3391.5971781305116</v>
      </c>
    </row>
    <row r="545" spans="1:16">
      <c r="A545" s="707">
        <v>2024</v>
      </c>
      <c r="B545" s="707">
        <v>3</v>
      </c>
      <c r="D545" s="707" t="s">
        <v>16122</v>
      </c>
      <c r="E545" s="707" t="s">
        <v>113</v>
      </c>
      <c r="F545" s="707" t="str">
        <f>VLOOKUP(E545,'HS Code'!$L$4:$O$65,2,0)</f>
        <v>Petroleum</v>
      </c>
      <c r="G545" s="707" t="s">
        <v>16081</v>
      </c>
      <c r="H545" s="707" t="s">
        <v>16076</v>
      </c>
      <c r="I545" s="707" t="s">
        <v>16077</v>
      </c>
      <c r="J545" s="708">
        <v>119.3</v>
      </c>
      <c r="K545" s="708">
        <v>121.16</v>
      </c>
      <c r="L545" s="708">
        <v>290757.51</v>
      </c>
      <c r="M545" s="707" t="s">
        <v>16069</v>
      </c>
      <c r="N545" s="707" t="s">
        <v>16070</v>
      </c>
      <c r="P545" s="709">
        <f t="shared" si="7"/>
        <v>2437.1962279966474</v>
      </c>
    </row>
    <row r="546" spans="1:16">
      <c r="A546" s="707">
        <v>2024</v>
      </c>
      <c r="B546" s="707">
        <v>3</v>
      </c>
      <c r="D546" s="707" t="s">
        <v>16122</v>
      </c>
      <c r="E546" s="707" t="s">
        <v>130</v>
      </c>
      <c r="F546" s="707">
        <f>VLOOKUP(E546,'HS Code'!$L$4:$O$65,2,0)</f>
        <v>0</v>
      </c>
      <c r="G546" s="707" t="s">
        <v>16093</v>
      </c>
      <c r="H546" s="707" t="s">
        <v>16076</v>
      </c>
      <c r="I546" s="707" t="s">
        <v>10899</v>
      </c>
      <c r="J546" s="708">
        <v>14784000</v>
      </c>
      <c r="K546" s="708">
        <v>14784000</v>
      </c>
      <c r="L546" s="708">
        <v>1634704323.6500101</v>
      </c>
      <c r="M546" s="707" t="s">
        <v>16069</v>
      </c>
      <c r="N546" s="707" t="s">
        <v>16070</v>
      </c>
      <c r="P546" s="709">
        <f t="shared" si="7"/>
        <v>110.57253271442168</v>
      </c>
    </row>
    <row r="547" spans="1:16">
      <c r="A547" s="707">
        <v>2024</v>
      </c>
      <c r="B547" s="707">
        <v>3</v>
      </c>
      <c r="D547" s="707" t="s">
        <v>16124</v>
      </c>
      <c r="E547" s="707" t="s">
        <v>22</v>
      </c>
      <c r="F547" s="707" t="str">
        <f>VLOOKUP(E547,'HS Code'!$L$4:$O$65,2,0)</f>
        <v>Coal and Coke</v>
      </c>
      <c r="G547" s="707" t="s">
        <v>16125</v>
      </c>
      <c r="H547" s="707" t="s">
        <v>16126</v>
      </c>
      <c r="I547" s="707" t="s">
        <v>10899</v>
      </c>
      <c r="J547" s="708">
        <v>47000000</v>
      </c>
      <c r="K547" s="708">
        <v>47000000</v>
      </c>
      <c r="L547" s="708">
        <v>716999484</v>
      </c>
      <c r="M547" s="707" t="s">
        <v>16069</v>
      </c>
      <c r="N547" s="707" t="s">
        <v>16070</v>
      </c>
      <c r="P547" s="709">
        <f t="shared" si="7"/>
        <v>15.255308170212766</v>
      </c>
    </row>
    <row r="548" spans="1:16">
      <c r="A548" s="707">
        <v>2024</v>
      </c>
      <c r="B548" s="707">
        <v>3</v>
      </c>
      <c r="D548" s="707" t="s">
        <v>16124</v>
      </c>
      <c r="E548" s="707" t="s">
        <v>99</v>
      </c>
      <c r="F548" s="707" t="str">
        <f>VLOOKUP(E548,'HS Code'!$L$4:$O$65,2,0)</f>
        <v>Petroleum</v>
      </c>
      <c r="G548" s="707" t="s">
        <v>16075</v>
      </c>
      <c r="H548" s="707" t="s">
        <v>16076</v>
      </c>
      <c r="I548" s="707" t="s">
        <v>16077</v>
      </c>
      <c r="J548" s="708">
        <v>4469.3</v>
      </c>
      <c r="K548" s="708">
        <v>4469.3</v>
      </c>
      <c r="L548" s="708">
        <v>3318772.35</v>
      </c>
      <c r="M548" s="707" t="s">
        <v>16069</v>
      </c>
      <c r="N548" s="707" t="s">
        <v>16070</v>
      </c>
      <c r="P548" s="709">
        <f t="shared" si="7"/>
        <v>742.57095070816456</v>
      </c>
    </row>
    <row r="549" spans="1:16">
      <c r="A549" s="707">
        <v>2024</v>
      </c>
      <c r="B549" s="707">
        <v>3</v>
      </c>
      <c r="D549" s="707" t="s">
        <v>16124</v>
      </c>
      <c r="E549" s="707" t="s">
        <v>101</v>
      </c>
      <c r="F549" s="707" t="str">
        <f>VLOOKUP(E549,'HS Code'!$L$4:$O$65,2,0)</f>
        <v>Petroleum</v>
      </c>
      <c r="G549" s="707" t="s">
        <v>16078</v>
      </c>
      <c r="H549" s="707" t="s">
        <v>16076</v>
      </c>
      <c r="I549" s="707" t="s">
        <v>10899</v>
      </c>
      <c r="J549" s="708">
        <v>6840</v>
      </c>
      <c r="K549" s="708">
        <v>6840</v>
      </c>
      <c r="L549" s="708">
        <v>4838158.0599999996</v>
      </c>
      <c r="M549" s="707" t="s">
        <v>16069</v>
      </c>
      <c r="N549" s="707" t="s">
        <v>16070</v>
      </c>
      <c r="P549" s="709">
        <f t="shared" si="7"/>
        <v>707.3330497076023</v>
      </c>
    </row>
    <row r="550" spans="1:16">
      <c r="A550" s="707">
        <v>2024</v>
      </c>
      <c r="B550" s="707">
        <v>3</v>
      </c>
      <c r="D550" s="707" t="s">
        <v>16124</v>
      </c>
      <c r="E550" s="707" t="s">
        <v>109</v>
      </c>
      <c r="F550" s="707" t="str">
        <f>VLOOKUP(E550,'HS Code'!$L$4:$O$65,2,0)</f>
        <v>Petroleum</v>
      </c>
      <c r="G550" s="707" t="s">
        <v>16079</v>
      </c>
      <c r="H550" s="707" t="s">
        <v>16076</v>
      </c>
      <c r="I550" s="707" t="s">
        <v>16077</v>
      </c>
      <c r="J550" s="708">
        <v>1680.52</v>
      </c>
      <c r="K550" s="708">
        <v>1680.52</v>
      </c>
      <c r="L550" s="708">
        <v>683496.56</v>
      </c>
      <c r="M550" s="707" t="s">
        <v>16069</v>
      </c>
      <c r="N550" s="707" t="s">
        <v>16070</v>
      </c>
      <c r="P550" s="709">
        <f t="shared" si="7"/>
        <v>406.717301787542</v>
      </c>
    </row>
    <row r="551" spans="1:16">
      <c r="A551" s="707">
        <v>2024</v>
      </c>
      <c r="B551" s="707">
        <v>3</v>
      </c>
      <c r="D551" s="707" t="s">
        <v>16124</v>
      </c>
      <c r="E551" s="707" t="s">
        <v>113</v>
      </c>
      <c r="F551" s="707" t="str">
        <f>VLOOKUP(E551,'HS Code'!$L$4:$O$65,2,0)</f>
        <v>Petroleum</v>
      </c>
      <c r="G551" s="707" t="s">
        <v>16081</v>
      </c>
      <c r="H551" s="707" t="s">
        <v>16076</v>
      </c>
      <c r="I551" s="707" t="s">
        <v>16077</v>
      </c>
      <c r="J551" s="708">
        <v>10</v>
      </c>
      <c r="K551" s="708">
        <v>10</v>
      </c>
      <c r="L551" s="708">
        <v>29313.58</v>
      </c>
      <c r="M551" s="707" t="s">
        <v>16069</v>
      </c>
      <c r="N551" s="707" t="s">
        <v>16070</v>
      </c>
      <c r="P551" s="709">
        <f t="shared" si="7"/>
        <v>2931.3580000000002</v>
      </c>
    </row>
    <row r="552" spans="1:16">
      <c r="A552" s="707">
        <v>2024</v>
      </c>
      <c r="B552" s="707">
        <v>3</v>
      </c>
      <c r="D552" s="707" t="s">
        <v>16124</v>
      </c>
      <c r="E552" s="707" t="s">
        <v>148</v>
      </c>
      <c r="F552" s="707">
        <f>VLOOKUP(E552,'HS Code'!$L$4:$O$65,2,0)</f>
        <v>0</v>
      </c>
      <c r="G552" s="707" t="s">
        <v>16082</v>
      </c>
      <c r="H552" s="707" t="s">
        <v>16073</v>
      </c>
      <c r="I552" s="707" t="s">
        <v>10899</v>
      </c>
      <c r="J552" s="708">
        <v>1043</v>
      </c>
      <c r="K552" s="708">
        <v>1043</v>
      </c>
      <c r="L552" s="708">
        <v>758673.17</v>
      </c>
      <c r="M552" s="707" t="s">
        <v>16069</v>
      </c>
      <c r="N552" s="707" t="s">
        <v>16070</v>
      </c>
      <c r="P552" s="709">
        <f t="shared" si="7"/>
        <v>727.39517737296262</v>
      </c>
    </row>
    <row r="553" spans="1:16">
      <c r="A553" s="707">
        <v>2024</v>
      </c>
      <c r="B553" s="707">
        <v>3</v>
      </c>
      <c r="D553" s="707" t="s">
        <v>16121</v>
      </c>
      <c r="E553" s="707" t="s">
        <v>19</v>
      </c>
      <c r="F553" s="707" t="str">
        <f>VLOOKUP(E553,'HS Code'!$L$4:$O$65,2,0)</f>
        <v>Coal and Coke</v>
      </c>
      <c r="G553" s="707" t="s">
        <v>16187</v>
      </c>
      <c r="H553" s="707" t="s">
        <v>16126</v>
      </c>
      <c r="I553" s="707" t="s">
        <v>10899</v>
      </c>
      <c r="J553" s="708">
        <v>586500</v>
      </c>
      <c r="K553" s="708">
        <v>586500</v>
      </c>
      <c r="L553" s="708">
        <v>3649112.44</v>
      </c>
      <c r="M553" s="707" t="s">
        <v>16069</v>
      </c>
      <c r="N553" s="707" t="s">
        <v>16070</v>
      </c>
      <c r="P553" s="709">
        <f t="shared" si="7"/>
        <v>6.2218455924978686</v>
      </c>
    </row>
    <row r="554" spans="1:16">
      <c r="A554" s="707">
        <v>2024</v>
      </c>
      <c r="B554" s="707">
        <v>3</v>
      </c>
      <c r="D554" s="707" t="s">
        <v>16121</v>
      </c>
      <c r="E554" s="707" t="s">
        <v>22</v>
      </c>
      <c r="F554" s="707" t="str">
        <f>VLOOKUP(E554,'HS Code'!$L$4:$O$65,2,0)</f>
        <v>Coal and Coke</v>
      </c>
      <c r="G554" s="707" t="s">
        <v>16125</v>
      </c>
      <c r="H554" s="707" t="s">
        <v>16126</v>
      </c>
      <c r="I554" s="707" t="s">
        <v>10899</v>
      </c>
      <c r="J554" s="708">
        <v>48122431</v>
      </c>
      <c r="K554" s="708">
        <v>48122431</v>
      </c>
      <c r="L554" s="708">
        <v>308363935.05000198</v>
      </c>
      <c r="M554" s="707" t="s">
        <v>16069</v>
      </c>
      <c r="N554" s="707" t="s">
        <v>16070</v>
      </c>
      <c r="P554" s="709">
        <f t="shared" si="7"/>
        <v>6.4079043523383508</v>
      </c>
    </row>
    <row r="555" spans="1:16">
      <c r="A555" s="707">
        <v>2024</v>
      </c>
      <c r="B555" s="707">
        <v>3</v>
      </c>
      <c r="D555" s="707" t="s">
        <v>16121</v>
      </c>
      <c r="E555" s="707" t="s">
        <v>99</v>
      </c>
      <c r="F555" s="707" t="str">
        <f>VLOOKUP(E555,'HS Code'!$L$4:$O$65,2,0)</f>
        <v>Petroleum</v>
      </c>
      <c r="G555" s="707" t="s">
        <v>16075</v>
      </c>
      <c r="H555" s="707" t="s">
        <v>16076</v>
      </c>
      <c r="I555" s="707" t="s">
        <v>16077</v>
      </c>
      <c r="J555" s="708">
        <v>24555</v>
      </c>
      <c r="K555" s="708">
        <v>24555</v>
      </c>
      <c r="L555" s="708">
        <v>9445024.1400000006</v>
      </c>
      <c r="M555" s="707" t="s">
        <v>16069</v>
      </c>
      <c r="N555" s="707" t="s">
        <v>16070</v>
      </c>
      <c r="P555" s="709">
        <f t="shared" si="7"/>
        <v>384.64769456322546</v>
      </c>
    </row>
    <row r="556" spans="1:16">
      <c r="A556" s="707">
        <v>2024</v>
      </c>
      <c r="B556" s="707">
        <v>3</v>
      </c>
      <c r="D556" s="707" t="s">
        <v>16129</v>
      </c>
      <c r="E556" s="707" t="s">
        <v>31</v>
      </c>
      <c r="F556" s="707" t="str">
        <f>VLOOKUP(E556,'HS Code'!$L$4:$O$65,2,0)</f>
        <v>Coal and Coke</v>
      </c>
      <c r="G556" s="707" t="s">
        <v>16087</v>
      </c>
      <c r="H556" s="707" t="s">
        <v>16076</v>
      </c>
      <c r="I556" s="707" t="s">
        <v>10899</v>
      </c>
      <c r="J556" s="708">
        <v>769000</v>
      </c>
      <c r="K556" s="708">
        <v>769000</v>
      </c>
      <c r="L556" s="708">
        <v>1781013</v>
      </c>
      <c r="M556" s="707" t="s">
        <v>16069</v>
      </c>
      <c r="N556" s="707" t="s">
        <v>16070</v>
      </c>
      <c r="P556" s="709">
        <f t="shared" si="7"/>
        <v>2.3160117035110535</v>
      </c>
    </row>
    <row r="557" spans="1:16">
      <c r="A557" s="707">
        <v>2024</v>
      </c>
      <c r="B557" s="707">
        <v>3</v>
      </c>
      <c r="D557" s="707" t="s">
        <v>16074</v>
      </c>
      <c r="E557" s="707" t="s">
        <v>68</v>
      </c>
      <c r="F557" s="707" t="str">
        <f>VLOOKUP(E557,'HS Code'!$L$4:$O$65,2,0)</f>
        <v>Petroleum</v>
      </c>
      <c r="G557" s="707" t="s">
        <v>16130</v>
      </c>
      <c r="H557" s="707" t="s">
        <v>16116</v>
      </c>
      <c r="I557" s="707" t="s">
        <v>16077</v>
      </c>
      <c r="J557" s="708">
        <v>10301055</v>
      </c>
      <c r="K557" s="708">
        <v>9058031</v>
      </c>
      <c r="L557" s="708">
        <v>1240887290.8</v>
      </c>
      <c r="M557" s="707" t="s">
        <v>16069</v>
      </c>
      <c r="N557" s="707" t="s">
        <v>16070</v>
      </c>
      <c r="P557" s="709">
        <f t="shared" si="7"/>
        <v>120.46215565298894</v>
      </c>
    </row>
    <row r="558" spans="1:16">
      <c r="A558" s="707">
        <v>2024</v>
      </c>
      <c r="B558" s="707">
        <v>3</v>
      </c>
      <c r="D558" s="707" t="s">
        <v>16074</v>
      </c>
      <c r="E558" s="707" t="s">
        <v>87</v>
      </c>
      <c r="F558" s="707" t="str">
        <f>VLOOKUP(E558,'HS Code'!$L$4:$O$65,2,0)</f>
        <v>Petroleum</v>
      </c>
      <c r="G558" s="707" t="s">
        <v>16132</v>
      </c>
      <c r="H558" s="707" t="s">
        <v>16076</v>
      </c>
      <c r="I558" s="707" t="s">
        <v>16077</v>
      </c>
      <c r="J558" s="708">
        <v>1445027</v>
      </c>
      <c r="K558" s="708">
        <v>1333244</v>
      </c>
      <c r="L558" s="708">
        <v>163229711.69999999</v>
      </c>
      <c r="M558" s="707" t="s">
        <v>16069</v>
      </c>
      <c r="N558" s="707" t="s">
        <v>16070</v>
      </c>
      <c r="P558" s="709">
        <f t="shared" si="7"/>
        <v>112.95962753637129</v>
      </c>
    </row>
    <row r="559" spans="1:16">
      <c r="A559" s="707">
        <v>2024</v>
      </c>
      <c r="B559" s="707">
        <v>3</v>
      </c>
      <c r="D559" s="707" t="s">
        <v>16074</v>
      </c>
      <c r="E559" s="707" t="s">
        <v>92</v>
      </c>
      <c r="F559" s="707" t="str">
        <f>VLOOKUP(E559,'HS Code'!$L$4:$O$65,2,0)</f>
        <v>Petroleum</v>
      </c>
      <c r="G559" s="707" t="s">
        <v>16133</v>
      </c>
      <c r="H559" s="707" t="s">
        <v>16076</v>
      </c>
      <c r="I559" s="707" t="s">
        <v>16077</v>
      </c>
      <c r="J559" s="708">
        <v>27337662</v>
      </c>
      <c r="K559" s="708">
        <v>26250065</v>
      </c>
      <c r="L559" s="708">
        <v>1990629859.4000001</v>
      </c>
      <c r="M559" s="707" t="s">
        <v>16069</v>
      </c>
      <c r="N559" s="707" t="s">
        <v>16070</v>
      </c>
      <c r="P559" s="709">
        <f t="shared" si="7"/>
        <v>72.816390055594368</v>
      </c>
    </row>
    <row r="560" spans="1:16">
      <c r="A560" s="707">
        <v>2024</v>
      </c>
      <c r="B560" s="707">
        <v>3</v>
      </c>
      <c r="D560" s="707" t="s">
        <v>16085</v>
      </c>
      <c r="E560" s="707" t="s">
        <v>68</v>
      </c>
      <c r="F560" s="707" t="str">
        <f>VLOOKUP(E560,'HS Code'!$L$4:$O$65,2,0)</f>
        <v>Petroleum</v>
      </c>
      <c r="G560" s="707" t="s">
        <v>16130</v>
      </c>
      <c r="H560" s="707" t="s">
        <v>16116</v>
      </c>
      <c r="I560" s="707" t="s">
        <v>16077</v>
      </c>
      <c r="J560" s="708">
        <v>700291</v>
      </c>
      <c r="K560" s="708">
        <v>517000</v>
      </c>
      <c r="L560" s="708">
        <v>68495883.810000002</v>
      </c>
      <c r="M560" s="707" t="s">
        <v>16069</v>
      </c>
      <c r="N560" s="707" t="s">
        <v>16070</v>
      </c>
      <c r="P560" s="709">
        <f t="shared" si="7"/>
        <v>97.810601321450662</v>
      </c>
    </row>
    <row r="561" spans="1:16">
      <c r="A561" s="707">
        <v>2024</v>
      </c>
      <c r="B561" s="707">
        <v>3</v>
      </c>
      <c r="D561" s="707" t="s">
        <v>16086</v>
      </c>
      <c r="E561" s="707" t="s">
        <v>130</v>
      </c>
      <c r="F561" s="707">
        <f>VLOOKUP(E561,'HS Code'!$L$4:$O$65,2,0)</f>
        <v>0</v>
      </c>
      <c r="G561" s="707" t="s">
        <v>16093</v>
      </c>
      <c r="H561" s="707" t="s">
        <v>16076</v>
      </c>
      <c r="I561" s="707" t="s">
        <v>10899</v>
      </c>
      <c r="J561" s="708">
        <v>670000</v>
      </c>
      <c r="K561" s="708">
        <v>670000</v>
      </c>
      <c r="L561" s="708">
        <v>79338444.700000003</v>
      </c>
      <c r="M561" s="707" t="s">
        <v>16069</v>
      </c>
      <c r="N561" s="707" t="s">
        <v>16070</v>
      </c>
      <c r="P561" s="709">
        <f t="shared" si="7"/>
        <v>118.41558910447762</v>
      </c>
    </row>
    <row r="562" spans="1:16">
      <c r="A562" s="707">
        <v>2024</v>
      </c>
      <c r="B562" s="707">
        <v>3</v>
      </c>
      <c r="D562" s="707" t="s">
        <v>16104</v>
      </c>
      <c r="E562" s="707" t="s">
        <v>68</v>
      </c>
      <c r="F562" s="707" t="str">
        <f>VLOOKUP(E562,'HS Code'!$L$4:$O$65,2,0)</f>
        <v>Petroleum</v>
      </c>
      <c r="G562" s="707" t="s">
        <v>16130</v>
      </c>
      <c r="H562" s="707" t="s">
        <v>16116</v>
      </c>
      <c r="I562" s="707" t="s">
        <v>16077</v>
      </c>
      <c r="J562" s="708">
        <v>121691</v>
      </c>
      <c r="K562" s="708">
        <v>89815</v>
      </c>
      <c r="L562" s="708">
        <v>12849228.93</v>
      </c>
      <c r="M562" s="707" t="s">
        <v>16069</v>
      </c>
      <c r="N562" s="707" t="s">
        <v>16070</v>
      </c>
      <c r="P562" s="709">
        <f t="shared" si="7"/>
        <v>105.58898299792097</v>
      </c>
    </row>
    <row r="563" spans="1:16">
      <c r="A563" s="707">
        <v>2024</v>
      </c>
      <c r="B563" s="707">
        <v>3</v>
      </c>
      <c r="D563" s="707" t="s">
        <v>16104</v>
      </c>
      <c r="E563" s="707" t="s">
        <v>87</v>
      </c>
      <c r="F563" s="707" t="str">
        <f>VLOOKUP(E563,'HS Code'!$L$4:$O$65,2,0)</f>
        <v>Petroleum</v>
      </c>
      <c r="G563" s="707" t="s">
        <v>16132</v>
      </c>
      <c r="H563" s="707" t="s">
        <v>16076</v>
      </c>
      <c r="I563" s="707" t="s">
        <v>16077</v>
      </c>
      <c r="J563" s="708">
        <v>151919</v>
      </c>
      <c r="K563" s="708">
        <v>121647</v>
      </c>
      <c r="L563" s="708">
        <v>16883640</v>
      </c>
      <c r="M563" s="707" t="s">
        <v>16069</v>
      </c>
      <c r="N563" s="707" t="s">
        <v>16070</v>
      </c>
      <c r="P563" s="709">
        <f t="shared" si="7"/>
        <v>111.13580263166556</v>
      </c>
    </row>
    <row r="564" spans="1:16">
      <c r="A564" s="707">
        <v>2024</v>
      </c>
      <c r="B564" s="707">
        <v>3</v>
      </c>
      <c r="D564" s="707" t="s">
        <v>16188</v>
      </c>
      <c r="E564" s="707" t="s">
        <v>171</v>
      </c>
      <c r="F564" s="707">
        <f>VLOOKUP(E564,'HS Code'!$L$4:$O$65,2,0)</f>
        <v>0</v>
      </c>
      <c r="G564" s="707" t="s">
        <v>16095</v>
      </c>
      <c r="H564" s="707" t="s">
        <v>16073</v>
      </c>
      <c r="I564" s="707" t="s">
        <v>10899</v>
      </c>
      <c r="J564" s="708">
        <v>25901</v>
      </c>
      <c r="K564" s="708">
        <v>25901</v>
      </c>
      <c r="L564" s="708">
        <v>1088480.03</v>
      </c>
      <c r="M564" s="707" t="s">
        <v>16069</v>
      </c>
      <c r="N564" s="707" t="s">
        <v>16070</v>
      </c>
      <c r="P564" s="709">
        <f t="shared" si="7"/>
        <v>42.024633411837385</v>
      </c>
    </row>
    <row r="565" spans="1:16">
      <c r="A565" s="707">
        <v>2024</v>
      </c>
      <c r="B565" s="707">
        <v>3</v>
      </c>
      <c r="D565" s="707" t="s">
        <v>16110</v>
      </c>
      <c r="E565" s="707" t="s">
        <v>68</v>
      </c>
      <c r="F565" s="707" t="str">
        <f>VLOOKUP(E565,'HS Code'!$L$4:$O$65,2,0)</f>
        <v>Petroleum</v>
      </c>
      <c r="G565" s="707" t="s">
        <v>16130</v>
      </c>
      <c r="H565" s="707" t="s">
        <v>16116</v>
      </c>
      <c r="I565" s="707" t="s">
        <v>16077</v>
      </c>
      <c r="J565" s="708">
        <v>33026</v>
      </c>
      <c r="K565" s="708">
        <v>24447</v>
      </c>
      <c r="L565" s="708">
        <v>3487160</v>
      </c>
      <c r="M565" s="707" t="s">
        <v>16069</v>
      </c>
      <c r="N565" s="707" t="s">
        <v>16070</v>
      </c>
      <c r="P565" s="709">
        <f t="shared" si="7"/>
        <v>105.58832435051171</v>
      </c>
    </row>
    <row r="566" spans="1:16">
      <c r="A566" s="707">
        <v>2024</v>
      </c>
      <c r="B566" s="707">
        <v>3</v>
      </c>
      <c r="D566" s="707" t="s">
        <v>16110</v>
      </c>
      <c r="E566" s="707" t="s">
        <v>87</v>
      </c>
      <c r="F566" s="707" t="str">
        <f>VLOOKUP(E566,'HS Code'!$L$4:$O$65,2,0)</f>
        <v>Petroleum</v>
      </c>
      <c r="G566" s="707" t="s">
        <v>16132</v>
      </c>
      <c r="H566" s="707" t="s">
        <v>16076</v>
      </c>
      <c r="I566" s="707" t="s">
        <v>16077</v>
      </c>
      <c r="J566" s="708">
        <v>4740531</v>
      </c>
      <c r="K566" s="708">
        <v>3954851</v>
      </c>
      <c r="L566" s="708">
        <v>452382082.41000003</v>
      </c>
      <c r="M566" s="707" t="s">
        <v>16069</v>
      </c>
      <c r="N566" s="707" t="s">
        <v>16070</v>
      </c>
      <c r="P566" s="709">
        <f t="shared" si="7"/>
        <v>95.428567476934546</v>
      </c>
    </row>
    <row r="567" spans="1:16">
      <c r="A567" s="707">
        <v>2024</v>
      </c>
      <c r="B567" s="707">
        <v>3</v>
      </c>
      <c r="D567" s="707" t="s">
        <v>16112</v>
      </c>
      <c r="E567" s="707" t="s">
        <v>68</v>
      </c>
      <c r="F567" s="707" t="str">
        <f>VLOOKUP(E567,'HS Code'!$L$4:$O$65,2,0)</f>
        <v>Petroleum</v>
      </c>
      <c r="G567" s="707" t="s">
        <v>16130</v>
      </c>
      <c r="H567" s="707" t="s">
        <v>16116</v>
      </c>
      <c r="I567" s="707" t="s">
        <v>16077</v>
      </c>
      <c r="J567" s="708">
        <v>639527</v>
      </c>
      <c r="K567" s="708">
        <v>476000</v>
      </c>
      <c r="L567" s="708">
        <v>61766703.840000004</v>
      </c>
      <c r="M567" s="707" t="s">
        <v>16069</v>
      </c>
      <c r="N567" s="707" t="s">
        <v>16070</v>
      </c>
      <c r="P567" s="709">
        <f t="shared" si="7"/>
        <v>96.581854777046161</v>
      </c>
    </row>
    <row r="568" spans="1:16">
      <c r="A568" s="707">
        <v>2024</v>
      </c>
      <c r="B568" s="707">
        <v>3</v>
      </c>
      <c r="D568" s="707" t="s">
        <v>16113</v>
      </c>
      <c r="E568" s="707" t="s">
        <v>85</v>
      </c>
      <c r="F568" s="707" t="str">
        <f>VLOOKUP(E568,'HS Code'!$L$4:$O$65,2,0)</f>
        <v>Petroleum</v>
      </c>
      <c r="G568" s="707" t="s">
        <v>16091</v>
      </c>
      <c r="H568" s="707" t="s">
        <v>16076</v>
      </c>
      <c r="I568" s="707" t="s">
        <v>16077</v>
      </c>
      <c r="J568" s="708">
        <v>806455</v>
      </c>
      <c r="K568" s="708">
        <v>630389</v>
      </c>
      <c r="L568" s="708">
        <v>104415681</v>
      </c>
      <c r="M568" s="707" t="s">
        <v>16069</v>
      </c>
      <c r="N568" s="707" t="s">
        <v>16070</v>
      </c>
      <c r="P568" s="709">
        <f t="shared" si="7"/>
        <v>129.47490064541728</v>
      </c>
    </row>
    <row r="569" spans="1:16">
      <c r="A569" s="707">
        <v>2024</v>
      </c>
      <c r="B569" s="707">
        <v>3</v>
      </c>
      <c r="D569" s="707" t="s">
        <v>16134</v>
      </c>
      <c r="E569" s="707" t="s">
        <v>68</v>
      </c>
      <c r="F569" s="707" t="str">
        <f>VLOOKUP(E569,'HS Code'!$L$4:$O$65,2,0)</f>
        <v>Petroleum</v>
      </c>
      <c r="G569" s="707" t="s">
        <v>16130</v>
      </c>
      <c r="H569" s="707" t="s">
        <v>16116</v>
      </c>
      <c r="I569" s="707" t="s">
        <v>16077</v>
      </c>
      <c r="J569" s="708">
        <v>13278</v>
      </c>
      <c r="K569" s="708">
        <v>9761</v>
      </c>
      <c r="L569" s="708">
        <v>1402050</v>
      </c>
      <c r="M569" s="707" t="s">
        <v>16069</v>
      </c>
      <c r="N569" s="707" t="s">
        <v>16070</v>
      </c>
      <c r="P569" s="709">
        <f t="shared" si="7"/>
        <v>105.59195661997289</v>
      </c>
    </row>
    <row r="570" spans="1:16">
      <c r="A570" s="707">
        <v>2024</v>
      </c>
      <c r="B570" s="707">
        <v>3</v>
      </c>
      <c r="D570" s="707" t="s">
        <v>16134</v>
      </c>
      <c r="E570" s="707" t="s">
        <v>87</v>
      </c>
      <c r="F570" s="707" t="str">
        <f>VLOOKUP(E570,'HS Code'!$L$4:$O$65,2,0)</f>
        <v>Petroleum</v>
      </c>
      <c r="G570" s="707" t="s">
        <v>16132</v>
      </c>
      <c r="H570" s="707" t="s">
        <v>16076</v>
      </c>
      <c r="I570" s="707" t="s">
        <v>16077</v>
      </c>
      <c r="J570" s="708">
        <v>173724</v>
      </c>
      <c r="K570" s="708">
        <v>148374</v>
      </c>
      <c r="L570" s="708">
        <v>17414440</v>
      </c>
      <c r="M570" s="707" t="s">
        <v>16069</v>
      </c>
      <c r="N570" s="707" t="s">
        <v>16070</v>
      </c>
      <c r="P570" s="709">
        <f t="shared" si="7"/>
        <v>100.24199304644148</v>
      </c>
    </row>
    <row r="571" spans="1:16">
      <c r="A571" s="707">
        <v>2024</v>
      </c>
      <c r="B571" s="707">
        <v>3</v>
      </c>
      <c r="D571" s="707" t="s">
        <v>16135</v>
      </c>
      <c r="E571" s="707" t="s">
        <v>68</v>
      </c>
      <c r="F571" s="707" t="str">
        <f>VLOOKUP(E571,'HS Code'!$L$4:$O$65,2,0)</f>
        <v>Petroleum</v>
      </c>
      <c r="G571" s="707" t="s">
        <v>16130</v>
      </c>
      <c r="H571" s="707" t="s">
        <v>16116</v>
      </c>
      <c r="I571" s="707" t="s">
        <v>16077</v>
      </c>
      <c r="J571" s="708">
        <v>5622</v>
      </c>
      <c r="K571" s="708">
        <v>4090</v>
      </c>
      <c r="L571" s="708">
        <v>593600</v>
      </c>
      <c r="M571" s="707" t="s">
        <v>16069</v>
      </c>
      <c r="N571" s="707" t="s">
        <v>16070</v>
      </c>
      <c r="P571" s="709">
        <f t="shared" si="7"/>
        <v>105.5852009960868</v>
      </c>
    </row>
    <row r="572" spans="1:16">
      <c r="A572" s="707">
        <v>2024</v>
      </c>
      <c r="B572" s="707">
        <v>3</v>
      </c>
      <c r="D572" s="707" t="s">
        <v>16122</v>
      </c>
      <c r="E572" s="707" t="s">
        <v>113</v>
      </c>
      <c r="F572" s="707" t="str">
        <f>VLOOKUP(E572,'HS Code'!$L$4:$O$65,2,0)</f>
        <v>Petroleum</v>
      </c>
      <c r="G572" s="707" t="s">
        <v>16081</v>
      </c>
      <c r="H572" s="707" t="s">
        <v>16076</v>
      </c>
      <c r="I572" s="707" t="s">
        <v>16077</v>
      </c>
      <c r="J572" s="708">
        <v>1982204</v>
      </c>
      <c r="K572" s="708">
        <v>1651837</v>
      </c>
      <c r="L572" s="708">
        <v>230798936</v>
      </c>
      <c r="M572" s="707" t="s">
        <v>16069</v>
      </c>
      <c r="N572" s="707" t="s">
        <v>16070</v>
      </c>
      <c r="P572" s="709">
        <f t="shared" si="7"/>
        <v>116.43551117846599</v>
      </c>
    </row>
    <row r="573" spans="1:16">
      <c r="A573" s="707">
        <v>2024</v>
      </c>
      <c r="B573" s="707">
        <v>3</v>
      </c>
      <c r="D573" s="707" t="s">
        <v>16122</v>
      </c>
      <c r="E573" s="707" t="s">
        <v>130</v>
      </c>
      <c r="F573" s="707">
        <f>VLOOKUP(E573,'HS Code'!$L$4:$O$65,2,0)</f>
        <v>0</v>
      </c>
      <c r="G573" s="707" t="s">
        <v>16093</v>
      </c>
      <c r="H573" s="707" t="s">
        <v>16076</v>
      </c>
      <c r="I573" s="707" t="s">
        <v>10899</v>
      </c>
      <c r="J573" s="708">
        <v>14222698</v>
      </c>
      <c r="K573" s="708">
        <v>14222698</v>
      </c>
      <c r="L573" s="708">
        <v>1305991475.3800001</v>
      </c>
      <c r="M573" s="707" t="s">
        <v>16069</v>
      </c>
      <c r="N573" s="707" t="s">
        <v>16070</v>
      </c>
      <c r="P573" s="709">
        <f t="shared" si="7"/>
        <v>91.824453797725312</v>
      </c>
    </row>
    <row r="574" spans="1:16">
      <c r="A574" s="707">
        <v>2024</v>
      </c>
      <c r="B574" s="707">
        <v>3</v>
      </c>
      <c r="D574" s="707" t="s">
        <v>16074</v>
      </c>
      <c r="E574" s="707" t="s">
        <v>68</v>
      </c>
      <c r="F574" s="707" t="str">
        <f>VLOOKUP(E574,'HS Code'!$L$4:$O$65,2,0)</f>
        <v>Petroleum</v>
      </c>
      <c r="G574" s="707" t="s">
        <v>16130</v>
      </c>
      <c r="H574" s="707" t="s">
        <v>16116</v>
      </c>
      <c r="I574" s="707" t="s">
        <v>16077</v>
      </c>
      <c r="J574" s="708">
        <v>6411724</v>
      </c>
      <c r="K574" s="708">
        <v>5407113</v>
      </c>
      <c r="L574" s="708">
        <v>736745693.13999999</v>
      </c>
      <c r="M574" s="707" t="s">
        <v>16069</v>
      </c>
      <c r="N574" s="707" t="s">
        <v>16070</v>
      </c>
      <c r="P574" s="709">
        <f t="shared" si="7"/>
        <v>114.90602108574855</v>
      </c>
    </row>
    <row r="575" spans="1:16">
      <c r="A575" s="707">
        <v>2024</v>
      </c>
      <c r="B575" s="707">
        <v>3</v>
      </c>
      <c r="D575" s="707" t="s">
        <v>16074</v>
      </c>
      <c r="E575" s="707" t="s">
        <v>83</v>
      </c>
      <c r="F575" s="707" t="str">
        <f>VLOOKUP(E575,'HS Code'!$L$4:$O$65,2,0)</f>
        <v>Petroleum</v>
      </c>
      <c r="G575" s="707" t="s">
        <v>16131</v>
      </c>
      <c r="H575" s="707" t="s">
        <v>16076</v>
      </c>
      <c r="I575" s="707" t="s">
        <v>16077</v>
      </c>
      <c r="J575" s="708">
        <v>539</v>
      </c>
      <c r="K575" s="708">
        <v>424</v>
      </c>
      <c r="L575" s="708">
        <v>70412.100000000006</v>
      </c>
      <c r="M575" s="707" t="s">
        <v>16069</v>
      </c>
      <c r="N575" s="707" t="s">
        <v>16070</v>
      </c>
      <c r="P575" s="709">
        <f t="shared" si="7"/>
        <v>130.63469387755103</v>
      </c>
    </row>
    <row r="576" spans="1:16">
      <c r="A576" s="707">
        <v>2024</v>
      </c>
      <c r="B576" s="707">
        <v>3</v>
      </c>
      <c r="D576" s="707" t="s">
        <v>16074</v>
      </c>
      <c r="E576" s="707" t="s">
        <v>85</v>
      </c>
      <c r="F576" s="707" t="str">
        <f>VLOOKUP(E576,'HS Code'!$L$4:$O$65,2,0)</f>
        <v>Petroleum</v>
      </c>
      <c r="G576" s="707" t="s">
        <v>16091</v>
      </c>
      <c r="H576" s="707" t="s">
        <v>16076</v>
      </c>
      <c r="I576" s="707" t="s">
        <v>16077</v>
      </c>
      <c r="J576" s="708">
        <v>1533</v>
      </c>
      <c r="K576" s="708">
        <v>1205</v>
      </c>
      <c r="L576" s="708">
        <v>158480</v>
      </c>
      <c r="M576" s="707" t="s">
        <v>16069</v>
      </c>
      <c r="N576" s="707" t="s">
        <v>16070</v>
      </c>
      <c r="P576" s="709">
        <f t="shared" si="7"/>
        <v>103.37899543378995</v>
      </c>
    </row>
    <row r="577" spans="1:16">
      <c r="A577" s="707">
        <v>2024</v>
      </c>
      <c r="B577" s="707">
        <v>3</v>
      </c>
      <c r="D577" s="707" t="s">
        <v>16074</v>
      </c>
      <c r="E577" s="707" t="s">
        <v>87</v>
      </c>
      <c r="F577" s="707" t="str">
        <f>VLOOKUP(E577,'HS Code'!$L$4:$O$65,2,0)</f>
        <v>Petroleum</v>
      </c>
      <c r="G577" s="707" t="s">
        <v>16132</v>
      </c>
      <c r="H577" s="707" t="s">
        <v>16076</v>
      </c>
      <c r="I577" s="707" t="s">
        <v>16077</v>
      </c>
      <c r="J577" s="708">
        <v>3381519</v>
      </c>
      <c r="K577" s="708">
        <v>3146820</v>
      </c>
      <c r="L577" s="708">
        <v>379341994.81</v>
      </c>
      <c r="M577" s="707" t="s">
        <v>16069</v>
      </c>
      <c r="N577" s="707" t="s">
        <v>16070</v>
      </c>
      <c r="P577" s="709">
        <f t="shared" si="7"/>
        <v>112.18094436553514</v>
      </c>
    </row>
    <row r="578" spans="1:16">
      <c r="A578" s="707">
        <v>2024</v>
      </c>
      <c r="B578" s="707">
        <v>3</v>
      </c>
      <c r="D578" s="707" t="s">
        <v>16074</v>
      </c>
      <c r="E578" s="707" t="s">
        <v>92</v>
      </c>
      <c r="F578" s="707" t="str">
        <f>VLOOKUP(E578,'HS Code'!$L$4:$O$65,2,0)</f>
        <v>Petroleum</v>
      </c>
      <c r="G578" s="707" t="s">
        <v>16133</v>
      </c>
      <c r="H578" s="707" t="s">
        <v>16076</v>
      </c>
      <c r="I578" s="707" t="s">
        <v>16077</v>
      </c>
      <c r="J578" s="708">
        <v>1045714</v>
      </c>
      <c r="K578" s="708">
        <v>1000000</v>
      </c>
      <c r="L578" s="708">
        <v>90844138</v>
      </c>
      <c r="M578" s="707" t="s">
        <v>16069</v>
      </c>
      <c r="N578" s="707" t="s">
        <v>16070</v>
      </c>
      <c r="P578" s="709">
        <f t="shared" si="7"/>
        <v>86.872833298588333</v>
      </c>
    </row>
    <row r="579" spans="1:16">
      <c r="A579" s="707">
        <v>2024</v>
      </c>
      <c r="B579" s="707">
        <v>3</v>
      </c>
      <c r="D579" s="707" t="s">
        <v>16085</v>
      </c>
      <c r="E579" s="707" t="s">
        <v>68</v>
      </c>
      <c r="F579" s="707" t="str">
        <f>VLOOKUP(E579,'HS Code'!$L$4:$O$65,2,0)</f>
        <v>Petroleum</v>
      </c>
      <c r="G579" s="707" t="s">
        <v>16130</v>
      </c>
      <c r="H579" s="707" t="s">
        <v>16116</v>
      </c>
      <c r="I579" s="707" t="s">
        <v>16077</v>
      </c>
      <c r="J579" s="708">
        <v>2552024</v>
      </c>
      <c r="K579" s="708">
        <v>1884330</v>
      </c>
      <c r="L579" s="708">
        <v>249827471.69999999</v>
      </c>
      <c r="M579" s="707" t="s">
        <v>16069</v>
      </c>
      <c r="N579" s="707" t="s">
        <v>16070</v>
      </c>
      <c r="P579" s="709">
        <f t="shared" si="7"/>
        <v>97.89385668003122</v>
      </c>
    </row>
    <row r="580" spans="1:16">
      <c r="A580" s="707">
        <v>2024</v>
      </c>
      <c r="B580" s="707">
        <v>3</v>
      </c>
      <c r="D580" s="707" t="s">
        <v>16104</v>
      </c>
      <c r="E580" s="707" t="s">
        <v>85</v>
      </c>
      <c r="F580" s="707" t="str">
        <f>VLOOKUP(E580,'HS Code'!$L$4:$O$65,2,0)</f>
        <v>Petroleum</v>
      </c>
      <c r="G580" s="707" t="s">
        <v>16091</v>
      </c>
      <c r="H580" s="707" t="s">
        <v>16076</v>
      </c>
      <c r="I580" s="707" t="s">
        <v>16077</v>
      </c>
      <c r="J580" s="708">
        <v>3350</v>
      </c>
      <c r="K580" s="708">
        <v>2623</v>
      </c>
      <c r="L580" s="708">
        <v>350880.01</v>
      </c>
      <c r="M580" s="707" t="s">
        <v>16069</v>
      </c>
      <c r="N580" s="707" t="s">
        <v>16070</v>
      </c>
      <c r="P580" s="709">
        <f t="shared" si="7"/>
        <v>104.74030149253731</v>
      </c>
    </row>
    <row r="581" spans="1:16">
      <c r="A581" s="707">
        <v>2024</v>
      </c>
      <c r="B581" s="707">
        <v>3</v>
      </c>
      <c r="D581" s="707" t="s">
        <v>16104</v>
      </c>
      <c r="E581" s="707" t="s">
        <v>87</v>
      </c>
      <c r="F581" s="707" t="str">
        <f>VLOOKUP(E581,'HS Code'!$L$4:$O$65,2,0)</f>
        <v>Petroleum</v>
      </c>
      <c r="G581" s="707" t="s">
        <v>16132</v>
      </c>
      <c r="H581" s="707" t="s">
        <v>16076</v>
      </c>
      <c r="I581" s="707" t="s">
        <v>16077</v>
      </c>
      <c r="J581" s="708">
        <v>167447</v>
      </c>
      <c r="K581" s="708">
        <v>150805.17000000001</v>
      </c>
      <c r="L581" s="708">
        <v>19023929.25</v>
      </c>
      <c r="M581" s="707" t="s">
        <v>16069</v>
      </c>
      <c r="N581" s="707" t="s">
        <v>16070</v>
      </c>
      <c r="P581" s="709">
        <f t="shared" si="7"/>
        <v>113.61164577448386</v>
      </c>
    </row>
    <row r="582" spans="1:16">
      <c r="A582" s="707">
        <v>2024</v>
      </c>
      <c r="B582" s="707">
        <v>3</v>
      </c>
      <c r="D582" s="707" t="s">
        <v>16110</v>
      </c>
      <c r="E582" s="707" t="s">
        <v>87</v>
      </c>
      <c r="F582" s="707" t="str">
        <f>VLOOKUP(E582,'HS Code'!$L$4:$O$65,2,0)</f>
        <v>Petroleum</v>
      </c>
      <c r="G582" s="707" t="s">
        <v>16132</v>
      </c>
      <c r="H582" s="707" t="s">
        <v>16076</v>
      </c>
      <c r="I582" s="707" t="s">
        <v>16077</v>
      </c>
      <c r="J582" s="708">
        <v>945969</v>
      </c>
      <c r="K582" s="708">
        <v>788673</v>
      </c>
      <c r="L582" s="708">
        <v>90712027.219999999</v>
      </c>
      <c r="M582" s="707" t="s">
        <v>16069</v>
      </c>
      <c r="N582" s="707" t="s">
        <v>16070</v>
      </c>
      <c r="P582" s="709">
        <f t="shared" si="7"/>
        <v>95.893234577454436</v>
      </c>
    </row>
    <row r="583" spans="1:16">
      <c r="A583" s="707">
        <v>2024</v>
      </c>
      <c r="B583" s="707">
        <v>3</v>
      </c>
      <c r="D583" s="707" t="s">
        <v>16111</v>
      </c>
      <c r="E583" s="707" t="s">
        <v>87</v>
      </c>
      <c r="F583" s="707" t="str">
        <f>VLOOKUP(E583,'HS Code'!$L$4:$O$65,2,0)</f>
        <v>Petroleum</v>
      </c>
      <c r="G583" s="707" t="s">
        <v>16132</v>
      </c>
      <c r="H583" s="707" t="s">
        <v>16076</v>
      </c>
      <c r="I583" s="707" t="s">
        <v>16077</v>
      </c>
      <c r="J583" s="708">
        <v>19986</v>
      </c>
      <c r="K583" s="708">
        <v>18438</v>
      </c>
      <c r="L583" s="708">
        <v>2547796.6</v>
      </c>
      <c r="M583" s="707" t="s">
        <v>16069</v>
      </c>
      <c r="N583" s="707" t="s">
        <v>16070</v>
      </c>
      <c r="P583" s="709">
        <f t="shared" si="7"/>
        <v>127.47906534574203</v>
      </c>
    </row>
    <row r="584" spans="1:16">
      <c r="A584" s="707">
        <v>2024</v>
      </c>
      <c r="B584" s="707">
        <v>3</v>
      </c>
      <c r="D584" s="707" t="s">
        <v>16112</v>
      </c>
      <c r="E584" s="707" t="s">
        <v>68</v>
      </c>
      <c r="F584" s="707" t="str">
        <f>VLOOKUP(E584,'HS Code'!$L$4:$O$65,2,0)</f>
        <v>Petroleum</v>
      </c>
      <c r="G584" s="707" t="s">
        <v>16130</v>
      </c>
      <c r="H584" s="707" t="s">
        <v>16116</v>
      </c>
      <c r="I584" s="707" t="s">
        <v>16077</v>
      </c>
      <c r="J584" s="708">
        <v>6358608</v>
      </c>
      <c r="K584" s="708">
        <v>5484693</v>
      </c>
      <c r="L584" s="708">
        <v>736811635.09000003</v>
      </c>
      <c r="M584" s="707" t="s">
        <v>16069</v>
      </c>
      <c r="N584" s="707" t="s">
        <v>16070</v>
      </c>
      <c r="P584" s="709">
        <f t="shared" si="7"/>
        <v>115.87624761425772</v>
      </c>
    </row>
    <row r="585" spans="1:16">
      <c r="A585" s="707">
        <v>2024</v>
      </c>
      <c r="B585" s="707">
        <v>3</v>
      </c>
      <c r="D585" s="707" t="s">
        <v>16112</v>
      </c>
      <c r="E585" s="707" t="s">
        <v>87</v>
      </c>
      <c r="F585" s="707" t="str">
        <f>VLOOKUP(E585,'HS Code'!$L$4:$O$65,2,0)</f>
        <v>Petroleum</v>
      </c>
      <c r="G585" s="707" t="s">
        <v>16132</v>
      </c>
      <c r="H585" s="707" t="s">
        <v>16076</v>
      </c>
      <c r="I585" s="707" t="s">
        <v>16077</v>
      </c>
      <c r="J585" s="708">
        <v>15150</v>
      </c>
      <c r="K585" s="708">
        <v>12475</v>
      </c>
      <c r="L585" s="708">
        <v>1341900.8500000001</v>
      </c>
      <c r="M585" s="707" t="s">
        <v>16069</v>
      </c>
      <c r="N585" s="707" t="s">
        <v>16070</v>
      </c>
      <c r="P585" s="709">
        <f t="shared" ref="P585:P634" si="8">L585/J585</f>
        <v>88.574313531353141</v>
      </c>
    </row>
    <row r="586" spans="1:16">
      <c r="A586" s="707">
        <v>2024</v>
      </c>
      <c r="B586" s="707">
        <v>3</v>
      </c>
      <c r="D586" s="707" t="s">
        <v>16113</v>
      </c>
      <c r="E586" s="707" t="s">
        <v>85</v>
      </c>
      <c r="F586" s="707" t="str">
        <f>VLOOKUP(E586,'HS Code'!$L$4:$O$65,2,0)</f>
        <v>Petroleum</v>
      </c>
      <c r="G586" s="707" t="s">
        <v>16091</v>
      </c>
      <c r="H586" s="707" t="s">
        <v>16076</v>
      </c>
      <c r="I586" s="707" t="s">
        <v>16077</v>
      </c>
      <c r="J586" s="708">
        <v>100060</v>
      </c>
      <c r="K586" s="708">
        <v>100060</v>
      </c>
      <c r="L586" s="708">
        <v>13218532</v>
      </c>
      <c r="M586" s="707" t="s">
        <v>16069</v>
      </c>
      <c r="N586" s="707" t="s">
        <v>16070</v>
      </c>
      <c r="P586" s="709">
        <f t="shared" si="8"/>
        <v>132.1060563661803</v>
      </c>
    </row>
    <row r="587" spans="1:16">
      <c r="A587" s="707">
        <v>2024</v>
      </c>
      <c r="B587" s="707">
        <v>3</v>
      </c>
      <c r="D587" s="707" t="s">
        <v>16113</v>
      </c>
      <c r="E587" s="707" t="s">
        <v>87</v>
      </c>
      <c r="F587" s="707" t="str">
        <f>VLOOKUP(E587,'HS Code'!$L$4:$O$65,2,0)</f>
        <v>Petroleum</v>
      </c>
      <c r="G587" s="707" t="s">
        <v>16132</v>
      </c>
      <c r="H587" s="707" t="s">
        <v>16076</v>
      </c>
      <c r="I587" s="707" t="s">
        <v>16077</v>
      </c>
      <c r="J587" s="708">
        <v>1237</v>
      </c>
      <c r="K587" s="708">
        <v>1134</v>
      </c>
      <c r="L587" s="708">
        <v>179480</v>
      </c>
      <c r="M587" s="707" t="s">
        <v>16069</v>
      </c>
      <c r="N587" s="707" t="s">
        <v>16070</v>
      </c>
      <c r="P587" s="709">
        <f t="shared" si="8"/>
        <v>145.09296685529506</v>
      </c>
    </row>
    <row r="588" spans="1:16">
      <c r="A588" s="707">
        <v>2024</v>
      </c>
      <c r="B588" s="707">
        <v>3</v>
      </c>
      <c r="D588" s="707" t="s">
        <v>16136</v>
      </c>
      <c r="E588" s="707" t="s">
        <v>68</v>
      </c>
      <c r="F588" s="707" t="str">
        <f>VLOOKUP(E588,'HS Code'!$L$4:$O$65,2,0)</f>
        <v>Petroleum</v>
      </c>
      <c r="G588" s="707" t="s">
        <v>16130</v>
      </c>
      <c r="H588" s="707" t="s">
        <v>16116</v>
      </c>
      <c r="I588" s="707" t="s">
        <v>16077</v>
      </c>
      <c r="J588" s="708">
        <v>339</v>
      </c>
      <c r="K588" s="708">
        <v>249</v>
      </c>
      <c r="L588" s="708">
        <v>33880</v>
      </c>
      <c r="M588" s="707" t="s">
        <v>16069</v>
      </c>
      <c r="N588" s="707" t="s">
        <v>16070</v>
      </c>
      <c r="P588" s="709">
        <f t="shared" si="8"/>
        <v>99.941002949852503</v>
      </c>
    </row>
    <row r="589" spans="1:16">
      <c r="A589" s="707">
        <v>2024</v>
      </c>
      <c r="B589" s="707">
        <v>3</v>
      </c>
      <c r="D589" s="707" t="s">
        <v>16074</v>
      </c>
      <c r="E589" s="707" t="s">
        <v>113</v>
      </c>
      <c r="F589" s="707" t="str">
        <f>VLOOKUP(E589,'HS Code'!$L$4:$O$65,2,0)</f>
        <v>Petroleum</v>
      </c>
      <c r="G589" s="707" t="s">
        <v>16081</v>
      </c>
      <c r="H589" s="707" t="s">
        <v>16076</v>
      </c>
      <c r="I589" s="707" t="s">
        <v>16077</v>
      </c>
      <c r="J589" s="708">
        <v>61780</v>
      </c>
      <c r="K589" s="708">
        <v>59260</v>
      </c>
      <c r="L589" s="708">
        <v>10272659.529999999</v>
      </c>
      <c r="M589" s="707" t="s">
        <v>16069</v>
      </c>
      <c r="N589" s="707" t="s">
        <v>16070</v>
      </c>
      <c r="P589" s="709">
        <f t="shared" si="8"/>
        <v>166.27807591453544</v>
      </c>
    </row>
    <row r="590" spans="1:16">
      <c r="A590" s="707">
        <v>2024</v>
      </c>
      <c r="B590" s="707">
        <v>3</v>
      </c>
      <c r="D590" s="707" t="s">
        <v>16106</v>
      </c>
      <c r="E590" s="707" t="s">
        <v>113</v>
      </c>
      <c r="F590" s="707" t="str">
        <f>VLOOKUP(E590,'HS Code'!$L$4:$O$65,2,0)</f>
        <v>Petroleum</v>
      </c>
      <c r="G590" s="707" t="s">
        <v>16081</v>
      </c>
      <c r="H590" s="707" t="s">
        <v>16076</v>
      </c>
      <c r="I590" s="707" t="s">
        <v>16077</v>
      </c>
      <c r="J590" s="708">
        <v>190000</v>
      </c>
      <c r="K590" s="708">
        <v>190000</v>
      </c>
      <c r="L590" s="708">
        <v>25302834.300000001</v>
      </c>
      <c r="M590" s="707" t="s">
        <v>16069</v>
      </c>
      <c r="N590" s="707" t="s">
        <v>16070</v>
      </c>
      <c r="P590" s="709">
        <f t="shared" si="8"/>
        <v>133.17281210526315</v>
      </c>
    </row>
    <row r="591" spans="1:16">
      <c r="A591" s="707">
        <v>2024</v>
      </c>
      <c r="B591" s="707">
        <v>3</v>
      </c>
      <c r="D591" s="707" t="s">
        <v>16108</v>
      </c>
      <c r="E591" s="707" t="s">
        <v>113</v>
      </c>
      <c r="F591" s="707" t="str">
        <f>VLOOKUP(E591,'HS Code'!$L$4:$O$65,2,0)</f>
        <v>Petroleum</v>
      </c>
      <c r="G591" s="707" t="s">
        <v>16081</v>
      </c>
      <c r="H591" s="707" t="s">
        <v>16076</v>
      </c>
      <c r="I591" s="707" t="s">
        <v>16077</v>
      </c>
      <c r="J591" s="708">
        <v>22472</v>
      </c>
      <c r="K591" s="708">
        <v>18700</v>
      </c>
      <c r="L591" s="708">
        <v>3713036.7</v>
      </c>
      <c r="M591" s="707" t="s">
        <v>16069</v>
      </c>
      <c r="N591" s="707" t="s">
        <v>16070</v>
      </c>
      <c r="P591" s="709">
        <f t="shared" si="8"/>
        <v>165.22947223211108</v>
      </c>
    </row>
    <row r="592" spans="1:16">
      <c r="A592" s="707">
        <v>2024</v>
      </c>
      <c r="B592" s="707">
        <v>3</v>
      </c>
      <c r="D592" s="707" t="s">
        <v>16112</v>
      </c>
      <c r="E592" s="707" t="s">
        <v>113</v>
      </c>
      <c r="F592" s="707" t="str">
        <f>VLOOKUP(E592,'HS Code'!$L$4:$O$65,2,0)</f>
        <v>Petroleum</v>
      </c>
      <c r="G592" s="707" t="s">
        <v>16081</v>
      </c>
      <c r="H592" s="707" t="s">
        <v>16076</v>
      </c>
      <c r="I592" s="707" t="s">
        <v>16077</v>
      </c>
      <c r="J592" s="708">
        <v>5344634</v>
      </c>
      <c r="K592" s="708">
        <v>5344634</v>
      </c>
      <c r="L592" s="708">
        <v>969873831.5</v>
      </c>
      <c r="M592" s="707" t="s">
        <v>16069</v>
      </c>
      <c r="N592" s="707" t="s">
        <v>16070</v>
      </c>
      <c r="P592" s="709">
        <f t="shared" si="8"/>
        <v>181.46683786017903</v>
      </c>
    </row>
    <row r="593" spans="1:16">
      <c r="A593" s="707">
        <v>2024</v>
      </c>
      <c r="B593" s="707">
        <v>3</v>
      </c>
      <c r="D593" s="707" t="s">
        <v>16085</v>
      </c>
      <c r="E593" s="707" t="s">
        <v>99</v>
      </c>
      <c r="F593" s="707" t="str">
        <f>VLOOKUP(E593,'HS Code'!$L$4:$O$65,2,0)</f>
        <v>Petroleum</v>
      </c>
      <c r="G593" s="707" t="s">
        <v>16075</v>
      </c>
      <c r="H593" s="707" t="s">
        <v>16076</v>
      </c>
      <c r="I593" s="707" t="s">
        <v>16077</v>
      </c>
      <c r="J593" s="708">
        <v>42.9</v>
      </c>
      <c r="K593" s="708">
        <v>42.9</v>
      </c>
      <c r="L593" s="708">
        <v>82513.06</v>
      </c>
      <c r="M593" s="707" t="s">
        <v>16069</v>
      </c>
      <c r="N593" s="707" t="s">
        <v>16070</v>
      </c>
      <c r="P593" s="709">
        <f t="shared" si="8"/>
        <v>1923.3813519813521</v>
      </c>
    </row>
    <row r="594" spans="1:16">
      <c r="A594" s="707">
        <v>2024</v>
      </c>
      <c r="B594" s="707">
        <v>3</v>
      </c>
      <c r="D594" s="707" t="s">
        <v>16103</v>
      </c>
      <c r="E594" s="707" t="s">
        <v>87</v>
      </c>
      <c r="F594" s="707" t="str">
        <f>VLOOKUP(E594,'HS Code'!$L$4:$O$65,2,0)</f>
        <v>Petroleum</v>
      </c>
      <c r="G594" s="707" t="s">
        <v>16132</v>
      </c>
      <c r="H594" s="707" t="s">
        <v>16076</v>
      </c>
      <c r="I594" s="707" t="s">
        <v>16077</v>
      </c>
      <c r="J594" s="708">
        <v>5.04</v>
      </c>
      <c r="K594" s="708">
        <v>5.04</v>
      </c>
      <c r="L594" s="708">
        <v>511.44</v>
      </c>
      <c r="M594" s="707" t="s">
        <v>16069</v>
      </c>
      <c r="N594" s="707" t="s">
        <v>16070</v>
      </c>
      <c r="P594" s="709">
        <f t="shared" si="8"/>
        <v>101.47619047619048</v>
      </c>
    </row>
    <row r="595" spans="1:16">
      <c r="A595" s="707">
        <v>2024</v>
      </c>
      <c r="B595" s="707">
        <v>3</v>
      </c>
      <c r="D595" s="707" t="s">
        <v>16118</v>
      </c>
      <c r="E595" s="707" t="s">
        <v>99</v>
      </c>
      <c r="F595" s="707" t="str">
        <f>VLOOKUP(E595,'HS Code'!$L$4:$O$65,2,0)</f>
        <v>Petroleum</v>
      </c>
      <c r="G595" s="707" t="s">
        <v>16075</v>
      </c>
      <c r="H595" s="707" t="s">
        <v>16076</v>
      </c>
      <c r="I595" s="707" t="s">
        <v>16077</v>
      </c>
      <c r="J595" s="708">
        <v>36</v>
      </c>
      <c r="K595" s="708">
        <v>36</v>
      </c>
      <c r="L595" s="708">
        <v>21413.69</v>
      </c>
      <c r="M595" s="707" t="s">
        <v>16069</v>
      </c>
      <c r="N595" s="707" t="s">
        <v>16070</v>
      </c>
      <c r="P595" s="709">
        <f t="shared" si="8"/>
        <v>594.82472222222214</v>
      </c>
    </row>
    <row r="596" spans="1:16">
      <c r="A596" s="707">
        <v>2024</v>
      </c>
      <c r="B596" s="707">
        <v>3</v>
      </c>
      <c r="D596" s="707" t="s">
        <v>16122</v>
      </c>
      <c r="E596" s="707" t="s">
        <v>99</v>
      </c>
      <c r="F596" s="707" t="str">
        <f>VLOOKUP(E596,'HS Code'!$L$4:$O$65,2,0)</f>
        <v>Petroleum</v>
      </c>
      <c r="G596" s="707" t="s">
        <v>16075</v>
      </c>
      <c r="H596" s="707" t="s">
        <v>16076</v>
      </c>
      <c r="I596" s="707" t="s">
        <v>16077</v>
      </c>
      <c r="J596" s="708">
        <v>38</v>
      </c>
      <c r="K596" s="708">
        <v>38</v>
      </c>
      <c r="L596" s="708">
        <v>94206.02</v>
      </c>
      <c r="M596" s="707" t="s">
        <v>16069</v>
      </c>
      <c r="N596" s="707" t="s">
        <v>16070</v>
      </c>
      <c r="P596" s="709">
        <f t="shared" si="8"/>
        <v>2479.1057894736841</v>
      </c>
    </row>
    <row r="597" spans="1:16">
      <c r="A597" s="707">
        <v>2024</v>
      </c>
      <c r="B597" s="707">
        <v>3</v>
      </c>
      <c r="D597" s="707" t="s">
        <v>16122</v>
      </c>
      <c r="E597" s="707" t="s">
        <v>101</v>
      </c>
      <c r="F597" s="707" t="str">
        <f>VLOOKUP(E597,'HS Code'!$L$4:$O$65,2,0)</f>
        <v>Petroleum</v>
      </c>
      <c r="G597" s="707" t="s">
        <v>16078</v>
      </c>
      <c r="H597" s="707" t="s">
        <v>16076</v>
      </c>
      <c r="I597" s="707" t="s">
        <v>10899</v>
      </c>
      <c r="J597" s="708">
        <v>2</v>
      </c>
      <c r="K597" s="708">
        <v>2</v>
      </c>
      <c r="L597" s="708">
        <v>95822.37</v>
      </c>
      <c r="M597" s="707" t="s">
        <v>16069</v>
      </c>
      <c r="N597" s="707" t="s">
        <v>16070</v>
      </c>
      <c r="P597" s="709">
        <f t="shared" si="8"/>
        <v>47911.184999999998</v>
      </c>
    </row>
    <row r="598" spans="1:16">
      <c r="A598" s="707">
        <v>2024</v>
      </c>
      <c r="B598" s="707">
        <v>3</v>
      </c>
      <c r="D598" s="707" t="s">
        <v>16177</v>
      </c>
      <c r="E598" s="707" t="s">
        <v>83</v>
      </c>
      <c r="F598" s="707" t="str">
        <f>VLOOKUP(E598,'HS Code'!$L$4:$O$65,2,0)</f>
        <v>Petroleum</v>
      </c>
      <c r="G598" s="707" t="s">
        <v>16131</v>
      </c>
      <c r="H598" s="707" t="s">
        <v>16076</v>
      </c>
      <c r="I598" s="707" t="s">
        <v>16077</v>
      </c>
      <c r="J598" s="708">
        <v>14</v>
      </c>
      <c r="K598" s="708">
        <v>14</v>
      </c>
      <c r="L598" s="708">
        <v>3367.5</v>
      </c>
      <c r="M598" s="707" t="s">
        <v>16069</v>
      </c>
      <c r="N598" s="707" t="s">
        <v>16070</v>
      </c>
      <c r="P598" s="709">
        <f t="shared" si="8"/>
        <v>240.53571428571428</v>
      </c>
    </row>
    <row r="599" spans="1:16">
      <c r="A599" s="707">
        <v>2024</v>
      </c>
      <c r="B599" s="707">
        <v>3</v>
      </c>
      <c r="D599" s="707" t="s">
        <v>16096</v>
      </c>
      <c r="E599" s="707" t="s">
        <v>99</v>
      </c>
      <c r="F599" s="707" t="str">
        <f>VLOOKUP(E599,'HS Code'!$L$4:$O$65,2,0)</f>
        <v>Petroleum</v>
      </c>
      <c r="G599" s="707" t="s">
        <v>16075</v>
      </c>
      <c r="H599" s="707" t="s">
        <v>16076</v>
      </c>
      <c r="I599" s="707" t="s">
        <v>16077</v>
      </c>
      <c r="J599" s="708">
        <v>49.7</v>
      </c>
      <c r="K599" s="708">
        <v>49.7</v>
      </c>
      <c r="L599" s="708">
        <v>144465.57</v>
      </c>
      <c r="M599" s="707" t="s">
        <v>16069</v>
      </c>
      <c r="N599" s="707" t="s">
        <v>16070</v>
      </c>
      <c r="P599" s="709">
        <f t="shared" si="8"/>
        <v>2906.751911468813</v>
      </c>
    </row>
    <row r="600" spans="1:16">
      <c r="A600" s="707">
        <v>2024</v>
      </c>
      <c r="B600" s="707">
        <v>3</v>
      </c>
      <c r="D600" s="707" t="s">
        <v>16096</v>
      </c>
      <c r="E600" s="707" t="s">
        <v>101</v>
      </c>
      <c r="F600" s="707" t="str">
        <f>VLOOKUP(E600,'HS Code'!$L$4:$O$65,2,0)</f>
        <v>Petroleum</v>
      </c>
      <c r="G600" s="707" t="s">
        <v>16078</v>
      </c>
      <c r="H600" s="707" t="s">
        <v>16076</v>
      </c>
      <c r="I600" s="707" t="s">
        <v>10899</v>
      </c>
      <c r="J600" s="708">
        <v>15</v>
      </c>
      <c r="K600" s="708">
        <v>15</v>
      </c>
      <c r="L600" s="708">
        <v>15467.43</v>
      </c>
      <c r="M600" s="707" t="s">
        <v>16069</v>
      </c>
      <c r="N600" s="707" t="s">
        <v>16070</v>
      </c>
      <c r="P600" s="709">
        <f t="shared" si="8"/>
        <v>1031.162</v>
      </c>
    </row>
    <row r="601" spans="1:16">
      <c r="A601" s="707">
        <v>2024</v>
      </c>
      <c r="B601" s="707">
        <v>3</v>
      </c>
      <c r="D601" s="707" t="s">
        <v>16071</v>
      </c>
      <c r="E601" s="707" t="s">
        <v>101</v>
      </c>
      <c r="F601" s="707" t="str">
        <f>VLOOKUP(E601,'HS Code'!$L$4:$O$65,2,0)</f>
        <v>Petroleum</v>
      </c>
      <c r="G601" s="707" t="s">
        <v>16078</v>
      </c>
      <c r="H601" s="707" t="s">
        <v>16076</v>
      </c>
      <c r="I601" s="707" t="s">
        <v>10899</v>
      </c>
      <c r="J601" s="708">
        <v>0.39</v>
      </c>
      <c r="K601" s="708">
        <v>0.39</v>
      </c>
      <c r="L601" s="708">
        <v>20044.490000000002</v>
      </c>
      <c r="M601" s="707" t="s">
        <v>16069</v>
      </c>
      <c r="N601" s="707" t="s">
        <v>16070</v>
      </c>
      <c r="P601" s="709">
        <f t="shared" si="8"/>
        <v>51396.128205128211</v>
      </c>
    </row>
    <row r="602" spans="1:16">
      <c r="A602" s="707">
        <v>2024</v>
      </c>
      <c r="B602" s="707">
        <v>3</v>
      </c>
      <c r="D602" s="707" t="s">
        <v>16137</v>
      </c>
      <c r="E602" s="707" t="s">
        <v>83</v>
      </c>
      <c r="F602" s="707" t="str">
        <f>VLOOKUP(E602,'HS Code'!$L$4:$O$65,2,0)</f>
        <v>Petroleum</v>
      </c>
      <c r="G602" s="707" t="s">
        <v>16131</v>
      </c>
      <c r="H602" s="707" t="s">
        <v>16076</v>
      </c>
      <c r="I602" s="707" t="s">
        <v>16077</v>
      </c>
      <c r="J602" s="708">
        <v>10</v>
      </c>
      <c r="K602" s="708">
        <v>10</v>
      </c>
      <c r="L602" s="708">
        <v>1631.51</v>
      </c>
      <c r="M602" s="707" t="s">
        <v>16069</v>
      </c>
      <c r="N602" s="707" t="s">
        <v>16070</v>
      </c>
      <c r="P602" s="709">
        <f t="shared" si="8"/>
        <v>163.15100000000001</v>
      </c>
    </row>
    <row r="603" spans="1:16">
      <c r="A603" s="707">
        <v>2024</v>
      </c>
      <c r="B603" s="707">
        <v>3</v>
      </c>
      <c r="D603" s="707" t="s">
        <v>16189</v>
      </c>
      <c r="E603" s="707" t="s">
        <v>99</v>
      </c>
      <c r="F603" s="707" t="str">
        <f>VLOOKUP(E603,'HS Code'!$L$4:$O$65,2,0)</f>
        <v>Petroleum</v>
      </c>
      <c r="G603" s="707" t="s">
        <v>16075</v>
      </c>
      <c r="H603" s="707" t="s">
        <v>16076</v>
      </c>
      <c r="I603" s="707" t="s">
        <v>16077</v>
      </c>
      <c r="J603" s="708">
        <v>2.4</v>
      </c>
      <c r="K603" s="708">
        <v>2.4</v>
      </c>
      <c r="L603" s="708">
        <v>7533.55</v>
      </c>
      <c r="M603" s="707" t="s">
        <v>16069</v>
      </c>
      <c r="N603" s="707" t="s">
        <v>16070</v>
      </c>
      <c r="P603" s="709">
        <f t="shared" si="8"/>
        <v>3138.979166666667</v>
      </c>
    </row>
    <row r="604" spans="1:16">
      <c r="A604" s="707">
        <v>2024</v>
      </c>
      <c r="B604" s="707">
        <v>3</v>
      </c>
      <c r="D604" s="707" t="s">
        <v>16122</v>
      </c>
      <c r="E604" s="707" t="s">
        <v>88</v>
      </c>
      <c r="F604" s="707" t="str">
        <f>VLOOKUP(E604,'HS Code'!$L$4:$O$65,2,0)</f>
        <v>Petroleum</v>
      </c>
      <c r="G604" s="707" t="s">
        <v>16181</v>
      </c>
      <c r="H604" s="707" t="s">
        <v>16076</v>
      </c>
      <c r="I604" s="707" t="s">
        <v>16077</v>
      </c>
      <c r="J604" s="708">
        <v>4</v>
      </c>
      <c r="K604" s="708">
        <v>4</v>
      </c>
      <c r="L604" s="708">
        <v>1456.71</v>
      </c>
      <c r="M604" s="707" t="s">
        <v>16069</v>
      </c>
      <c r="N604" s="707" t="s">
        <v>16070</v>
      </c>
      <c r="P604" s="709">
        <f t="shared" si="8"/>
        <v>364.17750000000001</v>
      </c>
    </row>
    <row r="605" spans="1:16">
      <c r="A605" s="707">
        <v>2024</v>
      </c>
      <c r="B605" s="707">
        <v>3</v>
      </c>
      <c r="D605" s="707" t="s">
        <v>16122</v>
      </c>
      <c r="E605" s="707" t="s">
        <v>96</v>
      </c>
      <c r="F605" s="707" t="str">
        <f>VLOOKUP(E605,'HS Code'!$L$4:$O$65,2,0)</f>
        <v>Petroleum</v>
      </c>
      <c r="G605" s="707" t="s">
        <v>16190</v>
      </c>
      <c r="H605" s="707" t="s">
        <v>16076</v>
      </c>
      <c r="I605" s="707" t="s">
        <v>16077</v>
      </c>
      <c r="J605" s="708">
        <v>3.78</v>
      </c>
      <c r="K605" s="708">
        <v>3.78</v>
      </c>
      <c r="L605" s="708">
        <v>1371.75</v>
      </c>
      <c r="M605" s="707" t="s">
        <v>16069</v>
      </c>
      <c r="N605" s="707" t="s">
        <v>16070</v>
      </c>
      <c r="P605" s="709">
        <f t="shared" si="8"/>
        <v>362.89682539682542</v>
      </c>
    </row>
    <row r="606" spans="1:16">
      <c r="A606" s="707">
        <v>2024</v>
      </c>
      <c r="B606" s="707">
        <v>3</v>
      </c>
      <c r="D606" s="707" t="s">
        <v>16122</v>
      </c>
      <c r="E606" s="707" t="s">
        <v>99</v>
      </c>
      <c r="F606" s="707" t="str">
        <f>VLOOKUP(E606,'HS Code'!$L$4:$O$65,2,0)</f>
        <v>Petroleum</v>
      </c>
      <c r="G606" s="707" t="s">
        <v>16075</v>
      </c>
      <c r="H606" s="707" t="s">
        <v>16076</v>
      </c>
      <c r="I606" s="707" t="s">
        <v>16077</v>
      </c>
      <c r="J606" s="708">
        <v>0.5</v>
      </c>
      <c r="K606" s="708">
        <v>0.5</v>
      </c>
      <c r="L606" s="708">
        <v>1644.72</v>
      </c>
      <c r="M606" s="707" t="s">
        <v>16069</v>
      </c>
      <c r="N606" s="707" t="s">
        <v>16070</v>
      </c>
      <c r="P606" s="709">
        <f t="shared" si="8"/>
        <v>3289.44</v>
      </c>
    </row>
    <row r="607" spans="1:16">
      <c r="A607" s="707">
        <v>2024</v>
      </c>
      <c r="B607" s="707">
        <v>3</v>
      </c>
      <c r="D607" s="707" t="s">
        <v>16122</v>
      </c>
      <c r="E607" s="707" t="s">
        <v>101</v>
      </c>
      <c r="F607" s="707" t="str">
        <f>VLOOKUP(E607,'HS Code'!$L$4:$O$65,2,0)</f>
        <v>Petroleum</v>
      </c>
      <c r="G607" s="707" t="s">
        <v>16078</v>
      </c>
      <c r="H607" s="707" t="s">
        <v>16076</v>
      </c>
      <c r="I607" s="707" t="s">
        <v>10899</v>
      </c>
      <c r="J607" s="708">
        <v>9.9700000000000006</v>
      </c>
      <c r="K607" s="708">
        <v>9.9700000000000006</v>
      </c>
      <c r="L607" s="708">
        <v>84787.79</v>
      </c>
      <c r="M607" s="707" t="s">
        <v>16069</v>
      </c>
      <c r="N607" s="707" t="s">
        <v>16070</v>
      </c>
      <c r="P607" s="709">
        <f t="shared" si="8"/>
        <v>8504.2918756268791</v>
      </c>
    </row>
    <row r="608" spans="1:16">
      <c r="A608" s="707">
        <v>2024</v>
      </c>
      <c r="B608" s="707">
        <v>3</v>
      </c>
      <c r="D608" s="707" t="s">
        <v>16121</v>
      </c>
      <c r="E608" s="707" t="s">
        <v>130</v>
      </c>
      <c r="F608" s="707">
        <f>VLOOKUP(E608,'HS Code'!$L$4:$O$65,2,0)</f>
        <v>0</v>
      </c>
      <c r="G608" s="707" t="s">
        <v>16093</v>
      </c>
      <c r="H608" s="707" t="s">
        <v>16076</v>
      </c>
      <c r="I608" s="707" t="s">
        <v>10899</v>
      </c>
      <c r="J608" s="708">
        <v>25000</v>
      </c>
      <c r="K608" s="708">
        <v>25000</v>
      </c>
      <c r="L608" s="708">
        <v>938333.35</v>
      </c>
      <c r="M608" s="707" t="s">
        <v>16069</v>
      </c>
      <c r="N608" s="707" t="s">
        <v>16070</v>
      </c>
      <c r="P608" s="709">
        <f t="shared" si="8"/>
        <v>37.533333999999996</v>
      </c>
    </row>
    <row r="609" spans="1:16">
      <c r="A609" s="707">
        <v>2024</v>
      </c>
      <c r="B609" s="707">
        <v>3</v>
      </c>
      <c r="D609" s="707" t="s">
        <v>16122</v>
      </c>
      <c r="E609" s="707" t="s">
        <v>86</v>
      </c>
      <c r="F609" s="707" t="str">
        <f>VLOOKUP(E609,'HS Code'!$L$4:$O$65,2,0)</f>
        <v>Petroleum</v>
      </c>
      <c r="G609" s="707" t="s">
        <v>16140</v>
      </c>
      <c r="H609" s="707" t="s">
        <v>16076</v>
      </c>
      <c r="I609" s="707" t="s">
        <v>16077</v>
      </c>
      <c r="J609" s="708">
        <v>5</v>
      </c>
      <c r="K609" s="708">
        <v>5</v>
      </c>
      <c r="L609" s="708">
        <v>105560.08</v>
      </c>
      <c r="M609" s="707" t="s">
        <v>16069</v>
      </c>
      <c r="N609" s="707" t="s">
        <v>16070</v>
      </c>
      <c r="P609" s="709">
        <f t="shared" si="8"/>
        <v>21112.016</v>
      </c>
    </row>
    <row r="610" spans="1:16">
      <c r="A610" s="707">
        <v>2024</v>
      </c>
      <c r="B610" s="707">
        <v>3</v>
      </c>
      <c r="D610" s="707" t="s">
        <v>16122</v>
      </c>
      <c r="E610" s="707" t="s">
        <v>89</v>
      </c>
      <c r="F610" s="707" t="str">
        <f>VLOOKUP(E610,'HS Code'!$L$4:$O$65,2,0)</f>
        <v>Petroleum</v>
      </c>
      <c r="G610" s="707" t="s">
        <v>16154</v>
      </c>
      <c r="H610" s="707" t="s">
        <v>16076</v>
      </c>
      <c r="I610" s="707" t="s">
        <v>16077</v>
      </c>
      <c r="J610" s="708">
        <v>12</v>
      </c>
      <c r="K610" s="708">
        <v>11</v>
      </c>
      <c r="L610" s="708">
        <v>132872.64000000001</v>
      </c>
      <c r="M610" s="707" t="s">
        <v>16069</v>
      </c>
      <c r="N610" s="707" t="s">
        <v>16070</v>
      </c>
      <c r="P610" s="709">
        <f t="shared" si="8"/>
        <v>11072.720000000001</v>
      </c>
    </row>
    <row r="611" spans="1:16">
      <c r="A611" s="707">
        <v>2024</v>
      </c>
      <c r="B611" s="707">
        <v>3</v>
      </c>
      <c r="D611" s="707" t="s">
        <v>16122</v>
      </c>
      <c r="E611" s="707" t="s">
        <v>101</v>
      </c>
      <c r="F611" s="707" t="str">
        <f>VLOOKUP(E611,'HS Code'!$L$4:$O$65,2,0)</f>
        <v>Petroleum</v>
      </c>
      <c r="G611" s="707" t="s">
        <v>16078</v>
      </c>
      <c r="H611" s="707" t="s">
        <v>16076</v>
      </c>
      <c r="I611" s="707" t="s">
        <v>10899</v>
      </c>
      <c r="J611" s="708">
        <v>2</v>
      </c>
      <c r="K611" s="708">
        <v>2</v>
      </c>
      <c r="L611" s="708">
        <v>50554.71</v>
      </c>
      <c r="M611" s="707" t="s">
        <v>16069</v>
      </c>
      <c r="N611" s="707" t="s">
        <v>16070</v>
      </c>
      <c r="P611" s="709">
        <f t="shared" si="8"/>
        <v>25277.355</v>
      </c>
    </row>
    <row r="612" spans="1:16">
      <c r="A612" s="707">
        <v>2024</v>
      </c>
      <c r="B612" s="707">
        <v>3</v>
      </c>
      <c r="D612" s="707" t="s">
        <v>16191</v>
      </c>
      <c r="E612" s="707" t="s">
        <v>148</v>
      </c>
      <c r="F612" s="707">
        <f>VLOOKUP(E612,'HS Code'!$L$4:$O$65,2,0)</f>
        <v>0</v>
      </c>
      <c r="G612" s="707" t="s">
        <v>16082</v>
      </c>
      <c r="H612" s="707" t="s">
        <v>16073</v>
      </c>
      <c r="I612" s="707" t="s">
        <v>10899</v>
      </c>
      <c r="J612" s="708">
        <v>2.27</v>
      </c>
      <c r="K612" s="708">
        <v>2.27</v>
      </c>
      <c r="L612" s="708">
        <v>240.35</v>
      </c>
      <c r="M612" s="707" t="s">
        <v>16069</v>
      </c>
      <c r="N612" s="707" t="s">
        <v>16070</v>
      </c>
      <c r="P612" s="709">
        <f t="shared" si="8"/>
        <v>105.88105726872246</v>
      </c>
    </row>
    <row r="613" spans="1:16">
      <c r="A613" s="707">
        <v>2024</v>
      </c>
      <c r="B613" s="707">
        <v>3</v>
      </c>
      <c r="D613" s="707" t="s">
        <v>16104</v>
      </c>
      <c r="E613" s="707" t="s">
        <v>142</v>
      </c>
      <c r="F613" s="707">
        <f>VLOOKUP(E613,'HS Code'!$L$4:$O$65,2,0)</f>
        <v>0</v>
      </c>
      <c r="G613" s="707" t="s">
        <v>16141</v>
      </c>
      <c r="H613" s="707" t="s">
        <v>16073</v>
      </c>
      <c r="I613" s="707" t="s">
        <v>10899</v>
      </c>
      <c r="J613" s="708">
        <v>5386.5</v>
      </c>
      <c r="K613" s="708">
        <v>5386.5</v>
      </c>
      <c r="L613" s="708">
        <v>1367442.74</v>
      </c>
      <c r="M613" s="707" t="s">
        <v>16069</v>
      </c>
      <c r="N613" s="707" t="s">
        <v>16070</v>
      </c>
      <c r="P613" s="709">
        <f t="shared" si="8"/>
        <v>253.86479903462359</v>
      </c>
    </row>
    <row r="614" spans="1:16">
      <c r="A614" s="707">
        <v>2024</v>
      </c>
      <c r="B614" s="707">
        <v>3</v>
      </c>
      <c r="D614" s="707" t="s">
        <v>16122</v>
      </c>
      <c r="E614" s="707" t="s">
        <v>109</v>
      </c>
      <c r="F614" s="707" t="str">
        <f>VLOOKUP(E614,'HS Code'!$L$4:$O$65,2,0)</f>
        <v>Petroleum</v>
      </c>
      <c r="G614" s="707" t="s">
        <v>16079</v>
      </c>
      <c r="H614" s="707" t="s">
        <v>16076</v>
      </c>
      <c r="I614" s="707" t="s">
        <v>16077</v>
      </c>
      <c r="J614" s="708">
        <v>567</v>
      </c>
      <c r="K614" s="708">
        <v>700</v>
      </c>
      <c r="L614" s="708">
        <v>1923035.6</v>
      </c>
      <c r="M614" s="707" t="s">
        <v>16069</v>
      </c>
      <c r="N614" s="707" t="s">
        <v>16070</v>
      </c>
      <c r="P614" s="709">
        <f t="shared" si="8"/>
        <v>3391.5971781305116</v>
      </c>
    </row>
    <row r="615" spans="1:16">
      <c r="A615" s="707">
        <v>2024</v>
      </c>
      <c r="B615" s="707">
        <v>3</v>
      </c>
      <c r="D615" s="707" t="s">
        <v>16096</v>
      </c>
      <c r="E615" s="707" t="s">
        <v>99</v>
      </c>
      <c r="F615" s="707" t="str">
        <f>VLOOKUP(E615,'HS Code'!$L$4:$O$65,2,0)</f>
        <v>Petroleum</v>
      </c>
      <c r="G615" s="707" t="s">
        <v>16075</v>
      </c>
      <c r="H615" s="707" t="s">
        <v>16076</v>
      </c>
      <c r="I615" s="707" t="s">
        <v>16077</v>
      </c>
      <c r="J615" s="708">
        <v>24</v>
      </c>
      <c r="K615" s="708">
        <v>24</v>
      </c>
      <c r="L615" s="708">
        <v>61752.77</v>
      </c>
      <c r="M615" s="707" t="s">
        <v>16069</v>
      </c>
      <c r="N615" s="707" t="s">
        <v>16070</v>
      </c>
      <c r="P615" s="709">
        <f t="shared" si="8"/>
        <v>2573.032083333333</v>
      </c>
    </row>
    <row r="616" spans="1:16">
      <c r="A616" s="707">
        <v>2024</v>
      </c>
      <c r="B616" s="707">
        <v>3</v>
      </c>
      <c r="D616" s="707" t="s">
        <v>16096</v>
      </c>
      <c r="E616" s="707" t="s">
        <v>109</v>
      </c>
      <c r="F616" s="707" t="str">
        <f>VLOOKUP(E616,'HS Code'!$L$4:$O$65,2,0)</f>
        <v>Petroleum</v>
      </c>
      <c r="G616" s="707" t="s">
        <v>16079</v>
      </c>
      <c r="H616" s="707" t="s">
        <v>16076</v>
      </c>
      <c r="I616" s="707" t="s">
        <v>16077</v>
      </c>
      <c r="J616" s="708">
        <v>2</v>
      </c>
      <c r="K616" s="708">
        <v>2</v>
      </c>
      <c r="L616" s="708">
        <v>7645.99</v>
      </c>
      <c r="M616" s="707" t="s">
        <v>16069</v>
      </c>
      <c r="N616" s="707" t="s">
        <v>16070</v>
      </c>
      <c r="P616" s="709">
        <f t="shared" si="8"/>
        <v>3822.9949999999999</v>
      </c>
    </row>
    <row r="617" spans="1:16">
      <c r="A617" s="707">
        <v>2024</v>
      </c>
      <c r="B617" s="707">
        <v>3</v>
      </c>
      <c r="D617" s="707" t="s">
        <v>16101</v>
      </c>
      <c r="E617" s="707" t="s">
        <v>28</v>
      </c>
      <c r="F617" s="707" t="str">
        <f>VLOOKUP(E617,'HS Code'!$L$4:$O$65,2,0)</f>
        <v>Coal and Coke</v>
      </c>
      <c r="G617" s="707" t="s">
        <v>16143</v>
      </c>
      <c r="H617" s="707" t="s">
        <v>16126</v>
      </c>
      <c r="I617" s="707" t="s">
        <v>10899</v>
      </c>
      <c r="J617" s="708">
        <v>122988</v>
      </c>
      <c r="K617" s="708">
        <v>122988</v>
      </c>
      <c r="L617" s="708">
        <v>9469081.9100000001</v>
      </c>
      <c r="M617" s="707" t="s">
        <v>16069</v>
      </c>
      <c r="N617" s="707" t="s">
        <v>16070</v>
      </c>
      <c r="P617" s="709">
        <f t="shared" si="8"/>
        <v>76.991917178911763</v>
      </c>
    </row>
    <row r="618" spans="1:16">
      <c r="A618" s="707">
        <v>2024</v>
      </c>
      <c r="B618" s="707">
        <v>3</v>
      </c>
      <c r="D618" s="707" t="s">
        <v>16112</v>
      </c>
      <c r="E618" s="707" t="s">
        <v>28</v>
      </c>
      <c r="F618" s="707" t="str">
        <f>VLOOKUP(E618,'HS Code'!$L$4:$O$65,2,0)</f>
        <v>Coal and Coke</v>
      </c>
      <c r="G618" s="707" t="s">
        <v>16143</v>
      </c>
      <c r="H618" s="707" t="s">
        <v>16126</v>
      </c>
      <c r="I618" s="707" t="s">
        <v>10899</v>
      </c>
      <c r="J618" s="708">
        <v>47718</v>
      </c>
      <c r="K618" s="708">
        <v>47718</v>
      </c>
      <c r="L618" s="708">
        <v>2696019.37</v>
      </c>
      <c r="M618" s="707" t="s">
        <v>16069</v>
      </c>
      <c r="N618" s="707" t="s">
        <v>16070</v>
      </c>
      <c r="P618" s="709">
        <f t="shared" si="8"/>
        <v>56.499001844167822</v>
      </c>
    </row>
    <row r="619" spans="1:16">
      <c r="A619" s="707">
        <v>2024</v>
      </c>
      <c r="B619" s="707">
        <v>3</v>
      </c>
      <c r="D619" s="707" t="s">
        <v>16074</v>
      </c>
      <c r="E619" s="707" t="s">
        <v>113</v>
      </c>
      <c r="F619" s="707" t="str">
        <f>VLOOKUP(E619,'HS Code'!$L$4:$O$65,2,0)</f>
        <v>Petroleum</v>
      </c>
      <c r="G619" s="707" t="s">
        <v>16081</v>
      </c>
      <c r="H619" s="707" t="s">
        <v>16076</v>
      </c>
      <c r="I619" s="707" t="s">
        <v>16077</v>
      </c>
      <c r="J619" s="708">
        <v>22500</v>
      </c>
      <c r="K619" s="708">
        <v>18980</v>
      </c>
      <c r="L619" s="708">
        <v>3305448.2</v>
      </c>
      <c r="M619" s="707" t="s">
        <v>16069</v>
      </c>
      <c r="N619" s="707" t="s">
        <v>16070</v>
      </c>
      <c r="P619" s="709">
        <f t="shared" si="8"/>
        <v>146.9088088888889</v>
      </c>
    </row>
    <row r="620" spans="1:16">
      <c r="A620" s="707">
        <v>2024</v>
      </c>
      <c r="B620" s="707">
        <v>3</v>
      </c>
      <c r="D620" s="707" t="s">
        <v>16104</v>
      </c>
      <c r="E620" s="707" t="s">
        <v>48</v>
      </c>
      <c r="F620" s="707" t="str">
        <f>VLOOKUP(E620,'HS Code'!$L$4:$O$65,2,0)</f>
        <v>Oils</v>
      </c>
      <c r="G620" s="707" t="s">
        <v>16089</v>
      </c>
      <c r="H620" s="707" t="s">
        <v>16073</v>
      </c>
      <c r="I620" s="707" t="s">
        <v>10899</v>
      </c>
      <c r="J620" s="708">
        <v>72900</v>
      </c>
      <c r="K620" s="708">
        <v>72900</v>
      </c>
      <c r="L620" s="708">
        <v>12555158.039999999</v>
      </c>
      <c r="M620" s="707" t="s">
        <v>16069</v>
      </c>
      <c r="N620" s="707" t="s">
        <v>16070</v>
      </c>
      <c r="P620" s="709">
        <f t="shared" si="8"/>
        <v>172.22439012345677</v>
      </c>
    </row>
    <row r="621" spans="1:16">
      <c r="A621" s="707">
        <v>2024</v>
      </c>
      <c r="B621" s="707">
        <v>3</v>
      </c>
      <c r="D621" s="707" t="s">
        <v>16104</v>
      </c>
      <c r="E621" s="707" t="s">
        <v>113</v>
      </c>
      <c r="F621" s="707" t="str">
        <f>VLOOKUP(E621,'HS Code'!$L$4:$O$65,2,0)</f>
        <v>Petroleum</v>
      </c>
      <c r="G621" s="707" t="s">
        <v>16081</v>
      </c>
      <c r="H621" s="707" t="s">
        <v>16076</v>
      </c>
      <c r="I621" s="707" t="s">
        <v>16077</v>
      </c>
      <c r="J621" s="708">
        <v>16600</v>
      </c>
      <c r="K621" s="708">
        <v>16600</v>
      </c>
      <c r="L621" s="708">
        <v>3275009.24</v>
      </c>
      <c r="M621" s="707" t="s">
        <v>16069</v>
      </c>
      <c r="N621" s="707" t="s">
        <v>16070</v>
      </c>
      <c r="P621" s="709">
        <f t="shared" si="8"/>
        <v>197.28971325301205</v>
      </c>
    </row>
    <row r="622" spans="1:16">
      <c r="A622" s="707">
        <v>2024</v>
      </c>
      <c r="B622" s="707">
        <v>3</v>
      </c>
      <c r="D622" s="707" t="s">
        <v>16108</v>
      </c>
      <c r="E622" s="707" t="s">
        <v>113</v>
      </c>
      <c r="F622" s="707" t="str">
        <f>VLOOKUP(E622,'HS Code'!$L$4:$O$65,2,0)</f>
        <v>Petroleum</v>
      </c>
      <c r="G622" s="707" t="s">
        <v>16081</v>
      </c>
      <c r="H622" s="707" t="s">
        <v>16076</v>
      </c>
      <c r="I622" s="707" t="s">
        <v>16077</v>
      </c>
      <c r="J622" s="708">
        <v>44545.13</v>
      </c>
      <c r="K622" s="708">
        <v>37360</v>
      </c>
      <c r="L622" s="708">
        <v>6330844.4199999999</v>
      </c>
      <c r="M622" s="707" t="s">
        <v>16069</v>
      </c>
      <c r="N622" s="707" t="s">
        <v>16070</v>
      </c>
      <c r="P622" s="709">
        <f t="shared" si="8"/>
        <v>142.12203264419702</v>
      </c>
    </row>
    <row r="623" spans="1:16">
      <c r="A623" s="707">
        <v>2024</v>
      </c>
      <c r="B623" s="707">
        <v>3</v>
      </c>
      <c r="D623" s="707" t="s">
        <v>16074</v>
      </c>
      <c r="E623" s="707" t="s">
        <v>159</v>
      </c>
      <c r="F623" s="707">
        <f>VLOOKUP(E623,'HS Code'!$L$4:$O$65,2,0)</f>
        <v>0</v>
      </c>
      <c r="G623" s="707" t="s">
        <v>16083</v>
      </c>
      <c r="H623" s="707" t="s">
        <v>16073</v>
      </c>
      <c r="I623" s="707" t="s">
        <v>10899</v>
      </c>
      <c r="J623" s="708">
        <v>58632</v>
      </c>
      <c r="K623" s="708">
        <v>58632</v>
      </c>
      <c r="L623" s="708">
        <v>6119724.7199999997</v>
      </c>
      <c r="M623" s="707" t="s">
        <v>16069</v>
      </c>
      <c r="N623" s="707" t="s">
        <v>16070</v>
      </c>
      <c r="P623" s="709">
        <f t="shared" si="8"/>
        <v>104.37516577977895</v>
      </c>
    </row>
    <row r="624" spans="1:16">
      <c r="A624" s="707">
        <v>2024</v>
      </c>
      <c r="B624" s="707">
        <v>3</v>
      </c>
      <c r="D624" s="707" t="s">
        <v>16188</v>
      </c>
      <c r="E624" s="707" t="s">
        <v>171</v>
      </c>
      <c r="F624" s="707">
        <f>VLOOKUP(E624,'HS Code'!$L$4:$O$65,2,0)</f>
        <v>0</v>
      </c>
      <c r="G624" s="707" t="s">
        <v>16095</v>
      </c>
      <c r="H624" s="707" t="s">
        <v>16073</v>
      </c>
      <c r="I624" s="707" t="s">
        <v>10899</v>
      </c>
      <c r="J624" s="708">
        <v>3789929</v>
      </c>
      <c r="K624" s="708">
        <v>3789929</v>
      </c>
      <c r="L624" s="708">
        <v>163176520</v>
      </c>
      <c r="M624" s="707" t="s">
        <v>16069</v>
      </c>
      <c r="N624" s="707" t="s">
        <v>16070</v>
      </c>
      <c r="P624" s="709">
        <f t="shared" si="8"/>
        <v>43.05529734198187</v>
      </c>
    </row>
    <row r="625" spans="1:16">
      <c r="A625" s="707">
        <v>2024</v>
      </c>
      <c r="B625" s="707">
        <v>3</v>
      </c>
      <c r="D625" s="707" t="s">
        <v>16107</v>
      </c>
      <c r="E625" s="707" t="s">
        <v>99</v>
      </c>
      <c r="F625" s="707" t="str">
        <f>VLOOKUP(E625,'HS Code'!$L$4:$O$65,2,0)</f>
        <v>Petroleum</v>
      </c>
      <c r="G625" s="707" t="s">
        <v>16075</v>
      </c>
      <c r="H625" s="707" t="s">
        <v>16076</v>
      </c>
      <c r="I625" s="707" t="s">
        <v>16077</v>
      </c>
      <c r="J625" s="708">
        <v>19168</v>
      </c>
      <c r="K625" s="708">
        <v>18418</v>
      </c>
      <c r="L625" s="708">
        <v>10767265.050000001</v>
      </c>
      <c r="M625" s="707" t="s">
        <v>16069</v>
      </c>
      <c r="N625" s="707" t="s">
        <v>16070</v>
      </c>
      <c r="P625" s="709">
        <f t="shared" si="8"/>
        <v>561.73127347662773</v>
      </c>
    </row>
    <row r="626" spans="1:16">
      <c r="A626" s="707">
        <v>2024</v>
      </c>
      <c r="B626" s="707">
        <v>3</v>
      </c>
      <c r="D626" s="707" t="s">
        <v>16112</v>
      </c>
      <c r="E626" s="707" t="s">
        <v>68</v>
      </c>
      <c r="F626" s="707" t="str">
        <f>VLOOKUP(E626,'HS Code'!$L$4:$O$65,2,0)</f>
        <v>Petroleum</v>
      </c>
      <c r="G626" s="707" t="s">
        <v>16130</v>
      </c>
      <c r="H626" s="707" t="s">
        <v>16116</v>
      </c>
      <c r="I626" s="707" t="s">
        <v>16077</v>
      </c>
      <c r="J626" s="708">
        <v>1248744</v>
      </c>
      <c r="K626" s="708">
        <v>929440</v>
      </c>
      <c r="L626" s="708">
        <v>123173381</v>
      </c>
      <c r="M626" s="707" t="s">
        <v>16069</v>
      </c>
      <c r="N626" s="707" t="s">
        <v>16070</v>
      </c>
      <c r="P626" s="709">
        <f t="shared" si="8"/>
        <v>98.637816077594763</v>
      </c>
    </row>
    <row r="627" spans="1:16">
      <c r="A627" s="707">
        <v>2024</v>
      </c>
      <c r="B627" s="707">
        <v>3</v>
      </c>
      <c r="D627" s="707" t="s">
        <v>16074</v>
      </c>
      <c r="E627" s="707" t="s">
        <v>68</v>
      </c>
      <c r="F627" s="707" t="str">
        <f>VLOOKUP(E627,'HS Code'!$L$4:$O$65,2,0)</f>
        <v>Petroleum</v>
      </c>
      <c r="G627" s="707" t="s">
        <v>16130</v>
      </c>
      <c r="H627" s="707" t="s">
        <v>16116</v>
      </c>
      <c r="I627" s="707" t="s">
        <v>16077</v>
      </c>
      <c r="J627" s="708">
        <v>35372553</v>
      </c>
      <c r="K627" s="708">
        <v>25828637</v>
      </c>
      <c r="L627" s="708">
        <v>3446773079.6999998</v>
      </c>
      <c r="M627" s="707" t="s">
        <v>16069</v>
      </c>
      <c r="N627" s="707" t="s">
        <v>16070</v>
      </c>
      <c r="P627" s="709">
        <f t="shared" si="8"/>
        <v>97.442021776036341</v>
      </c>
    </row>
    <row r="628" spans="1:16">
      <c r="A628" s="707">
        <v>2024</v>
      </c>
      <c r="B628" s="707">
        <v>3</v>
      </c>
      <c r="D628" s="707" t="s">
        <v>16074</v>
      </c>
      <c r="E628" s="707" t="s">
        <v>87</v>
      </c>
      <c r="F628" s="707" t="str">
        <f>VLOOKUP(E628,'HS Code'!$L$4:$O$65,2,0)</f>
        <v>Petroleum</v>
      </c>
      <c r="G628" s="707" t="s">
        <v>16132</v>
      </c>
      <c r="H628" s="707" t="s">
        <v>16076</v>
      </c>
      <c r="I628" s="707" t="s">
        <v>16077</v>
      </c>
      <c r="J628" s="708">
        <v>61459825</v>
      </c>
      <c r="K628" s="708">
        <v>57602092</v>
      </c>
      <c r="L628" s="708">
        <v>6999390323.5</v>
      </c>
      <c r="M628" s="707" t="s">
        <v>16069</v>
      </c>
      <c r="N628" s="707" t="s">
        <v>16070</v>
      </c>
      <c r="P628" s="709">
        <f t="shared" si="8"/>
        <v>113.88562078561077</v>
      </c>
    </row>
    <row r="629" spans="1:16">
      <c r="A629" s="707">
        <v>2024</v>
      </c>
      <c r="B629" s="707">
        <v>3</v>
      </c>
      <c r="D629" s="707" t="s">
        <v>16074</v>
      </c>
      <c r="E629" s="707" t="s">
        <v>92</v>
      </c>
      <c r="F629" s="707" t="str">
        <f>VLOOKUP(E629,'HS Code'!$L$4:$O$65,2,0)</f>
        <v>Petroleum</v>
      </c>
      <c r="G629" s="707" t="s">
        <v>16133</v>
      </c>
      <c r="H629" s="707" t="s">
        <v>16076</v>
      </c>
      <c r="I629" s="707" t="s">
        <v>16077</v>
      </c>
      <c r="J629" s="708">
        <v>6978504</v>
      </c>
      <c r="K629" s="708">
        <v>6459562</v>
      </c>
      <c r="L629" s="708">
        <v>610526774.79999995</v>
      </c>
      <c r="M629" s="707" t="s">
        <v>16069</v>
      </c>
      <c r="N629" s="707" t="s">
        <v>16070</v>
      </c>
      <c r="P629" s="709">
        <f t="shared" si="8"/>
        <v>87.486770058453786</v>
      </c>
    </row>
    <row r="630" spans="1:16">
      <c r="A630" s="707">
        <v>2024</v>
      </c>
      <c r="B630" s="707">
        <v>3</v>
      </c>
      <c r="D630" s="707" t="s">
        <v>16085</v>
      </c>
      <c r="E630" s="707" t="s">
        <v>68</v>
      </c>
      <c r="F630" s="707" t="str">
        <f>VLOOKUP(E630,'HS Code'!$L$4:$O$65,2,0)</f>
        <v>Petroleum</v>
      </c>
      <c r="G630" s="707" t="s">
        <v>16130</v>
      </c>
      <c r="H630" s="707" t="s">
        <v>16116</v>
      </c>
      <c r="I630" s="707" t="s">
        <v>16077</v>
      </c>
      <c r="J630" s="708">
        <v>51809485</v>
      </c>
      <c r="K630" s="708">
        <v>38248935</v>
      </c>
      <c r="L630" s="708">
        <v>4991072901.8000002</v>
      </c>
      <c r="M630" s="707" t="s">
        <v>16069</v>
      </c>
      <c r="N630" s="707" t="s">
        <v>16070</v>
      </c>
      <c r="P630" s="709">
        <f t="shared" si="8"/>
        <v>96.335118980626817</v>
      </c>
    </row>
    <row r="631" spans="1:16">
      <c r="A631" s="707">
        <v>2024</v>
      </c>
      <c r="B631" s="707">
        <v>3</v>
      </c>
      <c r="D631" s="707" t="s">
        <v>16168</v>
      </c>
      <c r="E631" s="707" t="s">
        <v>83</v>
      </c>
      <c r="F631" s="707" t="str">
        <f>VLOOKUP(E631,'HS Code'!$L$4:$O$65,2,0)</f>
        <v>Petroleum</v>
      </c>
      <c r="G631" s="707" t="s">
        <v>16131</v>
      </c>
      <c r="H631" s="707" t="s">
        <v>16076</v>
      </c>
      <c r="I631" s="707" t="s">
        <v>16077</v>
      </c>
      <c r="J631" s="708">
        <v>29882251</v>
      </c>
      <c r="K631" s="708">
        <v>29830889</v>
      </c>
      <c r="L631" s="708">
        <v>3838918987.5999999</v>
      </c>
      <c r="M631" s="707" t="s">
        <v>16069</v>
      </c>
      <c r="N631" s="707" t="s">
        <v>16070</v>
      </c>
      <c r="P631" s="709">
        <f t="shared" si="8"/>
        <v>128.46819965470473</v>
      </c>
    </row>
    <row r="632" spans="1:16">
      <c r="A632" s="707">
        <v>2024</v>
      </c>
      <c r="B632" s="707">
        <v>3</v>
      </c>
      <c r="D632" s="707" t="s">
        <v>16110</v>
      </c>
      <c r="E632" s="707" t="s">
        <v>87</v>
      </c>
      <c r="F632" s="707" t="str">
        <f>VLOOKUP(E632,'HS Code'!$L$4:$O$65,2,0)</f>
        <v>Petroleum</v>
      </c>
      <c r="G632" s="707" t="s">
        <v>16132</v>
      </c>
      <c r="H632" s="707" t="s">
        <v>16076</v>
      </c>
      <c r="I632" s="707" t="s">
        <v>16077</v>
      </c>
      <c r="J632" s="708">
        <v>46064036</v>
      </c>
      <c r="K632" s="708">
        <v>44529198</v>
      </c>
      <c r="L632" s="708">
        <v>4986999394.3999996</v>
      </c>
      <c r="M632" s="707" t="s">
        <v>16069</v>
      </c>
      <c r="N632" s="707" t="s">
        <v>16070</v>
      </c>
      <c r="P632" s="709">
        <f t="shared" si="8"/>
        <v>108.26231974983693</v>
      </c>
    </row>
    <row r="633" spans="1:16">
      <c r="A633" s="707">
        <v>2024</v>
      </c>
      <c r="B633" s="707">
        <v>3</v>
      </c>
      <c r="D633" s="707" t="s">
        <v>16112</v>
      </c>
      <c r="E633" s="707" t="s">
        <v>68</v>
      </c>
      <c r="F633" s="707" t="str">
        <f>VLOOKUP(E633,'HS Code'!$L$4:$O$65,2,0)</f>
        <v>Petroleum</v>
      </c>
      <c r="G633" s="707" t="s">
        <v>16130</v>
      </c>
      <c r="H633" s="707" t="s">
        <v>16116</v>
      </c>
      <c r="I633" s="707" t="s">
        <v>16077</v>
      </c>
      <c r="J633" s="708">
        <v>53415003</v>
      </c>
      <c r="K633" s="708">
        <v>39756787</v>
      </c>
      <c r="L633" s="708">
        <v>5268739237</v>
      </c>
      <c r="M633" s="707" t="s">
        <v>16069</v>
      </c>
      <c r="N633" s="707" t="s">
        <v>16070</v>
      </c>
      <c r="P633" s="709">
        <f t="shared" si="8"/>
        <v>98.63781598963871</v>
      </c>
    </row>
    <row r="634" spans="1:16">
      <c r="A634" s="707">
        <v>2024</v>
      </c>
      <c r="B634" s="707">
        <v>3</v>
      </c>
      <c r="D634" s="707" t="s">
        <v>16113</v>
      </c>
      <c r="E634" s="707" t="s">
        <v>83</v>
      </c>
      <c r="F634" s="707" t="str">
        <f>VLOOKUP(E634,'HS Code'!$L$4:$O$65,2,0)</f>
        <v>Petroleum</v>
      </c>
      <c r="G634" s="707" t="s">
        <v>16131</v>
      </c>
      <c r="H634" s="707" t="s">
        <v>16076</v>
      </c>
      <c r="I634" s="707" t="s">
        <v>16077</v>
      </c>
      <c r="J634" s="708">
        <v>81988523</v>
      </c>
      <c r="K634" s="708">
        <v>64063014</v>
      </c>
      <c r="L634" s="708">
        <v>7660697705.3000002</v>
      </c>
      <c r="M634" s="707" t="s">
        <v>16069</v>
      </c>
      <c r="N634" s="707" t="s">
        <v>16070</v>
      </c>
      <c r="P634" s="709">
        <f t="shared" si="8"/>
        <v>93.436220400018669</v>
      </c>
    </row>
    <row r="635" spans="1:16">
      <c r="A635" s="707">
        <v>2024</v>
      </c>
      <c r="B635" s="707">
        <v>3</v>
      </c>
      <c r="D635" s="707" t="s">
        <v>16153</v>
      </c>
      <c r="E635" s="707" t="s">
        <v>171</v>
      </c>
      <c r="F635" s="707">
        <f>VLOOKUP(E635,'HS Code'!$L$4:$O$65,2,0)</f>
        <v>0</v>
      </c>
      <c r="G635" s="707" t="s">
        <v>16095</v>
      </c>
      <c r="H635" s="707" t="s">
        <v>16073</v>
      </c>
      <c r="I635" s="707" t="s">
        <v>10899</v>
      </c>
      <c r="J635" s="708">
        <v>44440</v>
      </c>
      <c r="K635" s="708">
        <v>44440</v>
      </c>
      <c r="L635" s="708">
        <v>1931582.87</v>
      </c>
      <c r="M635" s="707" t="s">
        <v>16145</v>
      </c>
      <c r="N635" s="707" t="s">
        <v>16070</v>
      </c>
    </row>
    <row r="636" spans="1:16">
      <c r="A636" s="707">
        <v>2024</v>
      </c>
      <c r="B636" s="707">
        <v>3</v>
      </c>
      <c r="D636" s="707" t="s">
        <v>16144</v>
      </c>
      <c r="E636" s="707" t="s">
        <v>171</v>
      </c>
      <c r="F636" s="707">
        <f>VLOOKUP(E636,'HS Code'!$L$4:$O$65,2,0)</f>
        <v>0</v>
      </c>
      <c r="G636" s="707" t="s">
        <v>16095</v>
      </c>
      <c r="H636" s="707" t="s">
        <v>16073</v>
      </c>
      <c r="I636" s="707" t="s">
        <v>10899</v>
      </c>
      <c r="J636" s="708">
        <v>771679</v>
      </c>
      <c r="K636" s="708">
        <v>771679</v>
      </c>
      <c r="L636" s="708">
        <v>33443982.760000002</v>
      </c>
      <c r="M636" s="707" t="s">
        <v>16145</v>
      </c>
      <c r="N636" s="707" t="s">
        <v>16070</v>
      </c>
    </row>
    <row r="637" spans="1:16">
      <c r="A637" s="707">
        <v>2024</v>
      </c>
      <c r="B637" s="707">
        <v>3</v>
      </c>
      <c r="D637" s="707" t="s">
        <v>16146</v>
      </c>
      <c r="E637" s="707" t="s">
        <v>83</v>
      </c>
      <c r="F637" s="707" t="str">
        <f>VLOOKUP(E637,'HS Code'!$L$4:$O$65,2,0)</f>
        <v>Petroleum</v>
      </c>
      <c r="G637" s="707" t="s">
        <v>16131</v>
      </c>
      <c r="H637" s="707" t="s">
        <v>16076</v>
      </c>
      <c r="I637" s="707" t="s">
        <v>16077</v>
      </c>
      <c r="J637" s="708">
        <v>47169508</v>
      </c>
      <c r="K637" s="708">
        <v>38924104</v>
      </c>
      <c r="L637" s="708">
        <v>4656180114.1899996</v>
      </c>
      <c r="M637" s="707" t="s">
        <v>16145</v>
      </c>
      <c r="N637" s="707" t="s">
        <v>16070</v>
      </c>
    </row>
    <row r="638" spans="1:16">
      <c r="A638" s="707">
        <v>2024</v>
      </c>
      <c r="B638" s="707">
        <v>3</v>
      </c>
      <c r="D638" s="707" t="s">
        <v>16146</v>
      </c>
      <c r="E638" s="707" t="s">
        <v>83</v>
      </c>
      <c r="F638" s="707" t="str">
        <f>VLOOKUP(E638,'HS Code'!$L$4:$O$65,2,0)</f>
        <v>Petroleum</v>
      </c>
      <c r="G638" s="707" t="s">
        <v>16131</v>
      </c>
      <c r="H638" s="707" t="s">
        <v>16076</v>
      </c>
      <c r="I638" s="707" t="s">
        <v>16077</v>
      </c>
      <c r="J638" s="708">
        <v>20233904</v>
      </c>
      <c r="K638" s="708">
        <v>16716592</v>
      </c>
      <c r="L638" s="708">
        <v>2052269273.28</v>
      </c>
      <c r="M638" s="707" t="s">
        <v>16145</v>
      </c>
      <c r="N638" s="707" t="s">
        <v>16070</v>
      </c>
    </row>
    <row r="639" spans="1:16">
      <c r="A639" s="707">
        <v>2024</v>
      </c>
      <c r="B639" s="707">
        <v>3</v>
      </c>
      <c r="D639" s="707" t="s">
        <v>16146</v>
      </c>
      <c r="E639" s="707" t="s">
        <v>87</v>
      </c>
      <c r="F639" s="707" t="str">
        <f>VLOOKUP(E639,'HS Code'!$L$4:$O$65,2,0)</f>
        <v>Petroleum</v>
      </c>
      <c r="G639" s="707" t="s">
        <v>16132</v>
      </c>
      <c r="H639" s="707" t="s">
        <v>16076</v>
      </c>
      <c r="I639" s="707" t="s">
        <v>16077</v>
      </c>
      <c r="J639" s="708">
        <v>1648980</v>
      </c>
      <c r="K639" s="708">
        <v>1516950</v>
      </c>
      <c r="L639" s="708">
        <v>174446167.40000001</v>
      </c>
      <c r="M639" s="707" t="s">
        <v>16145</v>
      </c>
      <c r="N639" s="707" t="s">
        <v>16070</v>
      </c>
    </row>
    <row r="640" spans="1:16">
      <c r="A640" s="707">
        <v>2024</v>
      </c>
      <c r="B640" s="707">
        <v>3</v>
      </c>
      <c r="D640" s="707" t="s">
        <v>16146</v>
      </c>
      <c r="E640" s="707" t="s">
        <v>92</v>
      </c>
      <c r="F640" s="707" t="str">
        <f>VLOOKUP(E640,'HS Code'!$L$4:$O$65,2,0)</f>
        <v>Petroleum</v>
      </c>
      <c r="G640" s="707" t="s">
        <v>16133</v>
      </c>
      <c r="H640" s="707" t="s">
        <v>16076</v>
      </c>
      <c r="I640" s="707" t="s">
        <v>16077</v>
      </c>
      <c r="J640" s="708">
        <v>1930051</v>
      </c>
      <c r="K640" s="708">
        <v>1930051</v>
      </c>
      <c r="L640" s="708">
        <v>208815680.12</v>
      </c>
      <c r="M640" s="707" t="s">
        <v>16145</v>
      </c>
      <c r="N640" s="707" t="s">
        <v>16070</v>
      </c>
    </row>
    <row r="641" spans="1:16">
      <c r="A641" s="707">
        <v>2024</v>
      </c>
      <c r="B641" s="707">
        <v>3</v>
      </c>
      <c r="D641" s="707" t="s">
        <v>16146</v>
      </c>
      <c r="E641" s="707" t="s">
        <v>83</v>
      </c>
      <c r="F641" s="707" t="str">
        <f>VLOOKUP(E641,'HS Code'!$L$4:$O$65,2,0)</f>
        <v>Petroleum</v>
      </c>
      <c r="G641" s="707" t="s">
        <v>16131</v>
      </c>
      <c r="H641" s="707" t="s">
        <v>16076</v>
      </c>
      <c r="I641" s="707" t="s">
        <v>16077</v>
      </c>
      <c r="J641" s="708">
        <v>7525460</v>
      </c>
      <c r="K641" s="708">
        <v>6511214</v>
      </c>
      <c r="L641" s="708">
        <v>1032909857.6</v>
      </c>
      <c r="M641" s="707" t="s">
        <v>16145</v>
      </c>
      <c r="N641" s="707" t="s">
        <v>16070</v>
      </c>
    </row>
    <row r="642" spans="1:16">
      <c r="A642" s="707">
        <v>2024</v>
      </c>
      <c r="B642" s="707">
        <v>3</v>
      </c>
      <c r="D642" s="707" t="s">
        <v>16146</v>
      </c>
      <c r="E642" s="707" t="s">
        <v>83</v>
      </c>
      <c r="F642" s="707" t="str">
        <f>VLOOKUP(E642,'HS Code'!$L$4:$O$65,2,0)</f>
        <v>Petroleum</v>
      </c>
      <c r="G642" s="707" t="s">
        <v>16131</v>
      </c>
      <c r="H642" s="707" t="s">
        <v>16076</v>
      </c>
      <c r="I642" s="707" t="s">
        <v>16077</v>
      </c>
      <c r="J642" s="708">
        <v>5952193</v>
      </c>
      <c r="K642" s="708">
        <v>4669918</v>
      </c>
      <c r="L642" s="708">
        <v>544587805.79999995</v>
      </c>
      <c r="M642" s="707" t="s">
        <v>16145</v>
      </c>
      <c r="N642" s="707" t="s">
        <v>16070</v>
      </c>
    </row>
    <row r="643" spans="1:16">
      <c r="A643" s="707">
        <v>2024</v>
      </c>
      <c r="B643" s="707">
        <v>3</v>
      </c>
      <c r="D643" s="707" t="s">
        <v>16146</v>
      </c>
      <c r="E643" s="707" t="s">
        <v>92</v>
      </c>
      <c r="F643" s="707" t="str">
        <f>VLOOKUP(E643,'HS Code'!$L$4:$O$65,2,0)</f>
        <v>Petroleum</v>
      </c>
      <c r="G643" s="707" t="s">
        <v>16133</v>
      </c>
      <c r="H643" s="707" t="s">
        <v>16076</v>
      </c>
      <c r="I643" s="707" t="s">
        <v>16077</v>
      </c>
      <c r="J643" s="708">
        <v>2819486</v>
      </c>
      <c r="K643" s="708">
        <v>2600000</v>
      </c>
      <c r="L643" s="708">
        <v>258936928.75999999</v>
      </c>
      <c r="M643" s="707" t="s">
        <v>16145</v>
      </c>
      <c r="N643" s="707" t="s">
        <v>16070</v>
      </c>
    </row>
    <row r="644" spans="1:16">
      <c r="A644" s="707">
        <v>2024</v>
      </c>
      <c r="B644" s="707">
        <v>3</v>
      </c>
      <c r="D644" s="707" t="s">
        <v>16146</v>
      </c>
      <c r="E644" s="707" t="s">
        <v>83</v>
      </c>
      <c r="F644" s="707" t="str">
        <f>VLOOKUP(E644,'HS Code'!$L$4:$O$65,2,0)</f>
        <v>Petroleum</v>
      </c>
      <c r="G644" s="707" t="s">
        <v>16131</v>
      </c>
      <c r="H644" s="707" t="s">
        <v>16076</v>
      </c>
      <c r="I644" s="707" t="s">
        <v>16077</v>
      </c>
      <c r="J644" s="708">
        <v>134939</v>
      </c>
      <c r="K644" s="708">
        <v>134939</v>
      </c>
      <c r="L644" s="708">
        <v>20686135.850000001</v>
      </c>
      <c r="M644" s="707" t="s">
        <v>16145</v>
      </c>
      <c r="N644" s="707" t="s">
        <v>16070</v>
      </c>
    </row>
    <row r="645" spans="1:16">
      <c r="A645" s="707">
        <v>2024</v>
      </c>
      <c r="B645" s="707">
        <v>3</v>
      </c>
      <c r="D645" s="707" t="s">
        <v>16144</v>
      </c>
      <c r="E645" s="707" t="s">
        <v>171</v>
      </c>
      <c r="F645" s="707">
        <f>VLOOKUP(E645,'HS Code'!$L$4:$O$65,2,0)</f>
        <v>0</v>
      </c>
      <c r="G645" s="707" t="s">
        <v>16095</v>
      </c>
      <c r="H645" s="707" t="s">
        <v>16073</v>
      </c>
      <c r="I645" s="707" t="s">
        <v>10899</v>
      </c>
      <c r="J645" s="708">
        <v>25901</v>
      </c>
      <c r="K645" s="708">
        <v>25901</v>
      </c>
      <c r="L645" s="708">
        <v>1088480.03</v>
      </c>
      <c r="M645" s="707" t="s">
        <v>16145</v>
      </c>
      <c r="N645" s="707" t="s">
        <v>16070</v>
      </c>
    </row>
    <row r="646" spans="1:16">
      <c r="A646" s="707">
        <v>2024</v>
      </c>
      <c r="B646" s="707">
        <v>3</v>
      </c>
      <c r="D646" s="707" t="s">
        <v>16147</v>
      </c>
      <c r="E646" s="707" t="s">
        <v>68</v>
      </c>
      <c r="F646" s="707" t="str">
        <f>VLOOKUP(E646,'HS Code'!$L$4:$O$65,2,0)</f>
        <v>Petroleum</v>
      </c>
      <c r="G646" s="707" t="s">
        <v>16130</v>
      </c>
      <c r="H646" s="707" t="s">
        <v>16116</v>
      </c>
      <c r="I646" s="707" t="s">
        <v>16077</v>
      </c>
      <c r="J646" s="708">
        <v>41276</v>
      </c>
      <c r="K646" s="708">
        <v>30878</v>
      </c>
      <c r="L646" s="708">
        <v>4698975</v>
      </c>
      <c r="M646" s="707" t="s">
        <v>16145</v>
      </c>
      <c r="N646" s="707" t="s">
        <v>16070</v>
      </c>
    </row>
    <row r="647" spans="1:16">
      <c r="A647" s="707">
        <v>2024</v>
      </c>
      <c r="B647" s="707">
        <v>3</v>
      </c>
      <c r="D647" s="707" t="s">
        <v>16129</v>
      </c>
      <c r="E647" s="707" t="s">
        <v>83</v>
      </c>
      <c r="F647" s="707" t="str">
        <f>VLOOKUP(E647,'HS Code'!$L$4:$O$65,2,0)</f>
        <v>Petroleum</v>
      </c>
      <c r="G647" s="707" t="s">
        <v>16131</v>
      </c>
      <c r="H647" s="707" t="s">
        <v>16076</v>
      </c>
      <c r="I647" s="707" t="s">
        <v>16077</v>
      </c>
      <c r="J647" s="708">
        <v>27723</v>
      </c>
      <c r="K647" s="708">
        <v>21629</v>
      </c>
      <c r="L647" s="708">
        <v>1902488</v>
      </c>
      <c r="M647" s="707" t="s">
        <v>16145</v>
      </c>
      <c r="N647" s="707" t="s">
        <v>16070</v>
      </c>
    </row>
    <row r="648" spans="1:16">
      <c r="A648" s="707">
        <v>2024</v>
      </c>
      <c r="B648" s="707">
        <v>3</v>
      </c>
      <c r="D648" s="707" t="s">
        <v>16146</v>
      </c>
      <c r="E648" s="707" t="s">
        <v>83</v>
      </c>
      <c r="F648" s="707" t="str">
        <f>VLOOKUP(E648,'HS Code'!$L$4:$O$65,2,0)</f>
        <v>Petroleum</v>
      </c>
      <c r="G648" s="707" t="s">
        <v>16131</v>
      </c>
      <c r="H648" s="707" t="s">
        <v>16076</v>
      </c>
      <c r="I648" s="707" t="s">
        <v>16077</v>
      </c>
      <c r="J648" s="708">
        <v>27723</v>
      </c>
      <c r="K648" s="708">
        <v>20440</v>
      </c>
      <c r="L648" s="708">
        <v>5676174</v>
      </c>
      <c r="M648" s="707" t="s">
        <v>16149</v>
      </c>
      <c r="N648" s="707" t="s">
        <v>16070</v>
      </c>
    </row>
    <row r="649" spans="1:16">
      <c r="A649" s="707">
        <v>2024</v>
      </c>
      <c r="B649" s="707">
        <v>3</v>
      </c>
      <c r="D649" s="707" t="s">
        <v>16148</v>
      </c>
      <c r="E649" s="707" t="s">
        <v>78</v>
      </c>
      <c r="F649" s="707" t="str">
        <f>VLOOKUP(E649,'HS Code'!$L$4:$O$65,2,0)</f>
        <v>Petroleum</v>
      </c>
      <c r="G649" s="707" t="s">
        <v>16128</v>
      </c>
      <c r="H649" s="707" t="s">
        <v>16076</v>
      </c>
      <c r="I649" s="707" t="s">
        <v>16077</v>
      </c>
      <c r="J649" s="708">
        <v>5</v>
      </c>
      <c r="K649" s="708">
        <v>5</v>
      </c>
      <c r="L649" s="708">
        <v>1860.9079999999999</v>
      </c>
      <c r="M649" s="707" t="s">
        <v>16149</v>
      </c>
      <c r="N649" s="707" t="s">
        <v>16070</v>
      </c>
      <c r="P649" s="448">
        <f>L649/J649</f>
        <v>372.1816</v>
      </c>
    </row>
    <row r="650" spans="1:16">
      <c r="A650" s="707">
        <v>2024</v>
      </c>
      <c r="B650" s="707">
        <v>3</v>
      </c>
      <c r="D650" s="707" t="s">
        <v>16147</v>
      </c>
      <c r="E650" s="707" t="s">
        <v>42</v>
      </c>
      <c r="F650" s="707" t="str">
        <f>VLOOKUP(E650,'HS Code'!$L$4:$O$65,2,0)</f>
        <v>Oils</v>
      </c>
      <c r="G650" s="707" t="s">
        <v>16088</v>
      </c>
      <c r="H650" s="707" t="s">
        <v>16073</v>
      </c>
      <c r="I650" s="707" t="s">
        <v>10899</v>
      </c>
      <c r="J650" s="708">
        <v>400</v>
      </c>
      <c r="K650" s="708">
        <v>400</v>
      </c>
      <c r="L650" s="708">
        <v>158616.09359999999</v>
      </c>
      <c r="M650" s="707" t="s">
        <v>16149</v>
      </c>
      <c r="N650" s="707" t="s">
        <v>16070</v>
      </c>
    </row>
    <row r="651" spans="1:16">
      <c r="A651" s="707">
        <v>2024</v>
      </c>
      <c r="B651" s="707">
        <v>3</v>
      </c>
      <c r="D651" s="707" t="s">
        <v>16147</v>
      </c>
      <c r="E651" s="707" t="s">
        <v>87</v>
      </c>
      <c r="F651" s="707" t="str">
        <f>VLOOKUP(E651,'HS Code'!$L$4:$O$65,2,0)</f>
        <v>Petroleum</v>
      </c>
      <c r="G651" s="707" t="s">
        <v>16132</v>
      </c>
      <c r="H651" s="707" t="s">
        <v>16076</v>
      </c>
      <c r="I651" s="707" t="s">
        <v>16077</v>
      </c>
      <c r="J651" s="708">
        <v>55</v>
      </c>
      <c r="K651" s="708">
        <v>55</v>
      </c>
      <c r="L651" s="708">
        <v>10068.451499999999</v>
      </c>
      <c r="M651" s="707" t="s">
        <v>16149</v>
      </c>
      <c r="N651" s="707" t="s">
        <v>16070</v>
      </c>
    </row>
    <row r="652" spans="1:16">
      <c r="A652" s="707">
        <v>2024</v>
      </c>
      <c r="B652" s="707">
        <v>3</v>
      </c>
      <c r="D652" s="707" t="s">
        <v>16147</v>
      </c>
      <c r="E652" s="707" t="s">
        <v>99</v>
      </c>
      <c r="F652" s="707" t="str">
        <f>VLOOKUP(E652,'HS Code'!$L$4:$O$65,2,0)</f>
        <v>Petroleum</v>
      </c>
      <c r="G652" s="707" t="s">
        <v>16075</v>
      </c>
      <c r="H652" s="707" t="s">
        <v>16076</v>
      </c>
      <c r="I652" s="707" t="s">
        <v>16077</v>
      </c>
      <c r="J652" s="708">
        <v>27010</v>
      </c>
      <c r="K652" s="708">
        <v>27010</v>
      </c>
      <c r="L652" s="708">
        <v>8564481.6251999997</v>
      </c>
      <c r="M652" s="707" t="s">
        <v>16149</v>
      </c>
      <c r="N652" s="707" t="s">
        <v>16070</v>
      </c>
    </row>
    <row r="653" spans="1:16">
      <c r="A653" s="707">
        <v>2024</v>
      </c>
      <c r="B653" s="707">
        <v>3</v>
      </c>
      <c r="D653" s="707" t="s">
        <v>16147</v>
      </c>
      <c r="E653" s="707" t="s">
        <v>101</v>
      </c>
      <c r="F653" s="707" t="str">
        <f>VLOOKUP(E653,'HS Code'!$L$4:$O$65,2,0)</f>
        <v>Petroleum</v>
      </c>
      <c r="G653" s="707" t="s">
        <v>16078</v>
      </c>
      <c r="H653" s="707" t="s">
        <v>16076</v>
      </c>
      <c r="I653" s="707" t="s">
        <v>10899</v>
      </c>
      <c r="J653" s="708">
        <v>3910</v>
      </c>
      <c r="K653" s="708">
        <v>3910</v>
      </c>
      <c r="L653" s="708">
        <v>1486617</v>
      </c>
      <c r="M653" s="707" t="s">
        <v>16149</v>
      </c>
      <c r="N653" s="707" t="s">
        <v>16070</v>
      </c>
    </row>
    <row r="654" spans="1:16">
      <c r="A654" s="707">
        <v>2024</v>
      </c>
      <c r="B654" s="707">
        <v>3</v>
      </c>
      <c r="D654" s="707" t="s">
        <v>16147</v>
      </c>
      <c r="E654" s="707" t="s">
        <v>109</v>
      </c>
      <c r="F654" s="707" t="str">
        <f>VLOOKUP(E654,'HS Code'!$L$4:$O$65,2,0)</f>
        <v>Petroleum</v>
      </c>
      <c r="G654" s="707" t="s">
        <v>16079</v>
      </c>
      <c r="H654" s="707" t="s">
        <v>16076</v>
      </c>
      <c r="I654" s="707" t="s">
        <v>16077</v>
      </c>
      <c r="J654" s="708">
        <v>600</v>
      </c>
      <c r="K654" s="708">
        <v>600</v>
      </c>
      <c r="L654" s="708">
        <v>323541.91800000001</v>
      </c>
      <c r="M654" s="707" t="s">
        <v>16149</v>
      </c>
      <c r="N654" s="707" t="s">
        <v>16070</v>
      </c>
    </row>
    <row r="655" spans="1:16">
      <c r="A655" s="707">
        <v>2024</v>
      </c>
      <c r="B655" s="707">
        <v>3</v>
      </c>
      <c r="D655" s="707" t="s">
        <v>16147</v>
      </c>
      <c r="E655" s="707" t="s">
        <v>111</v>
      </c>
      <c r="F655" s="707" t="str">
        <f>VLOOKUP(E655,'HS Code'!$L$4:$O$65,2,0)</f>
        <v>Petroleum</v>
      </c>
      <c r="G655" s="707" t="s">
        <v>16080</v>
      </c>
      <c r="H655" s="707" t="s">
        <v>16076</v>
      </c>
      <c r="I655" s="707" t="s">
        <v>16077</v>
      </c>
      <c r="J655" s="708">
        <v>5027</v>
      </c>
      <c r="K655" s="708">
        <v>5027</v>
      </c>
      <c r="L655" s="708">
        <v>684752.5</v>
      </c>
      <c r="M655" s="707" t="s">
        <v>16149</v>
      </c>
      <c r="N655" s="707" t="s">
        <v>16070</v>
      </c>
    </row>
    <row r="656" spans="1:16">
      <c r="A656" s="707">
        <v>2024</v>
      </c>
      <c r="B656" s="707">
        <v>3</v>
      </c>
      <c r="D656" s="707" t="s">
        <v>16147</v>
      </c>
      <c r="E656" s="707" t="s">
        <v>142</v>
      </c>
      <c r="F656" s="707">
        <f>VLOOKUP(E656,'HS Code'!$L$4:$O$65,2,0)</f>
        <v>0</v>
      </c>
      <c r="G656" s="707" t="s">
        <v>16141</v>
      </c>
      <c r="H656" s="707" t="s">
        <v>16073</v>
      </c>
      <c r="I656" s="707" t="s">
        <v>10899</v>
      </c>
      <c r="J656" s="708">
        <v>3</v>
      </c>
      <c r="K656" s="708">
        <v>3</v>
      </c>
      <c r="L656" s="708">
        <v>10874.48</v>
      </c>
      <c r="M656" s="707" t="s">
        <v>16149</v>
      </c>
      <c r="N656" s="707" t="s">
        <v>16070</v>
      </c>
    </row>
    <row r="657" spans="1:16">
      <c r="A657" s="707">
        <v>2024</v>
      </c>
      <c r="B657" s="707">
        <v>3</v>
      </c>
      <c r="D657" s="707" t="s">
        <v>16147</v>
      </c>
      <c r="E657" s="707" t="s">
        <v>145</v>
      </c>
      <c r="F657" s="707">
        <f>VLOOKUP(E657,'HS Code'!$L$4:$O$65,2,0)</f>
        <v>0</v>
      </c>
      <c r="G657" s="707" t="s">
        <v>16094</v>
      </c>
      <c r="H657" s="707" t="s">
        <v>16073</v>
      </c>
      <c r="I657" s="707" t="s">
        <v>10899</v>
      </c>
      <c r="J657" s="708">
        <v>100</v>
      </c>
      <c r="K657" s="708">
        <v>100</v>
      </c>
      <c r="L657" s="708">
        <v>29995.261999999999</v>
      </c>
      <c r="M657" s="707" t="s">
        <v>16149</v>
      </c>
      <c r="N657" s="707" t="s">
        <v>16070</v>
      </c>
    </row>
    <row r="658" spans="1:16">
      <c r="A658" s="707">
        <v>2024</v>
      </c>
      <c r="B658" s="707">
        <v>3</v>
      </c>
      <c r="D658" s="707" t="s">
        <v>16147</v>
      </c>
      <c r="E658" s="707" t="s">
        <v>148</v>
      </c>
      <c r="F658" s="707">
        <f>VLOOKUP(E658,'HS Code'!$L$4:$O$65,2,0)</f>
        <v>0</v>
      </c>
      <c r="G658" s="707" t="s">
        <v>16082</v>
      </c>
      <c r="H658" s="707" t="s">
        <v>16073</v>
      </c>
      <c r="I658" s="707" t="s">
        <v>10899</v>
      </c>
      <c r="J658" s="708">
        <v>10023.200000000001</v>
      </c>
      <c r="K658" s="708">
        <v>10023.200000000001</v>
      </c>
      <c r="L658" s="708">
        <v>3525000</v>
      </c>
      <c r="M658" s="707" t="s">
        <v>16149</v>
      </c>
      <c r="N658" s="707" t="s">
        <v>16070</v>
      </c>
    </row>
    <row r="659" spans="1:16">
      <c r="A659" s="707">
        <v>2024</v>
      </c>
      <c r="B659" s="707">
        <v>3</v>
      </c>
      <c r="D659" s="707" t="s">
        <v>16121</v>
      </c>
      <c r="E659" s="707" t="s">
        <v>76</v>
      </c>
      <c r="F659" s="707" t="str">
        <f>VLOOKUP(E659,'HS Code'!$L$4:$O$65,2,0)</f>
        <v>Petroleum</v>
      </c>
      <c r="G659" s="707" t="s">
        <v>16099</v>
      </c>
      <c r="H659" s="707" t="s">
        <v>16076</v>
      </c>
      <c r="I659" s="707" t="s">
        <v>16077</v>
      </c>
      <c r="J659" s="708">
        <v>3000</v>
      </c>
      <c r="K659" s="708">
        <v>3000</v>
      </c>
      <c r="L659" s="708">
        <v>1330929.6000000001</v>
      </c>
      <c r="M659" s="707" t="s">
        <v>16149</v>
      </c>
      <c r="N659" s="707" t="s">
        <v>16070</v>
      </c>
    </row>
    <row r="660" spans="1:16">
      <c r="A660" s="707">
        <v>2024</v>
      </c>
      <c r="B660" s="707">
        <v>3</v>
      </c>
      <c r="D660" s="707" t="s">
        <v>16121</v>
      </c>
      <c r="E660" s="707" t="s">
        <v>92</v>
      </c>
      <c r="F660" s="707" t="str">
        <f>VLOOKUP(E660,'HS Code'!$L$4:$O$65,2,0)</f>
        <v>Petroleum</v>
      </c>
      <c r="G660" s="707" t="s">
        <v>16133</v>
      </c>
      <c r="H660" s="707" t="s">
        <v>16076</v>
      </c>
      <c r="I660" s="707" t="s">
        <v>16077</v>
      </c>
      <c r="J660" s="708">
        <v>723482</v>
      </c>
      <c r="K660" s="708">
        <v>723482</v>
      </c>
      <c r="L660" s="708">
        <v>59322872.659369998</v>
      </c>
      <c r="M660" s="707" t="s">
        <v>16149</v>
      </c>
      <c r="N660" s="707" t="s">
        <v>16070</v>
      </c>
    </row>
    <row r="661" spans="1:16">
      <c r="A661" s="707">
        <v>2024</v>
      </c>
      <c r="B661" s="707">
        <v>3</v>
      </c>
      <c r="D661" s="707" t="s">
        <v>16121</v>
      </c>
      <c r="E661" s="707" t="s">
        <v>99</v>
      </c>
      <c r="F661" s="707" t="str">
        <f>VLOOKUP(E661,'HS Code'!$L$4:$O$65,2,0)</f>
        <v>Petroleum</v>
      </c>
      <c r="G661" s="707" t="s">
        <v>16075</v>
      </c>
      <c r="H661" s="707" t="s">
        <v>16076</v>
      </c>
      <c r="I661" s="707" t="s">
        <v>16077</v>
      </c>
      <c r="J661" s="708">
        <v>299711.33</v>
      </c>
      <c r="K661" s="708">
        <v>299711.33</v>
      </c>
      <c r="L661" s="708">
        <v>89015637.477760002</v>
      </c>
      <c r="M661" s="707" t="s">
        <v>16149</v>
      </c>
      <c r="N661" s="707" t="s">
        <v>16070</v>
      </c>
    </row>
    <row r="662" spans="1:16">
      <c r="A662" s="707">
        <v>2024</v>
      </c>
      <c r="B662" s="707">
        <v>3</v>
      </c>
      <c r="D662" s="707" t="s">
        <v>16121</v>
      </c>
      <c r="E662" s="707" t="s">
        <v>113</v>
      </c>
      <c r="F662" s="707" t="str">
        <f>VLOOKUP(E662,'HS Code'!$L$4:$O$65,2,0)</f>
        <v>Petroleum</v>
      </c>
      <c r="G662" s="707" t="s">
        <v>16081</v>
      </c>
      <c r="H662" s="707" t="s">
        <v>16076</v>
      </c>
      <c r="I662" s="707" t="s">
        <v>16077</v>
      </c>
      <c r="J662" s="708">
        <v>64000</v>
      </c>
      <c r="K662" s="708">
        <v>64000</v>
      </c>
      <c r="L662" s="708">
        <v>6262091.8399999999</v>
      </c>
      <c r="M662" s="707" t="s">
        <v>16149</v>
      </c>
      <c r="N662" s="707" t="s">
        <v>16070</v>
      </c>
    </row>
    <row r="663" spans="1:16">
      <c r="A663" s="707">
        <v>2024</v>
      </c>
      <c r="B663" s="707">
        <v>3</v>
      </c>
      <c r="D663" s="707" t="s">
        <v>16121</v>
      </c>
      <c r="E663" s="707" t="s">
        <v>142</v>
      </c>
      <c r="F663" s="707">
        <f>VLOOKUP(E663,'HS Code'!$L$4:$O$65,2,0)</f>
        <v>0</v>
      </c>
      <c r="G663" s="707" t="s">
        <v>16141</v>
      </c>
      <c r="H663" s="707" t="s">
        <v>16073</v>
      </c>
      <c r="I663" s="707" t="s">
        <v>10899</v>
      </c>
      <c r="J663" s="708">
        <v>12.04</v>
      </c>
      <c r="K663" s="708">
        <v>12.04</v>
      </c>
      <c r="L663" s="708">
        <v>5253.07744</v>
      </c>
      <c r="M663" s="707" t="s">
        <v>16149</v>
      </c>
      <c r="N663" s="707" t="s">
        <v>16070</v>
      </c>
    </row>
    <row r="664" spans="1:16">
      <c r="A664" s="707">
        <v>2024</v>
      </c>
      <c r="B664" s="707">
        <v>3</v>
      </c>
      <c r="D664" s="707" t="s">
        <v>16129</v>
      </c>
      <c r="E664" s="707" t="s">
        <v>99</v>
      </c>
      <c r="F664" s="707" t="str">
        <f>VLOOKUP(E664,'HS Code'!$L$4:$O$65,2,0)</f>
        <v>Petroleum</v>
      </c>
      <c r="G664" s="707" t="s">
        <v>16075</v>
      </c>
      <c r="H664" s="707" t="s">
        <v>16076</v>
      </c>
      <c r="I664" s="707" t="s">
        <v>16077</v>
      </c>
      <c r="J664" s="708">
        <v>1878196</v>
      </c>
      <c r="K664" s="708">
        <v>1740752</v>
      </c>
      <c r="L664" s="708">
        <v>574553798.11083996</v>
      </c>
      <c r="M664" s="707" t="s">
        <v>16149</v>
      </c>
      <c r="N664" s="707" t="s">
        <v>16070</v>
      </c>
    </row>
    <row r="665" spans="1:16">
      <c r="A665" s="707">
        <v>2024</v>
      </c>
      <c r="B665" s="707">
        <v>3</v>
      </c>
      <c r="D665" s="707" t="s">
        <v>16129</v>
      </c>
      <c r="E665" s="707" t="s">
        <v>109</v>
      </c>
      <c r="F665" s="707" t="str">
        <f>VLOOKUP(E665,'HS Code'!$L$4:$O$65,2,0)</f>
        <v>Petroleum</v>
      </c>
      <c r="G665" s="707" t="s">
        <v>16079</v>
      </c>
      <c r="H665" s="707" t="s">
        <v>16076</v>
      </c>
      <c r="I665" s="707" t="s">
        <v>16077</v>
      </c>
      <c r="J665" s="708">
        <v>7440</v>
      </c>
      <c r="K665" s="708">
        <v>7254</v>
      </c>
      <c r="L665" s="708">
        <v>3018667.142</v>
      </c>
      <c r="M665" s="707" t="s">
        <v>16149</v>
      </c>
      <c r="N665" s="707" t="s">
        <v>16070</v>
      </c>
    </row>
    <row r="666" spans="1:16">
      <c r="A666" s="707">
        <v>2024</v>
      </c>
      <c r="B666" s="707">
        <v>3</v>
      </c>
      <c r="D666" s="707" t="s">
        <v>16129</v>
      </c>
      <c r="E666" s="707" t="s">
        <v>171</v>
      </c>
      <c r="F666" s="707">
        <f>VLOOKUP(E666,'HS Code'!$L$4:$O$65,2,0)</f>
        <v>0</v>
      </c>
      <c r="G666" s="707" t="s">
        <v>16095</v>
      </c>
      <c r="H666" s="707" t="s">
        <v>16073</v>
      </c>
      <c r="I666" s="707" t="s">
        <v>10899</v>
      </c>
      <c r="J666" s="708">
        <v>4345</v>
      </c>
      <c r="K666" s="708">
        <v>4345</v>
      </c>
      <c r="L666" s="708">
        <v>296200</v>
      </c>
      <c r="M666" s="707" t="s">
        <v>16149</v>
      </c>
      <c r="N666" s="707" t="s">
        <v>16070</v>
      </c>
    </row>
    <row r="667" spans="1:16">
      <c r="A667" s="707">
        <v>2024</v>
      </c>
      <c r="B667" s="707">
        <v>3</v>
      </c>
      <c r="D667" s="707" t="s">
        <v>16148</v>
      </c>
      <c r="E667" s="707" t="s">
        <v>99</v>
      </c>
      <c r="F667" s="707" t="str">
        <f>VLOOKUP(E667,'HS Code'!$L$4:$O$65,2,0)</f>
        <v>Petroleum</v>
      </c>
      <c r="G667" s="707" t="s">
        <v>16075</v>
      </c>
      <c r="H667" s="707" t="s">
        <v>16076</v>
      </c>
      <c r="I667" s="707" t="s">
        <v>16077</v>
      </c>
      <c r="J667" s="708">
        <v>481</v>
      </c>
      <c r="K667" s="708">
        <v>101</v>
      </c>
      <c r="L667" s="708">
        <v>68945.760399999999</v>
      </c>
      <c r="M667" s="707" t="s">
        <v>16149</v>
      </c>
      <c r="N667" s="707" t="s">
        <v>16070</v>
      </c>
    </row>
    <row r="668" spans="1:16">
      <c r="A668" s="707">
        <v>2024</v>
      </c>
      <c r="B668" s="707">
        <v>3</v>
      </c>
      <c r="D668" s="707" t="s">
        <v>16147</v>
      </c>
      <c r="E668" s="707" t="s">
        <v>28</v>
      </c>
      <c r="F668" s="707" t="str">
        <f>VLOOKUP(E668,'HS Code'!$L$4:$O$65,2,0)</f>
        <v>Coal and Coke</v>
      </c>
      <c r="G668" s="707" t="s">
        <v>16143</v>
      </c>
      <c r="H668" s="707" t="s">
        <v>16126</v>
      </c>
      <c r="I668" s="707" t="s">
        <v>10899</v>
      </c>
      <c r="J668" s="708">
        <v>50</v>
      </c>
      <c r="K668" s="708">
        <v>50</v>
      </c>
      <c r="L668" s="708">
        <v>12400</v>
      </c>
      <c r="M668" s="707" t="s">
        <v>16149</v>
      </c>
      <c r="N668" s="707" t="s">
        <v>16070</v>
      </c>
      <c r="P668" s="709">
        <f>L668/J668</f>
        <v>248</v>
      </c>
    </row>
    <row r="669" spans="1:16">
      <c r="A669" s="707">
        <v>2024</v>
      </c>
      <c r="B669" s="707">
        <v>3</v>
      </c>
      <c r="D669" s="707" t="s">
        <v>16147</v>
      </c>
      <c r="E669" s="707" t="s">
        <v>68</v>
      </c>
      <c r="F669" s="707" t="str">
        <f>VLOOKUP(E669,'HS Code'!$L$4:$O$65,2,0)</f>
        <v>Petroleum</v>
      </c>
      <c r="G669" s="707" t="s">
        <v>16130</v>
      </c>
      <c r="H669" s="707" t="s">
        <v>16116</v>
      </c>
      <c r="I669" s="707" t="s">
        <v>16077</v>
      </c>
      <c r="J669" s="708">
        <v>41276</v>
      </c>
      <c r="K669" s="708">
        <v>30878</v>
      </c>
      <c r="L669" s="708">
        <v>6634668.9592800001</v>
      </c>
      <c r="M669" s="707" t="s">
        <v>16149</v>
      </c>
      <c r="N669" s="707" t="s">
        <v>16070</v>
      </c>
      <c r="P669" s="709">
        <f>L669/J669</f>
        <v>160.73914524857059</v>
      </c>
    </row>
    <row r="670" spans="1:16">
      <c r="A670" s="707">
        <v>2024</v>
      </c>
      <c r="B670" s="707">
        <v>3</v>
      </c>
      <c r="D670" s="707" t="s">
        <v>16147</v>
      </c>
      <c r="E670" s="707" t="s">
        <v>99</v>
      </c>
      <c r="F670" s="707" t="str">
        <f>VLOOKUP(E670,'HS Code'!$L$4:$O$65,2,0)</f>
        <v>Petroleum</v>
      </c>
      <c r="G670" s="707" t="s">
        <v>16075</v>
      </c>
      <c r="H670" s="707" t="s">
        <v>16076</v>
      </c>
      <c r="I670" s="707" t="s">
        <v>16077</v>
      </c>
      <c r="J670" s="708">
        <v>99602.36</v>
      </c>
      <c r="K670" s="708">
        <v>95342.6</v>
      </c>
      <c r="L670" s="708">
        <v>23485086.664659999</v>
      </c>
      <c r="M670" s="707" t="s">
        <v>16149</v>
      </c>
      <c r="N670" s="707" t="s">
        <v>16070</v>
      </c>
    </row>
    <row r="671" spans="1:16">
      <c r="A671" s="707">
        <v>2024</v>
      </c>
      <c r="B671" s="707">
        <v>3</v>
      </c>
      <c r="D671" s="707" t="s">
        <v>16129</v>
      </c>
      <c r="E671" s="707" t="s">
        <v>76</v>
      </c>
      <c r="F671" s="707" t="str">
        <f>VLOOKUP(E671,'HS Code'!$L$4:$O$65,2,0)</f>
        <v>Petroleum</v>
      </c>
      <c r="G671" s="707" t="s">
        <v>16099</v>
      </c>
      <c r="H671" s="707" t="s">
        <v>16076</v>
      </c>
      <c r="I671" s="707" t="s">
        <v>16077</v>
      </c>
      <c r="J671" s="708">
        <v>6400</v>
      </c>
      <c r="K671" s="708">
        <v>6400</v>
      </c>
      <c r="L671" s="708">
        <v>1365056</v>
      </c>
      <c r="M671" s="707" t="s">
        <v>16149</v>
      </c>
      <c r="N671" s="707" t="s">
        <v>16070</v>
      </c>
    </row>
    <row r="672" spans="1:16">
      <c r="A672" s="707">
        <v>2024</v>
      </c>
      <c r="B672" s="707">
        <v>3</v>
      </c>
      <c r="D672" s="707" t="s">
        <v>16129</v>
      </c>
      <c r="E672" s="707" t="s">
        <v>99</v>
      </c>
      <c r="F672" s="707" t="str">
        <f>VLOOKUP(E672,'HS Code'!$L$4:$O$65,2,0)</f>
        <v>Petroleum</v>
      </c>
      <c r="G672" s="707" t="s">
        <v>16075</v>
      </c>
      <c r="H672" s="707" t="s">
        <v>16076</v>
      </c>
      <c r="I672" s="707" t="s">
        <v>16077</v>
      </c>
      <c r="J672" s="708">
        <v>184465</v>
      </c>
      <c r="K672" s="708">
        <v>164418</v>
      </c>
      <c r="L672" s="708">
        <v>50088789.724529997</v>
      </c>
      <c r="M672" s="707" t="s">
        <v>16149</v>
      </c>
      <c r="N672" s="707" t="s">
        <v>16070</v>
      </c>
    </row>
    <row r="673" spans="1:14">
      <c r="A673" s="707">
        <v>2024</v>
      </c>
      <c r="B673" s="707">
        <v>3</v>
      </c>
      <c r="D673" s="707" t="s">
        <v>16129</v>
      </c>
      <c r="E673" s="707" t="s">
        <v>145</v>
      </c>
      <c r="F673" s="707">
        <f>VLOOKUP(E673,'HS Code'!$L$4:$O$65,2,0)</f>
        <v>0</v>
      </c>
      <c r="G673" s="707" t="s">
        <v>16094</v>
      </c>
      <c r="H673" s="707" t="s">
        <v>16073</v>
      </c>
      <c r="I673" s="707" t="s">
        <v>10899</v>
      </c>
      <c r="J673" s="708">
        <v>400</v>
      </c>
      <c r="K673" s="708">
        <v>400</v>
      </c>
      <c r="L673" s="708">
        <v>331526.58</v>
      </c>
      <c r="M673" s="707" t="s">
        <v>16149</v>
      </c>
      <c r="N673" s="707" t="s">
        <v>16070</v>
      </c>
    </row>
    <row r="674" spans="1:14">
      <c r="A674" s="707">
        <v>2024</v>
      </c>
      <c r="B674" s="707">
        <v>3</v>
      </c>
      <c r="D674" s="707" t="s">
        <v>16129</v>
      </c>
      <c r="E674" s="707" t="s">
        <v>171</v>
      </c>
      <c r="F674" s="707">
        <f>VLOOKUP(E674,'HS Code'!$L$4:$O$65,2,0)</f>
        <v>0</v>
      </c>
      <c r="G674" s="707" t="s">
        <v>16095</v>
      </c>
      <c r="H674" s="707" t="s">
        <v>16073</v>
      </c>
      <c r="I674" s="707" t="s">
        <v>10899</v>
      </c>
      <c r="J674" s="708">
        <v>47750</v>
      </c>
      <c r="K674" s="708">
        <v>47750</v>
      </c>
      <c r="L674" s="708">
        <v>6615282.5447899997</v>
      </c>
      <c r="M674" s="707" t="s">
        <v>16149</v>
      </c>
      <c r="N674" s="707" t="s">
        <v>16070</v>
      </c>
    </row>
    <row r="675" spans="1:14">
      <c r="A675" s="707">
        <v>2024</v>
      </c>
      <c r="B675" s="707">
        <v>3</v>
      </c>
      <c r="D675" s="707" t="s">
        <v>16192</v>
      </c>
      <c r="E675" s="707" t="s">
        <v>109</v>
      </c>
      <c r="F675" s="707" t="str">
        <f>VLOOKUP(E675,'HS Code'!$L$4:$O$65,2,0)</f>
        <v>Petroleum</v>
      </c>
      <c r="G675" s="707" t="s">
        <v>16079</v>
      </c>
      <c r="H675" s="707" t="s">
        <v>16076</v>
      </c>
      <c r="I675" s="707" t="s">
        <v>16077</v>
      </c>
      <c r="J675" s="708">
        <v>20</v>
      </c>
      <c r="K675" s="708">
        <v>20</v>
      </c>
      <c r="L675" s="708">
        <v>26806.92</v>
      </c>
      <c r="M675" s="707" t="s">
        <v>16149</v>
      </c>
      <c r="N675" s="707" t="s">
        <v>16070</v>
      </c>
    </row>
    <row r="676" spans="1:14">
      <c r="A676" s="707">
        <v>2024</v>
      </c>
      <c r="B676" s="707">
        <v>3</v>
      </c>
      <c r="D676" s="707" t="s">
        <v>16156</v>
      </c>
      <c r="E676" s="707" t="s">
        <v>99</v>
      </c>
      <c r="F676" s="707" t="str">
        <f>VLOOKUP(E676,'HS Code'!$L$4:$O$65,2,0)</f>
        <v>Petroleum</v>
      </c>
      <c r="G676" s="707" t="s">
        <v>16075</v>
      </c>
      <c r="H676" s="707" t="s">
        <v>16076</v>
      </c>
      <c r="I676" s="707" t="s">
        <v>16077</v>
      </c>
      <c r="J676" s="708">
        <v>840</v>
      </c>
      <c r="K676" s="708">
        <v>840</v>
      </c>
      <c r="L676" s="708">
        <v>181072.06</v>
      </c>
      <c r="M676" s="707" t="s">
        <v>16149</v>
      </c>
      <c r="N676" s="707" t="s">
        <v>16070</v>
      </c>
    </row>
    <row r="677" spans="1:14">
      <c r="A677" s="707">
        <v>2024</v>
      </c>
      <c r="B677" s="707">
        <v>3</v>
      </c>
      <c r="D677" s="707" t="s">
        <v>16152</v>
      </c>
      <c r="E677" s="707" t="s">
        <v>99</v>
      </c>
      <c r="F677" s="707" t="str">
        <f>VLOOKUP(E677,'HS Code'!$L$4:$O$65,2,0)</f>
        <v>Petroleum</v>
      </c>
      <c r="G677" s="707" t="s">
        <v>16075</v>
      </c>
      <c r="H677" s="707" t="s">
        <v>16076</v>
      </c>
      <c r="I677" s="707" t="s">
        <v>16077</v>
      </c>
      <c r="J677" s="708">
        <v>222375.6</v>
      </c>
      <c r="K677" s="708">
        <v>222375.6</v>
      </c>
      <c r="L677" s="708">
        <v>62664022.640000001</v>
      </c>
      <c r="M677" s="707" t="s">
        <v>16149</v>
      </c>
      <c r="N677" s="707" t="s">
        <v>16070</v>
      </c>
    </row>
    <row r="678" spans="1:14">
      <c r="A678" s="707">
        <v>2024</v>
      </c>
      <c r="B678" s="707">
        <v>3</v>
      </c>
      <c r="D678" s="707" t="s">
        <v>16153</v>
      </c>
      <c r="E678" s="707" t="s">
        <v>86</v>
      </c>
      <c r="F678" s="707" t="str">
        <f>VLOOKUP(E678,'HS Code'!$L$4:$O$65,2,0)</f>
        <v>Petroleum</v>
      </c>
      <c r="G678" s="707" t="s">
        <v>16140</v>
      </c>
      <c r="H678" s="707" t="s">
        <v>16076</v>
      </c>
      <c r="I678" s="707" t="s">
        <v>16077</v>
      </c>
      <c r="J678" s="708">
        <v>21960</v>
      </c>
      <c r="K678" s="708">
        <v>21960</v>
      </c>
      <c r="L678" s="708">
        <v>1234256.5900000001</v>
      </c>
      <c r="M678" s="707" t="s">
        <v>16149</v>
      </c>
      <c r="N678" s="707" t="s">
        <v>16070</v>
      </c>
    </row>
    <row r="679" spans="1:14">
      <c r="A679" s="707">
        <v>2024</v>
      </c>
      <c r="B679" s="707">
        <v>3</v>
      </c>
      <c r="D679" s="707" t="s">
        <v>16153</v>
      </c>
      <c r="E679" s="707" t="s">
        <v>87</v>
      </c>
      <c r="F679" s="707" t="str">
        <f>VLOOKUP(E679,'HS Code'!$L$4:$O$65,2,0)</f>
        <v>Petroleum</v>
      </c>
      <c r="G679" s="707" t="s">
        <v>16132</v>
      </c>
      <c r="H679" s="707" t="s">
        <v>16076</v>
      </c>
      <c r="I679" s="707" t="s">
        <v>16077</v>
      </c>
      <c r="J679" s="708">
        <v>5000</v>
      </c>
      <c r="K679" s="708">
        <v>5000</v>
      </c>
      <c r="L679" s="708">
        <v>287036.42</v>
      </c>
      <c r="M679" s="707" t="s">
        <v>16149</v>
      </c>
      <c r="N679" s="707" t="s">
        <v>16070</v>
      </c>
    </row>
    <row r="680" spans="1:14">
      <c r="A680" s="707">
        <v>2024</v>
      </c>
      <c r="B680" s="707">
        <v>3</v>
      </c>
      <c r="D680" s="707" t="s">
        <v>16153</v>
      </c>
      <c r="E680" s="707" t="s">
        <v>89</v>
      </c>
      <c r="F680" s="707" t="str">
        <f>VLOOKUP(E680,'HS Code'!$L$4:$O$65,2,0)</f>
        <v>Petroleum</v>
      </c>
      <c r="G680" s="707" t="s">
        <v>16154</v>
      </c>
      <c r="H680" s="707" t="s">
        <v>16076</v>
      </c>
      <c r="I680" s="707" t="s">
        <v>16077</v>
      </c>
      <c r="J680" s="708">
        <v>11322</v>
      </c>
      <c r="K680" s="708">
        <v>40000</v>
      </c>
      <c r="L680" s="708">
        <v>2442307.69</v>
      </c>
      <c r="M680" s="707" t="s">
        <v>16149</v>
      </c>
      <c r="N680" s="707" t="s">
        <v>16070</v>
      </c>
    </row>
    <row r="681" spans="1:14">
      <c r="A681" s="707">
        <v>2024</v>
      </c>
      <c r="B681" s="707">
        <v>3</v>
      </c>
      <c r="D681" s="707" t="s">
        <v>16153</v>
      </c>
      <c r="E681" s="707" t="s">
        <v>99</v>
      </c>
      <c r="F681" s="707" t="str">
        <f>VLOOKUP(E681,'HS Code'!$L$4:$O$65,2,0)</f>
        <v>Petroleum</v>
      </c>
      <c r="G681" s="707" t="s">
        <v>16075</v>
      </c>
      <c r="H681" s="707" t="s">
        <v>16076</v>
      </c>
      <c r="I681" s="707" t="s">
        <v>16077</v>
      </c>
      <c r="J681" s="708">
        <v>553880</v>
      </c>
      <c r="K681" s="708">
        <v>553304</v>
      </c>
      <c r="L681" s="708">
        <v>208268577.81999999</v>
      </c>
      <c r="M681" s="707" t="s">
        <v>16149</v>
      </c>
      <c r="N681" s="707" t="s">
        <v>16070</v>
      </c>
    </row>
    <row r="682" spans="1:14">
      <c r="A682" s="707">
        <v>2024</v>
      </c>
      <c r="B682" s="707">
        <v>3</v>
      </c>
      <c r="D682" s="707" t="s">
        <v>16153</v>
      </c>
      <c r="E682" s="707" t="s">
        <v>101</v>
      </c>
      <c r="F682" s="707" t="str">
        <f>VLOOKUP(E682,'HS Code'!$L$4:$O$65,2,0)</f>
        <v>Petroleum</v>
      </c>
      <c r="G682" s="707" t="s">
        <v>16078</v>
      </c>
      <c r="H682" s="707" t="s">
        <v>16076</v>
      </c>
      <c r="I682" s="707" t="s">
        <v>10899</v>
      </c>
      <c r="J682" s="708">
        <v>585</v>
      </c>
      <c r="K682" s="708">
        <v>585</v>
      </c>
      <c r="L682" s="708">
        <v>504574.14</v>
      </c>
      <c r="M682" s="707" t="s">
        <v>16149</v>
      </c>
      <c r="N682" s="707" t="s">
        <v>16070</v>
      </c>
    </row>
    <row r="683" spans="1:14">
      <c r="A683" s="707">
        <v>2024</v>
      </c>
      <c r="B683" s="707">
        <v>3</v>
      </c>
      <c r="D683" s="707" t="s">
        <v>16153</v>
      </c>
      <c r="E683" s="707" t="s">
        <v>109</v>
      </c>
      <c r="F683" s="707" t="str">
        <f>VLOOKUP(E683,'HS Code'!$L$4:$O$65,2,0)</f>
        <v>Petroleum</v>
      </c>
      <c r="G683" s="707" t="s">
        <v>16079</v>
      </c>
      <c r="H683" s="707" t="s">
        <v>16076</v>
      </c>
      <c r="I683" s="707" t="s">
        <v>16077</v>
      </c>
      <c r="J683" s="708">
        <v>2076</v>
      </c>
      <c r="K683" s="708">
        <v>2076</v>
      </c>
      <c r="L683" s="708">
        <v>1475902.92</v>
      </c>
      <c r="M683" s="707" t="s">
        <v>16149</v>
      </c>
      <c r="N683" s="707" t="s">
        <v>16070</v>
      </c>
    </row>
    <row r="684" spans="1:14">
      <c r="A684" s="707">
        <v>2024</v>
      </c>
      <c r="B684" s="707">
        <v>3</v>
      </c>
      <c r="D684" s="707" t="s">
        <v>16153</v>
      </c>
      <c r="E684" s="707" t="s">
        <v>113</v>
      </c>
      <c r="F684" s="707" t="str">
        <f>VLOOKUP(E684,'HS Code'!$L$4:$O$65,2,0)</f>
        <v>Petroleum</v>
      </c>
      <c r="G684" s="707" t="s">
        <v>16081</v>
      </c>
      <c r="H684" s="707" t="s">
        <v>16076</v>
      </c>
      <c r="I684" s="707" t="s">
        <v>16077</v>
      </c>
      <c r="J684" s="708">
        <v>14430</v>
      </c>
      <c r="K684" s="708">
        <v>14430</v>
      </c>
      <c r="L684" s="708">
        <v>7134703.2199999997</v>
      </c>
      <c r="M684" s="707" t="s">
        <v>16149</v>
      </c>
      <c r="N684" s="707" t="s">
        <v>16070</v>
      </c>
    </row>
    <row r="685" spans="1:14">
      <c r="A685" s="707">
        <v>2024</v>
      </c>
      <c r="B685" s="707">
        <v>3</v>
      </c>
      <c r="D685" s="707" t="s">
        <v>16153</v>
      </c>
      <c r="E685" s="707" t="s">
        <v>118</v>
      </c>
      <c r="F685" s="707" t="str">
        <f>VLOOKUP(E685,'HS Code'!$L$4:$O$65,2,0)</f>
        <v>Petroleum</v>
      </c>
      <c r="G685" s="707" t="s">
        <v>16193</v>
      </c>
      <c r="H685" s="707" t="s">
        <v>16076</v>
      </c>
      <c r="I685" s="707" t="s">
        <v>16077</v>
      </c>
      <c r="J685" s="708">
        <v>9300</v>
      </c>
      <c r="K685" s="708">
        <v>15700</v>
      </c>
      <c r="L685" s="708">
        <v>737613.29</v>
      </c>
      <c r="M685" s="707" t="s">
        <v>16149</v>
      </c>
      <c r="N685" s="707" t="s">
        <v>16070</v>
      </c>
    </row>
    <row r="686" spans="1:14">
      <c r="A686" s="707">
        <v>2024</v>
      </c>
      <c r="B686" s="707">
        <v>3</v>
      </c>
      <c r="D686" s="707" t="s">
        <v>16153</v>
      </c>
      <c r="E686" s="707" t="s">
        <v>121</v>
      </c>
      <c r="F686" s="707" t="str">
        <f>VLOOKUP(E686,'HS Code'!$L$4:$O$65,2,0)</f>
        <v>Petroleum</v>
      </c>
      <c r="G686" s="707" t="s">
        <v>16155</v>
      </c>
      <c r="H686" s="707" t="s">
        <v>16076</v>
      </c>
      <c r="I686" s="707" t="s">
        <v>16077</v>
      </c>
      <c r="J686" s="708">
        <v>2750</v>
      </c>
      <c r="K686" s="708">
        <v>2750</v>
      </c>
      <c r="L686" s="708">
        <v>1072948.28</v>
      </c>
      <c r="M686" s="707" t="s">
        <v>16149</v>
      </c>
      <c r="N686" s="707" t="s">
        <v>16070</v>
      </c>
    </row>
    <row r="687" spans="1:14">
      <c r="A687" s="707">
        <v>2024</v>
      </c>
      <c r="B687" s="707">
        <v>3</v>
      </c>
      <c r="D687" s="707" t="s">
        <v>16153</v>
      </c>
      <c r="E687" s="707" t="s">
        <v>142</v>
      </c>
      <c r="F687" s="707">
        <f>VLOOKUP(E687,'HS Code'!$L$4:$O$65,2,0)</f>
        <v>0</v>
      </c>
      <c r="G687" s="707" t="s">
        <v>16141</v>
      </c>
      <c r="H687" s="707" t="s">
        <v>16073</v>
      </c>
      <c r="I687" s="707" t="s">
        <v>10899</v>
      </c>
      <c r="J687" s="708">
        <v>29145</v>
      </c>
      <c r="K687" s="708">
        <v>29145</v>
      </c>
      <c r="L687" s="708">
        <v>7959884.8200000003</v>
      </c>
      <c r="M687" s="707" t="s">
        <v>16149</v>
      </c>
      <c r="N687" s="707" t="s">
        <v>16070</v>
      </c>
    </row>
    <row r="688" spans="1:14">
      <c r="A688" s="707">
        <v>2024</v>
      </c>
      <c r="B688" s="707">
        <v>3</v>
      </c>
      <c r="D688" s="707" t="s">
        <v>16157</v>
      </c>
      <c r="E688" s="707" t="s">
        <v>99</v>
      </c>
      <c r="F688" s="707" t="str">
        <f>VLOOKUP(E688,'HS Code'!$L$4:$O$65,2,0)</f>
        <v>Petroleum</v>
      </c>
      <c r="G688" s="707" t="s">
        <v>16075</v>
      </c>
      <c r="H688" s="707" t="s">
        <v>16076</v>
      </c>
      <c r="I688" s="707" t="s">
        <v>16077</v>
      </c>
      <c r="J688" s="708">
        <v>69278.7</v>
      </c>
      <c r="K688" s="708">
        <v>69278.7</v>
      </c>
      <c r="L688" s="708">
        <v>21901877.829999998</v>
      </c>
      <c r="M688" s="707" t="s">
        <v>16149</v>
      </c>
      <c r="N688" s="707" t="s">
        <v>16070</v>
      </c>
    </row>
    <row r="689" spans="1:14">
      <c r="A689" s="707">
        <v>2024</v>
      </c>
      <c r="B689" s="707">
        <v>3</v>
      </c>
      <c r="D689" s="707" t="s">
        <v>16160</v>
      </c>
      <c r="E689" s="707" t="s">
        <v>99</v>
      </c>
      <c r="F689" s="707" t="str">
        <f>VLOOKUP(E689,'HS Code'!$L$4:$O$65,2,0)</f>
        <v>Petroleum</v>
      </c>
      <c r="G689" s="707" t="s">
        <v>16075</v>
      </c>
      <c r="H689" s="707" t="s">
        <v>16076</v>
      </c>
      <c r="I689" s="707" t="s">
        <v>16077</v>
      </c>
      <c r="J689" s="708">
        <v>35</v>
      </c>
      <c r="K689" s="708">
        <v>35</v>
      </c>
      <c r="L689" s="708">
        <v>17136.16</v>
      </c>
      <c r="M689" s="707" t="s">
        <v>16149</v>
      </c>
      <c r="N689" s="707" t="s">
        <v>16070</v>
      </c>
    </row>
    <row r="690" spans="1:14">
      <c r="A690" s="707">
        <v>2024</v>
      </c>
      <c r="B690" s="707">
        <v>3</v>
      </c>
      <c r="D690" s="707" t="s">
        <v>16160</v>
      </c>
      <c r="E690" s="707" t="s">
        <v>101</v>
      </c>
      <c r="F690" s="707" t="str">
        <f>VLOOKUP(E690,'HS Code'!$L$4:$O$65,2,0)</f>
        <v>Petroleum</v>
      </c>
      <c r="G690" s="707" t="s">
        <v>16078</v>
      </c>
      <c r="H690" s="707" t="s">
        <v>16076</v>
      </c>
      <c r="I690" s="707" t="s">
        <v>10899</v>
      </c>
      <c r="J690" s="708">
        <v>6</v>
      </c>
      <c r="K690" s="708">
        <v>6</v>
      </c>
      <c r="L690" s="708">
        <v>3570.03</v>
      </c>
      <c r="M690" s="707" t="s">
        <v>16149</v>
      </c>
      <c r="N690" s="707" t="s">
        <v>16070</v>
      </c>
    </row>
    <row r="691" spans="1:14">
      <c r="A691" s="707">
        <v>2024</v>
      </c>
      <c r="B691" s="707">
        <v>3</v>
      </c>
      <c r="D691" s="707" t="s">
        <v>16178</v>
      </c>
      <c r="E691" s="707" t="s">
        <v>99</v>
      </c>
      <c r="F691" s="707" t="str">
        <f>VLOOKUP(E691,'HS Code'!$L$4:$O$65,2,0)</f>
        <v>Petroleum</v>
      </c>
      <c r="G691" s="707" t="s">
        <v>16075</v>
      </c>
      <c r="H691" s="707" t="s">
        <v>16076</v>
      </c>
      <c r="I691" s="707" t="s">
        <v>16077</v>
      </c>
      <c r="J691" s="708">
        <v>84539.932000000001</v>
      </c>
      <c r="K691" s="708">
        <v>84539.932000000001</v>
      </c>
      <c r="L691" s="708">
        <v>24495943.559999999</v>
      </c>
      <c r="M691" s="707" t="s">
        <v>16149</v>
      </c>
      <c r="N691" s="707" t="s">
        <v>16070</v>
      </c>
    </row>
    <row r="692" spans="1:14">
      <c r="A692" s="707">
        <v>2024</v>
      </c>
      <c r="B692" s="707">
        <v>3</v>
      </c>
      <c r="D692" s="707" t="s">
        <v>16144</v>
      </c>
      <c r="E692" s="707" t="s">
        <v>76</v>
      </c>
      <c r="F692" s="707" t="str">
        <f>VLOOKUP(E692,'HS Code'!$L$4:$O$65,2,0)</f>
        <v>Petroleum</v>
      </c>
      <c r="G692" s="707" t="s">
        <v>16099</v>
      </c>
      <c r="H692" s="707" t="s">
        <v>16076</v>
      </c>
      <c r="I692" s="707" t="s">
        <v>16077</v>
      </c>
      <c r="J692" s="708">
        <v>1470</v>
      </c>
      <c r="K692" s="708">
        <v>1470</v>
      </c>
      <c r="L692" s="708">
        <v>349490.75</v>
      </c>
      <c r="M692" s="707" t="s">
        <v>16149</v>
      </c>
      <c r="N692" s="707" t="s">
        <v>16070</v>
      </c>
    </row>
    <row r="693" spans="1:14">
      <c r="A693" s="707">
        <v>2024</v>
      </c>
      <c r="B693" s="707">
        <v>3</v>
      </c>
      <c r="D693" s="707" t="s">
        <v>16144</v>
      </c>
      <c r="E693" s="707" t="s">
        <v>86</v>
      </c>
      <c r="F693" s="707" t="str">
        <f>VLOOKUP(E693,'HS Code'!$L$4:$O$65,2,0)</f>
        <v>Petroleum</v>
      </c>
      <c r="G693" s="707" t="s">
        <v>16140</v>
      </c>
      <c r="H693" s="707" t="s">
        <v>16076</v>
      </c>
      <c r="I693" s="707" t="s">
        <v>16077</v>
      </c>
      <c r="J693" s="708">
        <v>750</v>
      </c>
      <c r="K693" s="708">
        <v>750</v>
      </c>
      <c r="L693" s="708">
        <v>95000</v>
      </c>
      <c r="M693" s="707" t="s">
        <v>16149</v>
      </c>
      <c r="N693" s="707" t="s">
        <v>16070</v>
      </c>
    </row>
    <row r="694" spans="1:14">
      <c r="A694" s="707">
        <v>2024</v>
      </c>
      <c r="B694" s="707">
        <v>3</v>
      </c>
      <c r="D694" s="707" t="s">
        <v>16144</v>
      </c>
      <c r="E694" s="707" t="s">
        <v>99</v>
      </c>
      <c r="F694" s="707" t="str">
        <f>VLOOKUP(E694,'HS Code'!$L$4:$O$65,2,0)</f>
        <v>Petroleum</v>
      </c>
      <c r="G694" s="707" t="s">
        <v>16075</v>
      </c>
      <c r="H694" s="707" t="s">
        <v>16076</v>
      </c>
      <c r="I694" s="707" t="s">
        <v>16077</v>
      </c>
      <c r="J694" s="708">
        <v>187771.8</v>
      </c>
      <c r="K694" s="708">
        <v>187224.8</v>
      </c>
      <c r="L694" s="708">
        <v>74466530.950000003</v>
      </c>
      <c r="M694" s="707" t="s">
        <v>16149</v>
      </c>
      <c r="N694" s="707" t="s">
        <v>16070</v>
      </c>
    </row>
    <row r="695" spans="1:14">
      <c r="A695" s="707">
        <v>2024</v>
      </c>
      <c r="B695" s="707">
        <v>3</v>
      </c>
      <c r="D695" s="707" t="s">
        <v>16144</v>
      </c>
      <c r="E695" s="707" t="s">
        <v>101</v>
      </c>
      <c r="F695" s="707" t="str">
        <f>VLOOKUP(E695,'HS Code'!$L$4:$O$65,2,0)</f>
        <v>Petroleum</v>
      </c>
      <c r="G695" s="707" t="s">
        <v>16078</v>
      </c>
      <c r="H695" s="707" t="s">
        <v>16076</v>
      </c>
      <c r="I695" s="707" t="s">
        <v>10899</v>
      </c>
      <c r="J695" s="708">
        <v>159</v>
      </c>
      <c r="K695" s="708">
        <v>159</v>
      </c>
      <c r="L695" s="708">
        <v>29284.04</v>
      </c>
      <c r="M695" s="707" t="s">
        <v>16149</v>
      </c>
      <c r="N695" s="707" t="s">
        <v>16070</v>
      </c>
    </row>
    <row r="696" spans="1:14">
      <c r="A696" s="707">
        <v>2024</v>
      </c>
      <c r="B696" s="707">
        <v>3</v>
      </c>
      <c r="D696" s="707" t="s">
        <v>16144</v>
      </c>
      <c r="E696" s="707" t="s">
        <v>142</v>
      </c>
      <c r="F696" s="707">
        <f>VLOOKUP(E696,'HS Code'!$L$4:$O$65,2,0)</f>
        <v>0</v>
      </c>
      <c r="G696" s="707" t="s">
        <v>16141</v>
      </c>
      <c r="H696" s="707" t="s">
        <v>16073</v>
      </c>
      <c r="I696" s="707" t="s">
        <v>10899</v>
      </c>
      <c r="J696" s="708">
        <v>2595</v>
      </c>
      <c r="K696" s="708">
        <v>2595</v>
      </c>
      <c r="L696" s="708">
        <v>297000</v>
      </c>
      <c r="M696" s="707" t="s">
        <v>16149</v>
      </c>
      <c r="N696" s="707" t="s">
        <v>16070</v>
      </c>
    </row>
    <row r="697" spans="1:14">
      <c r="A697" s="707">
        <v>2024</v>
      </c>
      <c r="B697" s="707">
        <v>3</v>
      </c>
      <c r="D697" s="707" t="s">
        <v>16162</v>
      </c>
      <c r="E697" s="707" t="s">
        <v>99</v>
      </c>
      <c r="F697" s="707" t="str">
        <f>VLOOKUP(E697,'HS Code'!$L$4:$O$65,2,0)</f>
        <v>Petroleum</v>
      </c>
      <c r="G697" s="707" t="s">
        <v>16075</v>
      </c>
      <c r="H697" s="707" t="s">
        <v>16076</v>
      </c>
      <c r="I697" s="707" t="s">
        <v>16077</v>
      </c>
      <c r="J697" s="708">
        <v>69358.41</v>
      </c>
      <c r="K697" s="708">
        <v>69358.41</v>
      </c>
      <c r="L697" s="708">
        <v>19410484.07</v>
      </c>
      <c r="M697" s="707" t="s">
        <v>16149</v>
      </c>
      <c r="N697" s="707" t="s">
        <v>16070</v>
      </c>
    </row>
    <row r="698" spans="1:14">
      <c r="A698" s="707">
        <v>2024</v>
      </c>
      <c r="B698" s="707">
        <v>3</v>
      </c>
      <c r="D698" s="707" t="s">
        <v>16162</v>
      </c>
      <c r="E698" s="707" t="s">
        <v>145</v>
      </c>
      <c r="F698" s="707">
        <f>VLOOKUP(E698,'HS Code'!$L$4:$O$65,2,0)</f>
        <v>0</v>
      </c>
      <c r="G698" s="707" t="s">
        <v>16094</v>
      </c>
      <c r="H698" s="707" t="s">
        <v>16073</v>
      </c>
      <c r="I698" s="707" t="s">
        <v>10899</v>
      </c>
      <c r="J698" s="708">
        <v>135000</v>
      </c>
      <c r="K698" s="708">
        <v>135000</v>
      </c>
      <c r="L698" s="708">
        <v>24286918.100000001</v>
      </c>
      <c r="M698" s="707" t="s">
        <v>16149</v>
      </c>
      <c r="N698" s="707" t="s">
        <v>16070</v>
      </c>
    </row>
    <row r="699" spans="1:14">
      <c r="A699" s="707">
        <v>2024</v>
      </c>
      <c r="B699" s="707">
        <v>3</v>
      </c>
      <c r="D699" s="707" t="s">
        <v>16164</v>
      </c>
      <c r="E699" s="707" t="s">
        <v>99</v>
      </c>
      <c r="F699" s="707" t="str">
        <f>VLOOKUP(E699,'HS Code'!$L$4:$O$65,2,0)</f>
        <v>Petroleum</v>
      </c>
      <c r="G699" s="707" t="s">
        <v>16075</v>
      </c>
      <c r="H699" s="707" t="s">
        <v>16076</v>
      </c>
      <c r="I699" s="707" t="s">
        <v>16077</v>
      </c>
      <c r="J699" s="708">
        <v>6496</v>
      </c>
      <c r="K699" s="708">
        <v>6496</v>
      </c>
      <c r="L699" s="708">
        <v>2424583.87</v>
      </c>
      <c r="M699" s="707" t="s">
        <v>16149</v>
      </c>
      <c r="N699" s="707" t="s">
        <v>16070</v>
      </c>
    </row>
    <row r="700" spans="1:14">
      <c r="A700" s="707">
        <v>2024</v>
      </c>
      <c r="B700" s="707">
        <v>3</v>
      </c>
      <c r="D700" s="707" t="s">
        <v>16146</v>
      </c>
      <c r="E700" s="707" t="s">
        <v>83</v>
      </c>
      <c r="F700" s="707" t="str">
        <f>VLOOKUP(E700,'HS Code'!$L$4:$O$65,2,0)</f>
        <v>Petroleum</v>
      </c>
      <c r="G700" s="707" t="s">
        <v>16131</v>
      </c>
      <c r="H700" s="707" t="s">
        <v>16076</v>
      </c>
      <c r="I700" s="707" t="s">
        <v>16077</v>
      </c>
      <c r="J700" s="708">
        <v>15670</v>
      </c>
      <c r="K700" s="708">
        <v>15670</v>
      </c>
      <c r="L700" s="708">
        <v>1985393.3</v>
      </c>
      <c r="M700" s="707" t="s">
        <v>16149</v>
      </c>
      <c r="N700" s="707" t="s">
        <v>16070</v>
      </c>
    </row>
    <row r="701" spans="1:14">
      <c r="A701" s="707">
        <v>2024</v>
      </c>
      <c r="B701" s="707">
        <v>3</v>
      </c>
      <c r="D701" s="707" t="s">
        <v>16153</v>
      </c>
      <c r="E701" s="707" t="s">
        <v>80</v>
      </c>
      <c r="F701" s="707" t="str">
        <f>VLOOKUP(E701,'HS Code'!$L$4:$O$65,2,0)</f>
        <v>Petroleum</v>
      </c>
      <c r="G701" s="707" t="s">
        <v>16090</v>
      </c>
      <c r="H701" s="707" t="s">
        <v>16076</v>
      </c>
      <c r="I701" s="707" t="s">
        <v>16077</v>
      </c>
      <c r="J701" s="708">
        <v>4008</v>
      </c>
      <c r="K701" s="708">
        <v>4008</v>
      </c>
      <c r="L701" s="708">
        <v>1981526.23</v>
      </c>
      <c r="M701" s="707" t="s">
        <v>16145</v>
      </c>
      <c r="N701" s="707" t="s">
        <v>16070</v>
      </c>
    </row>
    <row r="702" spans="1:14">
      <c r="A702" s="707">
        <v>2024</v>
      </c>
      <c r="B702" s="707">
        <v>3</v>
      </c>
      <c r="D702" s="707" t="s">
        <v>16156</v>
      </c>
      <c r="E702" s="707" t="s">
        <v>28</v>
      </c>
      <c r="F702" s="707" t="str">
        <f>VLOOKUP(E702,'HS Code'!$L$4:$O$65,2,0)</f>
        <v>Coal and Coke</v>
      </c>
      <c r="G702" s="707" t="s">
        <v>16143</v>
      </c>
      <c r="H702" s="707" t="s">
        <v>16126</v>
      </c>
      <c r="I702" s="707" t="s">
        <v>10899</v>
      </c>
      <c r="J702" s="708">
        <v>6500</v>
      </c>
      <c r="K702" s="708">
        <v>6500</v>
      </c>
      <c r="L702" s="708">
        <v>662598.06999999995</v>
      </c>
      <c r="M702" s="707" t="s">
        <v>16145</v>
      </c>
      <c r="N702" s="707" t="s">
        <v>16070</v>
      </c>
    </row>
    <row r="703" spans="1:14">
      <c r="A703" s="707">
        <v>2024</v>
      </c>
      <c r="B703" s="707">
        <v>3</v>
      </c>
      <c r="D703" s="707" t="s">
        <v>16158</v>
      </c>
      <c r="E703" s="707" t="s">
        <v>99</v>
      </c>
      <c r="F703" s="707" t="str">
        <f>VLOOKUP(E703,'HS Code'!$L$4:$O$65,2,0)</f>
        <v>Petroleum</v>
      </c>
      <c r="G703" s="707" t="s">
        <v>16075</v>
      </c>
      <c r="H703" s="707" t="s">
        <v>16076</v>
      </c>
      <c r="I703" s="707" t="s">
        <v>16077</v>
      </c>
      <c r="J703" s="708">
        <v>56</v>
      </c>
      <c r="K703" s="708">
        <v>56</v>
      </c>
      <c r="L703" s="708">
        <v>241928.58</v>
      </c>
      <c r="M703" s="707" t="s">
        <v>16145</v>
      </c>
      <c r="N703" s="707" t="s">
        <v>16070</v>
      </c>
    </row>
    <row r="704" spans="1:14">
      <c r="A704" s="707">
        <v>2024</v>
      </c>
      <c r="B704" s="707">
        <v>3</v>
      </c>
      <c r="D704" s="707" t="s">
        <v>16129</v>
      </c>
      <c r="E704" s="707" t="s">
        <v>99</v>
      </c>
      <c r="F704" s="707" t="str">
        <f>VLOOKUP(E704,'HS Code'!$L$4:$O$65,2,0)</f>
        <v>Petroleum</v>
      </c>
      <c r="G704" s="707" t="s">
        <v>16075</v>
      </c>
      <c r="H704" s="707" t="s">
        <v>16076</v>
      </c>
      <c r="I704" s="707" t="s">
        <v>16077</v>
      </c>
      <c r="J704" s="708">
        <v>346.5</v>
      </c>
      <c r="K704" s="708">
        <v>346.5</v>
      </c>
      <c r="L704" s="708">
        <v>1133613.08</v>
      </c>
      <c r="M704" s="707" t="s">
        <v>16145</v>
      </c>
      <c r="N704" s="707" t="s">
        <v>16070</v>
      </c>
    </row>
    <row r="705" spans="1:16">
      <c r="A705" s="707">
        <v>2024</v>
      </c>
      <c r="B705" s="707">
        <v>3</v>
      </c>
      <c r="D705" s="707" t="s">
        <v>16156</v>
      </c>
      <c r="E705" s="707" t="s">
        <v>28</v>
      </c>
      <c r="F705" s="707" t="str">
        <f>VLOOKUP(E705,'HS Code'!$L$4:$O$65,2,0)</f>
        <v>Coal and Coke</v>
      </c>
      <c r="G705" s="707" t="s">
        <v>16143</v>
      </c>
      <c r="H705" s="707" t="s">
        <v>16126</v>
      </c>
      <c r="I705" s="707" t="s">
        <v>10899</v>
      </c>
      <c r="J705" s="708">
        <v>6400</v>
      </c>
      <c r="K705" s="708">
        <v>6400</v>
      </c>
      <c r="L705" s="708">
        <v>714006.54</v>
      </c>
      <c r="M705" s="707" t="s">
        <v>16145</v>
      </c>
      <c r="N705" s="707" t="s">
        <v>16070</v>
      </c>
    </row>
    <row r="706" spans="1:16">
      <c r="A706" s="707">
        <v>2024</v>
      </c>
      <c r="B706" s="707">
        <v>3</v>
      </c>
      <c r="D706" s="707" t="s">
        <v>16156</v>
      </c>
      <c r="E706" s="707" t="s">
        <v>16</v>
      </c>
      <c r="F706" s="707" t="str">
        <f>VLOOKUP(E706,'HS Code'!$L$4:$O$65,2,0)</f>
        <v>Coal and Coke</v>
      </c>
      <c r="G706" s="707" t="s">
        <v>16194</v>
      </c>
      <c r="H706" s="707" t="s">
        <v>16126</v>
      </c>
      <c r="I706" s="707" t="s">
        <v>10899</v>
      </c>
      <c r="J706" s="708">
        <v>24000</v>
      </c>
      <c r="K706" s="708">
        <v>24000</v>
      </c>
      <c r="L706" s="708">
        <v>1713615.69</v>
      </c>
      <c r="M706" s="707" t="s">
        <v>16145</v>
      </c>
      <c r="N706" s="707" t="s">
        <v>16070</v>
      </c>
    </row>
    <row r="707" spans="1:16">
      <c r="A707" s="707">
        <v>2024</v>
      </c>
      <c r="B707" s="707">
        <v>3</v>
      </c>
      <c r="D707" s="707" t="s">
        <v>16161</v>
      </c>
      <c r="E707" s="707" t="s">
        <v>135</v>
      </c>
      <c r="F707" s="707">
        <f>VLOOKUP(E707,'HS Code'!$L$4:$O$65,2,0)</f>
        <v>0</v>
      </c>
      <c r="G707" s="707" t="s">
        <v>16195</v>
      </c>
      <c r="H707" s="707" t="s">
        <v>16076</v>
      </c>
      <c r="I707" s="707" t="s">
        <v>10899</v>
      </c>
      <c r="J707" s="708">
        <v>12000</v>
      </c>
      <c r="K707" s="708">
        <v>12000</v>
      </c>
      <c r="L707" s="708">
        <v>1355806.4</v>
      </c>
      <c r="M707" s="707" t="s">
        <v>16145</v>
      </c>
      <c r="N707" s="707" t="s">
        <v>16070</v>
      </c>
    </row>
    <row r="708" spans="1:16">
      <c r="A708" s="707">
        <v>2024</v>
      </c>
      <c r="B708" s="707">
        <v>3</v>
      </c>
      <c r="D708" s="707" t="s">
        <v>16124</v>
      </c>
      <c r="E708" s="707" t="s">
        <v>101</v>
      </c>
      <c r="F708" s="707" t="str">
        <f>VLOOKUP(E708,'HS Code'!$L$4:$O$65,2,0)</f>
        <v>Petroleum</v>
      </c>
      <c r="G708" s="707" t="s">
        <v>16078</v>
      </c>
      <c r="H708" s="707" t="s">
        <v>16076</v>
      </c>
      <c r="I708" s="707" t="s">
        <v>10899</v>
      </c>
      <c r="J708" s="708">
        <v>1</v>
      </c>
      <c r="K708" s="708">
        <v>1</v>
      </c>
      <c r="L708" s="708">
        <v>311.29000000000002</v>
      </c>
      <c r="M708" s="707" t="s">
        <v>16145</v>
      </c>
      <c r="N708" s="707" t="s">
        <v>16070</v>
      </c>
    </row>
    <row r="709" spans="1:16">
      <c r="A709" s="707">
        <v>2024</v>
      </c>
      <c r="B709" s="707">
        <v>3</v>
      </c>
      <c r="D709" s="707" t="s">
        <v>16144</v>
      </c>
      <c r="E709" s="707" t="s">
        <v>101</v>
      </c>
      <c r="F709" s="707" t="str">
        <f>VLOOKUP(E709,'HS Code'!$L$4:$O$65,2,0)</f>
        <v>Petroleum</v>
      </c>
      <c r="G709" s="707" t="s">
        <v>16078</v>
      </c>
      <c r="H709" s="707" t="s">
        <v>16076</v>
      </c>
      <c r="I709" s="707" t="s">
        <v>10899</v>
      </c>
      <c r="J709" s="708">
        <v>400</v>
      </c>
      <c r="K709" s="708">
        <v>400</v>
      </c>
      <c r="L709" s="708">
        <v>22000</v>
      </c>
      <c r="M709" s="707" t="s">
        <v>16145</v>
      </c>
      <c r="N709" s="707" t="s">
        <v>16070</v>
      </c>
    </row>
    <row r="710" spans="1:16">
      <c r="A710" s="707">
        <v>2024</v>
      </c>
      <c r="B710" s="707">
        <v>3</v>
      </c>
      <c r="D710" s="707" t="s">
        <v>16146</v>
      </c>
      <c r="E710" s="707" t="s">
        <v>83</v>
      </c>
      <c r="F710" s="707" t="str">
        <f>VLOOKUP(E710,'HS Code'!$L$4:$O$65,2,0)</f>
        <v>Petroleum</v>
      </c>
      <c r="G710" s="707" t="s">
        <v>16131</v>
      </c>
      <c r="H710" s="707" t="s">
        <v>16076</v>
      </c>
      <c r="I710" s="707" t="s">
        <v>16077</v>
      </c>
      <c r="J710" s="708">
        <v>35476</v>
      </c>
      <c r="K710" s="708">
        <v>35476</v>
      </c>
      <c r="L710" s="708">
        <v>4831112.46</v>
      </c>
      <c r="M710" s="707" t="s">
        <v>16145</v>
      </c>
      <c r="N710" s="707" t="s">
        <v>16070</v>
      </c>
    </row>
    <row r="711" spans="1:16">
      <c r="A711" s="707">
        <v>2024</v>
      </c>
      <c r="B711" s="707">
        <v>3</v>
      </c>
      <c r="D711" s="707" t="s">
        <v>16196</v>
      </c>
      <c r="E711" s="707" t="s">
        <v>99</v>
      </c>
      <c r="F711" s="707" t="str">
        <f>VLOOKUP(E711,'HS Code'!$L$4:$O$65,2,0)</f>
        <v>Petroleum</v>
      </c>
      <c r="G711" s="707" t="s">
        <v>16075</v>
      </c>
      <c r="H711" s="707" t="s">
        <v>16076</v>
      </c>
      <c r="I711" s="707" t="s">
        <v>16077</v>
      </c>
      <c r="J711" s="708">
        <v>2440</v>
      </c>
      <c r="K711" s="708">
        <v>2196</v>
      </c>
      <c r="L711" s="708">
        <v>931784.6</v>
      </c>
      <c r="M711" s="707" t="s">
        <v>16145</v>
      </c>
      <c r="N711" s="707" t="s">
        <v>16070</v>
      </c>
    </row>
    <row r="712" spans="1:16">
      <c r="A712" s="707">
        <v>2024</v>
      </c>
      <c r="B712" s="707">
        <v>3</v>
      </c>
      <c r="D712" s="707" t="s">
        <v>16161</v>
      </c>
      <c r="E712" s="707" t="s">
        <v>135</v>
      </c>
      <c r="F712" s="707">
        <f>VLOOKUP(E712,'HS Code'!$L$4:$O$65,2,0)</f>
        <v>0</v>
      </c>
      <c r="G712" s="707" t="s">
        <v>16195</v>
      </c>
      <c r="H712" s="707" t="s">
        <v>16076</v>
      </c>
      <c r="I712" s="707" t="s">
        <v>10899</v>
      </c>
      <c r="J712" s="708">
        <v>22000</v>
      </c>
      <c r="K712" s="708">
        <v>22000</v>
      </c>
      <c r="L712" s="708">
        <v>2527249.02</v>
      </c>
      <c r="M712" s="707" t="s">
        <v>16145</v>
      </c>
      <c r="N712" s="707" t="s">
        <v>16070</v>
      </c>
    </row>
    <row r="713" spans="1:16">
      <c r="A713" s="707">
        <v>2024</v>
      </c>
      <c r="B713" s="707">
        <v>3</v>
      </c>
      <c r="D713" s="707" t="s">
        <v>16153</v>
      </c>
      <c r="E713" s="707" t="s">
        <v>101</v>
      </c>
      <c r="F713" s="707" t="str">
        <f>VLOOKUP(E713,'HS Code'!$L$4:$O$65,2,0)</f>
        <v>Petroleum</v>
      </c>
      <c r="G713" s="707" t="s">
        <v>16078</v>
      </c>
      <c r="H713" s="707" t="s">
        <v>16076</v>
      </c>
      <c r="I713" s="707" t="s">
        <v>10899</v>
      </c>
      <c r="J713" s="708">
        <v>2</v>
      </c>
      <c r="K713" s="708">
        <v>2</v>
      </c>
      <c r="L713" s="708">
        <v>11341.28</v>
      </c>
      <c r="M713" s="707" t="s">
        <v>16145</v>
      </c>
      <c r="N713" s="707" t="s">
        <v>16070</v>
      </c>
    </row>
    <row r="714" spans="1:16">
      <c r="A714" s="707">
        <v>2024</v>
      </c>
      <c r="B714" s="707">
        <v>3</v>
      </c>
      <c r="D714" s="707" t="s">
        <v>16148</v>
      </c>
      <c r="E714" s="707" t="s">
        <v>92</v>
      </c>
      <c r="F714" s="707" t="str">
        <f>VLOOKUP(E714,'HS Code'!$L$4:$O$65,2,0)</f>
        <v>Petroleum</v>
      </c>
      <c r="G714" s="707" t="s">
        <v>16133</v>
      </c>
      <c r="H714" s="707" t="s">
        <v>16076</v>
      </c>
      <c r="I714" s="707" t="s">
        <v>16077</v>
      </c>
      <c r="J714" s="708">
        <v>327765</v>
      </c>
      <c r="K714" s="708">
        <v>327765</v>
      </c>
      <c r="L714" s="708">
        <v>33608215.350000001</v>
      </c>
      <c r="M714" s="707" t="s">
        <v>16145</v>
      </c>
      <c r="N714" s="707" t="s">
        <v>16070</v>
      </c>
    </row>
    <row r="715" spans="1:16">
      <c r="A715" s="707">
        <v>2024</v>
      </c>
      <c r="B715" s="707">
        <v>3</v>
      </c>
      <c r="D715" s="707" t="s">
        <v>16103</v>
      </c>
      <c r="E715" s="707" t="s">
        <v>99</v>
      </c>
      <c r="F715" s="707" t="str">
        <f>VLOOKUP(E715,'HS Code'!$L$4:$O$65,2,0)</f>
        <v>Petroleum</v>
      </c>
      <c r="G715" s="707" t="s">
        <v>16075</v>
      </c>
      <c r="H715" s="707" t="s">
        <v>16076</v>
      </c>
      <c r="I715" s="707" t="s">
        <v>16077</v>
      </c>
      <c r="J715" s="708">
        <v>7625</v>
      </c>
      <c r="K715" s="708">
        <v>7625</v>
      </c>
      <c r="L715" s="708">
        <v>1735243.87</v>
      </c>
      <c r="M715" s="707" t="s">
        <v>16069</v>
      </c>
      <c r="N715" s="707" t="s">
        <v>16070</v>
      </c>
      <c r="P715" s="709">
        <f t="shared" ref="P715:P778" si="9">L715/J715</f>
        <v>227.57296655737707</v>
      </c>
    </row>
    <row r="716" spans="1:16">
      <c r="A716" s="707">
        <v>2024</v>
      </c>
      <c r="B716" s="707">
        <v>4</v>
      </c>
      <c r="D716" s="707" t="s">
        <v>16074</v>
      </c>
      <c r="E716" s="707" t="s">
        <v>159</v>
      </c>
      <c r="F716" s="707">
        <f>VLOOKUP(E716,'HS Code'!$L$4:$O$65,2,0)</f>
        <v>0</v>
      </c>
      <c r="G716" s="707" t="s">
        <v>16083</v>
      </c>
      <c r="H716" s="707" t="s">
        <v>16073</v>
      </c>
      <c r="I716" s="707" t="s">
        <v>10899</v>
      </c>
      <c r="J716" s="708">
        <v>495572</v>
      </c>
      <c r="K716" s="708">
        <v>495572</v>
      </c>
      <c r="L716" s="708">
        <v>34421666.200000003</v>
      </c>
      <c r="M716" s="707" t="s">
        <v>16069</v>
      </c>
      <c r="N716" s="707" t="s">
        <v>16070</v>
      </c>
      <c r="P716" s="709">
        <f t="shared" si="9"/>
        <v>69.458456490681485</v>
      </c>
    </row>
    <row r="717" spans="1:16">
      <c r="A717" s="707">
        <v>2024</v>
      </c>
      <c r="B717" s="707">
        <v>4</v>
      </c>
      <c r="D717" s="707" t="s">
        <v>16074</v>
      </c>
      <c r="E717" s="707" t="s">
        <v>159</v>
      </c>
      <c r="F717" s="707">
        <f>VLOOKUP(E717,'HS Code'!$L$4:$O$65,2,0)</f>
        <v>0</v>
      </c>
      <c r="G717" s="707" t="s">
        <v>16083</v>
      </c>
      <c r="H717" s="707" t="s">
        <v>16073</v>
      </c>
      <c r="I717" s="707" t="s">
        <v>10899</v>
      </c>
      <c r="J717" s="708">
        <v>2897980</v>
      </c>
      <c r="K717" s="708">
        <v>2897980</v>
      </c>
      <c r="L717" s="708">
        <v>204313068.59999999</v>
      </c>
      <c r="M717" s="707" t="s">
        <v>16069</v>
      </c>
      <c r="N717" s="707" t="s">
        <v>16070</v>
      </c>
      <c r="P717" s="709">
        <f t="shared" si="9"/>
        <v>70.501890489237326</v>
      </c>
    </row>
    <row r="718" spans="1:16">
      <c r="A718" s="707">
        <v>2024</v>
      </c>
      <c r="B718" s="707">
        <v>4</v>
      </c>
      <c r="D718" s="707" t="s">
        <v>16104</v>
      </c>
      <c r="E718" s="707" t="s">
        <v>159</v>
      </c>
      <c r="F718" s="707">
        <f>VLOOKUP(E718,'HS Code'!$L$4:$O$65,2,0)</f>
        <v>0</v>
      </c>
      <c r="G718" s="707" t="s">
        <v>16083</v>
      </c>
      <c r="H718" s="707" t="s">
        <v>16073</v>
      </c>
      <c r="I718" s="707" t="s">
        <v>10899</v>
      </c>
      <c r="J718" s="708">
        <v>498349</v>
      </c>
      <c r="K718" s="708">
        <v>498349</v>
      </c>
      <c r="L718" s="708">
        <v>29779359.300000001</v>
      </c>
      <c r="M718" s="707" t="s">
        <v>16069</v>
      </c>
      <c r="N718" s="707" t="s">
        <v>16070</v>
      </c>
      <c r="P718" s="709">
        <f t="shared" si="9"/>
        <v>59.756033021035464</v>
      </c>
    </row>
    <row r="719" spans="1:16">
      <c r="A719" s="707">
        <v>2024</v>
      </c>
      <c r="B719" s="707">
        <v>4</v>
      </c>
      <c r="D719" s="707" t="s">
        <v>16110</v>
      </c>
      <c r="E719" s="707" t="s">
        <v>159</v>
      </c>
      <c r="F719" s="707">
        <f>VLOOKUP(E719,'HS Code'!$L$4:$O$65,2,0)</f>
        <v>0</v>
      </c>
      <c r="G719" s="707" t="s">
        <v>16083</v>
      </c>
      <c r="H719" s="707" t="s">
        <v>16073</v>
      </c>
      <c r="I719" s="707" t="s">
        <v>10899</v>
      </c>
      <c r="J719" s="708">
        <v>600000</v>
      </c>
      <c r="K719" s="708">
        <v>600000</v>
      </c>
      <c r="L719" s="708">
        <v>42741495.700000003</v>
      </c>
      <c r="M719" s="707" t="s">
        <v>16069</v>
      </c>
      <c r="N719" s="707" t="s">
        <v>16070</v>
      </c>
      <c r="P719" s="709">
        <f t="shared" si="9"/>
        <v>71.235826166666669</v>
      </c>
    </row>
    <row r="720" spans="1:16">
      <c r="A720" s="707">
        <v>2024</v>
      </c>
      <c r="B720" s="707">
        <v>4</v>
      </c>
      <c r="D720" s="707" t="s">
        <v>16120</v>
      </c>
      <c r="E720" s="707" t="s">
        <v>159</v>
      </c>
      <c r="F720" s="707">
        <f>VLOOKUP(E720,'HS Code'!$L$4:$O$65,2,0)</f>
        <v>0</v>
      </c>
      <c r="G720" s="707" t="s">
        <v>16083</v>
      </c>
      <c r="H720" s="707" t="s">
        <v>16073</v>
      </c>
      <c r="I720" s="707" t="s">
        <v>10899</v>
      </c>
      <c r="J720" s="708">
        <v>495020</v>
      </c>
      <c r="K720" s="708">
        <v>495020</v>
      </c>
      <c r="L720" s="708">
        <v>29198073.899999999</v>
      </c>
      <c r="M720" s="707" t="s">
        <v>16069</v>
      </c>
      <c r="N720" s="707" t="s">
        <v>16070</v>
      </c>
      <c r="P720" s="709">
        <f t="shared" si="9"/>
        <v>58.983624702032238</v>
      </c>
    </row>
    <row r="721" spans="1:16">
      <c r="A721" s="707">
        <v>2024</v>
      </c>
      <c r="B721" s="707">
        <v>4</v>
      </c>
      <c r="D721" s="707" t="s">
        <v>16074</v>
      </c>
      <c r="E721" s="707" t="s">
        <v>54</v>
      </c>
      <c r="F721" s="707" t="str">
        <f>VLOOKUP(E721,'HS Code'!$L$4:$O$65,2,0)</f>
        <v>Oils</v>
      </c>
      <c r="G721" s="707" t="s">
        <v>16109</v>
      </c>
      <c r="H721" s="707" t="s">
        <v>16073</v>
      </c>
      <c r="I721" s="707" t="s">
        <v>10899</v>
      </c>
      <c r="J721" s="708">
        <v>2085</v>
      </c>
      <c r="K721" s="708">
        <v>2085</v>
      </c>
      <c r="L721" s="708">
        <v>196007.13</v>
      </c>
      <c r="M721" s="707" t="s">
        <v>16069</v>
      </c>
      <c r="N721" s="707" t="s">
        <v>16070</v>
      </c>
      <c r="P721" s="709">
        <f t="shared" si="9"/>
        <v>94.008215827338134</v>
      </c>
    </row>
    <row r="722" spans="1:16">
      <c r="A722" s="707">
        <v>2024</v>
      </c>
      <c r="B722" s="707">
        <v>4</v>
      </c>
      <c r="D722" s="707" t="s">
        <v>16074</v>
      </c>
      <c r="E722" s="707" t="s">
        <v>80</v>
      </c>
      <c r="F722" s="707" t="str">
        <f>VLOOKUP(E722,'HS Code'!$L$4:$O$65,2,0)</f>
        <v>Petroleum</v>
      </c>
      <c r="G722" s="707" t="s">
        <v>16090</v>
      </c>
      <c r="H722" s="707" t="s">
        <v>16076</v>
      </c>
      <c r="I722" s="707" t="s">
        <v>16077</v>
      </c>
      <c r="J722" s="708">
        <v>100690</v>
      </c>
      <c r="K722" s="708">
        <v>100690</v>
      </c>
      <c r="L722" s="708">
        <v>13624720.119999999</v>
      </c>
      <c r="M722" s="707" t="s">
        <v>16069</v>
      </c>
      <c r="N722" s="707" t="s">
        <v>16070</v>
      </c>
      <c r="P722" s="709">
        <f t="shared" si="9"/>
        <v>135.31353778925413</v>
      </c>
    </row>
    <row r="723" spans="1:16">
      <c r="A723" s="707">
        <v>2024</v>
      </c>
      <c r="B723" s="707">
        <v>4</v>
      </c>
      <c r="D723" s="707" t="s">
        <v>16074</v>
      </c>
      <c r="E723" s="707" t="s">
        <v>99</v>
      </c>
      <c r="F723" s="707" t="str">
        <f>VLOOKUP(E723,'HS Code'!$L$4:$O$65,2,0)</f>
        <v>Petroleum</v>
      </c>
      <c r="G723" s="707" t="s">
        <v>16075</v>
      </c>
      <c r="H723" s="707" t="s">
        <v>16076</v>
      </c>
      <c r="I723" s="707" t="s">
        <v>16077</v>
      </c>
      <c r="J723" s="708">
        <v>78194.94</v>
      </c>
      <c r="K723" s="708">
        <v>78194.94</v>
      </c>
      <c r="L723" s="708">
        <v>10722587.439999999</v>
      </c>
      <c r="M723" s="707" t="s">
        <v>16069</v>
      </c>
      <c r="N723" s="707" t="s">
        <v>16070</v>
      </c>
      <c r="P723" s="709">
        <f t="shared" si="9"/>
        <v>137.12635932708687</v>
      </c>
    </row>
    <row r="724" spans="1:16">
      <c r="A724" s="707">
        <v>2024</v>
      </c>
      <c r="B724" s="707">
        <v>4</v>
      </c>
      <c r="D724" s="707" t="s">
        <v>16074</v>
      </c>
      <c r="E724" s="707" t="s">
        <v>101</v>
      </c>
      <c r="F724" s="707" t="str">
        <f>VLOOKUP(E724,'HS Code'!$L$4:$O$65,2,0)</f>
        <v>Petroleum</v>
      </c>
      <c r="G724" s="707" t="s">
        <v>16078</v>
      </c>
      <c r="H724" s="707" t="s">
        <v>16076</v>
      </c>
      <c r="I724" s="707" t="s">
        <v>10899</v>
      </c>
      <c r="J724" s="708">
        <v>2793</v>
      </c>
      <c r="K724" s="708">
        <v>2793</v>
      </c>
      <c r="L724" s="708">
        <v>450115.08</v>
      </c>
      <c r="M724" s="707" t="s">
        <v>16069</v>
      </c>
      <c r="N724" s="707" t="s">
        <v>16070</v>
      </c>
      <c r="P724" s="709">
        <f t="shared" si="9"/>
        <v>161.1582814178303</v>
      </c>
    </row>
    <row r="725" spans="1:16">
      <c r="A725" s="707">
        <v>2024</v>
      </c>
      <c r="B725" s="707">
        <v>4</v>
      </c>
      <c r="D725" s="707" t="s">
        <v>16074</v>
      </c>
      <c r="E725" s="707" t="s">
        <v>107</v>
      </c>
      <c r="F725" s="707" t="str">
        <f>VLOOKUP(E725,'HS Code'!$L$4:$O$65,2,0)</f>
        <v>Petroleum</v>
      </c>
      <c r="G725" s="707" t="s">
        <v>16105</v>
      </c>
      <c r="H725" s="707" t="s">
        <v>16076</v>
      </c>
      <c r="I725" s="707" t="s">
        <v>16077</v>
      </c>
      <c r="J725" s="708">
        <v>60400</v>
      </c>
      <c r="K725" s="708">
        <v>60400</v>
      </c>
      <c r="L725" s="708">
        <v>8153170.7199999997</v>
      </c>
      <c r="M725" s="707" t="s">
        <v>16069</v>
      </c>
      <c r="N725" s="707" t="s">
        <v>16070</v>
      </c>
      <c r="P725" s="709">
        <f t="shared" si="9"/>
        <v>134.9862701986755</v>
      </c>
    </row>
    <row r="726" spans="1:16">
      <c r="A726" s="707">
        <v>2024</v>
      </c>
      <c r="B726" s="707">
        <v>4</v>
      </c>
      <c r="D726" s="707" t="s">
        <v>16074</v>
      </c>
      <c r="E726" s="707" t="s">
        <v>111</v>
      </c>
      <c r="F726" s="707" t="str">
        <f>VLOOKUP(E726,'HS Code'!$L$4:$O$65,2,0)</f>
        <v>Petroleum</v>
      </c>
      <c r="G726" s="707" t="s">
        <v>16080</v>
      </c>
      <c r="H726" s="707" t="s">
        <v>16076</v>
      </c>
      <c r="I726" s="707" t="s">
        <v>16077</v>
      </c>
      <c r="J726" s="708">
        <v>535280</v>
      </c>
      <c r="K726" s="708">
        <v>535280</v>
      </c>
      <c r="L726" s="708">
        <v>75419608.769999996</v>
      </c>
      <c r="M726" s="707" t="s">
        <v>16069</v>
      </c>
      <c r="N726" s="707" t="s">
        <v>16070</v>
      </c>
      <c r="P726" s="709">
        <f t="shared" si="9"/>
        <v>140.89749060304885</v>
      </c>
    </row>
    <row r="727" spans="1:16">
      <c r="A727" s="707">
        <v>2024</v>
      </c>
      <c r="B727" s="707">
        <v>4</v>
      </c>
      <c r="D727" s="707" t="s">
        <v>16074</v>
      </c>
      <c r="E727" s="707" t="s">
        <v>113</v>
      </c>
      <c r="F727" s="707" t="str">
        <f>VLOOKUP(E727,'HS Code'!$L$4:$O$65,2,0)</f>
        <v>Petroleum</v>
      </c>
      <c r="G727" s="707" t="s">
        <v>16081</v>
      </c>
      <c r="H727" s="707" t="s">
        <v>16076</v>
      </c>
      <c r="I727" s="707" t="s">
        <v>16077</v>
      </c>
      <c r="J727" s="708">
        <v>134230</v>
      </c>
      <c r="K727" s="708">
        <v>134230</v>
      </c>
      <c r="L727" s="708">
        <v>12582154.619999999</v>
      </c>
      <c r="M727" s="707" t="s">
        <v>16069</v>
      </c>
      <c r="N727" s="707" t="s">
        <v>16070</v>
      </c>
      <c r="P727" s="709">
        <f t="shared" si="9"/>
        <v>93.735786485882429</v>
      </c>
    </row>
    <row r="728" spans="1:16">
      <c r="A728" s="707">
        <v>2024</v>
      </c>
      <c r="B728" s="707">
        <v>4</v>
      </c>
      <c r="D728" s="707" t="s">
        <v>16074</v>
      </c>
      <c r="E728" s="707" t="s">
        <v>141</v>
      </c>
      <c r="F728" s="707">
        <f>VLOOKUP(E728,'HS Code'!$L$4:$O$65,2,0)</f>
        <v>0</v>
      </c>
      <c r="G728" s="707" t="s">
        <v>16197</v>
      </c>
      <c r="H728" s="707" t="s">
        <v>16126</v>
      </c>
      <c r="I728" s="707" t="s">
        <v>10899</v>
      </c>
      <c r="J728" s="708">
        <v>2950</v>
      </c>
      <c r="K728" s="708">
        <v>2950</v>
      </c>
      <c r="L728" s="708">
        <v>191176.24</v>
      </c>
      <c r="M728" s="707" t="s">
        <v>16069</v>
      </c>
      <c r="N728" s="707" t="s">
        <v>16070</v>
      </c>
      <c r="P728" s="709">
        <f t="shared" si="9"/>
        <v>64.805505084745761</v>
      </c>
    </row>
    <row r="729" spans="1:16">
      <c r="A729" s="707">
        <v>2024</v>
      </c>
      <c r="B729" s="707">
        <v>4</v>
      </c>
      <c r="D729" s="707" t="s">
        <v>16074</v>
      </c>
      <c r="E729" s="707" t="s">
        <v>145</v>
      </c>
      <c r="F729" s="707">
        <f>VLOOKUP(E729,'HS Code'!$L$4:$O$65,2,0)</f>
        <v>0</v>
      </c>
      <c r="G729" s="707" t="s">
        <v>16094</v>
      </c>
      <c r="H729" s="707" t="s">
        <v>16073</v>
      </c>
      <c r="I729" s="707" t="s">
        <v>10899</v>
      </c>
      <c r="J729" s="708">
        <v>42048</v>
      </c>
      <c r="K729" s="708">
        <v>42048</v>
      </c>
      <c r="L729" s="708">
        <v>7417897.29</v>
      </c>
      <c r="M729" s="707" t="s">
        <v>16069</v>
      </c>
      <c r="N729" s="707" t="s">
        <v>16070</v>
      </c>
      <c r="P729" s="709">
        <f t="shared" si="9"/>
        <v>176.41498501712329</v>
      </c>
    </row>
    <row r="730" spans="1:16">
      <c r="A730" s="707">
        <v>2024</v>
      </c>
      <c r="B730" s="707">
        <v>4</v>
      </c>
      <c r="D730" s="707" t="s">
        <v>16150</v>
      </c>
      <c r="E730" s="707" t="s">
        <v>101</v>
      </c>
      <c r="F730" s="707" t="str">
        <f>VLOOKUP(E730,'HS Code'!$L$4:$O$65,2,0)</f>
        <v>Petroleum</v>
      </c>
      <c r="G730" s="707" t="s">
        <v>16078</v>
      </c>
      <c r="H730" s="707" t="s">
        <v>16076</v>
      </c>
      <c r="I730" s="707" t="s">
        <v>10899</v>
      </c>
      <c r="J730" s="708">
        <v>20.56</v>
      </c>
      <c r="K730" s="708">
        <v>20.56</v>
      </c>
      <c r="L730" s="708">
        <v>330727.62</v>
      </c>
      <c r="M730" s="707" t="s">
        <v>16069</v>
      </c>
      <c r="N730" s="707" t="s">
        <v>16070</v>
      </c>
      <c r="P730" s="709">
        <f t="shared" si="9"/>
        <v>16085.973735408561</v>
      </c>
    </row>
    <row r="731" spans="1:16">
      <c r="A731" s="707">
        <v>2024</v>
      </c>
      <c r="B731" s="707">
        <v>4</v>
      </c>
      <c r="D731" s="707" t="s">
        <v>16085</v>
      </c>
      <c r="E731" s="707" t="s">
        <v>99</v>
      </c>
      <c r="F731" s="707" t="str">
        <f>VLOOKUP(E731,'HS Code'!$L$4:$O$65,2,0)</f>
        <v>Petroleum</v>
      </c>
      <c r="G731" s="707" t="s">
        <v>16075</v>
      </c>
      <c r="H731" s="707" t="s">
        <v>16076</v>
      </c>
      <c r="I731" s="707" t="s">
        <v>16077</v>
      </c>
      <c r="J731" s="708">
        <v>466.95400000000001</v>
      </c>
      <c r="K731" s="708">
        <v>466.95400000000001</v>
      </c>
      <c r="L731" s="708">
        <v>487777.61</v>
      </c>
      <c r="M731" s="707" t="s">
        <v>16069</v>
      </c>
      <c r="N731" s="707" t="s">
        <v>16070</v>
      </c>
      <c r="P731" s="709">
        <f t="shared" si="9"/>
        <v>1044.5945639185015</v>
      </c>
    </row>
    <row r="732" spans="1:16">
      <c r="A732" s="707">
        <v>2024</v>
      </c>
      <c r="B732" s="707">
        <v>4</v>
      </c>
      <c r="D732" s="707" t="s">
        <v>16085</v>
      </c>
      <c r="E732" s="707" t="s">
        <v>101</v>
      </c>
      <c r="F732" s="707" t="str">
        <f>VLOOKUP(E732,'HS Code'!$L$4:$O$65,2,0)</f>
        <v>Petroleum</v>
      </c>
      <c r="G732" s="707" t="s">
        <v>16078</v>
      </c>
      <c r="H732" s="707" t="s">
        <v>16076</v>
      </c>
      <c r="I732" s="707" t="s">
        <v>10899</v>
      </c>
      <c r="J732" s="708">
        <v>110.02</v>
      </c>
      <c r="K732" s="708">
        <v>110.02</v>
      </c>
      <c r="L732" s="708">
        <v>245685.56</v>
      </c>
      <c r="M732" s="707" t="s">
        <v>16069</v>
      </c>
      <c r="N732" s="707" t="s">
        <v>16070</v>
      </c>
      <c r="P732" s="709">
        <f t="shared" si="9"/>
        <v>2233.0990728958373</v>
      </c>
    </row>
    <row r="733" spans="1:16">
      <c r="A733" s="707">
        <v>2024</v>
      </c>
      <c r="B733" s="707">
        <v>4</v>
      </c>
      <c r="D733" s="707" t="s">
        <v>16066</v>
      </c>
      <c r="E733" s="707" t="s">
        <v>42</v>
      </c>
      <c r="F733" s="707" t="str">
        <f>VLOOKUP(E733,'HS Code'!$L$4:$O$65,2,0)</f>
        <v>Oils</v>
      </c>
      <c r="G733" s="707" t="s">
        <v>16088</v>
      </c>
      <c r="H733" s="707" t="s">
        <v>16073</v>
      </c>
      <c r="I733" s="707" t="s">
        <v>10899</v>
      </c>
      <c r="J733" s="708">
        <v>50400</v>
      </c>
      <c r="K733" s="708">
        <v>50400</v>
      </c>
      <c r="L733" s="708">
        <v>8068453.6900000004</v>
      </c>
      <c r="M733" s="707" t="s">
        <v>16069</v>
      </c>
      <c r="N733" s="707" t="s">
        <v>16070</v>
      </c>
      <c r="P733" s="709">
        <f t="shared" si="9"/>
        <v>160.08836686507937</v>
      </c>
    </row>
    <row r="734" spans="1:16">
      <c r="A734" s="707">
        <v>2024</v>
      </c>
      <c r="B734" s="707">
        <v>4</v>
      </c>
      <c r="D734" s="707" t="s">
        <v>16066</v>
      </c>
      <c r="E734" s="707" t="s">
        <v>48</v>
      </c>
      <c r="F734" s="707" t="str">
        <f>VLOOKUP(E734,'HS Code'!$L$4:$O$65,2,0)</f>
        <v>Oils</v>
      </c>
      <c r="G734" s="707" t="s">
        <v>16089</v>
      </c>
      <c r="H734" s="707" t="s">
        <v>16073</v>
      </c>
      <c r="I734" s="707" t="s">
        <v>10899</v>
      </c>
      <c r="J734" s="708">
        <v>75600</v>
      </c>
      <c r="K734" s="708">
        <v>75600</v>
      </c>
      <c r="L734" s="708">
        <v>12195830.9</v>
      </c>
      <c r="M734" s="707" t="s">
        <v>16069</v>
      </c>
      <c r="N734" s="707" t="s">
        <v>16070</v>
      </c>
      <c r="P734" s="709">
        <f t="shared" si="9"/>
        <v>161.32051455026456</v>
      </c>
    </row>
    <row r="735" spans="1:16">
      <c r="A735" s="707">
        <v>2024</v>
      </c>
      <c r="B735" s="707">
        <v>4</v>
      </c>
      <c r="D735" s="707" t="s">
        <v>16066</v>
      </c>
      <c r="E735" s="707" t="s">
        <v>76</v>
      </c>
      <c r="F735" s="707" t="str">
        <f>VLOOKUP(E735,'HS Code'!$L$4:$O$65,2,0)</f>
        <v>Petroleum</v>
      </c>
      <c r="G735" s="707" t="s">
        <v>16099</v>
      </c>
      <c r="H735" s="707" t="s">
        <v>16076</v>
      </c>
      <c r="I735" s="707" t="s">
        <v>16077</v>
      </c>
      <c r="J735" s="708">
        <v>12000</v>
      </c>
      <c r="K735" s="708">
        <v>12000</v>
      </c>
      <c r="L735" s="708">
        <v>3464677.42</v>
      </c>
      <c r="M735" s="707" t="s">
        <v>16069</v>
      </c>
      <c r="N735" s="707" t="s">
        <v>16070</v>
      </c>
      <c r="P735" s="709">
        <f t="shared" si="9"/>
        <v>288.72311833333333</v>
      </c>
    </row>
    <row r="736" spans="1:16">
      <c r="A736" s="707">
        <v>2024</v>
      </c>
      <c r="B736" s="707">
        <v>4</v>
      </c>
      <c r="D736" s="707" t="s">
        <v>16066</v>
      </c>
      <c r="E736" s="707" t="s">
        <v>86</v>
      </c>
      <c r="F736" s="707" t="str">
        <f>VLOOKUP(E736,'HS Code'!$L$4:$O$65,2,0)</f>
        <v>Petroleum</v>
      </c>
      <c r="G736" s="707" t="s">
        <v>16140</v>
      </c>
      <c r="H736" s="707" t="s">
        <v>16076</v>
      </c>
      <c r="I736" s="707" t="s">
        <v>16077</v>
      </c>
      <c r="J736" s="708">
        <v>910</v>
      </c>
      <c r="K736" s="708">
        <v>910</v>
      </c>
      <c r="L736" s="708">
        <v>110575.33</v>
      </c>
      <c r="M736" s="707" t="s">
        <v>16069</v>
      </c>
      <c r="N736" s="707" t="s">
        <v>16070</v>
      </c>
      <c r="P736" s="709">
        <f t="shared" si="9"/>
        <v>121.51135164835165</v>
      </c>
    </row>
    <row r="737" spans="1:16">
      <c r="A737" s="707">
        <v>2024</v>
      </c>
      <c r="B737" s="707">
        <v>4</v>
      </c>
      <c r="D737" s="707" t="s">
        <v>16066</v>
      </c>
      <c r="E737" s="707" t="s">
        <v>99</v>
      </c>
      <c r="F737" s="707" t="str">
        <f>VLOOKUP(E737,'HS Code'!$L$4:$O$65,2,0)</f>
        <v>Petroleum</v>
      </c>
      <c r="G737" s="707" t="s">
        <v>16075</v>
      </c>
      <c r="H737" s="707" t="s">
        <v>16076</v>
      </c>
      <c r="I737" s="707" t="s">
        <v>16077</v>
      </c>
      <c r="J737" s="708">
        <v>52963</v>
      </c>
      <c r="K737" s="708">
        <v>52963</v>
      </c>
      <c r="L737" s="708">
        <v>10794445.560000001</v>
      </c>
      <c r="M737" s="707" t="s">
        <v>16069</v>
      </c>
      <c r="N737" s="707" t="s">
        <v>16070</v>
      </c>
      <c r="P737" s="709">
        <f t="shared" si="9"/>
        <v>203.81106734890398</v>
      </c>
    </row>
    <row r="738" spans="1:16">
      <c r="A738" s="707">
        <v>2024</v>
      </c>
      <c r="B738" s="707">
        <v>4</v>
      </c>
      <c r="D738" s="707" t="s">
        <v>16066</v>
      </c>
      <c r="E738" s="707" t="s">
        <v>101</v>
      </c>
      <c r="F738" s="707" t="str">
        <f>VLOOKUP(E738,'HS Code'!$L$4:$O$65,2,0)</f>
        <v>Petroleum</v>
      </c>
      <c r="G738" s="707" t="s">
        <v>16078</v>
      </c>
      <c r="H738" s="707" t="s">
        <v>16076</v>
      </c>
      <c r="I738" s="707" t="s">
        <v>10899</v>
      </c>
      <c r="J738" s="708">
        <v>28155</v>
      </c>
      <c r="K738" s="708">
        <v>28155</v>
      </c>
      <c r="L738" s="708">
        <v>3036965.69</v>
      </c>
      <c r="M738" s="707" t="s">
        <v>16069</v>
      </c>
      <c r="N738" s="707" t="s">
        <v>16070</v>
      </c>
      <c r="P738" s="709">
        <f t="shared" si="9"/>
        <v>107.86594530278813</v>
      </c>
    </row>
    <row r="739" spans="1:16">
      <c r="A739" s="707">
        <v>2024</v>
      </c>
      <c r="B739" s="707">
        <v>4</v>
      </c>
      <c r="D739" s="707" t="s">
        <v>16066</v>
      </c>
      <c r="E739" s="707" t="s">
        <v>113</v>
      </c>
      <c r="F739" s="707" t="str">
        <f>VLOOKUP(E739,'HS Code'!$L$4:$O$65,2,0)</f>
        <v>Petroleum</v>
      </c>
      <c r="G739" s="707" t="s">
        <v>16081</v>
      </c>
      <c r="H739" s="707" t="s">
        <v>16076</v>
      </c>
      <c r="I739" s="707" t="s">
        <v>16077</v>
      </c>
      <c r="J739" s="708">
        <v>20200</v>
      </c>
      <c r="K739" s="708">
        <v>20200</v>
      </c>
      <c r="L739" s="708">
        <v>2912867.8</v>
      </c>
      <c r="M739" s="707" t="s">
        <v>16069</v>
      </c>
      <c r="N739" s="707" t="s">
        <v>16070</v>
      </c>
      <c r="P739" s="709">
        <f t="shared" si="9"/>
        <v>144.20137623762375</v>
      </c>
    </row>
    <row r="740" spans="1:16">
      <c r="A740" s="707">
        <v>2024</v>
      </c>
      <c r="B740" s="707">
        <v>4</v>
      </c>
      <c r="D740" s="707" t="s">
        <v>16066</v>
      </c>
      <c r="E740" s="707" t="s">
        <v>142</v>
      </c>
      <c r="F740" s="707">
        <f>VLOOKUP(E740,'HS Code'!$L$4:$O$65,2,0)</f>
        <v>0</v>
      </c>
      <c r="G740" s="707" t="s">
        <v>16141</v>
      </c>
      <c r="H740" s="707" t="s">
        <v>16073</v>
      </c>
      <c r="I740" s="707" t="s">
        <v>10899</v>
      </c>
      <c r="J740" s="708">
        <v>53040</v>
      </c>
      <c r="K740" s="708">
        <v>53040</v>
      </c>
      <c r="L740" s="708">
        <v>7450360.3899999997</v>
      </c>
      <c r="M740" s="707" t="s">
        <v>16069</v>
      </c>
      <c r="N740" s="707" t="s">
        <v>16070</v>
      </c>
      <c r="P740" s="709">
        <f t="shared" si="9"/>
        <v>140.46682484917042</v>
      </c>
    </row>
    <row r="741" spans="1:16">
      <c r="A741" s="707">
        <v>2024</v>
      </c>
      <c r="B741" s="707">
        <v>4</v>
      </c>
      <c r="D741" s="707" t="s">
        <v>16066</v>
      </c>
      <c r="E741" s="707" t="s">
        <v>145</v>
      </c>
      <c r="F741" s="707">
        <f>VLOOKUP(E741,'HS Code'!$L$4:$O$65,2,0)</f>
        <v>0</v>
      </c>
      <c r="G741" s="707" t="s">
        <v>16094</v>
      </c>
      <c r="H741" s="707" t="s">
        <v>16073</v>
      </c>
      <c r="I741" s="707" t="s">
        <v>10899</v>
      </c>
      <c r="J741" s="708">
        <v>683462</v>
      </c>
      <c r="K741" s="708">
        <v>683462</v>
      </c>
      <c r="L741" s="708">
        <v>107846648.43000001</v>
      </c>
      <c r="M741" s="707" t="s">
        <v>16069</v>
      </c>
      <c r="N741" s="707" t="s">
        <v>16070</v>
      </c>
      <c r="P741" s="709">
        <f t="shared" si="9"/>
        <v>157.79465197772518</v>
      </c>
    </row>
    <row r="742" spans="1:16">
      <c r="A742" s="707">
        <v>2024</v>
      </c>
      <c r="B742" s="707">
        <v>4</v>
      </c>
      <c r="D742" s="707" t="s">
        <v>16066</v>
      </c>
      <c r="E742" s="707" t="s">
        <v>148</v>
      </c>
      <c r="F742" s="707">
        <f>VLOOKUP(E742,'HS Code'!$L$4:$O$65,2,0)</f>
        <v>0</v>
      </c>
      <c r="G742" s="707" t="s">
        <v>16082</v>
      </c>
      <c r="H742" s="707" t="s">
        <v>16073</v>
      </c>
      <c r="I742" s="707" t="s">
        <v>10899</v>
      </c>
      <c r="J742" s="708">
        <v>151742</v>
      </c>
      <c r="K742" s="708">
        <v>151742</v>
      </c>
      <c r="L742" s="708">
        <v>37504814.670000002</v>
      </c>
      <c r="M742" s="707" t="s">
        <v>16069</v>
      </c>
      <c r="N742" s="707" t="s">
        <v>16070</v>
      </c>
      <c r="P742" s="709">
        <f t="shared" si="9"/>
        <v>247.16172628540551</v>
      </c>
    </row>
    <row r="743" spans="1:16">
      <c r="A743" s="707">
        <v>2024</v>
      </c>
      <c r="B743" s="707">
        <v>4</v>
      </c>
      <c r="D743" s="707" t="s">
        <v>16066</v>
      </c>
      <c r="E743" s="707" t="s">
        <v>171</v>
      </c>
      <c r="F743" s="707">
        <f>VLOOKUP(E743,'HS Code'!$L$4:$O$65,2,0)</f>
        <v>0</v>
      </c>
      <c r="G743" s="707" t="s">
        <v>16095</v>
      </c>
      <c r="H743" s="707" t="s">
        <v>16073</v>
      </c>
      <c r="I743" s="707" t="s">
        <v>10899</v>
      </c>
      <c r="J743" s="708">
        <v>18810</v>
      </c>
      <c r="K743" s="708">
        <v>18810</v>
      </c>
      <c r="L743" s="708">
        <v>810929.14</v>
      </c>
      <c r="M743" s="707" t="s">
        <v>16069</v>
      </c>
      <c r="N743" s="707" t="s">
        <v>16070</v>
      </c>
      <c r="P743" s="709">
        <f t="shared" si="9"/>
        <v>43.111597022860181</v>
      </c>
    </row>
    <row r="744" spans="1:16">
      <c r="A744" s="707">
        <v>2024</v>
      </c>
      <c r="B744" s="707">
        <v>4</v>
      </c>
      <c r="D744" s="707" t="s">
        <v>16096</v>
      </c>
      <c r="E744" s="707" t="s">
        <v>80</v>
      </c>
      <c r="F744" s="707" t="str">
        <f>VLOOKUP(E744,'HS Code'!$L$4:$O$65,2,0)</f>
        <v>Petroleum</v>
      </c>
      <c r="G744" s="707" t="s">
        <v>16090</v>
      </c>
      <c r="H744" s="707" t="s">
        <v>16076</v>
      </c>
      <c r="I744" s="707" t="s">
        <v>16077</v>
      </c>
      <c r="J744" s="708">
        <v>23</v>
      </c>
      <c r="K744" s="708">
        <v>23</v>
      </c>
      <c r="L744" s="708">
        <v>55581.72</v>
      </c>
      <c r="M744" s="707" t="s">
        <v>16069</v>
      </c>
      <c r="N744" s="707" t="s">
        <v>16070</v>
      </c>
      <c r="P744" s="709">
        <f t="shared" si="9"/>
        <v>2416.5965217391304</v>
      </c>
    </row>
    <row r="745" spans="1:16">
      <c r="A745" s="707">
        <v>2024</v>
      </c>
      <c r="B745" s="707">
        <v>4</v>
      </c>
      <c r="D745" s="707" t="s">
        <v>16096</v>
      </c>
      <c r="E745" s="707" t="s">
        <v>99</v>
      </c>
      <c r="F745" s="707" t="str">
        <f>VLOOKUP(E745,'HS Code'!$L$4:$O$65,2,0)</f>
        <v>Petroleum</v>
      </c>
      <c r="G745" s="707" t="s">
        <v>16075</v>
      </c>
      <c r="H745" s="707" t="s">
        <v>16076</v>
      </c>
      <c r="I745" s="707" t="s">
        <v>16077</v>
      </c>
      <c r="J745" s="708">
        <v>14107.87</v>
      </c>
      <c r="K745" s="708">
        <v>14107.87</v>
      </c>
      <c r="L745" s="708">
        <v>5801558.5</v>
      </c>
      <c r="M745" s="707" t="s">
        <v>16069</v>
      </c>
      <c r="N745" s="707" t="s">
        <v>16070</v>
      </c>
      <c r="P745" s="709">
        <f t="shared" si="9"/>
        <v>411.22851996793275</v>
      </c>
    </row>
    <row r="746" spans="1:16">
      <c r="A746" s="707">
        <v>2024</v>
      </c>
      <c r="B746" s="707">
        <v>4</v>
      </c>
      <c r="D746" s="707" t="s">
        <v>16096</v>
      </c>
      <c r="E746" s="707" t="s">
        <v>142</v>
      </c>
      <c r="F746" s="707">
        <f>VLOOKUP(E746,'HS Code'!$L$4:$O$65,2,0)</f>
        <v>0</v>
      </c>
      <c r="G746" s="707" t="s">
        <v>16141</v>
      </c>
      <c r="H746" s="707" t="s">
        <v>16073</v>
      </c>
      <c r="I746" s="707" t="s">
        <v>10899</v>
      </c>
      <c r="J746" s="708">
        <v>0.5</v>
      </c>
      <c r="K746" s="708">
        <v>0.5</v>
      </c>
      <c r="L746" s="708">
        <v>4623.2</v>
      </c>
      <c r="M746" s="707" t="s">
        <v>16069</v>
      </c>
      <c r="N746" s="707" t="s">
        <v>16070</v>
      </c>
      <c r="P746" s="709">
        <f t="shared" si="9"/>
        <v>9246.4</v>
      </c>
    </row>
    <row r="747" spans="1:16">
      <c r="A747" s="707">
        <v>2024</v>
      </c>
      <c r="B747" s="707">
        <v>4</v>
      </c>
      <c r="D747" s="707" t="s">
        <v>16096</v>
      </c>
      <c r="E747" s="707" t="s">
        <v>148</v>
      </c>
      <c r="F747" s="707">
        <f>VLOOKUP(E747,'HS Code'!$L$4:$O$65,2,0)</f>
        <v>0</v>
      </c>
      <c r="G747" s="707" t="s">
        <v>16082</v>
      </c>
      <c r="H747" s="707" t="s">
        <v>16073</v>
      </c>
      <c r="I747" s="707" t="s">
        <v>10899</v>
      </c>
      <c r="J747" s="708">
        <v>218</v>
      </c>
      <c r="K747" s="708">
        <v>218</v>
      </c>
      <c r="L747" s="708">
        <v>166689.42000000001</v>
      </c>
      <c r="M747" s="707" t="s">
        <v>16069</v>
      </c>
      <c r="N747" s="707" t="s">
        <v>16070</v>
      </c>
      <c r="P747" s="709">
        <f t="shared" si="9"/>
        <v>764.63036697247708</v>
      </c>
    </row>
    <row r="748" spans="1:16">
      <c r="A748" s="707">
        <v>2024</v>
      </c>
      <c r="B748" s="707">
        <v>4</v>
      </c>
      <c r="D748" s="707" t="s">
        <v>16098</v>
      </c>
      <c r="E748" s="707" t="s">
        <v>76</v>
      </c>
      <c r="F748" s="707" t="str">
        <f>VLOOKUP(E748,'HS Code'!$L$4:$O$65,2,0)</f>
        <v>Petroleum</v>
      </c>
      <c r="G748" s="707" t="s">
        <v>16099</v>
      </c>
      <c r="H748" s="707" t="s">
        <v>16076</v>
      </c>
      <c r="I748" s="707" t="s">
        <v>16077</v>
      </c>
      <c r="J748" s="708">
        <v>225600</v>
      </c>
      <c r="K748" s="708">
        <v>225600</v>
      </c>
      <c r="L748" s="708">
        <v>26835332.559999999</v>
      </c>
      <c r="M748" s="707" t="s">
        <v>16069</v>
      </c>
      <c r="N748" s="707" t="s">
        <v>16070</v>
      </c>
      <c r="P748" s="709">
        <f t="shared" si="9"/>
        <v>118.95094219858156</v>
      </c>
    </row>
    <row r="749" spans="1:16">
      <c r="A749" s="707">
        <v>2024</v>
      </c>
      <c r="B749" s="707">
        <v>4</v>
      </c>
      <c r="D749" s="707" t="s">
        <v>16098</v>
      </c>
      <c r="E749" s="707" t="s">
        <v>113</v>
      </c>
      <c r="F749" s="707" t="str">
        <f>VLOOKUP(E749,'HS Code'!$L$4:$O$65,2,0)</f>
        <v>Petroleum</v>
      </c>
      <c r="G749" s="707" t="s">
        <v>16081</v>
      </c>
      <c r="H749" s="707" t="s">
        <v>16076</v>
      </c>
      <c r="I749" s="707" t="s">
        <v>16077</v>
      </c>
      <c r="J749" s="708">
        <v>146610</v>
      </c>
      <c r="K749" s="708">
        <v>146610</v>
      </c>
      <c r="L749" s="708">
        <v>13984963.199999999</v>
      </c>
      <c r="M749" s="707" t="s">
        <v>16069</v>
      </c>
      <c r="N749" s="707" t="s">
        <v>16070</v>
      </c>
      <c r="P749" s="709">
        <f t="shared" si="9"/>
        <v>95.388876611418041</v>
      </c>
    </row>
    <row r="750" spans="1:16">
      <c r="A750" s="707">
        <v>2024</v>
      </c>
      <c r="B750" s="707">
        <v>4</v>
      </c>
      <c r="D750" s="707" t="s">
        <v>16098</v>
      </c>
      <c r="E750" s="707" t="s">
        <v>171</v>
      </c>
      <c r="F750" s="707">
        <f>VLOOKUP(E750,'HS Code'!$L$4:$O$65,2,0)</f>
        <v>0</v>
      </c>
      <c r="G750" s="707" t="s">
        <v>16095</v>
      </c>
      <c r="H750" s="707" t="s">
        <v>16073</v>
      </c>
      <c r="I750" s="707" t="s">
        <v>10899</v>
      </c>
      <c r="J750" s="708">
        <v>1363</v>
      </c>
      <c r="K750" s="708">
        <v>1363</v>
      </c>
      <c r="L750" s="708">
        <v>243630.99</v>
      </c>
      <c r="M750" s="707" t="s">
        <v>16069</v>
      </c>
      <c r="N750" s="707" t="s">
        <v>16070</v>
      </c>
      <c r="P750" s="709">
        <f t="shared" si="9"/>
        <v>178.74614086573735</v>
      </c>
    </row>
    <row r="751" spans="1:16">
      <c r="A751" s="707">
        <v>2024</v>
      </c>
      <c r="B751" s="707">
        <v>4</v>
      </c>
      <c r="D751" s="707" t="s">
        <v>16100</v>
      </c>
      <c r="E751" s="707" t="s">
        <v>99</v>
      </c>
      <c r="F751" s="707" t="str">
        <f>VLOOKUP(E751,'HS Code'!$L$4:$O$65,2,0)</f>
        <v>Petroleum</v>
      </c>
      <c r="G751" s="707" t="s">
        <v>16075</v>
      </c>
      <c r="H751" s="707" t="s">
        <v>16076</v>
      </c>
      <c r="I751" s="707" t="s">
        <v>16077</v>
      </c>
      <c r="J751" s="708">
        <v>70</v>
      </c>
      <c r="K751" s="708">
        <v>70</v>
      </c>
      <c r="L751" s="708">
        <v>187327.41</v>
      </c>
      <c r="M751" s="707" t="s">
        <v>16069</v>
      </c>
      <c r="N751" s="707" t="s">
        <v>16070</v>
      </c>
      <c r="P751" s="709">
        <f t="shared" si="9"/>
        <v>2676.1058571428571</v>
      </c>
    </row>
    <row r="752" spans="1:16">
      <c r="A752" s="707">
        <v>2024</v>
      </c>
      <c r="B752" s="707">
        <v>4</v>
      </c>
      <c r="D752" s="707" t="s">
        <v>16100</v>
      </c>
      <c r="E752" s="707" t="s">
        <v>145</v>
      </c>
      <c r="F752" s="707">
        <f>VLOOKUP(E752,'HS Code'!$L$4:$O$65,2,0)</f>
        <v>0</v>
      </c>
      <c r="G752" s="707" t="s">
        <v>16094</v>
      </c>
      <c r="H752" s="707" t="s">
        <v>16073</v>
      </c>
      <c r="I752" s="707" t="s">
        <v>10899</v>
      </c>
      <c r="J752" s="708">
        <v>210</v>
      </c>
      <c r="K752" s="708">
        <v>210</v>
      </c>
      <c r="L752" s="708">
        <v>92897.93</v>
      </c>
      <c r="M752" s="707" t="s">
        <v>16069</v>
      </c>
      <c r="N752" s="707" t="s">
        <v>16070</v>
      </c>
      <c r="P752" s="709">
        <f t="shared" si="9"/>
        <v>442.37109523809522</v>
      </c>
    </row>
    <row r="753" spans="1:16">
      <c r="A753" s="707">
        <v>2024</v>
      </c>
      <c r="B753" s="707">
        <v>4</v>
      </c>
      <c r="D753" s="707" t="s">
        <v>16101</v>
      </c>
      <c r="E753" s="707" t="s">
        <v>109</v>
      </c>
      <c r="F753" s="707" t="str">
        <f>VLOOKUP(E753,'HS Code'!$L$4:$O$65,2,0)</f>
        <v>Petroleum</v>
      </c>
      <c r="G753" s="707" t="s">
        <v>16079</v>
      </c>
      <c r="H753" s="707" t="s">
        <v>16076</v>
      </c>
      <c r="I753" s="707" t="s">
        <v>16077</v>
      </c>
      <c r="J753" s="708">
        <v>10</v>
      </c>
      <c r="K753" s="708">
        <v>10</v>
      </c>
      <c r="L753" s="708">
        <v>1593.52</v>
      </c>
      <c r="M753" s="707" t="s">
        <v>16069</v>
      </c>
      <c r="N753" s="707" t="s">
        <v>16070</v>
      </c>
      <c r="P753" s="709">
        <f t="shared" si="9"/>
        <v>159.352</v>
      </c>
    </row>
    <row r="754" spans="1:16">
      <c r="A754" s="707">
        <v>2024</v>
      </c>
      <c r="B754" s="707">
        <v>4</v>
      </c>
      <c r="D754" s="707" t="s">
        <v>16101</v>
      </c>
      <c r="E754" s="707" t="s">
        <v>113</v>
      </c>
      <c r="F754" s="707" t="str">
        <f>VLOOKUP(E754,'HS Code'!$L$4:$O$65,2,0)</f>
        <v>Petroleum</v>
      </c>
      <c r="G754" s="707" t="s">
        <v>16081</v>
      </c>
      <c r="H754" s="707" t="s">
        <v>16076</v>
      </c>
      <c r="I754" s="707" t="s">
        <v>16077</v>
      </c>
      <c r="J754" s="708">
        <v>2899.98</v>
      </c>
      <c r="K754" s="708">
        <v>2899.98</v>
      </c>
      <c r="L754" s="708">
        <v>530691.01</v>
      </c>
      <c r="M754" s="707" t="s">
        <v>16069</v>
      </c>
      <c r="N754" s="707" t="s">
        <v>16070</v>
      </c>
      <c r="P754" s="709">
        <f t="shared" si="9"/>
        <v>182.99816205629006</v>
      </c>
    </row>
    <row r="755" spans="1:16">
      <c r="A755" s="707">
        <v>2024</v>
      </c>
      <c r="B755" s="707">
        <v>4</v>
      </c>
      <c r="D755" s="707" t="s">
        <v>16102</v>
      </c>
      <c r="E755" s="707" t="s">
        <v>99</v>
      </c>
      <c r="F755" s="707" t="str">
        <f>VLOOKUP(E755,'HS Code'!$L$4:$O$65,2,0)</f>
        <v>Petroleum</v>
      </c>
      <c r="G755" s="707" t="s">
        <v>16075</v>
      </c>
      <c r="H755" s="707" t="s">
        <v>16076</v>
      </c>
      <c r="I755" s="707" t="s">
        <v>16077</v>
      </c>
      <c r="J755" s="708">
        <v>5298</v>
      </c>
      <c r="K755" s="708">
        <v>5298</v>
      </c>
      <c r="L755" s="708">
        <v>5537211.5599999996</v>
      </c>
      <c r="M755" s="707" t="s">
        <v>16069</v>
      </c>
      <c r="N755" s="707" t="s">
        <v>16070</v>
      </c>
      <c r="P755" s="709">
        <f t="shared" si="9"/>
        <v>1045.151294828237</v>
      </c>
    </row>
    <row r="756" spans="1:16">
      <c r="A756" s="707">
        <v>2024</v>
      </c>
      <c r="B756" s="707">
        <v>4</v>
      </c>
      <c r="D756" s="707" t="s">
        <v>16102</v>
      </c>
      <c r="E756" s="707" t="s">
        <v>113</v>
      </c>
      <c r="F756" s="707" t="str">
        <f>VLOOKUP(E756,'HS Code'!$L$4:$O$65,2,0)</f>
        <v>Petroleum</v>
      </c>
      <c r="G756" s="707" t="s">
        <v>16081</v>
      </c>
      <c r="H756" s="707" t="s">
        <v>16076</v>
      </c>
      <c r="I756" s="707" t="s">
        <v>16077</v>
      </c>
      <c r="J756" s="708">
        <v>49.88</v>
      </c>
      <c r="K756" s="708">
        <v>49.88</v>
      </c>
      <c r="L756" s="708">
        <v>118893.46</v>
      </c>
      <c r="M756" s="707" t="s">
        <v>16069</v>
      </c>
      <c r="N756" s="707" t="s">
        <v>16070</v>
      </c>
      <c r="P756" s="709">
        <f t="shared" si="9"/>
        <v>2383.5898155573377</v>
      </c>
    </row>
    <row r="757" spans="1:16">
      <c r="A757" s="707">
        <v>2024</v>
      </c>
      <c r="B757" s="707">
        <v>4</v>
      </c>
      <c r="D757" s="707" t="s">
        <v>16103</v>
      </c>
      <c r="E757" s="707" t="s">
        <v>70</v>
      </c>
      <c r="F757" s="707" t="str">
        <f>VLOOKUP(E757,'HS Code'!$L$4:$O$65,2,0)</f>
        <v>Petroleum</v>
      </c>
      <c r="G757" s="707" t="s">
        <v>16115</v>
      </c>
      <c r="H757" s="707" t="s">
        <v>16116</v>
      </c>
      <c r="I757" s="707" t="s">
        <v>16077</v>
      </c>
      <c r="J757" s="708">
        <v>156</v>
      </c>
      <c r="K757" s="708">
        <v>156</v>
      </c>
      <c r="L757" s="708">
        <v>376905.98</v>
      </c>
      <c r="M757" s="707" t="s">
        <v>16069</v>
      </c>
      <c r="N757" s="707" t="s">
        <v>16070</v>
      </c>
      <c r="P757" s="709">
        <f t="shared" si="9"/>
        <v>2416.0639743589741</v>
      </c>
    </row>
    <row r="758" spans="1:16">
      <c r="A758" s="707">
        <v>2024</v>
      </c>
      <c r="B758" s="707">
        <v>4</v>
      </c>
      <c r="D758" s="707" t="s">
        <v>16103</v>
      </c>
      <c r="E758" s="707" t="s">
        <v>99</v>
      </c>
      <c r="F758" s="707" t="str">
        <f>VLOOKUP(E758,'HS Code'!$L$4:$O$65,2,0)</f>
        <v>Petroleum</v>
      </c>
      <c r="G758" s="707" t="s">
        <v>16075</v>
      </c>
      <c r="H758" s="707" t="s">
        <v>16076</v>
      </c>
      <c r="I758" s="707" t="s">
        <v>16077</v>
      </c>
      <c r="J758" s="708">
        <v>1630.85</v>
      </c>
      <c r="K758" s="708">
        <v>1630.85</v>
      </c>
      <c r="L758" s="708">
        <v>1095419.1000000001</v>
      </c>
      <c r="M758" s="707" t="s">
        <v>16069</v>
      </c>
      <c r="N758" s="707" t="s">
        <v>16070</v>
      </c>
      <c r="P758" s="709">
        <f t="shared" si="9"/>
        <v>671.6859919673791</v>
      </c>
    </row>
    <row r="759" spans="1:16">
      <c r="A759" s="707">
        <v>2024</v>
      </c>
      <c r="B759" s="707">
        <v>4</v>
      </c>
      <c r="D759" s="707" t="s">
        <v>16103</v>
      </c>
      <c r="E759" s="707" t="s">
        <v>141</v>
      </c>
      <c r="F759" s="707">
        <f>VLOOKUP(E759,'HS Code'!$L$4:$O$65,2,0)</f>
        <v>0</v>
      </c>
      <c r="G759" s="707" t="s">
        <v>16197</v>
      </c>
      <c r="H759" s="707" t="s">
        <v>16126</v>
      </c>
      <c r="I759" s="707" t="s">
        <v>10899</v>
      </c>
      <c r="J759" s="708">
        <v>3</v>
      </c>
      <c r="K759" s="708">
        <v>3</v>
      </c>
      <c r="L759" s="708">
        <v>32070.39</v>
      </c>
      <c r="M759" s="707" t="s">
        <v>16069</v>
      </c>
      <c r="N759" s="707" t="s">
        <v>16070</v>
      </c>
      <c r="P759" s="709">
        <f t="shared" si="9"/>
        <v>10690.13</v>
      </c>
    </row>
    <row r="760" spans="1:16">
      <c r="A760" s="707">
        <v>2024</v>
      </c>
      <c r="B760" s="707">
        <v>4</v>
      </c>
      <c r="D760" s="707" t="s">
        <v>16103</v>
      </c>
      <c r="E760" s="707" t="s">
        <v>142</v>
      </c>
      <c r="F760" s="707">
        <f>VLOOKUP(E760,'HS Code'!$L$4:$O$65,2,0)</f>
        <v>0</v>
      </c>
      <c r="G760" s="707" t="s">
        <v>16141</v>
      </c>
      <c r="H760" s="707" t="s">
        <v>16073</v>
      </c>
      <c r="I760" s="707" t="s">
        <v>10899</v>
      </c>
      <c r="J760" s="708">
        <v>26</v>
      </c>
      <c r="K760" s="708">
        <v>26</v>
      </c>
      <c r="L760" s="708">
        <v>48528.59</v>
      </c>
      <c r="M760" s="707" t="s">
        <v>16069</v>
      </c>
      <c r="N760" s="707" t="s">
        <v>16070</v>
      </c>
      <c r="P760" s="709">
        <f t="shared" si="9"/>
        <v>1866.4842307692306</v>
      </c>
    </row>
    <row r="761" spans="1:16">
      <c r="A761" s="707">
        <v>2024</v>
      </c>
      <c r="B761" s="707">
        <v>4</v>
      </c>
      <c r="D761" s="707" t="s">
        <v>16198</v>
      </c>
      <c r="E761" s="707" t="s">
        <v>113</v>
      </c>
      <c r="F761" s="707" t="str">
        <f>VLOOKUP(E761,'HS Code'!$L$4:$O$65,2,0)</f>
        <v>Petroleum</v>
      </c>
      <c r="G761" s="707" t="s">
        <v>16081</v>
      </c>
      <c r="H761" s="707" t="s">
        <v>16076</v>
      </c>
      <c r="I761" s="707" t="s">
        <v>16077</v>
      </c>
      <c r="J761" s="708">
        <v>30</v>
      </c>
      <c r="K761" s="708">
        <v>30</v>
      </c>
      <c r="L761" s="708">
        <v>12598.87</v>
      </c>
      <c r="M761" s="707" t="s">
        <v>16069</v>
      </c>
      <c r="N761" s="707" t="s">
        <v>16070</v>
      </c>
      <c r="P761" s="709">
        <f t="shared" si="9"/>
        <v>419.96233333333333</v>
      </c>
    </row>
    <row r="762" spans="1:16">
      <c r="A762" s="707">
        <v>2024</v>
      </c>
      <c r="B762" s="707">
        <v>4</v>
      </c>
      <c r="D762" s="707" t="s">
        <v>16104</v>
      </c>
      <c r="E762" s="707" t="s">
        <v>28</v>
      </c>
      <c r="F762" s="707" t="str">
        <f>VLOOKUP(E762,'HS Code'!$L$4:$O$65,2,0)</f>
        <v>Coal and Coke</v>
      </c>
      <c r="G762" s="707" t="s">
        <v>16143</v>
      </c>
      <c r="H762" s="707" t="s">
        <v>16126</v>
      </c>
      <c r="I762" s="707" t="s">
        <v>10899</v>
      </c>
      <c r="J762" s="708">
        <v>53000</v>
      </c>
      <c r="K762" s="708">
        <v>53000</v>
      </c>
      <c r="L762" s="708">
        <v>2351979.46</v>
      </c>
      <c r="M762" s="707" t="s">
        <v>16069</v>
      </c>
      <c r="N762" s="707" t="s">
        <v>16070</v>
      </c>
      <c r="P762" s="709">
        <f t="shared" si="9"/>
        <v>44.376970943396223</v>
      </c>
    </row>
    <row r="763" spans="1:16">
      <c r="A763" s="707">
        <v>2024</v>
      </c>
      <c r="B763" s="707">
        <v>4</v>
      </c>
      <c r="D763" s="707" t="s">
        <v>16104</v>
      </c>
      <c r="E763" s="707" t="s">
        <v>54</v>
      </c>
      <c r="F763" s="707" t="str">
        <f>VLOOKUP(E763,'HS Code'!$L$4:$O$65,2,0)</f>
        <v>Oils</v>
      </c>
      <c r="G763" s="707" t="s">
        <v>16109</v>
      </c>
      <c r="H763" s="707" t="s">
        <v>16073</v>
      </c>
      <c r="I763" s="707" t="s">
        <v>10899</v>
      </c>
      <c r="J763" s="708">
        <v>25432</v>
      </c>
      <c r="K763" s="708">
        <v>25432</v>
      </c>
      <c r="L763" s="708">
        <v>4467986.29</v>
      </c>
      <c r="M763" s="707" t="s">
        <v>16069</v>
      </c>
      <c r="N763" s="707" t="s">
        <v>16070</v>
      </c>
      <c r="P763" s="709">
        <f t="shared" si="9"/>
        <v>175.68363832966341</v>
      </c>
    </row>
    <row r="764" spans="1:16">
      <c r="A764" s="707">
        <v>2024</v>
      </c>
      <c r="B764" s="707">
        <v>4</v>
      </c>
      <c r="D764" s="707" t="s">
        <v>16104</v>
      </c>
      <c r="E764" s="707" t="s">
        <v>78</v>
      </c>
      <c r="F764" s="707" t="str">
        <f>VLOOKUP(E764,'HS Code'!$L$4:$O$65,2,0)</f>
        <v>Petroleum</v>
      </c>
      <c r="G764" s="707" t="s">
        <v>16128</v>
      </c>
      <c r="H764" s="707" t="s">
        <v>16076</v>
      </c>
      <c r="I764" s="707" t="s">
        <v>16077</v>
      </c>
      <c r="J764" s="708">
        <v>404.07</v>
      </c>
      <c r="K764" s="708">
        <v>404.07</v>
      </c>
      <c r="L764" s="708">
        <v>147168.01</v>
      </c>
      <c r="M764" s="707" t="s">
        <v>16069</v>
      </c>
      <c r="N764" s="707" t="s">
        <v>16070</v>
      </c>
      <c r="P764" s="709">
        <f t="shared" si="9"/>
        <v>364.21414606380085</v>
      </c>
    </row>
    <row r="765" spans="1:16">
      <c r="A765" s="707">
        <v>2024</v>
      </c>
      <c r="B765" s="707">
        <v>4</v>
      </c>
      <c r="D765" s="707" t="s">
        <v>16104</v>
      </c>
      <c r="E765" s="707" t="s">
        <v>99</v>
      </c>
      <c r="F765" s="707" t="str">
        <f>VLOOKUP(E765,'HS Code'!$L$4:$O$65,2,0)</f>
        <v>Petroleum</v>
      </c>
      <c r="G765" s="707" t="s">
        <v>16075</v>
      </c>
      <c r="H765" s="707" t="s">
        <v>16076</v>
      </c>
      <c r="I765" s="707" t="s">
        <v>16077</v>
      </c>
      <c r="J765" s="708">
        <v>50437.55</v>
      </c>
      <c r="K765" s="708">
        <v>50437.55</v>
      </c>
      <c r="L765" s="708">
        <v>8869995.0999999996</v>
      </c>
      <c r="M765" s="707" t="s">
        <v>16069</v>
      </c>
      <c r="N765" s="707" t="s">
        <v>16070</v>
      </c>
      <c r="P765" s="709">
        <f t="shared" si="9"/>
        <v>175.86094288878027</v>
      </c>
    </row>
    <row r="766" spans="1:16">
      <c r="A766" s="707">
        <v>2024</v>
      </c>
      <c r="B766" s="707">
        <v>4</v>
      </c>
      <c r="D766" s="707" t="s">
        <v>16104</v>
      </c>
      <c r="E766" s="707" t="s">
        <v>101</v>
      </c>
      <c r="F766" s="707" t="str">
        <f>VLOOKUP(E766,'HS Code'!$L$4:$O$65,2,0)</f>
        <v>Petroleum</v>
      </c>
      <c r="G766" s="707" t="s">
        <v>16078</v>
      </c>
      <c r="H766" s="707" t="s">
        <v>16076</v>
      </c>
      <c r="I766" s="707" t="s">
        <v>10899</v>
      </c>
      <c r="J766" s="708">
        <v>139626.01999999999</v>
      </c>
      <c r="K766" s="708">
        <v>139626.01999999999</v>
      </c>
      <c r="L766" s="708">
        <v>34393901.189999998</v>
      </c>
      <c r="M766" s="707" t="s">
        <v>16069</v>
      </c>
      <c r="N766" s="707" t="s">
        <v>16070</v>
      </c>
      <c r="P766" s="709">
        <f t="shared" si="9"/>
        <v>246.32873722247473</v>
      </c>
    </row>
    <row r="767" spans="1:16">
      <c r="A767" s="707">
        <v>2024</v>
      </c>
      <c r="B767" s="707">
        <v>4</v>
      </c>
      <c r="D767" s="707" t="s">
        <v>16104</v>
      </c>
      <c r="E767" s="707" t="s">
        <v>107</v>
      </c>
      <c r="F767" s="707" t="str">
        <f>VLOOKUP(E767,'HS Code'!$L$4:$O$65,2,0)</f>
        <v>Petroleum</v>
      </c>
      <c r="G767" s="707" t="s">
        <v>16105</v>
      </c>
      <c r="H767" s="707" t="s">
        <v>16076</v>
      </c>
      <c r="I767" s="707" t="s">
        <v>16077</v>
      </c>
      <c r="J767" s="708">
        <v>117880</v>
      </c>
      <c r="K767" s="708">
        <v>117880</v>
      </c>
      <c r="L767" s="708">
        <v>16793111.800000001</v>
      </c>
      <c r="M767" s="707" t="s">
        <v>16069</v>
      </c>
      <c r="N767" s="707" t="s">
        <v>16070</v>
      </c>
      <c r="P767" s="709">
        <f t="shared" si="9"/>
        <v>142.45938072616221</v>
      </c>
    </row>
    <row r="768" spans="1:16">
      <c r="A768" s="707">
        <v>2024</v>
      </c>
      <c r="B768" s="707">
        <v>4</v>
      </c>
      <c r="D768" s="707" t="s">
        <v>16104</v>
      </c>
      <c r="E768" s="707" t="s">
        <v>109</v>
      </c>
      <c r="F768" s="707" t="str">
        <f>VLOOKUP(E768,'HS Code'!$L$4:$O$65,2,0)</f>
        <v>Petroleum</v>
      </c>
      <c r="G768" s="707" t="s">
        <v>16079</v>
      </c>
      <c r="H768" s="707" t="s">
        <v>16076</v>
      </c>
      <c r="I768" s="707" t="s">
        <v>16077</v>
      </c>
      <c r="J768" s="708">
        <v>4819.8</v>
      </c>
      <c r="K768" s="708">
        <v>4819.8</v>
      </c>
      <c r="L768" s="708">
        <v>401218.09</v>
      </c>
      <c r="M768" s="707" t="s">
        <v>16069</v>
      </c>
      <c r="N768" s="707" t="s">
        <v>16070</v>
      </c>
      <c r="P768" s="709">
        <f t="shared" si="9"/>
        <v>83.243721731192167</v>
      </c>
    </row>
    <row r="769" spans="1:16">
      <c r="A769" s="707">
        <v>2024</v>
      </c>
      <c r="B769" s="707">
        <v>4</v>
      </c>
      <c r="D769" s="707" t="s">
        <v>16104</v>
      </c>
      <c r="E769" s="707" t="s">
        <v>111</v>
      </c>
      <c r="F769" s="707" t="str">
        <f>VLOOKUP(E769,'HS Code'!$L$4:$O$65,2,0)</f>
        <v>Petroleum</v>
      </c>
      <c r="G769" s="707" t="s">
        <v>16080</v>
      </c>
      <c r="H769" s="707" t="s">
        <v>16076</v>
      </c>
      <c r="I769" s="707" t="s">
        <v>16077</v>
      </c>
      <c r="J769" s="708">
        <v>526603</v>
      </c>
      <c r="K769" s="708">
        <v>526603</v>
      </c>
      <c r="L769" s="708">
        <v>78620958.400000006</v>
      </c>
      <c r="M769" s="707" t="s">
        <v>16069</v>
      </c>
      <c r="N769" s="707" t="s">
        <v>16070</v>
      </c>
      <c r="P769" s="709">
        <f t="shared" si="9"/>
        <v>149.29834885103202</v>
      </c>
    </row>
    <row r="770" spans="1:16">
      <c r="A770" s="707">
        <v>2024</v>
      </c>
      <c r="B770" s="707">
        <v>4</v>
      </c>
      <c r="D770" s="707" t="s">
        <v>16104</v>
      </c>
      <c r="E770" s="707" t="s">
        <v>113</v>
      </c>
      <c r="F770" s="707" t="str">
        <f>VLOOKUP(E770,'HS Code'!$L$4:$O$65,2,0)</f>
        <v>Petroleum</v>
      </c>
      <c r="G770" s="707" t="s">
        <v>16081</v>
      </c>
      <c r="H770" s="707" t="s">
        <v>16076</v>
      </c>
      <c r="I770" s="707" t="s">
        <v>16077</v>
      </c>
      <c r="J770" s="708">
        <v>116024.85</v>
      </c>
      <c r="K770" s="708">
        <v>116024.85</v>
      </c>
      <c r="L770" s="708">
        <v>20464618.039999999</v>
      </c>
      <c r="M770" s="707" t="s">
        <v>16069</v>
      </c>
      <c r="N770" s="707" t="s">
        <v>16070</v>
      </c>
      <c r="P770" s="709">
        <f t="shared" si="9"/>
        <v>176.38133589485355</v>
      </c>
    </row>
    <row r="771" spans="1:16">
      <c r="A771" s="707">
        <v>2024</v>
      </c>
      <c r="B771" s="707">
        <v>4</v>
      </c>
      <c r="D771" s="707" t="s">
        <v>16104</v>
      </c>
      <c r="E771" s="707" t="s">
        <v>142</v>
      </c>
      <c r="F771" s="707">
        <f>VLOOKUP(E771,'HS Code'!$L$4:$O$65,2,0)</f>
        <v>0</v>
      </c>
      <c r="G771" s="707" t="s">
        <v>16141</v>
      </c>
      <c r="H771" s="707" t="s">
        <v>16073</v>
      </c>
      <c r="I771" s="707" t="s">
        <v>10899</v>
      </c>
      <c r="J771" s="708">
        <v>1726.8</v>
      </c>
      <c r="K771" s="708">
        <v>1726.8</v>
      </c>
      <c r="L771" s="708">
        <v>480898.64</v>
      </c>
      <c r="M771" s="707" t="s">
        <v>16069</v>
      </c>
      <c r="N771" s="707" t="s">
        <v>16070</v>
      </c>
      <c r="P771" s="709">
        <f t="shared" si="9"/>
        <v>278.49122075515407</v>
      </c>
    </row>
    <row r="772" spans="1:16">
      <c r="A772" s="707">
        <v>2024</v>
      </c>
      <c r="B772" s="707">
        <v>4</v>
      </c>
      <c r="D772" s="707" t="s">
        <v>16104</v>
      </c>
      <c r="E772" s="707" t="s">
        <v>148</v>
      </c>
      <c r="F772" s="707">
        <f>VLOOKUP(E772,'HS Code'!$L$4:$O$65,2,0)</f>
        <v>0</v>
      </c>
      <c r="G772" s="707" t="s">
        <v>16082</v>
      </c>
      <c r="H772" s="707" t="s">
        <v>16073</v>
      </c>
      <c r="I772" s="707" t="s">
        <v>10899</v>
      </c>
      <c r="J772" s="708">
        <v>244433</v>
      </c>
      <c r="K772" s="708">
        <v>244433</v>
      </c>
      <c r="L772" s="708">
        <v>63942040.25</v>
      </c>
      <c r="M772" s="707" t="s">
        <v>16069</v>
      </c>
      <c r="N772" s="707" t="s">
        <v>16070</v>
      </c>
      <c r="P772" s="709">
        <f t="shared" si="9"/>
        <v>261.59332107366845</v>
      </c>
    </row>
    <row r="773" spans="1:16">
      <c r="A773" s="707">
        <v>2024</v>
      </c>
      <c r="B773" s="707">
        <v>4</v>
      </c>
      <c r="D773" s="707" t="s">
        <v>16106</v>
      </c>
      <c r="E773" s="707" t="s">
        <v>148</v>
      </c>
      <c r="F773" s="707">
        <f>VLOOKUP(E773,'HS Code'!$L$4:$O$65,2,0)</f>
        <v>0</v>
      </c>
      <c r="G773" s="707" t="s">
        <v>16082</v>
      </c>
      <c r="H773" s="707" t="s">
        <v>16073</v>
      </c>
      <c r="I773" s="707" t="s">
        <v>10899</v>
      </c>
      <c r="J773" s="708">
        <v>19800</v>
      </c>
      <c r="K773" s="708">
        <v>19800</v>
      </c>
      <c r="L773" s="708">
        <v>4391850.74</v>
      </c>
      <c r="M773" s="707" t="s">
        <v>16069</v>
      </c>
      <c r="N773" s="707" t="s">
        <v>16070</v>
      </c>
      <c r="P773" s="709">
        <f t="shared" si="9"/>
        <v>221.81064343434343</v>
      </c>
    </row>
    <row r="774" spans="1:16">
      <c r="A774" s="707">
        <v>2024</v>
      </c>
      <c r="B774" s="707">
        <v>4</v>
      </c>
      <c r="D774" s="707" t="s">
        <v>16106</v>
      </c>
      <c r="E774" s="707" t="s">
        <v>159</v>
      </c>
      <c r="F774" s="707">
        <f>VLOOKUP(E774,'HS Code'!$L$4:$O$65,2,0)</f>
        <v>0</v>
      </c>
      <c r="G774" s="707" t="s">
        <v>16083</v>
      </c>
      <c r="H774" s="707" t="s">
        <v>16073</v>
      </c>
      <c r="I774" s="707" t="s">
        <v>10899</v>
      </c>
      <c r="J774" s="708">
        <v>314160</v>
      </c>
      <c r="K774" s="708">
        <v>314160</v>
      </c>
      <c r="L774" s="708">
        <v>20732497.5</v>
      </c>
      <c r="M774" s="707" t="s">
        <v>16069</v>
      </c>
      <c r="N774" s="707" t="s">
        <v>16070</v>
      </c>
      <c r="P774" s="709">
        <f t="shared" si="9"/>
        <v>65.993434873949582</v>
      </c>
    </row>
    <row r="775" spans="1:16">
      <c r="A775" s="707">
        <v>2024</v>
      </c>
      <c r="B775" s="707">
        <v>4</v>
      </c>
      <c r="D775" s="707" t="s">
        <v>16106</v>
      </c>
      <c r="E775" s="707" t="s">
        <v>165</v>
      </c>
      <c r="F775" s="707">
        <f>VLOOKUP(E775,'HS Code'!$L$4:$O$65,2,0)</f>
        <v>0</v>
      </c>
      <c r="G775" s="707" t="s">
        <v>16166</v>
      </c>
      <c r="H775" s="707" t="s">
        <v>16068</v>
      </c>
      <c r="I775" s="707" t="s">
        <v>10899</v>
      </c>
      <c r="J775" s="708">
        <v>502570</v>
      </c>
      <c r="K775" s="708">
        <v>502570</v>
      </c>
      <c r="L775" s="708">
        <v>34522987.299999997</v>
      </c>
      <c r="M775" s="707" t="s">
        <v>16069</v>
      </c>
      <c r="N775" s="707" t="s">
        <v>16070</v>
      </c>
      <c r="P775" s="709">
        <f t="shared" si="9"/>
        <v>68.692893129315308</v>
      </c>
    </row>
    <row r="776" spans="1:16">
      <c r="A776" s="707">
        <v>2024</v>
      </c>
      <c r="B776" s="707">
        <v>4</v>
      </c>
      <c r="D776" s="707" t="s">
        <v>16106</v>
      </c>
      <c r="E776" s="707" t="s">
        <v>171</v>
      </c>
      <c r="F776" s="707">
        <f>VLOOKUP(E776,'HS Code'!$L$4:$O$65,2,0)</f>
        <v>0</v>
      </c>
      <c r="G776" s="707" t="s">
        <v>16095</v>
      </c>
      <c r="H776" s="707" t="s">
        <v>16073</v>
      </c>
      <c r="I776" s="707" t="s">
        <v>10899</v>
      </c>
      <c r="J776" s="708">
        <v>46940</v>
      </c>
      <c r="K776" s="708">
        <v>46940</v>
      </c>
      <c r="L776" s="708">
        <v>3476244.37</v>
      </c>
      <c r="M776" s="707" t="s">
        <v>16069</v>
      </c>
      <c r="N776" s="707" t="s">
        <v>16070</v>
      </c>
      <c r="P776" s="709">
        <f t="shared" si="9"/>
        <v>74.057187260332341</v>
      </c>
    </row>
    <row r="777" spans="1:16">
      <c r="A777" s="707">
        <v>2024</v>
      </c>
      <c r="B777" s="707">
        <v>4</v>
      </c>
      <c r="D777" s="707" t="s">
        <v>16071</v>
      </c>
      <c r="E777" s="707" t="s">
        <v>80</v>
      </c>
      <c r="F777" s="707" t="str">
        <f>VLOOKUP(E777,'HS Code'!$L$4:$O$65,2,0)</f>
        <v>Petroleum</v>
      </c>
      <c r="G777" s="707" t="s">
        <v>16090</v>
      </c>
      <c r="H777" s="707" t="s">
        <v>16076</v>
      </c>
      <c r="I777" s="707" t="s">
        <v>16077</v>
      </c>
      <c r="J777" s="708">
        <v>4.4000000000000004</v>
      </c>
      <c r="K777" s="708">
        <v>4.4000000000000004</v>
      </c>
      <c r="L777" s="708">
        <v>45556.65</v>
      </c>
      <c r="M777" s="707" t="s">
        <v>16069</v>
      </c>
      <c r="N777" s="707" t="s">
        <v>16070</v>
      </c>
      <c r="P777" s="709">
        <f t="shared" si="9"/>
        <v>10353.78409090909</v>
      </c>
    </row>
    <row r="778" spans="1:16">
      <c r="A778" s="707">
        <v>2024</v>
      </c>
      <c r="B778" s="707">
        <v>4</v>
      </c>
      <c r="D778" s="707" t="s">
        <v>16071</v>
      </c>
      <c r="E778" s="707" t="s">
        <v>148</v>
      </c>
      <c r="F778" s="707">
        <f>VLOOKUP(E778,'HS Code'!$L$4:$O$65,2,0)</f>
        <v>0</v>
      </c>
      <c r="G778" s="707" t="s">
        <v>16082</v>
      </c>
      <c r="H778" s="707" t="s">
        <v>16073</v>
      </c>
      <c r="I778" s="707" t="s">
        <v>10899</v>
      </c>
      <c r="J778" s="708">
        <v>32.700000000000003</v>
      </c>
      <c r="K778" s="708">
        <v>32.700000000000003</v>
      </c>
      <c r="L778" s="708">
        <v>117445.37</v>
      </c>
      <c r="M778" s="707" t="s">
        <v>16069</v>
      </c>
      <c r="N778" s="707" t="s">
        <v>16070</v>
      </c>
      <c r="P778" s="709">
        <f t="shared" si="9"/>
        <v>3591.6015290519872</v>
      </c>
    </row>
    <row r="779" spans="1:16">
      <c r="A779" s="707">
        <v>2024</v>
      </c>
      <c r="B779" s="707">
        <v>4</v>
      </c>
      <c r="D779" s="707" t="s">
        <v>16107</v>
      </c>
      <c r="E779" s="707" t="s">
        <v>72</v>
      </c>
      <c r="F779" s="707" t="str">
        <f>VLOOKUP(E779,'HS Code'!$L$4:$O$65,2,0)</f>
        <v xml:space="preserve">White spirit and special boiling point industrial spirits </v>
      </c>
      <c r="G779" s="707" t="s">
        <v>16123</v>
      </c>
      <c r="H779" s="707" t="s">
        <v>16116</v>
      </c>
      <c r="I779" s="707" t="s">
        <v>16077</v>
      </c>
      <c r="J779" s="708">
        <v>1</v>
      </c>
      <c r="K779" s="708">
        <v>1</v>
      </c>
      <c r="L779" s="708">
        <v>31600.35</v>
      </c>
      <c r="M779" s="707" t="s">
        <v>16069</v>
      </c>
      <c r="N779" s="707" t="s">
        <v>16070</v>
      </c>
      <c r="P779" s="709">
        <f t="shared" ref="P779:P842" si="10">L779/J779</f>
        <v>31600.35</v>
      </c>
    </row>
    <row r="780" spans="1:16">
      <c r="A780" s="707">
        <v>2024</v>
      </c>
      <c r="B780" s="707">
        <v>4</v>
      </c>
      <c r="D780" s="707" t="s">
        <v>16107</v>
      </c>
      <c r="E780" s="707" t="s">
        <v>99</v>
      </c>
      <c r="F780" s="707" t="str">
        <f>VLOOKUP(E780,'HS Code'!$L$4:$O$65,2,0)</f>
        <v>Petroleum</v>
      </c>
      <c r="G780" s="707" t="s">
        <v>16075</v>
      </c>
      <c r="H780" s="707" t="s">
        <v>16076</v>
      </c>
      <c r="I780" s="707" t="s">
        <v>16077</v>
      </c>
      <c r="J780" s="708">
        <v>2650</v>
      </c>
      <c r="K780" s="708">
        <v>2650</v>
      </c>
      <c r="L780" s="708">
        <v>437136.18</v>
      </c>
      <c r="M780" s="707" t="s">
        <v>16069</v>
      </c>
      <c r="N780" s="707" t="s">
        <v>16070</v>
      </c>
      <c r="P780" s="709">
        <f t="shared" si="10"/>
        <v>164.95704905660378</v>
      </c>
    </row>
    <row r="781" spans="1:16">
      <c r="A781" s="707">
        <v>2024</v>
      </c>
      <c r="B781" s="707">
        <v>4</v>
      </c>
      <c r="D781" s="707" t="s">
        <v>16108</v>
      </c>
      <c r="E781" s="707" t="s">
        <v>42</v>
      </c>
      <c r="F781" s="707" t="str">
        <f>VLOOKUP(E781,'HS Code'!$L$4:$O$65,2,0)</f>
        <v>Oils</v>
      </c>
      <c r="G781" s="707" t="s">
        <v>16088</v>
      </c>
      <c r="H781" s="707" t="s">
        <v>16073</v>
      </c>
      <c r="I781" s="707" t="s">
        <v>10899</v>
      </c>
      <c r="J781" s="708">
        <v>145380</v>
      </c>
      <c r="K781" s="708">
        <v>145380</v>
      </c>
      <c r="L781" s="708">
        <v>23537257.399999999</v>
      </c>
      <c r="M781" s="707" t="s">
        <v>16069</v>
      </c>
      <c r="N781" s="707" t="s">
        <v>16070</v>
      </c>
      <c r="P781" s="709">
        <f t="shared" si="10"/>
        <v>161.90161920484246</v>
      </c>
    </row>
    <row r="782" spans="1:16">
      <c r="A782" s="707">
        <v>2024</v>
      </c>
      <c r="B782" s="707">
        <v>4</v>
      </c>
      <c r="D782" s="707" t="s">
        <v>16108</v>
      </c>
      <c r="E782" s="707" t="s">
        <v>48</v>
      </c>
      <c r="F782" s="707" t="str">
        <f>VLOOKUP(E782,'HS Code'!$L$4:$O$65,2,0)</f>
        <v>Oils</v>
      </c>
      <c r="G782" s="707" t="s">
        <v>16089</v>
      </c>
      <c r="H782" s="707" t="s">
        <v>16073</v>
      </c>
      <c r="I782" s="707" t="s">
        <v>10899</v>
      </c>
      <c r="J782" s="708">
        <v>68344</v>
      </c>
      <c r="K782" s="708">
        <v>68344</v>
      </c>
      <c r="L782" s="708">
        <v>11388480.82</v>
      </c>
      <c r="M782" s="707" t="s">
        <v>16069</v>
      </c>
      <c r="N782" s="707" t="s">
        <v>16070</v>
      </c>
      <c r="P782" s="709">
        <f t="shared" si="10"/>
        <v>166.63468365913613</v>
      </c>
    </row>
    <row r="783" spans="1:16">
      <c r="A783" s="707">
        <v>2024</v>
      </c>
      <c r="B783" s="707">
        <v>4</v>
      </c>
      <c r="D783" s="707" t="s">
        <v>16108</v>
      </c>
      <c r="E783" s="707" t="s">
        <v>54</v>
      </c>
      <c r="F783" s="707" t="str">
        <f>VLOOKUP(E783,'HS Code'!$L$4:$O$65,2,0)</f>
        <v>Oils</v>
      </c>
      <c r="G783" s="707" t="s">
        <v>16109</v>
      </c>
      <c r="H783" s="707" t="s">
        <v>16073</v>
      </c>
      <c r="I783" s="707" t="s">
        <v>10899</v>
      </c>
      <c r="J783" s="708">
        <v>746</v>
      </c>
      <c r="K783" s="708">
        <v>746</v>
      </c>
      <c r="L783" s="708">
        <v>242749.57</v>
      </c>
      <c r="M783" s="707" t="s">
        <v>16069</v>
      </c>
      <c r="N783" s="707" t="s">
        <v>16070</v>
      </c>
      <c r="P783" s="709">
        <f t="shared" si="10"/>
        <v>325.40156836461125</v>
      </c>
    </row>
    <row r="784" spans="1:16">
      <c r="A784" s="707">
        <v>2024</v>
      </c>
      <c r="B784" s="707">
        <v>4</v>
      </c>
      <c r="D784" s="707" t="s">
        <v>16108</v>
      </c>
      <c r="E784" s="707" t="s">
        <v>148</v>
      </c>
      <c r="F784" s="707">
        <f>VLOOKUP(E784,'HS Code'!$L$4:$O$65,2,0)</f>
        <v>0</v>
      </c>
      <c r="G784" s="707" t="s">
        <v>16082</v>
      </c>
      <c r="H784" s="707" t="s">
        <v>16073</v>
      </c>
      <c r="I784" s="707" t="s">
        <v>10899</v>
      </c>
      <c r="J784" s="708">
        <v>77714</v>
      </c>
      <c r="K784" s="708">
        <v>77714</v>
      </c>
      <c r="L784" s="708">
        <v>17627652.170000002</v>
      </c>
      <c r="M784" s="707" t="s">
        <v>16069</v>
      </c>
      <c r="N784" s="707" t="s">
        <v>16070</v>
      </c>
      <c r="P784" s="709">
        <f t="shared" si="10"/>
        <v>226.82724052294313</v>
      </c>
    </row>
    <row r="785" spans="1:16">
      <c r="A785" s="707">
        <v>2024</v>
      </c>
      <c r="B785" s="707">
        <v>4</v>
      </c>
      <c r="D785" s="707" t="s">
        <v>16110</v>
      </c>
      <c r="E785" s="707" t="s">
        <v>76</v>
      </c>
      <c r="F785" s="707" t="str">
        <f>VLOOKUP(E785,'HS Code'!$L$4:$O$65,2,0)</f>
        <v>Petroleum</v>
      </c>
      <c r="G785" s="707" t="s">
        <v>16099</v>
      </c>
      <c r="H785" s="707" t="s">
        <v>16076</v>
      </c>
      <c r="I785" s="707" t="s">
        <v>16077</v>
      </c>
      <c r="J785" s="708">
        <v>48640</v>
      </c>
      <c r="K785" s="708">
        <v>48640</v>
      </c>
      <c r="L785" s="708">
        <v>7204778.7400000002</v>
      </c>
      <c r="M785" s="707" t="s">
        <v>16069</v>
      </c>
      <c r="N785" s="707" t="s">
        <v>16070</v>
      </c>
      <c r="P785" s="709">
        <f t="shared" si="10"/>
        <v>148.12456291118423</v>
      </c>
    </row>
    <row r="786" spans="1:16">
      <c r="A786" s="707">
        <v>2024</v>
      </c>
      <c r="B786" s="707">
        <v>4</v>
      </c>
      <c r="D786" s="707" t="s">
        <v>16111</v>
      </c>
      <c r="E786" s="707" t="s">
        <v>87</v>
      </c>
      <c r="F786" s="707" t="str">
        <f>VLOOKUP(E786,'HS Code'!$L$4:$O$65,2,0)</f>
        <v>Petroleum</v>
      </c>
      <c r="G786" s="707" t="s">
        <v>16132</v>
      </c>
      <c r="H786" s="707" t="s">
        <v>16076</v>
      </c>
      <c r="I786" s="707" t="s">
        <v>16077</v>
      </c>
      <c r="J786" s="708">
        <v>6026</v>
      </c>
      <c r="K786" s="708">
        <v>5000</v>
      </c>
      <c r="L786" s="708">
        <v>624625.01</v>
      </c>
      <c r="M786" s="707" t="s">
        <v>16069</v>
      </c>
      <c r="N786" s="707" t="s">
        <v>16070</v>
      </c>
      <c r="P786" s="709">
        <f t="shared" si="10"/>
        <v>103.65499668104879</v>
      </c>
    </row>
    <row r="787" spans="1:16">
      <c r="A787" s="707">
        <v>2024</v>
      </c>
      <c r="B787" s="707">
        <v>4</v>
      </c>
      <c r="D787" s="707" t="s">
        <v>16111</v>
      </c>
      <c r="E787" s="707" t="s">
        <v>148</v>
      </c>
      <c r="F787" s="707">
        <f>VLOOKUP(E787,'HS Code'!$L$4:$O$65,2,0)</f>
        <v>0</v>
      </c>
      <c r="G787" s="707" t="s">
        <v>16082</v>
      </c>
      <c r="H787" s="707" t="s">
        <v>16073</v>
      </c>
      <c r="I787" s="707" t="s">
        <v>10899</v>
      </c>
      <c r="J787" s="708">
        <v>17100</v>
      </c>
      <c r="K787" s="708">
        <v>17100</v>
      </c>
      <c r="L787" s="708">
        <v>2015840.3</v>
      </c>
      <c r="M787" s="707" t="s">
        <v>16069</v>
      </c>
      <c r="N787" s="707" t="s">
        <v>16070</v>
      </c>
      <c r="P787" s="709">
        <f t="shared" si="10"/>
        <v>117.88539766081871</v>
      </c>
    </row>
    <row r="788" spans="1:16">
      <c r="A788" s="707">
        <v>2024</v>
      </c>
      <c r="B788" s="707">
        <v>4</v>
      </c>
      <c r="D788" s="707" t="s">
        <v>16111</v>
      </c>
      <c r="E788" s="707" t="s">
        <v>159</v>
      </c>
      <c r="F788" s="707">
        <f>VLOOKUP(E788,'HS Code'!$L$4:$O$65,2,0)</f>
        <v>0</v>
      </c>
      <c r="G788" s="707" t="s">
        <v>16083</v>
      </c>
      <c r="H788" s="707" t="s">
        <v>16073</v>
      </c>
      <c r="I788" s="707" t="s">
        <v>10899</v>
      </c>
      <c r="J788" s="708">
        <v>23880</v>
      </c>
      <c r="K788" s="708">
        <v>23880</v>
      </c>
      <c r="L788" s="708">
        <v>1549298.93</v>
      </c>
      <c r="M788" s="707" t="s">
        <v>16069</v>
      </c>
      <c r="N788" s="707" t="s">
        <v>16070</v>
      </c>
      <c r="P788" s="709">
        <f t="shared" si="10"/>
        <v>64.878514656616417</v>
      </c>
    </row>
    <row r="789" spans="1:16">
      <c r="A789" s="707">
        <v>2024</v>
      </c>
      <c r="B789" s="707">
        <v>4</v>
      </c>
      <c r="D789" s="707" t="s">
        <v>16112</v>
      </c>
      <c r="E789" s="707" t="s">
        <v>70</v>
      </c>
      <c r="F789" s="707" t="str">
        <f>VLOOKUP(E789,'HS Code'!$L$4:$O$65,2,0)</f>
        <v>Petroleum</v>
      </c>
      <c r="G789" s="707" t="s">
        <v>16115</v>
      </c>
      <c r="H789" s="707" t="s">
        <v>16116</v>
      </c>
      <c r="I789" s="707" t="s">
        <v>16077</v>
      </c>
      <c r="J789" s="708">
        <v>17120</v>
      </c>
      <c r="K789" s="708">
        <v>17120</v>
      </c>
      <c r="L789" s="708">
        <v>3803877.16</v>
      </c>
      <c r="M789" s="707" t="s">
        <v>16069</v>
      </c>
      <c r="N789" s="707" t="s">
        <v>16070</v>
      </c>
      <c r="P789" s="709">
        <f t="shared" si="10"/>
        <v>222.18908644859815</v>
      </c>
    </row>
    <row r="790" spans="1:16">
      <c r="A790" s="707">
        <v>2024</v>
      </c>
      <c r="B790" s="707">
        <v>4</v>
      </c>
      <c r="D790" s="707" t="s">
        <v>16112</v>
      </c>
      <c r="E790" s="707" t="s">
        <v>99</v>
      </c>
      <c r="F790" s="707" t="str">
        <f>VLOOKUP(E790,'HS Code'!$L$4:$O$65,2,0)</f>
        <v>Petroleum</v>
      </c>
      <c r="G790" s="707" t="s">
        <v>16075</v>
      </c>
      <c r="H790" s="707" t="s">
        <v>16076</v>
      </c>
      <c r="I790" s="707" t="s">
        <v>16077</v>
      </c>
      <c r="J790" s="708">
        <v>7</v>
      </c>
      <c r="K790" s="708">
        <v>7</v>
      </c>
      <c r="L790" s="708">
        <v>13414.11</v>
      </c>
      <c r="M790" s="707" t="s">
        <v>16069</v>
      </c>
      <c r="N790" s="707" t="s">
        <v>16070</v>
      </c>
      <c r="P790" s="709">
        <f t="shared" si="10"/>
        <v>1916.3014285714287</v>
      </c>
    </row>
    <row r="791" spans="1:16">
      <c r="A791" s="707">
        <v>2024</v>
      </c>
      <c r="B791" s="707">
        <v>4</v>
      </c>
      <c r="D791" s="707" t="s">
        <v>16114</v>
      </c>
      <c r="E791" s="707" t="s">
        <v>70</v>
      </c>
      <c r="F791" s="707" t="str">
        <f>VLOOKUP(E791,'HS Code'!$L$4:$O$65,2,0)</f>
        <v>Petroleum</v>
      </c>
      <c r="G791" s="707" t="s">
        <v>16115</v>
      </c>
      <c r="H791" s="707" t="s">
        <v>16116</v>
      </c>
      <c r="I791" s="707" t="s">
        <v>16077</v>
      </c>
      <c r="J791" s="708">
        <v>63733.72</v>
      </c>
      <c r="K791" s="708">
        <v>63733.72</v>
      </c>
      <c r="L791" s="708">
        <v>17502658.66</v>
      </c>
      <c r="M791" s="707" t="s">
        <v>16069</v>
      </c>
      <c r="N791" s="707" t="s">
        <v>16070</v>
      </c>
      <c r="P791" s="709">
        <f t="shared" si="10"/>
        <v>274.62163922018044</v>
      </c>
    </row>
    <row r="792" spans="1:16">
      <c r="A792" s="707">
        <v>2024</v>
      </c>
      <c r="B792" s="707">
        <v>4</v>
      </c>
      <c r="D792" s="707" t="s">
        <v>16114</v>
      </c>
      <c r="E792" s="707" t="s">
        <v>113</v>
      </c>
      <c r="F792" s="707" t="str">
        <f>VLOOKUP(E792,'HS Code'!$L$4:$O$65,2,0)</f>
        <v>Petroleum</v>
      </c>
      <c r="G792" s="707" t="s">
        <v>16081</v>
      </c>
      <c r="H792" s="707" t="s">
        <v>16076</v>
      </c>
      <c r="I792" s="707" t="s">
        <v>16077</v>
      </c>
      <c r="J792" s="708">
        <v>5</v>
      </c>
      <c r="K792" s="708">
        <v>5</v>
      </c>
      <c r="L792" s="708">
        <v>2688.41</v>
      </c>
      <c r="M792" s="707" t="s">
        <v>16069</v>
      </c>
      <c r="N792" s="707" t="s">
        <v>16070</v>
      </c>
      <c r="P792" s="709">
        <f t="shared" si="10"/>
        <v>537.68200000000002</v>
      </c>
    </row>
    <row r="793" spans="1:16">
      <c r="A793" s="707">
        <v>2024</v>
      </c>
      <c r="B793" s="707">
        <v>4</v>
      </c>
      <c r="D793" s="707" t="s">
        <v>16117</v>
      </c>
      <c r="E793" s="707" t="s">
        <v>42</v>
      </c>
      <c r="F793" s="707" t="str">
        <f>VLOOKUP(E793,'HS Code'!$L$4:$O$65,2,0)</f>
        <v>Oils</v>
      </c>
      <c r="G793" s="707" t="s">
        <v>16088</v>
      </c>
      <c r="H793" s="707" t="s">
        <v>16073</v>
      </c>
      <c r="I793" s="707" t="s">
        <v>10899</v>
      </c>
      <c r="J793" s="708">
        <v>1802</v>
      </c>
      <c r="K793" s="708">
        <v>1802</v>
      </c>
      <c r="L793" s="708">
        <v>373053.11</v>
      </c>
      <c r="M793" s="707" t="s">
        <v>16069</v>
      </c>
      <c r="N793" s="707" t="s">
        <v>16070</v>
      </c>
      <c r="P793" s="709">
        <f t="shared" si="10"/>
        <v>207.0217036625971</v>
      </c>
    </row>
    <row r="794" spans="1:16">
      <c r="A794" s="707">
        <v>2024</v>
      </c>
      <c r="B794" s="707">
        <v>4</v>
      </c>
      <c r="D794" s="707" t="s">
        <v>16117</v>
      </c>
      <c r="E794" s="707" t="s">
        <v>48</v>
      </c>
      <c r="F794" s="707" t="str">
        <f>VLOOKUP(E794,'HS Code'!$L$4:$O$65,2,0)</f>
        <v>Oils</v>
      </c>
      <c r="G794" s="707" t="s">
        <v>16089</v>
      </c>
      <c r="H794" s="707" t="s">
        <v>16073</v>
      </c>
      <c r="I794" s="707" t="s">
        <v>10899</v>
      </c>
      <c r="J794" s="708">
        <v>901</v>
      </c>
      <c r="K794" s="708">
        <v>901</v>
      </c>
      <c r="L794" s="708">
        <v>203547.77</v>
      </c>
      <c r="M794" s="707" t="s">
        <v>16069</v>
      </c>
      <c r="N794" s="707" t="s">
        <v>16070</v>
      </c>
      <c r="P794" s="709">
        <f t="shared" si="10"/>
        <v>225.91317425083238</v>
      </c>
    </row>
    <row r="795" spans="1:16">
      <c r="A795" s="707">
        <v>2024</v>
      </c>
      <c r="B795" s="707">
        <v>4</v>
      </c>
      <c r="D795" s="707" t="s">
        <v>16117</v>
      </c>
      <c r="E795" s="707" t="s">
        <v>76</v>
      </c>
      <c r="F795" s="707" t="str">
        <f>VLOOKUP(E795,'HS Code'!$L$4:$O$65,2,0)</f>
        <v>Petroleum</v>
      </c>
      <c r="G795" s="707" t="s">
        <v>16099</v>
      </c>
      <c r="H795" s="707" t="s">
        <v>16076</v>
      </c>
      <c r="I795" s="707" t="s">
        <v>16077</v>
      </c>
      <c r="J795" s="708">
        <v>1590</v>
      </c>
      <c r="K795" s="708">
        <v>1590</v>
      </c>
      <c r="L795" s="708">
        <v>365638.57</v>
      </c>
      <c r="M795" s="707" t="s">
        <v>16069</v>
      </c>
      <c r="N795" s="707" t="s">
        <v>16070</v>
      </c>
      <c r="P795" s="709">
        <f t="shared" si="10"/>
        <v>229.96136477987423</v>
      </c>
    </row>
    <row r="796" spans="1:16">
      <c r="A796" s="707">
        <v>2024</v>
      </c>
      <c r="B796" s="707">
        <v>4</v>
      </c>
      <c r="D796" s="707" t="s">
        <v>16136</v>
      </c>
      <c r="E796" s="707" t="s">
        <v>109</v>
      </c>
      <c r="F796" s="707" t="str">
        <f>VLOOKUP(E796,'HS Code'!$L$4:$O$65,2,0)</f>
        <v>Petroleum</v>
      </c>
      <c r="G796" s="707" t="s">
        <v>16079</v>
      </c>
      <c r="H796" s="707" t="s">
        <v>16076</v>
      </c>
      <c r="I796" s="707" t="s">
        <v>16077</v>
      </c>
      <c r="J796" s="708">
        <v>13035</v>
      </c>
      <c r="K796" s="708">
        <v>13035</v>
      </c>
      <c r="L796" s="708">
        <v>3387079.75</v>
      </c>
      <c r="M796" s="707" t="s">
        <v>16069</v>
      </c>
      <c r="N796" s="707" t="s">
        <v>16070</v>
      </c>
      <c r="P796" s="709">
        <f t="shared" si="10"/>
        <v>259.84501342539318</v>
      </c>
    </row>
    <row r="797" spans="1:16">
      <c r="A797" s="707">
        <v>2024</v>
      </c>
      <c r="B797" s="707">
        <v>4</v>
      </c>
      <c r="D797" s="707" t="s">
        <v>16136</v>
      </c>
      <c r="E797" s="707" t="s">
        <v>148</v>
      </c>
      <c r="F797" s="707">
        <f>VLOOKUP(E797,'HS Code'!$L$4:$O$65,2,0)</f>
        <v>0</v>
      </c>
      <c r="G797" s="707" t="s">
        <v>16082</v>
      </c>
      <c r="H797" s="707" t="s">
        <v>16073</v>
      </c>
      <c r="I797" s="707" t="s">
        <v>10899</v>
      </c>
      <c r="J797" s="708">
        <v>1.5</v>
      </c>
      <c r="K797" s="708">
        <v>1.5</v>
      </c>
      <c r="L797" s="708">
        <v>47163.55</v>
      </c>
      <c r="M797" s="707" t="s">
        <v>16069</v>
      </c>
      <c r="N797" s="707" t="s">
        <v>16070</v>
      </c>
      <c r="P797" s="709">
        <f t="shared" si="10"/>
        <v>31442.366666666669</v>
      </c>
    </row>
    <row r="798" spans="1:16">
      <c r="A798" s="707">
        <v>2024</v>
      </c>
      <c r="B798" s="707">
        <v>4</v>
      </c>
      <c r="D798" s="707" t="s">
        <v>16119</v>
      </c>
      <c r="E798" s="707" t="s">
        <v>76</v>
      </c>
      <c r="F798" s="707" t="str">
        <f>VLOOKUP(E798,'HS Code'!$L$4:$O$65,2,0)</f>
        <v>Petroleum</v>
      </c>
      <c r="G798" s="707" t="s">
        <v>16099</v>
      </c>
      <c r="H798" s="707" t="s">
        <v>16076</v>
      </c>
      <c r="I798" s="707" t="s">
        <v>16077</v>
      </c>
      <c r="J798" s="708">
        <v>23600</v>
      </c>
      <c r="K798" s="708">
        <v>23600</v>
      </c>
      <c r="L798" s="708">
        <v>4574984.8</v>
      </c>
      <c r="M798" s="707" t="s">
        <v>16069</v>
      </c>
      <c r="N798" s="707" t="s">
        <v>16070</v>
      </c>
      <c r="P798" s="709">
        <f t="shared" si="10"/>
        <v>193.85528813559321</v>
      </c>
    </row>
    <row r="799" spans="1:16">
      <c r="A799" s="707">
        <v>2024</v>
      </c>
      <c r="B799" s="707">
        <v>4</v>
      </c>
      <c r="D799" s="707" t="s">
        <v>16119</v>
      </c>
      <c r="E799" s="707" t="s">
        <v>148</v>
      </c>
      <c r="F799" s="707">
        <f>VLOOKUP(E799,'HS Code'!$L$4:$O$65,2,0)</f>
        <v>0</v>
      </c>
      <c r="G799" s="707" t="s">
        <v>16082</v>
      </c>
      <c r="H799" s="707" t="s">
        <v>16073</v>
      </c>
      <c r="I799" s="707" t="s">
        <v>10899</v>
      </c>
      <c r="J799" s="708">
        <v>110112</v>
      </c>
      <c r="K799" s="708">
        <v>110112</v>
      </c>
      <c r="L799" s="708">
        <v>27588534.850000001</v>
      </c>
      <c r="M799" s="707" t="s">
        <v>16069</v>
      </c>
      <c r="N799" s="707" t="s">
        <v>16070</v>
      </c>
      <c r="P799" s="709">
        <f t="shared" si="10"/>
        <v>250.5497570655333</v>
      </c>
    </row>
    <row r="800" spans="1:16">
      <c r="A800" s="707">
        <v>2024</v>
      </c>
      <c r="B800" s="707">
        <v>4</v>
      </c>
      <c r="D800" s="707" t="s">
        <v>16186</v>
      </c>
      <c r="E800" s="707" t="s">
        <v>42</v>
      </c>
      <c r="F800" s="707" t="str">
        <f>VLOOKUP(E800,'HS Code'!$L$4:$O$65,2,0)</f>
        <v>Oils</v>
      </c>
      <c r="G800" s="707" t="s">
        <v>16088</v>
      </c>
      <c r="H800" s="707" t="s">
        <v>16073</v>
      </c>
      <c r="I800" s="707" t="s">
        <v>10899</v>
      </c>
      <c r="J800" s="708">
        <v>56700</v>
      </c>
      <c r="K800" s="708">
        <v>56700</v>
      </c>
      <c r="L800" s="708">
        <v>9719155.9800000004</v>
      </c>
      <c r="M800" s="707" t="s">
        <v>16069</v>
      </c>
      <c r="N800" s="707" t="s">
        <v>16070</v>
      </c>
      <c r="P800" s="709">
        <f t="shared" si="10"/>
        <v>171.41368571428572</v>
      </c>
    </row>
    <row r="801" spans="1:16">
      <c r="A801" s="707">
        <v>2024</v>
      </c>
      <c r="B801" s="707">
        <v>4</v>
      </c>
      <c r="D801" s="707" t="s">
        <v>16186</v>
      </c>
      <c r="E801" s="707" t="s">
        <v>48</v>
      </c>
      <c r="F801" s="707" t="str">
        <f>VLOOKUP(E801,'HS Code'!$L$4:$O$65,2,0)</f>
        <v>Oils</v>
      </c>
      <c r="G801" s="707" t="s">
        <v>16089</v>
      </c>
      <c r="H801" s="707" t="s">
        <v>16073</v>
      </c>
      <c r="I801" s="707" t="s">
        <v>10899</v>
      </c>
      <c r="J801" s="708">
        <v>26852</v>
      </c>
      <c r="K801" s="708">
        <v>26852</v>
      </c>
      <c r="L801" s="708">
        <v>4411418.33</v>
      </c>
      <c r="M801" s="707" t="s">
        <v>16069</v>
      </c>
      <c r="N801" s="707" t="s">
        <v>16070</v>
      </c>
      <c r="P801" s="709">
        <f t="shared" si="10"/>
        <v>164.28639691643082</v>
      </c>
    </row>
    <row r="802" spans="1:16">
      <c r="A802" s="707">
        <v>2024</v>
      </c>
      <c r="B802" s="707">
        <v>4</v>
      </c>
      <c r="D802" s="707" t="s">
        <v>16121</v>
      </c>
      <c r="E802" s="707" t="s">
        <v>22</v>
      </c>
      <c r="F802" s="707" t="str">
        <f>VLOOKUP(E802,'HS Code'!$L$4:$O$65,2,0)</f>
        <v>Coal and Coke</v>
      </c>
      <c r="G802" s="707" t="s">
        <v>16125</v>
      </c>
      <c r="H802" s="707" t="s">
        <v>16126</v>
      </c>
      <c r="I802" s="707" t="s">
        <v>10899</v>
      </c>
      <c r="J802" s="708">
        <v>88000</v>
      </c>
      <c r="K802" s="708">
        <v>88000</v>
      </c>
      <c r="L802" s="708">
        <v>541587.04</v>
      </c>
      <c r="M802" s="707" t="s">
        <v>16069</v>
      </c>
      <c r="N802" s="707" t="s">
        <v>16070</v>
      </c>
      <c r="P802" s="709">
        <f t="shared" si="10"/>
        <v>6.1543981818181823</v>
      </c>
    </row>
    <row r="803" spans="1:16">
      <c r="A803" s="707">
        <v>2024</v>
      </c>
      <c r="B803" s="707">
        <v>4</v>
      </c>
      <c r="D803" s="707" t="s">
        <v>16121</v>
      </c>
      <c r="E803" s="707" t="s">
        <v>130</v>
      </c>
      <c r="F803" s="707">
        <f>VLOOKUP(E803,'HS Code'!$L$4:$O$65,2,0)</f>
        <v>0</v>
      </c>
      <c r="G803" s="707" t="s">
        <v>16093</v>
      </c>
      <c r="H803" s="707" t="s">
        <v>16076</v>
      </c>
      <c r="I803" s="707" t="s">
        <v>10899</v>
      </c>
      <c r="J803" s="708">
        <v>396000</v>
      </c>
      <c r="K803" s="708">
        <v>396000</v>
      </c>
      <c r="L803" s="708">
        <v>41716281.649999999</v>
      </c>
      <c r="M803" s="707" t="s">
        <v>16069</v>
      </c>
      <c r="N803" s="707" t="s">
        <v>16070</v>
      </c>
      <c r="P803" s="709">
        <f t="shared" si="10"/>
        <v>105.34414558080807</v>
      </c>
    </row>
    <row r="804" spans="1:16">
      <c r="A804" s="707">
        <v>2024</v>
      </c>
      <c r="B804" s="707">
        <v>4</v>
      </c>
      <c r="D804" s="707" t="s">
        <v>16122</v>
      </c>
      <c r="E804" s="707" t="s">
        <v>99</v>
      </c>
      <c r="F804" s="707" t="str">
        <f>VLOOKUP(E804,'HS Code'!$L$4:$O$65,2,0)</f>
        <v>Petroleum</v>
      </c>
      <c r="G804" s="707" t="s">
        <v>16075</v>
      </c>
      <c r="H804" s="707" t="s">
        <v>16076</v>
      </c>
      <c r="I804" s="707" t="s">
        <v>16077</v>
      </c>
      <c r="J804" s="708">
        <v>336</v>
      </c>
      <c r="K804" s="708">
        <v>336</v>
      </c>
      <c r="L804" s="708">
        <v>31650.23</v>
      </c>
      <c r="M804" s="707" t="s">
        <v>16069</v>
      </c>
      <c r="N804" s="707" t="s">
        <v>16070</v>
      </c>
      <c r="P804" s="709">
        <f t="shared" si="10"/>
        <v>94.197113095238095</v>
      </c>
    </row>
    <row r="805" spans="1:16">
      <c r="A805" s="707">
        <v>2024</v>
      </c>
      <c r="B805" s="707">
        <v>4</v>
      </c>
      <c r="D805" s="707" t="s">
        <v>16122</v>
      </c>
      <c r="E805" s="707" t="s">
        <v>101</v>
      </c>
      <c r="F805" s="707" t="str">
        <f>VLOOKUP(E805,'HS Code'!$L$4:$O$65,2,0)</f>
        <v>Petroleum</v>
      </c>
      <c r="G805" s="707" t="s">
        <v>16078</v>
      </c>
      <c r="H805" s="707" t="s">
        <v>16076</v>
      </c>
      <c r="I805" s="707" t="s">
        <v>10899</v>
      </c>
      <c r="J805" s="708">
        <v>200</v>
      </c>
      <c r="K805" s="708">
        <v>200</v>
      </c>
      <c r="L805" s="708">
        <v>67564.53</v>
      </c>
      <c r="M805" s="707" t="s">
        <v>16069</v>
      </c>
      <c r="N805" s="707" t="s">
        <v>16070</v>
      </c>
      <c r="P805" s="709">
        <f t="shared" si="10"/>
        <v>337.82265000000001</v>
      </c>
    </row>
    <row r="806" spans="1:16">
      <c r="A806" s="707">
        <v>2024</v>
      </c>
      <c r="B806" s="707">
        <v>4</v>
      </c>
      <c r="D806" s="707" t="s">
        <v>16122</v>
      </c>
      <c r="E806" s="707" t="s">
        <v>109</v>
      </c>
      <c r="F806" s="707" t="str">
        <f>VLOOKUP(E806,'HS Code'!$L$4:$O$65,2,0)</f>
        <v>Petroleum</v>
      </c>
      <c r="G806" s="707" t="s">
        <v>16079</v>
      </c>
      <c r="H806" s="707" t="s">
        <v>16076</v>
      </c>
      <c r="I806" s="707" t="s">
        <v>16077</v>
      </c>
      <c r="J806" s="708">
        <v>4417.03</v>
      </c>
      <c r="K806" s="708">
        <v>4417.03</v>
      </c>
      <c r="L806" s="708">
        <v>673344.81</v>
      </c>
      <c r="M806" s="707" t="s">
        <v>16069</v>
      </c>
      <c r="N806" s="707" t="s">
        <v>16070</v>
      </c>
      <c r="P806" s="709">
        <f t="shared" si="10"/>
        <v>152.44288809448886</v>
      </c>
    </row>
    <row r="807" spans="1:16">
      <c r="A807" s="707">
        <v>2024</v>
      </c>
      <c r="B807" s="707">
        <v>4</v>
      </c>
      <c r="D807" s="707" t="s">
        <v>16122</v>
      </c>
      <c r="E807" s="707" t="s">
        <v>113</v>
      </c>
      <c r="F807" s="707" t="str">
        <f>VLOOKUP(E807,'HS Code'!$L$4:$O$65,2,0)</f>
        <v>Petroleum</v>
      </c>
      <c r="G807" s="707" t="s">
        <v>16081</v>
      </c>
      <c r="H807" s="707" t="s">
        <v>16076</v>
      </c>
      <c r="I807" s="707" t="s">
        <v>16077</v>
      </c>
      <c r="J807" s="708">
        <v>147.33000000000001</v>
      </c>
      <c r="K807" s="708">
        <v>147.33000000000001</v>
      </c>
      <c r="L807" s="708">
        <v>249065.59</v>
      </c>
      <c r="M807" s="707" t="s">
        <v>16069</v>
      </c>
      <c r="N807" s="707" t="s">
        <v>16070</v>
      </c>
      <c r="P807" s="709">
        <f t="shared" si="10"/>
        <v>1690.5286771193917</v>
      </c>
    </row>
    <row r="808" spans="1:16">
      <c r="A808" s="707">
        <v>2024</v>
      </c>
      <c r="B808" s="707">
        <v>4</v>
      </c>
      <c r="D808" s="707" t="s">
        <v>16122</v>
      </c>
      <c r="E808" s="707" t="s">
        <v>130</v>
      </c>
      <c r="F808" s="707">
        <f>VLOOKUP(E808,'HS Code'!$L$4:$O$65,2,0)</f>
        <v>0</v>
      </c>
      <c r="G808" s="707" t="s">
        <v>16093</v>
      </c>
      <c r="H808" s="707" t="s">
        <v>16076</v>
      </c>
      <c r="I808" s="707" t="s">
        <v>10899</v>
      </c>
      <c r="J808" s="708">
        <v>15777560</v>
      </c>
      <c r="K808" s="708">
        <v>15777560</v>
      </c>
      <c r="L808" s="708">
        <v>1645609297.22001</v>
      </c>
      <c r="M808" s="707" t="s">
        <v>16069</v>
      </c>
      <c r="N808" s="707" t="s">
        <v>16070</v>
      </c>
      <c r="P808" s="709">
        <f t="shared" si="10"/>
        <v>104.30062045208575</v>
      </c>
    </row>
    <row r="809" spans="1:16">
      <c r="A809" s="707">
        <v>2024</v>
      </c>
      <c r="B809" s="707">
        <v>4</v>
      </c>
      <c r="D809" s="707" t="s">
        <v>16122</v>
      </c>
      <c r="E809" s="707" t="s">
        <v>148</v>
      </c>
      <c r="F809" s="707">
        <f>VLOOKUP(E809,'HS Code'!$L$4:$O$65,2,0)</f>
        <v>0</v>
      </c>
      <c r="G809" s="707" t="s">
        <v>16082</v>
      </c>
      <c r="H809" s="707" t="s">
        <v>16073</v>
      </c>
      <c r="I809" s="707" t="s">
        <v>10899</v>
      </c>
      <c r="J809" s="708">
        <v>6490</v>
      </c>
      <c r="K809" s="708">
        <v>6490</v>
      </c>
      <c r="L809" s="708">
        <v>4374407.93</v>
      </c>
      <c r="M809" s="707" t="s">
        <v>16069</v>
      </c>
      <c r="N809" s="707" t="s">
        <v>16070</v>
      </c>
      <c r="P809" s="709">
        <f t="shared" si="10"/>
        <v>674.0227935285053</v>
      </c>
    </row>
    <row r="810" spans="1:16">
      <c r="A810" s="707">
        <v>2024</v>
      </c>
      <c r="B810" s="707">
        <v>4</v>
      </c>
      <c r="D810" s="707" t="s">
        <v>16124</v>
      </c>
      <c r="E810" s="707" t="s">
        <v>78</v>
      </c>
      <c r="F810" s="707" t="str">
        <f>VLOOKUP(E810,'HS Code'!$L$4:$O$65,2,0)</f>
        <v>Petroleum</v>
      </c>
      <c r="G810" s="707" t="s">
        <v>16128</v>
      </c>
      <c r="H810" s="707" t="s">
        <v>16076</v>
      </c>
      <c r="I810" s="707" t="s">
        <v>16077</v>
      </c>
      <c r="J810" s="708">
        <v>51</v>
      </c>
      <c r="K810" s="708">
        <v>51</v>
      </c>
      <c r="L810" s="708">
        <v>51634.07</v>
      </c>
      <c r="M810" s="707" t="s">
        <v>16069</v>
      </c>
      <c r="N810" s="707" t="s">
        <v>16070</v>
      </c>
      <c r="P810" s="709">
        <f t="shared" si="10"/>
        <v>1012.4327450980392</v>
      </c>
    </row>
    <row r="811" spans="1:16">
      <c r="A811" s="707">
        <v>2024</v>
      </c>
      <c r="B811" s="707">
        <v>4</v>
      </c>
      <c r="D811" s="707" t="s">
        <v>16124</v>
      </c>
      <c r="E811" s="707" t="s">
        <v>99</v>
      </c>
      <c r="F811" s="707" t="str">
        <f>VLOOKUP(E811,'HS Code'!$L$4:$O$65,2,0)</f>
        <v>Petroleum</v>
      </c>
      <c r="G811" s="707" t="s">
        <v>16075</v>
      </c>
      <c r="H811" s="707" t="s">
        <v>16076</v>
      </c>
      <c r="I811" s="707" t="s">
        <v>16077</v>
      </c>
      <c r="J811" s="708">
        <v>42708.04</v>
      </c>
      <c r="K811" s="708">
        <v>42708.04</v>
      </c>
      <c r="L811" s="708">
        <v>21132900.030000001</v>
      </c>
      <c r="M811" s="707" t="s">
        <v>16069</v>
      </c>
      <c r="N811" s="707" t="s">
        <v>16070</v>
      </c>
      <c r="P811" s="709">
        <f t="shared" si="10"/>
        <v>494.82252123956056</v>
      </c>
    </row>
    <row r="812" spans="1:16">
      <c r="A812" s="707">
        <v>2024</v>
      </c>
      <c r="B812" s="707">
        <v>4</v>
      </c>
      <c r="D812" s="707" t="s">
        <v>16124</v>
      </c>
      <c r="E812" s="707" t="s">
        <v>101</v>
      </c>
      <c r="F812" s="707" t="str">
        <f>VLOOKUP(E812,'HS Code'!$L$4:$O$65,2,0)</f>
        <v>Petroleum</v>
      </c>
      <c r="G812" s="707" t="s">
        <v>16078</v>
      </c>
      <c r="H812" s="707" t="s">
        <v>16076</v>
      </c>
      <c r="I812" s="707" t="s">
        <v>10899</v>
      </c>
      <c r="J812" s="708">
        <v>778</v>
      </c>
      <c r="K812" s="708">
        <v>778</v>
      </c>
      <c r="L812" s="708">
        <v>399241.14</v>
      </c>
      <c r="M812" s="707" t="s">
        <v>16069</v>
      </c>
      <c r="N812" s="707" t="s">
        <v>16070</v>
      </c>
      <c r="P812" s="709">
        <f t="shared" si="10"/>
        <v>513.16341902313627</v>
      </c>
    </row>
    <row r="813" spans="1:16">
      <c r="A813" s="707">
        <v>2024</v>
      </c>
      <c r="B813" s="707">
        <v>4</v>
      </c>
      <c r="D813" s="707" t="s">
        <v>16124</v>
      </c>
      <c r="E813" s="707" t="s">
        <v>109</v>
      </c>
      <c r="F813" s="707" t="str">
        <f>VLOOKUP(E813,'HS Code'!$L$4:$O$65,2,0)</f>
        <v>Petroleum</v>
      </c>
      <c r="G813" s="707" t="s">
        <v>16079</v>
      </c>
      <c r="H813" s="707" t="s">
        <v>16076</v>
      </c>
      <c r="I813" s="707" t="s">
        <v>16077</v>
      </c>
      <c r="J813" s="708">
        <v>1315.52</v>
      </c>
      <c r="K813" s="708">
        <v>1315.52</v>
      </c>
      <c r="L813" s="708">
        <v>805177.24</v>
      </c>
      <c r="M813" s="707" t="s">
        <v>16069</v>
      </c>
      <c r="N813" s="707" t="s">
        <v>16070</v>
      </c>
      <c r="P813" s="709">
        <f t="shared" si="10"/>
        <v>612.06005229871073</v>
      </c>
    </row>
    <row r="814" spans="1:16">
      <c r="A814" s="707">
        <v>2024</v>
      </c>
      <c r="B814" s="707">
        <v>4</v>
      </c>
      <c r="D814" s="707" t="s">
        <v>16124</v>
      </c>
      <c r="E814" s="707" t="s">
        <v>138</v>
      </c>
      <c r="F814" s="707">
        <f>VLOOKUP(E814,'HS Code'!$L$4:$O$65,2,0)</f>
        <v>0</v>
      </c>
      <c r="G814" s="707" t="s">
        <v>16199</v>
      </c>
      <c r="H814" s="707" t="s">
        <v>16126</v>
      </c>
      <c r="I814" s="707" t="s">
        <v>10899</v>
      </c>
      <c r="J814" s="708">
        <v>2732</v>
      </c>
      <c r="K814" s="708">
        <v>2732</v>
      </c>
      <c r="L814" s="708">
        <v>417898.08</v>
      </c>
      <c r="M814" s="707" t="s">
        <v>16069</v>
      </c>
      <c r="N814" s="707" t="s">
        <v>16070</v>
      </c>
      <c r="P814" s="709">
        <f t="shared" si="10"/>
        <v>152.96415812591508</v>
      </c>
    </row>
    <row r="815" spans="1:16">
      <c r="A815" s="707">
        <v>2024</v>
      </c>
      <c r="B815" s="707">
        <v>4</v>
      </c>
      <c r="D815" s="707" t="s">
        <v>16121</v>
      </c>
      <c r="E815" s="707" t="s">
        <v>19</v>
      </c>
      <c r="F815" s="707" t="str">
        <f>VLOOKUP(E815,'HS Code'!$L$4:$O$65,2,0)</f>
        <v>Coal and Coke</v>
      </c>
      <c r="G815" s="707" t="s">
        <v>16187</v>
      </c>
      <c r="H815" s="707" t="s">
        <v>16126</v>
      </c>
      <c r="I815" s="707" t="s">
        <v>10899</v>
      </c>
      <c r="J815" s="708">
        <v>296400</v>
      </c>
      <c r="K815" s="708">
        <v>296400</v>
      </c>
      <c r="L815" s="708">
        <v>1748943.03</v>
      </c>
      <c r="M815" s="707" t="s">
        <v>16069</v>
      </c>
      <c r="N815" s="707" t="s">
        <v>16070</v>
      </c>
      <c r="P815" s="709">
        <f t="shared" si="10"/>
        <v>5.9006175101214575</v>
      </c>
    </row>
    <row r="816" spans="1:16">
      <c r="A816" s="707">
        <v>2024</v>
      </c>
      <c r="B816" s="707">
        <v>4</v>
      </c>
      <c r="D816" s="707" t="s">
        <v>16121</v>
      </c>
      <c r="E816" s="707" t="s">
        <v>22</v>
      </c>
      <c r="F816" s="707" t="str">
        <f>VLOOKUP(E816,'HS Code'!$L$4:$O$65,2,0)</f>
        <v>Coal and Coke</v>
      </c>
      <c r="G816" s="707" t="s">
        <v>16125</v>
      </c>
      <c r="H816" s="707" t="s">
        <v>16126</v>
      </c>
      <c r="I816" s="707" t="s">
        <v>10899</v>
      </c>
      <c r="J816" s="708">
        <v>34965373</v>
      </c>
      <c r="K816" s="708">
        <v>34965373</v>
      </c>
      <c r="L816" s="708">
        <v>207880085.68000001</v>
      </c>
      <c r="M816" s="707" t="s">
        <v>16069</v>
      </c>
      <c r="N816" s="707" t="s">
        <v>16070</v>
      </c>
      <c r="P816" s="709">
        <f t="shared" si="10"/>
        <v>5.9453129723512461</v>
      </c>
    </row>
    <row r="817" spans="1:16">
      <c r="A817" s="707">
        <v>2024</v>
      </c>
      <c r="B817" s="707">
        <v>4</v>
      </c>
      <c r="D817" s="707" t="s">
        <v>16121</v>
      </c>
      <c r="E817" s="707" t="s">
        <v>99</v>
      </c>
      <c r="F817" s="707" t="str">
        <f>VLOOKUP(E817,'HS Code'!$L$4:$O$65,2,0)</f>
        <v>Petroleum</v>
      </c>
      <c r="G817" s="707" t="s">
        <v>16075</v>
      </c>
      <c r="H817" s="707" t="s">
        <v>16076</v>
      </c>
      <c r="I817" s="707" t="s">
        <v>16077</v>
      </c>
      <c r="J817" s="708">
        <v>24549</v>
      </c>
      <c r="K817" s="708">
        <v>24549</v>
      </c>
      <c r="L817" s="708">
        <v>8826173.5199999996</v>
      </c>
      <c r="M817" s="707" t="s">
        <v>16069</v>
      </c>
      <c r="N817" s="707" t="s">
        <v>16070</v>
      </c>
      <c r="P817" s="709">
        <f t="shared" si="10"/>
        <v>359.53291457900525</v>
      </c>
    </row>
    <row r="818" spans="1:16">
      <c r="A818" s="707">
        <v>2024</v>
      </c>
      <c r="B818" s="707">
        <v>4</v>
      </c>
      <c r="D818" s="707" t="s">
        <v>16129</v>
      </c>
      <c r="E818" s="707" t="s">
        <v>31</v>
      </c>
      <c r="F818" s="707" t="str">
        <f>VLOOKUP(E818,'HS Code'!$L$4:$O$65,2,0)</f>
        <v>Coal and Coke</v>
      </c>
      <c r="G818" s="707" t="s">
        <v>16087</v>
      </c>
      <c r="H818" s="707" t="s">
        <v>16076</v>
      </c>
      <c r="I818" s="707" t="s">
        <v>10899</v>
      </c>
      <c r="J818" s="708">
        <v>590680</v>
      </c>
      <c r="K818" s="708">
        <v>590680</v>
      </c>
      <c r="L818" s="708">
        <v>1302733.3799999999</v>
      </c>
      <c r="M818" s="707" t="s">
        <v>16069</v>
      </c>
      <c r="N818" s="707" t="s">
        <v>16070</v>
      </c>
      <c r="P818" s="709">
        <f t="shared" si="10"/>
        <v>2.2054807679284889</v>
      </c>
    </row>
    <row r="819" spans="1:16">
      <c r="A819" s="707">
        <v>2024</v>
      </c>
      <c r="B819" s="707">
        <v>4</v>
      </c>
      <c r="D819" s="707" t="s">
        <v>16074</v>
      </c>
      <c r="E819" s="707" t="s">
        <v>68</v>
      </c>
      <c r="F819" s="707" t="str">
        <f>VLOOKUP(E819,'HS Code'!$L$4:$O$65,2,0)</f>
        <v>Petroleum</v>
      </c>
      <c r="G819" s="707" t="s">
        <v>16130</v>
      </c>
      <c r="H819" s="707" t="s">
        <v>16116</v>
      </c>
      <c r="I819" s="707" t="s">
        <v>16077</v>
      </c>
      <c r="J819" s="708">
        <v>272147</v>
      </c>
      <c r="K819" s="708">
        <v>216472</v>
      </c>
      <c r="L819" s="708">
        <v>27235824.75</v>
      </c>
      <c r="M819" s="707" t="s">
        <v>16069</v>
      </c>
      <c r="N819" s="707" t="s">
        <v>16070</v>
      </c>
      <c r="P819" s="709">
        <f t="shared" si="10"/>
        <v>100.0776225716249</v>
      </c>
    </row>
    <row r="820" spans="1:16">
      <c r="A820" s="707">
        <v>2024</v>
      </c>
      <c r="B820" s="707">
        <v>4</v>
      </c>
      <c r="D820" s="707" t="s">
        <v>16074</v>
      </c>
      <c r="E820" s="707" t="s">
        <v>85</v>
      </c>
      <c r="F820" s="707" t="str">
        <f>VLOOKUP(E820,'HS Code'!$L$4:$O$65,2,0)</f>
        <v>Petroleum</v>
      </c>
      <c r="G820" s="707" t="s">
        <v>16091</v>
      </c>
      <c r="H820" s="707" t="s">
        <v>16076</v>
      </c>
      <c r="I820" s="707" t="s">
        <v>16077</v>
      </c>
      <c r="J820" s="708">
        <v>360566</v>
      </c>
      <c r="K820" s="708">
        <v>282000</v>
      </c>
      <c r="L820" s="708">
        <v>33160589.199999999</v>
      </c>
      <c r="M820" s="707" t="s">
        <v>16069</v>
      </c>
      <c r="N820" s="707" t="s">
        <v>16070</v>
      </c>
      <c r="P820" s="709">
        <f t="shared" si="10"/>
        <v>91.96815340326043</v>
      </c>
    </row>
    <row r="821" spans="1:16">
      <c r="A821" s="707">
        <v>2024</v>
      </c>
      <c r="B821" s="707">
        <v>4</v>
      </c>
      <c r="D821" s="707" t="s">
        <v>16074</v>
      </c>
      <c r="E821" s="707" t="s">
        <v>87</v>
      </c>
      <c r="F821" s="707" t="str">
        <f>VLOOKUP(E821,'HS Code'!$L$4:$O$65,2,0)</f>
        <v>Petroleum</v>
      </c>
      <c r="G821" s="707" t="s">
        <v>16132</v>
      </c>
      <c r="H821" s="707" t="s">
        <v>16076</v>
      </c>
      <c r="I821" s="707" t="s">
        <v>16077</v>
      </c>
      <c r="J821" s="708">
        <v>1240000</v>
      </c>
      <c r="K821" s="708">
        <v>1224357</v>
      </c>
      <c r="L821" s="708">
        <v>137714678.66999999</v>
      </c>
      <c r="M821" s="707" t="s">
        <v>16069</v>
      </c>
      <c r="N821" s="707" t="s">
        <v>16070</v>
      </c>
      <c r="P821" s="709">
        <f t="shared" si="10"/>
        <v>111.06022473387095</v>
      </c>
    </row>
    <row r="822" spans="1:16">
      <c r="A822" s="707">
        <v>2024</v>
      </c>
      <c r="B822" s="707">
        <v>4</v>
      </c>
      <c r="D822" s="707" t="s">
        <v>16074</v>
      </c>
      <c r="E822" s="707" t="s">
        <v>92</v>
      </c>
      <c r="F822" s="707" t="str">
        <f>VLOOKUP(E822,'HS Code'!$L$4:$O$65,2,0)</f>
        <v>Petroleum</v>
      </c>
      <c r="G822" s="707" t="s">
        <v>16133</v>
      </c>
      <c r="H822" s="707" t="s">
        <v>16076</v>
      </c>
      <c r="I822" s="707" t="s">
        <v>16077</v>
      </c>
      <c r="J822" s="708">
        <v>27037894</v>
      </c>
      <c r="K822" s="708">
        <v>26443587</v>
      </c>
      <c r="L822" s="708">
        <v>2083976492.4000001</v>
      </c>
      <c r="M822" s="707" t="s">
        <v>16069</v>
      </c>
      <c r="N822" s="707" t="s">
        <v>16070</v>
      </c>
      <c r="P822" s="709">
        <f t="shared" si="10"/>
        <v>77.076139598742415</v>
      </c>
    </row>
    <row r="823" spans="1:16">
      <c r="A823" s="707">
        <v>2024</v>
      </c>
      <c r="B823" s="707">
        <v>4</v>
      </c>
      <c r="D823" s="707" t="s">
        <v>16085</v>
      </c>
      <c r="E823" s="707" t="s">
        <v>68</v>
      </c>
      <c r="F823" s="707" t="str">
        <f>VLOOKUP(E823,'HS Code'!$L$4:$O$65,2,0)</f>
        <v>Petroleum</v>
      </c>
      <c r="G823" s="707" t="s">
        <v>16130</v>
      </c>
      <c r="H823" s="707" t="s">
        <v>16116</v>
      </c>
      <c r="I823" s="707" t="s">
        <v>16077</v>
      </c>
      <c r="J823" s="708">
        <v>3443000</v>
      </c>
      <c r="K823" s="708">
        <v>3443000</v>
      </c>
      <c r="L823" s="708">
        <v>403237280.19999999</v>
      </c>
      <c r="M823" s="707" t="s">
        <v>16069</v>
      </c>
      <c r="N823" s="707" t="s">
        <v>16070</v>
      </c>
      <c r="P823" s="709">
        <f t="shared" si="10"/>
        <v>117.11800180075515</v>
      </c>
    </row>
    <row r="824" spans="1:16">
      <c r="A824" s="707">
        <v>2024</v>
      </c>
      <c r="B824" s="707">
        <v>4</v>
      </c>
      <c r="D824" s="707" t="s">
        <v>16200</v>
      </c>
      <c r="E824" s="707" t="s">
        <v>130</v>
      </c>
      <c r="F824" s="707">
        <f>VLOOKUP(E824,'HS Code'!$L$4:$O$65,2,0)</f>
        <v>0</v>
      </c>
      <c r="G824" s="707" t="s">
        <v>16093</v>
      </c>
      <c r="H824" s="707" t="s">
        <v>16076</v>
      </c>
      <c r="I824" s="707" t="s">
        <v>10899</v>
      </c>
      <c r="J824" s="708">
        <v>600000</v>
      </c>
      <c r="K824" s="708">
        <v>600000</v>
      </c>
      <c r="L824" s="708">
        <v>63247409</v>
      </c>
      <c r="M824" s="707" t="s">
        <v>16069</v>
      </c>
      <c r="N824" s="707" t="s">
        <v>16070</v>
      </c>
      <c r="P824" s="709">
        <f t="shared" si="10"/>
        <v>105.41234833333333</v>
      </c>
    </row>
    <row r="825" spans="1:16">
      <c r="A825" s="707">
        <v>2024</v>
      </c>
      <c r="B825" s="707">
        <v>4</v>
      </c>
      <c r="D825" s="707" t="s">
        <v>16104</v>
      </c>
      <c r="E825" s="707" t="s">
        <v>68</v>
      </c>
      <c r="F825" s="707" t="str">
        <f>VLOOKUP(E825,'HS Code'!$L$4:$O$65,2,0)</f>
        <v>Petroleum</v>
      </c>
      <c r="G825" s="707" t="s">
        <v>16130</v>
      </c>
      <c r="H825" s="707" t="s">
        <v>16116</v>
      </c>
      <c r="I825" s="707" t="s">
        <v>16077</v>
      </c>
      <c r="J825" s="708">
        <v>72041</v>
      </c>
      <c r="K825" s="708">
        <v>53615</v>
      </c>
      <c r="L825" s="708">
        <v>7606720</v>
      </c>
      <c r="M825" s="707" t="s">
        <v>16069</v>
      </c>
      <c r="N825" s="707" t="s">
        <v>16070</v>
      </c>
      <c r="P825" s="709">
        <f t="shared" si="10"/>
        <v>105.58876195499785</v>
      </c>
    </row>
    <row r="826" spans="1:16">
      <c r="A826" s="707">
        <v>2024</v>
      </c>
      <c r="B826" s="707">
        <v>4</v>
      </c>
      <c r="D826" s="707" t="s">
        <v>16104</v>
      </c>
      <c r="E826" s="707" t="s">
        <v>87</v>
      </c>
      <c r="F826" s="707" t="str">
        <f>VLOOKUP(E826,'HS Code'!$L$4:$O$65,2,0)</f>
        <v>Petroleum</v>
      </c>
      <c r="G826" s="707" t="s">
        <v>16132</v>
      </c>
      <c r="H826" s="707" t="s">
        <v>16076</v>
      </c>
      <c r="I826" s="707" t="s">
        <v>16077</v>
      </c>
      <c r="J826" s="708">
        <v>413120</v>
      </c>
      <c r="K826" s="708">
        <v>342252</v>
      </c>
      <c r="L826" s="708">
        <v>39354520</v>
      </c>
      <c r="M826" s="707" t="s">
        <v>16069</v>
      </c>
      <c r="N826" s="707" t="s">
        <v>16070</v>
      </c>
      <c r="P826" s="709">
        <f t="shared" si="10"/>
        <v>95.261715724244766</v>
      </c>
    </row>
    <row r="827" spans="1:16">
      <c r="A827" s="707">
        <v>2024</v>
      </c>
      <c r="B827" s="707">
        <v>4</v>
      </c>
      <c r="D827" s="707" t="s">
        <v>16110</v>
      </c>
      <c r="E827" s="707" t="s">
        <v>87</v>
      </c>
      <c r="F827" s="707" t="str">
        <f>VLOOKUP(E827,'HS Code'!$L$4:$O$65,2,0)</f>
        <v>Petroleum</v>
      </c>
      <c r="G827" s="707" t="s">
        <v>16132</v>
      </c>
      <c r="H827" s="707" t="s">
        <v>16076</v>
      </c>
      <c r="I827" s="707" t="s">
        <v>16077</v>
      </c>
      <c r="J827" s="708">
        <v>911388</v>
      </c>
      <c r="K827" s="708">
        <v>852000</v>
      </c>
      <c r="L827" s="708">
        <v>94220565.180000007</v>
      </c>
      <c r="M827" s="707" t="s">
        <v>16069</v>
      </c>
      <c r="N827" s="707" t="s">
        <v>16070</v>
      </c>
      <c r="P827" s="709">
        <f t="shared" si="10"/>
        <v>103.38139758258832</v>
      </c>
    </row>
    <row r="828" spans="1:16">
      <c r="A828" s="707">
        <v>2024</v>
      </c>
      <c r="B828" s="707">
        <v>4</v>
      </c>
      <c r="D828" s="707" t="s">
        <v>16111</v>
      </c>
      <c r="E828" s="707" t="s">
        <v>87</v>
      </c>
      <c r="F828" s="707" t="str">
        <f>VLOOKUP(E828,'HS Code'!$L$4:$O$65,2,0)</f>
        <v>Petroleum</v>
      </c>
      <c r="G828" s="707" t="s">
        <v>16132</v>
      </c>
      <c r="H828" s="707" t="s">
        <v>16076</v>
      </c>
      <c r="I828" s="707" t="s">
        <v>16077</v>
      </c>
      <c r="J828" s="708">
        <v>363582</v>
      </c>
      <c r="K828" s="708">
        <v>302985</v>
      </c>
      <c r="L828" s="708">
        <v>33894120</v>
      </c>
      <c r="M828" s="707" t="s">
        <v>16069</v>
      </c>
      <c r="N828" s="707" t="s">
        <v>16070</v>
      </c>
      <c r="P828" s="709">
        <f t="shared" si="10"/>
        <v>93.222766803637143</v>
      </c>
    </row>
    <row r="829" spans="1:16">
      <c r="A829" s="707">
        <v>2024</v>
      </c>
      <c r="B829" s="707">
        <v>4</v>
      </c>
      <c r="D829" s="707" t="s">
        <v>16112</v>
      </c>
      <c r="E829" s="707" t="s">
        <v>68</v>
      </c>
      <c r="F829" s="707" t="str">
        <f>VLOOKUP(E829,'HS Code'!$L$4:$O$65,2,0)</f>
        <v>Petroleum</v>
      </c>
      <c r="G829" s="707" t="s">
        <v>16130</v>
      </c>
      <c r="H829" s="707" t="s">
        <v>16116</v>
      </c>
      <c r="I829" s="707" t="s">
        <v>16077</v>
      </c>
      <c r="J829" s="708">
        <v>5551431</v>
      </c>
      <c r="K829" s="708">
        <v>5551431</v>
      </c>
      <c r="L829" s="708">
        <v>741291165.08000004</v>
      </c>
      <c r="M829" s="707" t="s">
        <v>16069</v>
      </c>
      <c r="N829" s="707" t="s">
        <v>16070</v>
      </c>
      <c r="P829" s="709">
        <f t="shared" si="10"/>
        <v>133.53154620493348</v>
      </c>
    </row>
    <row r="830" spans="1:16">
      <c r="A830" s="707">
        <v>2024</v>
      </c>
      <c r="B830" s="707">
        <v>4</v>
      </c>
      <c r="D830" s="707" t="s">
        <v>16113</v>
      </c>
      <c r="E830" s="707" t="s">
        <v>85</v>
      </c>
      <c r="F830" s="707" t="str">
        <f>VLOOKUP(E830,'HS Code'!$L$4:$O$65,2,0)</f>
        <v>Petroleum</v>
      </c>
      <c r="G830" s="707" t="s">
        <v>16091</v>
      </c>
      <c r="H830" s="707" t="s">
        <v>16076</v>
      </c>
      <c r="I830" s="707" t="s">
        <v>16077</v>
      </c>
      <c r="J830" s="708">
        <v>148046</v>
      </c>
      <c r="K830" s="708">
        <v>115779</v>
      </c>
      <c r="L830" s="708">
        <v>14276341.800000001</v>
      </c>
      <c r="M830" s="707" t="s">
        <v>16069</v>
      </c>
      <c r="N830" s="707" t="s">
        <v>16070</v>
      </c>
      <c r="P830" s="709">
        <f t="shared" si="10"/>
        <v>96.431796873944592</v>
      </c>
    </row>
    <row r="831" spans="1:16">
      <c r="A831" s="707">
        <v>2024</v>
      </c>
      <c r="B831" s="707">
        <v>4</v>
      </c>
      <c r="D831" s="707" t="s">
        <v>16135</v>
      </c>
      <c r="E831" s="707" t="s">
        <v>68</v>
      </c>
      <c r="F831" s="707" t="str">
        <f>VLOOKUP(E831,'HS Code'!$L$4:$O$65,2,0)</f>
        <v>Petroleum</v>
      </c>
      <c r="G831" s="707" t="s">
        <v>16130</v>
      </c>
      <c r="H831" s="707" t="s">
        <v>16116</v>
      </c>
      <c r="I831" s="707" t="s">
        <v>16077</v>
      </c>
      <c r="J831" s="708">
        <v>246393</v>
      </c>
      <c r="K831" s="708">
        <v>246393</v>
      </c>
      <c r="L831" s="708">
        <v>31519283.690000001</v>
      </c>
      <c r="M831" s="707" t="s">
        <v>16069</v>
      </c>
      <c r="N831" s="707" t="s">
        <v>16070</v>
      </c>
      <c r="P831" s="709">
        <f t="shared" si="10"/>
        <v>127.92280499040152</v>
      </c>
    </row>
    <row r="832" spans="1:16">
      <c r="A832" s="707">
        <v>2024</v>
      </c>
      <c r="B832" s="707">
        <v>4</v>
      </c>
      <c r="D832" s="707" t="s">
        <v>16135</v>
      </c>
      <c r="E832" s="707" t="s">
        <v>87</v>
      </c>
      <c r="F832" s="707" t="str">
        <f>VLOOKUP(E832,'HS Code'!$L$4:$O$65,2,0)</f>
        <v>Petroleum</v>
      </c>
      <c r="G832" s="707" t="s">
        <v>16132</v>
      </c>
      <c r="H832" s="707" t="s">
        <v>16076</v>
      </c>
      <c r="I832" s="707" t="s">
        <v>16077</v>
      </c>
      <c r="J832" s="708">
        <v>2071101</v>
      </c>
      <c r="K832" s="708">
        <v>2071101</v>
      </c>
      <c r="L832" s="708">
        <v>228749805</v>
      </c>
      <c r="M832" s="707" t="s">
        <v>16069</v>
      </c>
      <c r="N832" s="707" t="s">
        <v>16070</v>
      </c>
      <c r="P832" s="709">
        <f t="shared" si="10"/>
        <v>110.44840642730605</v>
      </c>
    </row>
    <row r="833" spans="1:16">
      <c r="A833" s="707">
        <v>2024</v>
      </c>
      <c r="B833" s="707">
        <v>4</v>
      </c>
      <c r="D833" s="707" t="s">
        <v>16122</v>
      </c>
      <c r="E833" s="707" t="s">
        <v>130</v>
      </c>
      <c r="F833" s="707">
        <f>VLOOKUP(E833,'HS Code'!$L$4:$O$65,2,0)</f>
        <v>0</v>
      </c>
      <c r="G833" s="707" t="s">
        <v>16093</v>
      </c>
      <c r="H833" s="707" t="s">
        <v>16076</v>
      </c>
      <c r="I833" s="707" t="s">
        <v>10899</v>
      </c>
      <c r="J833" s="708">
        <v>15800000</v>
      </c>
      <c r="K833" s="708">
        <v>15800000</v>
      </c>
      <c r="L833" s="708">
        <v>1353406366.8800001</v>
      </c>
      <c r="M833" s="707" t="s">
        <v>16069</v>
      </c>
      <c r="N833" s="707" t="s">
        <v>16070</v>
      </c>
      <c r="P833" s="709">
        <f t="shared" si="10"/>
        <v>85.658630815189881</v>
      </c>
    </row>
    <row r="834" spans="1:16">
      <c r="A834" s="707">
        <v>2024</v>
      </c>
      <c r="B834" s="707">
        <v>4</v>
      </c>
      <c r="D834" s="707" t="s">
        <v>16074</v>
      </c>
      <c r="E834" s="707" t="s">
        <v>68</v>
      </c>
      <c r="F834" s="707" t="str">
        <f>VLOOKUP(E834,'HS Code'!$L$4:$O$65,2,0)</f>
        <v>Petroleum</v>
      </c>
      <c r="G834" s="707" t="s">
        <v>16130</v>
      </c>
      <c r="H834" s="707" t="s">
        <v>16116</v>
      </c>
      <c r="I834" s="707" t="s">
        <v>16077</v>
      </c>
      <c r="J834" s="708">
        <v>3592329</v>
      </c>
      <c r="K834" s="708">
        <v>2881908</v>
      </c>
      <c r="L834" s="708">
        <v>377909968.39999998</v>
      </c>
      <c r="M834" s="707" t="s">
        <v>16069</v>
      </c>
      <c r="N834" s="707" t="s">
        <v>16070</v>
      </c>
      <c r="P834" s="709">
        <f t="shared" si="10"/>
        <v>105.19915308425257</v>
      </c>
    </row>
    <row r="835" spans="1:16">
      <c r="A835" s="707">
        <v>2024</v>
      </c>
      <c r="B835" s="707">
        <v>4</v>
      </c>
      <c r="D835" s="707" t="s">
        <v>16074</v>
      </c>
      <c r="E835" s="707" t="s">
        <v>83</v>
      </c>
      <c r="F835" s="707" t="str">
        <f>VLOOKUP(E835,'HS Code'!$L$4:$O$65,2,0)</f>
        <v>Petroleum</v>
      </c>
      <c r="G835" s="707" t="s">
        <v>16131</v>
      </c>
      <c r="H835" s="707" t="s">
        <v>16076</v>
      </c>
      <c r="I835" s="707" t="s">
        <v>16077</v>
      </c>
      <c r="J835" s="708">
        <v>54910</v>
      </c>
      <c r="K835" s="708">
        <v>54910</v>
      </c>
      <c r="L835" s="708">
        <v>6719360</v>
      </c>
      <c r="M835" s="707" t="s">
        <v>16069</v>
      </c>
      <c r="N835" s="707" t="s">
        <v>16070</v>
      </c>
      <c r="P835" s="709">
        <f t="shared" si="10"/>
        <v>122.370424330723</v>
      </c>
    </row>
    <row r="836" spans="1:16">
      <c r="A836" s="707">
        <v>2024</v>
      </c>
      <c r="B836" s="707">
        <v>4</v>
      </c>
      <c r="D836" s="707" t="s">
        <v>16074</v>
      </c>
      <c r="E836" s="707" t="s">
        <v>87</v>
      </c>
      <c r="F836" s="707" t="str">
        <f>VLOOKUP(E836,'HS Code'!$L$4:$O$65,2,0)</f>
        <v>Petroleum</v>
      </c>
      <c r="G836" s="707" t="s">
        <v>16132</v>
      </c>
      <c r="H836" s="707" t="s">
        <v>16076</v>
      </c>
      <c r="I836" s="707" t="s">
        <v>16077</v>
      </c>
      <c r="J836" s="708">
        <v>6110059.8300000001</v>
      </c>
      <c r="K836" s="708">
        <v>5769665.8300000001</v>
      </c>
      <c r="L836" s="708">
        <v>655148469.84000003</v>
      </c>
      <c r="M836" s="707" t="s">
        <v>16069</v>
      </c>
      <c r="N836" s="707" t="s">
        <v>16070</v>
      </c>
      <c r="P836" s="709">
        <f t="shared" si="10"/>
        <v>107.22455885346052</v>
      </c>
    </row>
    <row r="837" spans="1:16">
      <c r="A837" s="707">
        <v>2024</v>
      </c>
      <c r="B837" s="707">
        <v>4</v>
      </c>
      <c r="D837" s="707" t="s">
        <v>16074</v>
      </c>
      <c r="E837" s="707" t="s">
        <v>92</v>
      </c>
      <c r="F837" s="707" t="str">
        <f>VLOOKUP(E837,'HS Code'!$L$4:$O$65,2,0)</f>
        <v>Petroleum</v>
      </c>
      <c r="G837" s="707" t="s">
        <v>16133</v>
      </c>
      <c r="H837" s="707" t="s">
        <v>16076</v>
      </c>
      <c r="I837" s="707" t="s">
        <v>16077</v>
      </c>
      <c r="J837" s="708">
        <v>3166682</v>
      </c>
      <c r="K837" s="708">
        <v>3000000</v>
      </c>
      <c r="L837" s="708">
        <v>266759568</v>
      </c>
      <c r="M837" s="707" t="s">
        <v>16069</v>
      </c>
      <c r="N837" s="707" t="s">
        <v>16070</v>
      </c>
      <c r="P837" s="709">
        <f t="shared" si="10"/>
        <v>84.239455682635636</v>
      </c>
    </row>
    <row r="838" spans="1:16">
      <c r="A838" s="707">
        <v>2024</v>
      </c>
      <c r="B838" s="707">
        <v>4</v>
      </c>
      <c r="D838" s="707" t="s">
        <v>16085</v>
      </c>
      <c r="E838" s="707" t="s">
        <v>68</v>
      </c>
      <c r="F838" s="707" t="str">
        <f>VLOOKUP(E838,'HS Code'!$L$4:$O$65,2,0)</f>
        <v>Petroleum</v>
      </c>
      <c r="G838" s="707" t="s">
        <v>16130</v>
      </c>
      <c r="H838" s="707" t="s">
        <v>16116</v>
      </c>
      <c r="I838" s="707" t="s">
        <v>16077</v>
      </c>
      <c r="J838" s="708">
        <v>3666893</v>
      </c>
      <c r="K838" s="708">
        <v>3465273</v>
      </c>
      <c r="L838" s="708">
        <v>457052460</v>
      </c>
      <c r="M838" s="707" t="s">
        <v>16069</v>
      </c>
      <c r="N838" s="707" t="s">
        <v>16070</v>
      </c>
      <c r="P838" s="709">
        <f t="shared" si="10"/>
        <v>124.64297703805374</v>
      </c>
    </row>
    <row r="839" spans="1:16">
      <c r="A839" s="707">
        <v>2024</v>
      </c>
      <c r="B839" s="707">
        <v>4</v>
      </c>
      <c r="D839" s="707" t="s">
        <v>16098</v>
      </c>
      <c r="E839" s="707" t="s">
        <v>92</v>
      </c>
      <c r="F839" s="707" t="str">
        <f>VLOOKUP(E839,'HS Code'!$L$4:$O$65,2,0)</f>
        <v>Petroleum</v>
      </c>
      <c r="G839" s="707" t="s">
        <v>16133</v>
      </c>
      <c r="H839" s="707" t="s">
        <v>16076</v>
      </c>
      <c r="I839" s="707" t="s">
        <v>16077</v>
      </c>
      <c r="J839" s="708">
        <v>13341</v>
      </c>
      <c r="K839" s="708">
        <v>12890</v>
      </c>
      <c r="L839" s="708">
        <v>954760</v>
      </c>
      <c r="M839" s="707" t="s">
        <v>16069</v>
      </c>
      <c r="N839" s="707" t="s">
        <v>16070</v>
      </c>
      <c r="P839" s="709">
        <f t="shared" si="10"/>
        <v>71.565849636459035</v>
      </c>
    </row>
    <row r="840" spans="1:16">
      <c r="A840" s="707">
        <v>2024</v>
      </c>
      <c r="B840" s="707">
        <v>4</v>
      </c>
      <c r="D840" s="707" t="s">
        <v>16104</v>
      </c>
      <c r="E840" s="707" t="s">
        <v>87</v>
      </c>
      <c r="F840" s="707" t="str">
        <f>VLOOKUP(E840,'HS Code'!$L$4:$O$65,2,0)</f>
        <v>Petroleum</v>
      </c>
      <c r="G840" s="707" t="s">
        <v>16132</v>
      </c>
      <c r="H840" s="707" t="s">
        <v>16076</v>
      </c>
      <c r="I840" s="707" t="s">
        <v>16077</v>
      </c>
      <c r="J840" s="708">
        <v>49246</v>
      </c>
      <c r="K840" s="708">
        <v>45810</v>
      </c>
      <c r="L840" s="708">
        <v>5640520</v>
      </c>
      <c r="M840" s="707" t="s">
        <v>16069</v>
      </c>
      <c r="N840" s="707" t="s">
        <v>16070</v>
      </c>
      <c r="P840" s="709">
        <f t="shared" si="10"/>
        <v>114.53762742151646</v>
      </c>
    </row>
    <row r="841" spans="1:16">
      <c r="A841" s="707">
        <v>2024</v>
      </c>
      <c r="B841" s="707">
        <v>4</v>
      </c>
      <c r="D841" s="707" t="s">
        <v>16110</v>
      </c>
      <c r="E841" s="707" t="s">
        <v>87</v>
      </c>
      <c r="F841" s="707" t="str">
        <f>VLOOKUP(E841,'HS Code'!$L$4:$O$65,2,0)</f>
        <v>Petroleum</v>
      </c>
      <c r="G841" s="707" t="s">
        <v>16132</v>
      </c>
      <c r="H841" s="707" t="s">
        <v>16076</v>
      </c>
      <c r="I841" s="707" t="s">
        <v>16077</v>
      </c>
      <c r="J841" s="708">
        <v>5323372</v>
      </c>
      <c r="K841" s="708">
        <v>5170471</v>
      </c>
      <c r="L841" s="708">
        <v>574688125.87</v>
      </c>
      <c r="M841" s="707" t="s">
        <v>16069</v>
      </c>
      <c r="N841" s="707" t="s">
        <v>16070</v>
      </c>
      <c r="P841" s="709">
        <f t="shared" si="10"/>
        <v>107.95565778044443</v>
      </c>
    </row>
    <row r="842" spans="1:16">
      <c r="A842" s="707">
        <v>2024</v>
      </c>
      <c r="B842" s="707">
        <v>4</v>
      </c>
      <c r="D842" s="707" t="s">
        <v>16111</v>
      </c>
      <c r="E842" s="707" t="s">
        <v>87</v>
      </c>
      <c r="F842" s="707" t="str">
        <f>VLOOKUP(E842,'HS Code'!$L$4:$O$65,2,0)</f>
        <v>Petroleum</v>
      </c>
      <c r="G842" s="707" t="s">
        <v>16132</v>
      </c>
      <c r="H842" s="707" t="s">
        <v>16076</v>
      </c>
      <c r="I842" s="707" t="s">
        <v>16077</v>
      </c>
      <c r="J842" s="708">
        <v>100000</v>
      </c>
      <c r="K842" s="708">
        <v>100000</v>
      </c>
      <c r="L842" s="708">
        <v>11043360</v>
      </c>
      <c r="M842" s="707" t="s">
        <v>16069</v>
      </c>
      <c r="N842" s="707" t="s">
        <v>16070</v>
      </c>
      <c r="P842" s="709">
        <f t="shared" si="10"/>
        <v>110.4336</v>
      </c>
    </row>
    <row r="843" spans="1:16">
      <c r="A843" s="707">
        <v>2024</v>
      </c>
      <c r="B843" s="707">
        <v>4</v>
      </c>
      <c r="D843" s="707" t="s">
        <v>16112</v>
      </c>
      <c r="E843" s="707" t="s">
        <v>68</v>
      </c>
      <c r="F843" s="707" t="str">
        <f>VLOOKUP(E843,'HS Code'!$L$4:$O$65,2,0)</f>
        <v>Petroleum</v>
      </c>
      <c r="G843" s="707" t="s">
        <v>16130</v>
      </c>
      <c r="H843" s="707" t="s">
        <v>16116</v>
      </c>
      <c r="I843" s="707" t="s">
        <v>16077</v>
      </c>
      <c r="J843" s="708">
        <v>4562526.12</v>
      </c>
      <c r="K843" s="708">
        <v>4189017.12</v>
      </c>
      <c r="L843" s="708">
        <v>548483433.44000006</v>
      </c>
      <c r="M843" s="707" t="s">
        <v>16069</v>
      </c>
      <c r="N843" s="707" t="s">
        <v>16070</v>
      </c>
      <c r="P843" s="709">
        <f t="shared" ref="P843:P893" si="11">L843/J843</f>
        <v>120.21485883350955</v>
      </c>
    </row>
    <row r="844" spans="1:16">
      <c r="A844" s="707">
        <v>2024</v>
      </c>
      <c r="B844" s="707">
        <v>4</v>
      </c>
      <c r="D844" s="707" t="s">
        <v>16112</v>
      </c>
      <c r="E844" s="707" t="s">
        <v>87</v>
      </c>
      <c r="F844" s="707" t="str">
        <f>VLOOKUP(E844,'HS Code'!$L$4:$O$65,2,0)</f>
        <v>Petroleum</v>
      </c>
      <c r="G844" s="707" t="s">
        <v>16132</v>
      </c>
      <c r="H844" s="707" t="s">
        <v>16076</v>
      </c>
      <c r="I844" s="707" t="s">
        <v>16077</v>
      </c>
      <c r="J844" s="708">
        <v>66248</v>
      </c>
      <c r="K844" s="708">
        <v>66248</v>
      </c>
      <c r="L844" s="708">
        <v>7897400</v>
      </c>
      <c r="M844" s="707" t="s">
        <v>16069</v>
      </c>
      <c r="N844" s="707" t="s">
        <v>16070</v>
      </c>
      <c r="P844" s="709">
        <f t="shared" si="11"/>
        <v>119.20963651732883</v>
      </c>
    </row>
    <row r="845" spans="1:16">
      <c r="A845" s="707">
        <v>2024</v>
      </c>
      <c r="B845" s="707">
        <v>4</v>
      </c>
      <c r="D845" s="707" t="s">
        <v>16113</v>
      </c>
      <c r="E845" s="707" t="s">
        <v>87</v>
      </c>
      <c r="F845" s="707" t="str">
        <f>VLOOKUP(E845,'HS Code'!$L$4:$O$65,2,0)</f>
        <v>Petroleum</v>
      </c>
      <c r="G845" s="707" t="s">
        <v>16132</v>
      </c>
      <c r="H845" s="707" t="s">
        <v>16076</v>
      </c>
      <c r="I845" s="707" t="s">
        <v>16077</v>
      </c>
      <c r="J845" s="708">
        <v>24169</v>
      </c>
      <c r="K845" s="708">
        <v>24000</v>
      </c>
      <c r="L845" s="708">
        <v>3400520</v>
      </c>
      <c r="M845" s="707" t="s">
        <v>16069</v>
      </c>
      <c r="N845" s="707" t="s">
        <v>16070</v>
      </c>
      <c r="P845" s="709">
        <f t="shared" si="11"/>
        <v>140.69758781910713</v>
      </c>
    </row>
    <row r="846" spans="1:16">
      <c r="A846" s="707">
        <v>2024</v>
      </c>
      <c r="B846" s="707">
        <v>4</v>
      </c>
      <c r="D846" s="707" t="s">
        <v>16122</v>
      </c>
      <c r="E846" s="707" t="s">
        <v>130</v>
      </c>
      <c r="F846" s="707">
        <f>VLOOKUP(E846,'HS Code'!$L$4:$O$65,2,0)</f>
        <v>0</v>
      </c>
      <c r="G846" s="707" t="s">
        <v>16093</v>
      </c>
      <c r="H846" s="707" t="s">
        <v>16076</v>
      </c>
      <c r="I846" s="707" t="s">
        <v>10899</v>
      </c>
      <c r="J846" s="708">
        <v>149980</v>
      </c>
      <c r="K846" s="708">
        <v>149980</v>
      </c>
      <c r="L846" s="708">
        <v>20019221.48</v>
      </c>
      <c r="M846" s="707" t="s">
        <v>16069</v>
      </c>
      <c r="N846" s="707" t="s">
        <v>16070</v>
      </c>
      <c r="P846" s="709">
        <f t="shared" si="11"/>
        <v>133.47927376983597</v>
      </c>
    </row>
    <row r="847" spans="1:16">
      <c r="A847" s="707">
        <v>2024</v>
      </c>
      <c r="B847" s="707">
        <v>4</v>
      </c>
      <c r="D847" s="707" t="s">
        <v>16074</v>
      </c>
      <c r="E847" s="707" t="s">
        <v>113</v>
      </c>
      <c r="F847" s="707" t="str">
        <f>VLOOKUP(E847,'HS Code'!$L$4:$O$65,2,0)</f>
        <v>Petroleum</v>
      </c>
      <c r="G847" s="707" t="s">
        <v>16081</v>
      </c>
      <c r="H847" s="707" t="s">
        <v>16076</v>
      </c>
      <c r="I847" s="707" t="s">
        <v>16077</v>
      </c>
      <c r="J847" s="708">
        <v>79800</v>
      </c>
      <c r="K847" s="708">
        <v>79800</v>
      </c>
      <c r="L847" s="708">
        <v>12375686.050000001</v>
      </c>
      <c r="M847" s="707" t="s">
        <v>16069</v>
      </c>
      <c r="N847" s="707" t="s">
        <v>16070</v>
      </c>
      <c r="P847" s="709">
        <f t="shared" si="11"/>
        <v>155.08378508771932</v>
      </c>
    </row>
    <row r="848" spans="1:16">
      <c r="A848" s="707">
        <v>2024</v>
      </c>
      <c r="B848" s="707">
        <v>4</v>
      </c>
      <c r="D848" s="707" t="s">
        <v>16096</v>
      </c>
      <c r="E848" s="707" t="s">
        <v>113</v>
      </c>
      <c r="F848" s="707" t="str">
        <f>VLOOKUP(E848,'HS Code'!$L$4:$O$65,2,0)</f>
        <v>Petroleum</v>
      </c>
      <c r="G848" s="707" t="s">
        <v>16081</v>
      </c>
      <c r="H848" s="707" t="s">
        <v>16076</v>
      </c>
      <c r="I848" s="707" t="s">
        <v>16077</v>
      </c>
      <c r="J848" s="708">
        <v>96188</v>
      </c>
      <c r="K848" s="708">
        <v>96188</v>
      </c>
      <c r="L848" s="708">
        <v>23785261.359999999</v>
      </c>
      <c r="M848" s="707" t="s">
        <v>16069</v>
      </c>
      <c r="N848" s="707" t="s">
        <v>16070</v>
      </c>
      <c r="P848" s="709">
        <f t="shared" si="11"/>
        <v>247.27888468416018</v>
      </c>
    </row>
    <row r="849" spans="1:16">
      <c r="A849" s="707">
        <v>2024</v>
      </c>
      <c r="B849" s="707">
        <v>4</v>
      </c>
      <c r="D849" s="707" t="s">
        <v>16101</v>
      </c>
      <c r="E849" s="707" t="s">
        <v>113</v>
      </c>
      <c r="F849" s="707" t="str">
        <f>VLOOKUP(E849,'HS Code'!$L$4:$O$65,2,0)</f>
        <v>Petroleum</v>
      </c>
      <c r="G849" s="707" t="s">
        <v>16081</v>
      </c>
      <c r="H849" s="707" t="s">
        <v>16076</v>
      </c>
      <c r="I849" s="707" t="s">
        <v>16077</v>
      </c>
      <c r="J849" s="708">
        <v>37359</v>
      </c>
      <c r="K849" s="708">
        <v>37359</v>
      </c>
      <c r="L849" s="708">
        <v>7274021.1699999999</v>
      </c>
      <c r="M849" s="707" t="s">
        <v>16069</v>
      </c>
      <c r="N849" s="707" t="s">
        <v>16070</v>
      </c>
      <c r="P849" s="709">
        <f t="shared" si="11"/>
        <v>194.70599239808345</v>
      </c>
    </row>
    <row r="850" spans="1:16">
      <c r="A850" s="707">
        <v>2024</v>
      </c>
      <c r="B850" s="707">
        <v>4</v>
      </c>
      <c r="D850" s="707" t="s">
        <v>16104</v>
      </c>
      <c r="E850" s="707" t="s">
        <v>113</v>
      </c>
      <c r="F850" s="707" t="str">
        <f>VLOOKUP(E850,'HS Code'!$L$4:$O$65,2,0)</f>
        <v>Petroleum</v>
      </c>
      <c r="G850" s="707" t="s">
        <v>16081</v>
      </c>
      <c r="H850" s="707" t="s">
        <v>16076</v>
      </c>
      <c r="I850" s="707" t="s">
        <v>16077</v>
      </c>
      <c r="J850" s="708">
        <v>150580</v>
      </c>
      <c r="K850" s="708">
        <v>150580</v>
      </c>
      <c r="L850" s="708">
        <v>19184210.260000002</v>
      </c>
      <c r="M850" s="707" t="s">
        <v>16069</v>
      </c>
      <c r="N850" s="707" t="s">
        <v>16070</v>
      </c>
      <c r="P850" s="709">
        <f t="shared" si="11"/>
        <v>127.40211356089787</v>
      </c>
    </row>
    <row r="851" spans="1:16">
      <c r="A851" s="707">
        <v>2024</v>
      </c>
      <c r="B851" s="707">
        <v>4</v>
      </c>
      <c r="D851" s="707" t="s">
        <v>16112</v>
      </c>
      <c r="E851" s="707" t="s">
        <v>113</v>
      </c>
      <c r="F851" s="707" t="str">
        <f>VLOOKUP(E851,'HS Code'!$L$4:$O$65,2,0)</f>
        <v>Petroleum</v>
      </c>
      <c r="G851" s="707" t="s">
        <v>16081</v>
      </c>
      <c r="H851" s="707" t="s">
        <v>16076</v>
      </c>
      <c r="I851" s="707" t="s">
        <v>16077</v>
      </c>
      <c r="J851" s="708">
        <v>2450429</v>
      </c>
      <c r="K851" s="708">
        <v>2450429</v>
      </c>
      <c r="L851" s="708">
        <v>325059417</v>
      </c>
      <c r="M851" s="707" t="s">
        <v>16069</v>
      </c>
      <c r="N851" s="707" t="s">
        <v>16070</v>
      </c>
      <c r="P851" s="709">
        <f t="shared" si="11"/>
        <v>132.65408506020782</v>
      </c>
    </row>
    <row r="852" spans="1:16">
      <c r="A852" s="707">
        <v>2024</v>
      </c>
      <c r="B852" s="707">
        <v>4</v>
      </c>
      <c r="D852" s="707" t="s">
        <v>16086</v>
      </c>
      <c r="E852" s="707" t="s">
        <v>101</v>
      </c>
      <c r="F852" s="707" t="str">
        <f>VLOOKUP(E852,'HS Code'!$L$4:$O$65,2,0)</f>
        <v>Petroleum</v>
      </c>
      <c r="G852" s="707" t="s">
        <v>16078</v>
      </c>
      <c r="H852" s="707" t="s">
        <v>16076</v>
      </c>
      <c r="I852" s="707" t="s">
        <v>10899</v>
      </c>
      <c r="J852" s="708">
        <v>9</v>
      </c>
      <c r="K852" s="708">
        <v>9</v>
      </c>
      <c r="L852" s="708">
        <v>20017.13</v>
      </c>
      <c r="M852" s="707" t="s">
        <v>16069</v>
      </c>
      <c r="N852" s="707" t="s">
        <v>16070</v>
      </c>
      <c r="P852" s="709">
        <f t="shared" si="11"/>
        <v>2224.1255555555558</v>
      </c>
    </row>
    <row r="853" spans="1:16">
      <c r="A853" s="707">
        <v>2024</v>
      </c>
      <c r="B853" s="707">
        <v>4</v>
      </c>
      <c r="D853" s="707" t="s">
        <v>16104</v>
      </c>
      <c r="E853" s="707" t="s">
        <v>80</v>
      </c>
      <c r="F853" s="707" t="str">
        <f>VLOOKUP(E853,'HS Code'!$L$4:$O$65,2,0)</f>
        <v>Petroleum</v>
      </c>
      <c r="G853" s="707" t="s">
        <v>16090</v>
      </c>
      <c r="H853" s="707" t="s">
        <v>16076</v>
      </c>
      <c r="I853" s="707" t="s">
        <v>16077</v>
      </c>
      <c r="J853" s="708">
        <v>3</v>
      </c>
      <c r="K853" s="708">
        <v>3</v>
      </c>
      <c r="L853" s="708">
        <v>3981.16</v>
      </c>
      <c r="M853" s="707" t="s">
        <v>16069</v>
      </c>
      <c r="N853" s="707" t="s">
        <v>16070</v>
      </c>
      <c r="P853" s="709">
        <f t="shared" si="11"/>
        <v>1327.0533333333333</v>
      </c>
    </row>
    <row r="854" spans="1:16">
      <c r="A854" s="707">
        <v>2024</v>
      </c>
      <c r="B854" s="707">
        <v>4</v>
      </c>
      <c r="D854" s="707" t="s">
        <v>16120</v>
      </c>
      <c r="E854" s="707" t="s">
        <v>142</v>
      </c>
      <c r="F854" s="707">
        <f>VLOOKUP(E854,'HS Code'!$L$4:$O$65,2,0)</f>
        <v>0</v>
      </c>
      <c r="G854" s="707" t="s">
        <v>16141</v>
      </c>
      <c r="H854" s="707" t="s">
        <v>16073</v>
      </c>
      <c r="I854" s="707" t="s">
        <v>10899</v>
      </c>
      <c r="J854" s="708">
        <v>6</v>
      </c>
      <c r="K854" s="708">
        <v>6</v>
      </c>
      <c r="L854" s="708">
        <v>786.2</v>
      </c>
      <c r="M854" s="707" t="s">
        <v>16069</v>
      </c>
      <c r="N854" s="707" t="s">
        <v>16070</v>
      </c>
      <c r="P854" s="709">
        <f t="shared" si="11"/>
        <v>131.03333333333333</v>
      </c>
    </row>
    <row r="855" spans="1:16">
      <c r="A855" s="707">
        <v>2024</v>
      </c>
      <c r="B855" s="707">
        <v>4</v>
      </c>
      <c r="D855" s="707" t="s">
        <v>16122</v>
      </c>
      <c r="E855" s="707" t="s">
        <v>99</v>
      </c>
      <c r="F855" s="707" t="str">
        <f>VLOOKUP(E855,'HS Code'!$L$4:$O$65,2,0)</f>
        <v>Petroleum</v>
      </c>
      <c r="G855" s="707" t="s">
        <v>16075</v>
      </c>
      <c r="H855" s="707" t="s">
        <v>16076</v>
      </c>
      <c r="I855" s="707" t="s">
        <v>16077</v>
      </c>
      <c r="J855" s="708">
        <v>38</v>
      </c>
      <c r="K855" s="708">
        <v>38</v>
      </c>
      <c r="L855" s="708">
        <v>90721.21</v>
      </c>
      <c r="M855" s="707" t="s">
        <v>16069</v>
      </c>
      <c r="N855" s="707" t="s">
        <v>16070</v>
      </c>
      <c r="P855" s="709">
        <f t="shared" si="11"/>
        <v>2387.4002631578951</v>
      </c>
    </row>
    <row r="856" spans="1:16">
      <c r="A856" s="707">
        <v>2024</v>
      </c>
      <c r="B856" s="707">
        <v>4</v>
      </c>
      <c r="D856" s="707" t="s">
        <v>16122</v>
      </c>
      <c r="E856" s="707" t="s">
        <v>101</v>
      </c>
      <c r="F856" s="707" t="str">
        <f>VLOOKUP(E856,'HS Code'!$L$4:$O$65,2,0)</f>
        <v>Petroleum</v>
      </c>
      <c r="G856" s="707" t="s">
        <v>16078</v>
      </c>
      <c r="H856" s="707" t="s">
        <v>16076</v>
      </c>
      <c r="I856" s="707" t="s">
        <v>10899</v>
      </c>
      <c r="J856" s="708">
        <v>5</v>
      </c>
      <c r="K856" s="708">
        <v>5</v>
      </c>
      <c r="L856" s="708">
        <v>13230.67</v>
      </c>
      <c r="M856" s="707" t="s">
        <v>16069</v>
      </c>
      <c r="N856" s="707" t="s">
        <v>16070</v>
      </c>
      <c r="P856" s="709">
        <f t="shared" si="11"/>
        <v>2646.134</v>
      </c>
    </row>
    <row r="857" spans="1:16">
      <c r="A857" s="707">
        <v>2024</v>
      </c>
      <c r="B857" s="707">
        <v>4</v>
      </c>
      <c r="D857" s="707" t="s">
        <v>16124</v>
      </c>
      <c r="E857" s="707" t="s">
        <v>99</v>
      </c>
      <c r="F857" s="707" t="str">
        <f>VLOOKUP(E857,'HS Code'!$L$4:$O$65,2,0)</f>
        <v>Petroleum</v>
      </c>
      <c r="G857" s="707" t="s">
        <v>16075</v>
      </c>
      <c r="H857" s="707" t="s">
        <v>16076</v>
      </c>
      <c r="I857" s="707" t="s">
        <v>16077</v>
      </c>
      <c r="J857" s="708">
        <v>4</v>
      </c>
      <c r="K857" s="708">
        <v>4</v>
      </c>
      <c r="L857" s="708">
        <v>667.03</v>
      </c>
      <c r="M857" s="707" t="s">
        <v>16069</v>
      </c>
      <c r="N857" s="707" t="s">
        <v>16070</v>
      </c>
      <c r="P857" s="709">
        <f t="shared" si="11"/>
        <v>166.75749999999999</v>
      </c>
    </row>
    <row r="858" spans="1:16">
      <c r="A858" s="707">
        <v>2024</v>
      </c>
      <c r="B858" s="707">
        <v>4</v>
      </c>
      <c r="D858" s="707" t="s">
        <v>16177</v>
      </c>
      <c r="E858" s="707" t="s">
        <v>83</v>
      </c>
      <c r="F858" s="707" t="str">
        <f>VLOOKUP(E858,'HS Code'!$L$4:$O$65,2,0)</f>
        <v>Petroleum</v>
      </c>
      <c r="G858" s="707" t="s">
        <v>16131</v>
      </c>
      <c r="H858" s="707" t="s">
        <v>16076</v>
      </c>
      <c r="I858" s="707" t="s">
        <v>16077</v>
      </c>
      <c r="J858" s="708">
        <v>32</v>
      </c>
      <c r="K858" s="708">
        <v>32</v>
      </c>
      <c r="L858" s="708">
        <v>9362.18</v>
      </c>
      <c r="M858" s="707" t="s">
        <v>16069</v>
      </c>
      <c r="N858" s="707" t="s">
        <v>16070</v>
      </c>
      <c r="P858" s="709">
        <f t="shared" si="11"/>
        <v>292.56812500000001</v>
      </c>
    </row>
    <row r="859" spans="1:16">
      <c r="A859" s="707">
        <v>2024</v>
      </c>
      <c r="B859" s="707">
        <v>4</v>
      </c>
      <c r="D859" s="707" t="s">
        <v>16177</v>
      </c>
      <c r="E859" s="707" t="s">
        <v>88</v>
      </c>
      <c r="F859" s="707" t="str">
        <f>VLOOKUP(E859,'HS Code'!$L$4:$O$65,2,0)</f>
        <v>Petroleum</v>
      </c>
      <c r="G859" s="707" t="s">
        <v>16181</v>
      </c>
      <c r="H859" s="707" t="s">
        <v>16076</v>
      </c>
      <c r="I859" s="707" t="s">
        <v>16077</v>
      </c>
      <c r="J859" s="708">
        <v>4</v>
      </c>
      <c r="K859" s="708">
        <v>4</v>
      </c>
      <c r="L859" s="708">
        <v>876.19</v>
      </c>
      <c r="M859" s="707" t="s">
        <v>16069</v>
      </c>
      <c r="N859" s="707" t="s">
        <v>16070</v>
      </c>
      <c r="P859" s="709">
        <f t="shared" si="11"/>
        <v>219.04750000000001</v>
      </c>
    </row>
    <row r="860" spans="1:16">
      <c r="A860" s="707">
        <v>2024</v>
      </c>
      <c r="B860" s="707">
        <v>4</v>
      </c>
      <c r="D860" s="707" t="s">
        <v>16096</v>
      </c>
      <c r="E860" s="707" t="s">
        <v>99</v>
      </c>
      <c r="F860" s="707" t="str">
        <f>VLOOKUP(E860,'HS Code'!$L$4:$O$65,2,0)</f>
        <v>Petroleum</v>
      </c>
      <c r="G860" s="707" t="s">
        <v>16075</v>
      </c>
      <c r="H860" s="707" t="s">
        <v>16076</v>
      </c>
      <c r="I860" s="707" t="s">
        <v>16077</v>
      </c>
      <c r="J860" s="708">
        <v>9</v>
      </c>
      <c r="K860" s="708">
        <v>9</v>
      </c>
      <c r="L860" s="708">
        <v>33714.339999999997</v>
      </c>
      <c r="M860" s="707" t="s">
        <v>16069</v>
      </c>
      <c r="N860" s="707" t="s">
        <v>16070</v>
      </c>
      <c r="P860" s="709">
        <f t="shared" si="11"/>
        <v>3746.0377777777776</v>
      </c>
    </row>
    <row r="861" spans="1:16">
      <c r="A861" s="707">
        <v>2024</v>
      </c>
      <c r="B861" s="707">
        <v>4</v>
      </c>
      <c r="D861" s="707" t="s">
        <v>16098</v>
      </c>
      <c r="E861" s="707" t="s">
        <v>99</v>
      </c>
      <c r="F861" s="707" t="str">
        <f>VLOOKUP(E861,'HS Code'!$L$4:$O$65,2,0)</f>
        <v>Petroleum</v>
      </c>
      <c r="G861" s="707" t="s">
        <v>16075</v>
      </c>
      <c r="H861" s="707" t="s">
        <v>16076</v>
      </c>
      <c r="I861" s="707" t="s">
        <v>16077</v>
      </c>
      <c r="J861" s="708">
        <v>8</v>
      </c>
      <c r="K861" s="708">
        <v>8</v>
      </c>
      <c r="L861" s="708">
        <v>4013.01</v>
      </c>
      <c r="M861" s="707" t="s">
        <v>16069</v>
      </c>
      <c r="N861" s="707" t="s">
        <v>16070</v>
      </c>
      <c r="P861" s="709">
        <f t="shared" si="11"/>
        <v>501.62625000000003</v>
      </c>
    </row>
    <row r="862" spans="1:16">
      <c r="A862" s="707">
        <v>2024</v>
      </c>
      <c r="B862" s="707">
        <v>4</v>
      </c>
      <c r="D862" s="707" t="s">
        <v>16137</v>
      </c>
      <c r="E862" s="707" t="s">
        <v>83</v>
      </c>
      <c r="F862" s="707" t="str">
        <f>VLOOKUP(E862,'HS Code'!$L$4:$O$65,2,0)</f>
        <v>Petroleum</v>
      </c>
      <c r="G862" s="707" t="s">
        <v>16131</v>
      </c>
      <c r="H862" s="707" t="s">
        <v>16076</v>
      </c>
      <c r="I862" s="707" t="s">
        <v>16077</v>
      </c>
      <c r="J862" s="708">
        <v>10</v>
      </c>
      <c r="K862" s="708">
        <v>10</v>
      </c>
      <c r="L862" s="708">
        <v>1494.16</v>
      </c>
      <c r="M862" s="707" t="s">
        <v>16069</v>
      </c>
      <c r="N862" s="707" t="s">
        <v>16070</v>
      </c>
      <c r="P862" s="709">
        <f t="shared" si="11"/>
        <v>149.416</v>
      </c>
    </row>
    <row r="863" spans="1:16">
      <c r="A863" s="707">
        <v>2024</v>
      </c>
      <c r="B863" s="707">
        <v>4</v>
      </c>
      <c r="D863" s="707" t="s">
        <v>16139</v>
      </c>
      <c r="E863" s="707" t="s">
        <v>68</v>
      </c>
      <c r="F863" s="707" t="str">
        <f>VLOOKUP(E863,'HS Code'!$L$4:$O$65,2,0)</f>
        <v>Petroleum</v>
      </c>
      <c r="G863" s="707" t="s">
        <v>16130</v>
      </c>
      <c r="H863" s="707" t="s">
        <v>16116</v>
      </c>
      <c r="I863" s="707" t="s">
        <v>16077</v>
      </c>
      <c r="J863" s="708">
        <v>9</v>
      </c>
      <c r="K863" s="708">
        <v>9</v>
      </c>
      <c r="L863" s="708">
        <v>275.2</v>
      </c>
      <c r="M863" s="707" t="s">
        <v>16069</v>
      </c>
      <c r="N863" s="707" t="s">
        <v>16070</v>
      </c>
      <c r="P863" s="709">
        <f t="shared" si="11"/>
        <v>30.577777777777776</v>
      </c>
    </row>
    <row r="864" spans="1:16">
      <c r="A864" s="707">
        <v>2024</v>
      </c>
      <c r="B864" s="707">
        <v>4</v>
      </c>
      <c r="D864" s="707" t="s">
        <v>16139</v>
      </c>
      <c r="E864" s="707" t="s">
        <v>70</v>
      </c>
      <c r="F864" s="707" t="str">
        <f>VLOOKUP(E864,'HS Code'!$L$4:$O$65,2,0)</f>
        <v>Petroleum</v>
      </c>
      <c r="G864" s="707" t="s">
        <v>16115</v>
      </c>
      <c r="H864" s="707" t="s">
        <v>16116</v>
      </c>
      <c r="I864" s="707" t="s">
        <v>16077</v>
      </c>
      <c r="J864" s="708">
        <v>8</v>
      </c>
      <c r="K864" s="708">
        <v>8</v>
      </c>
      <c r="L864" s="708">
        <v>137.6</v>
      </c>
      <c r="M864" s="707" t="s">
        <v>16069</v>
      </c>
      <c r="N864" s="707" t="s">
        <v>16070</v>
      </c>
      <c r="P864" s="709">
        <f t="shared" si="11"/>
        <v>17.2</v>
      </c>
    </row>
    <row r="865" spans="1:16">
      <c r="A865" s="707">
        <v>2024</v>
      </c>
      <c r="B865" s="707">
        <v>4</v>
      </c>
      <c r="D865" s="707" t="s">
        <v>16139</v>
      </c>
      <c r="E865" s="707" t="s">
        <v>89</v>
      </c>
      <c r="F865" s="707" t="str">
        <f>VLOOKUP(E865,'HS Code'!$L$4:$O$65,2,0)</f>
        <v>Petroleum</v>
      </c>
      <c r="G865" s="707" t="s">
        <v>16154</v>
      </c>
      <c r="H865" s="707" t="s">
        <v>16076</v>
      </c>
      <c r="I865" s="707" t="s">
        <v>16077</v>
      </c>
      <c r="J865" s="708">
        <v>8</v>
      </c>
      <c r="K865" s="708">
        <v>8</v>
      </c>
      <c r="L865" s="708">
        <v>137.6</v>
      </c>
      <c r="M865" s="707" t="s">
        <v>16069</v>
      </c>
      <c r="N865" s="707" t="s">
        <v>16070</v>
      </c>
      <c r="P865" s="709">
        <f t="shared" si="11"/>
        <v>17.2</v>
      </c>
    </row>
    <row r="866" spans="1:16">
      <c r="A866" s="707">
        <v>2024</v>
      </c>
      <c r="B866" s="707">
        <v>4</v>
      </c>
      <c r="D866" s="707" t="s">
        <v>16139</v>
      </c>
      <c r="E866" s="707" t="s">
        <v>99</v>
      </c>
      <c r="F866" s="707" t="str">
        <f>VLOOKUP(E866,'HS Code'!$L$4:$O$65,2,0)</f>
        <v>Petroleum</v>
      </c>
      <c r="G866" s="707" t="s">
        <v>16075</v>
      </c>
      <c r="H866" s="707" t="s">
        <v>16076</v>
      </c>
      <c r="I866" s="707" t="s">
        <v>16077</v>
      </c>
      <c r="J866" s="708">
        <v>11</v>
      </c>
      <c r="K866" s="708">
        <v>11</v>
      </c>
      <c r="L866" s="708">
        <v>412.8</v>
      </c>
      <c r="M866" s="707" t="s">
        <v>16069</v>
      </c>
      <c r="N866" s="707" t="s">
        <v>16070</v>
      </c>
      <c r="P866" s="709">
        <f t="shared" si="11"/>
        <v>37.527272727272731</v>
      </c>
    </row>
    <row r="867" spans="1:16">
      <c r="A867" s="707">
        <v>2024</v>
      </c>
      <c r="B867" s="707">
        <v>4</v>
      </c>
      <c r="D867" s="707" t="s">
        <v>16122</v>
      </c>
      <c r="E867" s="707" t="s">
        <v>83</v>
      </c>
      <c r="F867" s="707" t="str">
        <f>VLOOKUP(E867,'HS Code'!$L$4:$O$65,2,0)</f>
        <v>Petroleum</v>
      </c>
      <c r="G867" s="707" t="s">
        <v>16131</v>
      </c>
      <c r="H867" s="707" t="s">
        <v>16076</v>
      </c>
      <c r="I867" s="707" t="s">
        <v>16077</v>
      </c>
      <c r="J867" s="708">
        <v>9</v>
      </c>
      <c r="K867" s="708">
        <v>9</v>
      </c>
      <c r="L867" s="708">
        <v>2646.14</v>
      </c>
      <c r="M867" s="707" t="s">
        <v>16069</v>
      </c>
      <c r="N867" s="707" t="s">
        <v>16070</v>
      </c>
      <c r="P867" s="709">
        <f t="shared" si="11"/>
        <v>294.01555555555552</v>
      </c>
    </row>
    <row r="868" spans="1:16">
      <c r="A868" s="707">
        <v>2024</v>
      </c>
      <c r="B868" s="707">
        <v>4</v>
      </c>
      <c r="D868" s="707" t="s">
        <v>16122</v>
      </c>
      <c r="E868" s="707" t="s">
        <v>99</v>
      </c>
      <c r="F868" s="707" t="str">
        <f>VLOOKUP(E868,'HS Code'!$L$4:$O$65,2,0)</f>
        <v>Petroleum</v>
      </c>
      <c r="G868" s="707" t="s">
        <v>16075</v>
      </c>
      <c r="H868" s="707" t="s">
        <v>16076</v>
      </c>
      <c r="I868" s="707" t="s">
        <v>16077</v>
      </c>
      <c r="J868" s="708">
        <v>1</v>
      </c>
      <c r="K868" s="708">
        <v>0.4</v>
      </c>
      <c r="L868" s="708">
        <v>4254.82</v>
      </c>
      <c r="M868" s="707" t="s">
        <v>16069</v>
      </c>
      <c r="N868" s="707" t="s">
        <v>16070</v>
      </c>
      <c r="P868" s="709">
        <f t="shared" si="11"/>
        <v>4254.82</v>
      </c>
    </row>
    <row r="869" spans="1:16">
      <c r="A869" s="707">
        <v>2024</v>
      </c>
      <c r="B869" s="707">
        <v>4</v>
      </c>
      <c r="D869" s="707" t="s">
        <v>16122</v>
      </c>
      <c r="E869" s="707" t="s">
        <v>101</v>
      </c>
      <c r="F869" s="707" t="str">
        <f>VLOOKUP(E869,'HS Code'!$L$4:$O$65,2,0)</f>
        <v>Petroleum</v>
      </c>
      <c r="G869" s="707" t="s">
        <v>16078</v>
      </c>
      <c r="H869" s="707" t="s">
        <v>16076</v>
      </c>
      <c r="I869" s="707" t="s">
        <v>10899</v>
      </c>
      <c r="J869" s="708">
        <v>5</v>
      </c>
      <c r="K869" s="708">
        <v>5</v>
      </c>
      <c r="L869" s="708">
        <v>31719.11</v>
      </c>
      <c r="M869" s="707" t="s">
        <v>16069</v>
      </c>
      <c r="N869" s="707" t="s">
        <v>16070</v>
      </c>
      <c r="P869" s="709">
        <f t="shared" si="11"/>
        <v>6343.8220000000001</v>
      </c>
    </row>
    <row r="870" spans="1:16">
      <c r="A870" s="707">
        <v>2024</v>
      </c>
      <c r="B870" s="707">
        <v>4</v>
      </c>
      <c r="D870" s="707" t="s">
        <v>16101</v>
      </c>
      <c r="E870" s="707" t="s">
        <v>135</v>
      </c>
      <c r="F870" s="707">
        <f>VLOOKUP(E870,'HS Code'!$L$4:$O$65,2,0)</f>
        <v>0</v>
      </c>
      <c r="G870" s="707" t="s">
        <v>16195</v>
      </c>
      <c r="H870" s="707" t="s">
        <v>16076</v>
      </c>
      <c r="I870" s="707" t="s">
        <v>10899</v>
      </c>
      <c r="J870" s="708">
        <v>0.63</v>
      </c>
      <c r="K870" s="708">
        <v>0.63</v>
      </c>
      <c r="L870" s="708">
        <v>789.45</v>
      </c>
      <c r="M870" s="707" t="s">
        <v>16069</v>
      </c>
      <c r="N870" s="707" t="s">
        <v>16070</v>
      </c>
      <c r="P870" s="709">
        <f t="shared" si="11"/>
        <v>1253.0952380952381</v>
      </c>
    </row>
    <row r="871" spans="1:16">
      <c r="A871" s="707">
        <v>2024</v>
      </c>
      <c r="B871" s="707">
        <v>4</v>
      </c>
      <c r="D871" s="707" t="s">
        <v>16121</v>
      </c>
      <c r="E871" s="707" t="s">
        <v>19</v>
      </c>
      <c r="F871" s="707" t="str">
        <f>VLOOKUP(E871,'HS Code'!$L$4:$O$65,2,0)</f>
        <v>Coal and Coke</v>
      </c>
      <c r="G871" s="707" t="s">
        <v>16187</v>
      </c>
      <c r="H871" s="707" t="s">
        <v>16126</v>
      </c>
      <c r="I871" s="707" t="s">
        <v>10899</v>
      </c>
      <c r="J871" s="708">
        <v>60000</v>
      </c>
      <c r="K871" s="708">
        <v>60000</v>
      </c>
      <c r="L871" s="708">
        <v>353009.6</v>
      </c>
      <c r="M871" s="707" t="s">
        <v>16069</v>
      </c>
      <c r="N871" s="707" t="s">
        <v>16070</v>
      </c>
      <c r="P871" s="709">
        <f t="shared" si="11"/>
        <v>5.883493333333333</v>
      </c>
    </row>
    <row r="872" spans="1:16">
      <c r="A872" s="707">
        <v>2024</v>
      </c>
      <c r="B872" s="707">
        <v>4</v>
      </c>
      <c r="D872" s="707" t="s">
        <v>16121</v>
      </c>
      <c r="E872" s="707" t="s">
        <v>22</v>
      </c>
      <c r="F872" s="707" t="str">
        <f>VLOOKUP(E872,'HS Code'!$L$4:$O$65,2,0)</f>
        <v>Coal and Coke</v>
      </c>
      <c r="G872" s="707" t="s">
        <v>16125</v>
      </c>
      <c r="H872" s="707" t="s">
        <v>16126</v>
      </c>
      <c r="I872" s="707" t="s">
        <v>10899</v>
      </c>
      <c r="J872" s="708">
        <v>11531520</v>
      </c>
      <c r="K872" s="708">
        <v>11531520</v>
      </c>
      <c r="L872" s="708">
        <v>68612638.297221497</v>
      </c>
      <c r="M872" s="707" t="s">
        <v>16069</v>
      </c>
      <c r="N872" s="707" t="s">
        <v>16070</v>
      </c>
      <c r="P872" s="709">
        <f t="shared" si="11"/>
        <v>5.9500081773453539</v>
      </c>
    </row>
    <row r="873" spans="1:16">
      <c r="A873" s="707">
        <v>2024</v>
      </c>
      <c r="B873" s="707">
        <v>4</v>
      </c>
      <c r="D873" s="707" t="s">
        <v>16129</v>
      </c>
      <c r="E873" s="707" t="s">
        <v>31</v>
      </c>
      <c r="F873" s="707" t="str">
        <f>VLOOKUP(E873,'HS Code'!$L$4:$O$65,2,0)</f>
        <v>Coal and Coke</v>
      </c>
      <c r="G873" s="707" t="s">
        <v>16087</v>
      </c>
      <c r="H873" s="707" t="s">
        <v>16076</v>
      </c>
      <c r="I873" s="707" t="s">
        <v>10899</v>
      </c>
      <c r="J873" s="708">
        <v>149460</v>
      </c>
      <c r="K873" s="708">
        <v>149460</v>
      </c>
      <c r="L873" s="708">
        <v>330306.59999999998</v>
      </c>
      <c r="M873" s="707" t="s">
        <v>16069</v>
      </c>
      <c r="N873" s="707" t="s">
        <v>16070</v>
      </c>
      <c r="P873" s="709">
        <f t="shared" si="11"/>
        <v>2.21</v>
      </c>
    </row>
    <row r="874" spans="1:16">
      <c r="A874" s="707">
        <v>2024</v>
      </c>
      <c r="B874" s="707">
        <v>4</v>
      </c>
      <c r="D874" s="707" t="s">
        <v>16122</v>
      </c>
      <c r="E874" s="707" t="s">
        <v>86</v>
      </c>
      <c r="F874" s="707" t="str">
        <f>VLOOKUP(E874,'HS Code'!$L$4:$O$65,2,0)</f>
        <v>Petroleum</v>
      </c>
      <c r="G874" s="707" t="s">
        <v>16140</v>
      </c>
      <c r="H874" s="707" t="s">
        <v>16076</v>
      </c>
      <c r="I874" s="707" t="s">
        <v>16077</v>
      </c>
      <c r="J874" s="708">
        <v>211</v>
      </c>
      <c r="K874" s="708">
        <v>209</v>
      </c>
      <c r="L874" s="708">
        <v>294183.43</v>
      </c>
      <c r="M874" s="707" t="s">
        <v>16069</v>
      </c>
      <c r="N874" s="707" t="s">
        <v>16070</v>
      </c>
      <c r="P874" s="709">
        <f t="shared" si="11"/>
        <v>1394.2342654028437</v>
      </c>
    </row>
    <row r="875" spans="1:16">
      <c r="A875" s="707">
        <v>2024</v>
      </c>
      <c r="B875" s="707">
        <v>4</v>
      </c>
      <c r="D875" s="707" t="s">
        <v>16122</v>
      </c>
      <c r="E875" s="707" t="s">
        <v>89</v>
      </c>
      <c r="F875" s="707" t="str">
        <f>VLOOKUP(E875,'HS Code'!$L$4:$O$65,2,0)</f>
        <v>Petroleum</v>
      </c>
      <c r="G875" s="707" t="s">
        <v>16154</v>
      </c>
      <c r="H875" s="707" t="s">
        <v>16076</v>
      </c>
      <c r="I875" s="707" t="s">
        <v>16077</v>
      </c>
      <c r="J875" s="708">
        <v>43</v>
      </c>
      <c r="K875" s="708">
        <v>43</v>
      </c>
      <c r="L875" s="708">
        <v>2290633.73</v>
      </c>
      <c r="M875" s="707" t="s">
        <v>16069</v>
      </c>
      <c r="N875" s="707" t="s">
        <v>16070</v>
      </c>
      <c r="P875" s="709">
        <f t="shared" si="11"/>
        <v>53270.551860465115</v>
      </c>
    </row>
    <row r="876" spans="1:16">
      <c r="A876" s="707">
        <v>2024</v>
      </c>
      <c r="B876" s="707">
        <v>4</v>
      </c>
      <c r="D876" s="707" t="s">
        <v>16122</v>
      </c>
      <c r="E876" s="707" t="s">
        <v>101</v>
      </c>
      <c r="F876" s="707" t="str">
        <f>VLOOKUP(E876,'HS Code'!$L$4:$O$65,2,0)</f>
        <v>Petroleum</v>
      </c>
      <c r="G876" s="707" t="s">
        <v>16078</v>
      </c>
      <c r="H876" s="707" t="s">
        <v>16076</v>
      </c>
      <c r="I876" s="707" t="s">
        <v>10899</v>
      </c>
      <c r="J876" s="708">
        <v>2</v>
      </c>
      <c r="K876" s="708">
        <v>2</v>
      </c>
      <c r="L876" s="708">
        <v>46411.25</v>
      </c>
      <c r="M876" s="707" t="s">
        <v>16069</v>
      </c>
      <c r="N876" s="707" t="s">
        <v>16070</v>
      </c>
      <c r="P876" s="709">
        <f t="shared" si="11"/>
        <v>23205.625</v>
      </c>
    </row>
    <row r="877" spans="1:16">
      <c r="A877" s="707">
        <v>2024</v>
      </c>
      <c r="B877" s="707">
        <v>4</v>
      </c>
      <c r="D877" s="707" t="s">
        <v>16159</v>
      </c>
      <c r="E877" s="707" t="s">
        <v>99</v>
      </c>
      <c r="F877" s="707" t="str">
        <f>VLOOKUP(E877,'HS Code'!$L$4:$O$65,2,0)</f>
        <v>Petroleum</v>
      </c>
      <c r="G877" s="707" t="s">
        <v>16075</v>
      </c>
      <c r="H877" s="707" t="s">
        <v>16076</v>
      </c>
      <c r="I877" s="707" t="s">
        <v>16077</v>
      </c>
      <c r="J877" s="708">
        <v>10</v>
      </c>
      <c r="K877" s="708">
        <v>10</v>
      </c>
      <c r="L877" s="708">
        <v>19611.64</v>
      </c>
      <c r="M877" s="707" t="s">
        <v>16069</v>
      </c>
      <c r="N877" s="707" t="s">
        <v>16070</v>
      </c>
      <c r="P877" s="709">
        <f t="shared" si="11"/>
        <v>1961.164</v>
      </c>
    </row>
    <row r="878" spans="1:16">
      <c r="A878" s="707">
        <v>2024</v>
      </c>
      <c r="B878" s="707">
        <v>4</v>
      </c>
      <c r="D878" s="707" t="s">
        <v>16104</v>
      </c>
      <c r="E878" s="707" t="s">
        <v>28</v>
      </c>
      <c r="F878" s="707" t="str">
        <f>VLOOKUP(E878,'HS Code'!$L$4:$O$65,2,0)</f>
        <v>Coal and Coke</v>
      </c>
      <c r="G878" s="707" t="s">
        <v>16143</v>
      </c>
      <c r="H878" s="707" t="s">
        <v>16126</v>
      </c>
      <c r="I878" s="707" t="s">
        <v>10899</v>
      </c>
      <c r="J878" s="708">
        <v>52000</v>
      </c>
      <c r="K878" s="708">
        <v>52000</v>
      </c>
      <c r="L878" s="708">
        <v>2825187.43</v>
      </c>
      <c r="M878" s="707" t="s">
        <v>16069</v>
      </c>
      <c r="N878" s="707" t="s">
        <v>16070</v>
      </c>
      <c r="P878" s="709">
        <f t="shared" si="11"/>
        <v>54.330527500000002</v>
      </c>
    </row>
    <row r="879" spans="1:16">
      <c r="A879" s="707">
        <v>2024</v>
      </c>
      <c r="B879" s="707">
        <v>4</v>
      </c>
      <c r="D879" s="707" t="s">
        <v>16104</v>
      </c>
      <c r="E879" s="707" t="s">
        <v>111</v>
      </c>
      <c r="F879" s="707" t="str">
        <f>VLOOKUP(E879,'HS Code'!$L$4:$O$65,2,0)</f>
        <v>Petroleum</v>
      </c>
      <c r="G879" s="707" t="s">
        <v>16080</v>
      </c>
      <c r="H879" s="707" t="s">
        <v>16076</v>
      </c>
      <c r="I879" s="707" t="s">
        <v>16077</v>
      </c>
      <c r="J879" s="708">
        <v>17160</v>
      </c>
      <c r="K879" s="708">
        <v>17160</v>
      </c>
      <c r="L879" s="708">
        <v>2765094.19</v>
      </c>
      <c r="M879" s="707" t="s">
        <v>16069</v>
      </c>
      <c r="N879" s="707" t="s">
        <v>16070</v>
      </c>
      <c r="P879" s="709">
        <f t="shared" si="11"/>
        <v>161.13602505827507</v>
      </c>
    </row>
    <row r="880" spans="1:16">
      <c r="A880" s="707">
        <v>2024</v>
      </c>
      <c r="B880" s="707">
        <v>4</v>
      </c>
      <c r="D880" s="707" t="s">
        <v>16142</v>
      </c>
      <c r="E880" s="707" t="s">
        <v>28</v>
      </c>
      <c r="F880" s="707" t="str">
        <f>VLOOKUP(E880,'HS Code'!$L$4:$O$65,2,0)</f>
        <v>Coal and Coke</v>
      </c>
      <c r="G880" s="707" t="s">
        <v>16143</v>
      </c>
      <c r="H880" s="707" t="s">
        <v>16126</v>
      </c>
      <c r="I880" s="707" t="s">
        <v>10899</v>
      </c>
      <c r="J880" s="708">
        <v>160000</v>
      </c>
      <c r="K880" s="708">
        <v>160000</v>
      </c>
      <c r="L880" s="708">
        <v>7222005.0899999999</v>
      </c>
      <c r="M880" s="707" t="s">
        <v>16069</v>
      </c>
      <c r="N880" s="707" t="s">
        <v>16070</v>
      </c>
      <c r="P880" s="709">
        <f t="shared" si="11"/>
        <v>45.137531812500001</v>
      </c>
    </row>
    <row r="881" spans="1:16">
      <c r="A881" s="707">
        <v>2024</v>
      </c>
      <c r="B881" s="707">
        <v>4</v>
      </c>
      <c r="D881" s="707" t="s">
        <v>16112</v>
      </c>
      <c r="E881" s="707" t="s">
        <v>28</v>
      </c>
      <c r="F881" s="707" t="str">
        <f>VLOOKUP(E881,'HS Code'!$L$4:$O$65,2,0)</f>
        <v>Coal and Coke</v>
      </c>
      <c r="G881" s="707" t="s">
        <v>16143</v>
      </c>
      <c r="H881" s="707" t="s">
        <v>16126</v>
      </c>
      <c r="I881" s="707" t="s">
        <v>10899</v>
      </c>
      <c r="J881" s="708">
        <v>75442</v>
      </c>
      <c r="K881" s="708">
        <v>75442</v>
      </c>
      <c r="L881" s="708">
        <v>7868962.4199999999</v>
      </c>
      <c r="M881" s="707" t="s">
        <v>16069</v>
      </c>
      <c r="N881" s="707" t="s">
        <v>16070</v>
      </c>
      <c r="P881" s="709">
        <f t="shared" si="11"/>
        <v>104.30479600222688</v>
      </c>
    </row>
    <row r="882" spans="1:16">
      <c r="A882" s="707">
        <v>2024</v>
      </c>
      <c r="B882" s="707">
        <v>4</v>
      </c>
      <c r="D882" s="707" t="s">
        <v>16074</v>
      </c>
      <c r="E882" s="707" t="s">
        <v>113</v>
      </c>
      <c r="F882" s="707" t="str">
        <f>VLOOKUP(E882,'HS Code'!$L$4:$O$65,2,0)</f>
        <v>Petroleum</v>
      </c>
      <c r="G882" s="707" t="s">
        <v>16081</v>
      </c>
      <c r="H882" s="707" t="s">
        <v>16076</v>
      </c>
      <c r="I882" s="707" t="s">
        <v>16077</v>
      </c>
      <c r="J882" s="708">
        <v>14940</v>
      </c>
      <c r="K882" s="708">
        <v>14940</v>
      </c>
      <c r="L882" s="708">
        <v>2351503.11</v>
      </c>
      <c r="M882" s="707" t="s">
        <v>16069</v>
      </c>
      <c r="N882" s="707" t="s">
        <v>16070</v>
      </c>
      <c r="P882" s="709">
        <f t="shared" si="11"/>
        <v>157.39645983935742</v>
      </c>
    </row>
    <row r="883" spans="1:16">
      <c r="A883" s="707">
        <v>2024</v>
      </c>
      <c r="B883" s="707">
        <v>4</v>
      </c>
      <c r="D883" s="707" t="s">
        <v>16074</v>
      </c>
      <c r="E883" s="707" t="s">
        <v>87</v>
      </c>
      <c r="F883" s="707" t="str">
        <f>VLOOKUP(E883,'HS Code'!$L$4:$O$65,2,0)</f>
        <v>Petroleum</v>
      </c>
      <c r="G883" s="707" t="s">
        <v>16132</v>
      </c>
      <c r="H883" s="707" t="s">
        <v>16076</v>
      </c>
      <c r="I883" s="707" t="s">
        <v>16077</v>
      </c>
      <c r="J883" s="708">
        <v>106000</v>
      </c>
      <c r="K883" s="708">
        <v>106000</v>
      </c>
      <c r="L883" s="708">
        <v>12414762.42</v>
      </c>
      <c r="M883" s="707" t="s">
        <v>16069</v>
      </c>
      <c r="N883" s="707" t="s">
        <v>16070</v>
      </c>
      <c r="P883" s="709">
        <f t="shared" si="11"/>
        <v>117.12040018867924</v>
      </c>
    </row>
    <row r="884" spans="1:16">
      <c r="A884" s="707">
        <v>2024</v>
      </c>
      <c r="B884" s="707">
        <v>4</v>
      </c>
      <c r="D884" s="707" t="s">
        <v>16110</v>
      </c>
      <c r="E884" s="707" t="s">
        <v>87</v>
      </c>
      <c r="F884" s="707" t="str">
        <f>VLOOKUP(E884,'HS Code'!$L$4:$O$65,2,0)</f>
        <v>Petroleum</v>
      </c>
      <c r="G884" s="707" t="s">
        <v>16132</v>
      </c>
      <c r="H884" s="707" t="s">
        <v>16076</v>
      </c>
      <c r="I884" s="707" t="s">
        <v>16077</v>
      </c>
      <c r="J884" s="708">
        <v>3348372</v>
      </c>
      <c r="K884" s="708">
        <v>3331545</v>
      </c>
      <c r="L884" s="708">
        <v>380816596.25</v>
      </c>
      <c r="M884" s="707" t="s">
        <v>16069</v>
      </c>
      <c r="N884" s="707" t="s">
        <v>16070</v>
      </c>
      <c r="P884" s="709">
        <f t="shared" si="11"/>
        <v>113.73186618750843</v>
      </c>
    </row>
    <row r="885" spans="1:16">
      <c r="A885" s="707">
        <v>2024</v>
      </c>
      <c r="B885" s="707">
        <v>4</v>
      </c>
      <c r="D885" s="707" t="s">
        <v>16112</v>
      </c>
      <c r="E885" s="707" t="s">
        <v>68</v>
      </c>
      <c r="F885" s="707" t="str">
        <f>VLOOKUP(E885,'HS Code'!$L$4:$O$65,2,0)</f>
        <v>Petroleum</v>
      </c>
      <c r="G885" s="707" t="s">
        <v>16130</v>
      </c>
      <c r="H885" s="707" t="s">
        <v>16116</v>
      </c>
      <c r="I885" s="707" t="s">
        <v>16077</v>
      </c>
      <c r="J885" s="708">
        <v>33000</v>
      </c>
      <c r="K885" s="708">
        <v>33000</v>
      </c>
      <c r="L885" s="708">
        <v>4930922.67</v>
      </c>
      <c r="M885" s="707" t="s">
        <v>16069</v>
      </c>
      <c r="N885" s="707" t="s">
        <v>16070</v>
      </c>
      <c r="P885" s="709">
        <f t="shared" si="11"/>
        <v>149.42189909090908</v>
      </c>
    </row>
    <row r="886" spans="1:16">
      <c r="A886" s="707">
        <v>2024</v>
      </c>
      <c r="B886" s="707">
        <v>4</v>
      </c>
      <c r="D886" s="707" t="s">
        <v>16074</v>
      </c>
      <c r="E886" s="707" t="s">
        <v>68</v>
      </c>
      <c r="F886" s="707" t="str">
        <f>VLOOKUP(E886,'HS Code'!$L$4:$O$65,2,0)</f>
        <v>Petroleum</v>
      </c>
      <c r="G886" s="707" t="s">
        <v>16130</v>
      </c>
      <c r="H886" s="707" t="s">
        <v>16116</v>
      </c>
      <c r="I886" s="707" t="s">
        <v>16077</v>
      </c>
      <c r="J886" s="708">
        <v>75513727</v>
      </c>
      <c r="K886" s="708">
        <v>75513727</v>
      </c>
      <c r="L886" s="708">
        <v>9840517136</v>
      </c>
      <c r="M886" s="707" t="s">
        <v>16069</v>
      </c>
      <c r="N886" s="707" t="s">
        <v>16070</v>
      </c>
      <c r="P886" s="709">
        <f t="shared" si="11"/>
        <v>130.31428227612179</v>
      </c>
    </row>
    <row r="887" spans="1:16">
      <c r="A887" s="707">
        <v>2024</v>
      </c>
      <c r="B887" s="707">
        <v>4</v>
      </c>
      <c r="D887" s="707" t="s">
        <v>16074</v>
      </c>
      <c r="E887" s="707" t="s">
        <v>83</v>
      </c>
      <c r="F887" s="707" t="str">
        <f>VLOOKUP(E887,'HS Code'!$L$4:$O$65,2,0)</f>
        <v>Petroleum</v>
      </c>
      <c r="G887" s="707" t="s">
        <v>16131</v>
      </c>
      <c r="H887" s="707" t="s">
        <v>16076</v>
      </c>
      <c r="I887" s="707" t="s">
        <v>16077</v>
      </c>
      <c r="J887" s="708">
        <v>1041674</v>
      </c>
      <c r="K887" s="708">
        <v>818051</v>
      </c>
      <c r="L887" s="708">
        <v>118455571.2</v>
      </c>
      <c r="M887" s="707" t="s">
        <v>16069</v>
      </c>
      <c r="N887" s="707" t="s">
        <v>16070</v>
      </c>
      <c r="P887" s="709">
        <f t="shared" si="11"/>
        <v>113.71654778750357</v>
      </c>
    </row>
    <row r="888" spans="1:16">
      <c r="A888" s="707">
        <v>2024</v>
      </c>
      <c r="B888" s="707">
        <v>4</v>
      </c>
      <c r="D888" s="707" t="s">
        <v>16074</v>
      </c>
      <c r="E888" s="707" t="s">
        <v>87</v>
      </c>
      <c r="F888" s="707" t="str">
        <f>VLOOKUP(E888,'HS Code'!$L$4:$O$65,2,0)</f>
        <v>Petroleum</v>
      </c>
      <c r="G888" s="707" t="s">
        <v>16132</v>
      </c>
      <c r="H888" s="707" t="s">
        <v>16076</v>
      </c>
      <c r="I888" s="707" t="s">
        <v>16077</v>
      </c>
      <c r="J888" s="708">
        <v>54805701</v>
      </c>
      <c r="K888" s="708">
        <v>54805701</v>
      </c>
      <c r="L888" s="708">
        <v>5954530720.6999998</v>
      </c>
      <c r="M888" s="707" t="s">
        <v>16069</v>
      </c>
      <c r="N888" s="707" t="s">
        <v>16070</v>
      </c>
      <c r="P888" s="709">
        <f t="shared" si="11"/>
        <v>108.64801675832958</v>
      </c>
    </row>
    <row r="889" spans="1:16">
      <c r="A889" s="707">
        <v>2024</v>
      </c>
      <c r="B889" s="707">
        <v>4</v>
      </c>
      <c r="D889" s="707" t="s">
        <v>16074</v>
      </c>
      <c r="E889" s="707" t="s">
        <v>92</v>
      </c>
      <c r="F889" s="707" t="str">
        <f>VLOOKUP(E889,'HS Code'!$L$4:$O$65,2,0)</f>
        <v>Petroleum</v>
      </c>
      <c r="G889" s="707" t="s">
        <v>16133</v>
      </c>
      <c r="H889" s="707" t="s">
        <v>16076</v>
      </c>
      <c r="I889" s="707" t="s">
        <v>16077</v>
      </c>
      <c r="J889" s="708">
        <v>2062296</v>
      </c>
      <c r="K889" s="708">
        <v>2062296</v>
      </c>
      <c r="L889" s="708">
        <v>224217727</v>
      </c>
      <c r="M889" s="707" t="s">
        <v>16069</v>
      </c>
      <c r="N889" s="707" t="s">
        <v>16070</v>
      </c>
      <c r="P889" s="709">
        <f t="shared" si="11"/>
        <v>108.72237884377412</v>
      </c>
    </row>
    <row r="890" spans="1:16">
      <c r="A890" s="707">
        <v>2024</v>
      </c>
      <c r="B890" s="707">
        <v>4</v>
      </c>
      <c r="D890" s="707" t="s">
        <v>16110</v>
      </c>
      <c r="E890" s="707" t="s">
        <v>87</v>
      </c>
      <c r="F890" s="707" t="str">
        <f>VLOOKUP(E890,'HS Code'!$L$4:$O$65,2,0)</f>
        <v>Petroleum</v>
      </c>
      <c r="G890" s="707" t="s">
        <v>16132</v>
      </c>
      <c r="H890" s="707" t="s">
        <v>16076</v>
      </c>
      <c r="I890" s="707" t="s">
        <v>16077</v>
      </c>
      <c r="J890" s="708">
        <v>98653639</v>
      </c>
      <c r="K890" s="708">
        <v>98653639</v>
      </c>
      <c r="L890" s="708">
        <v>10966476707.9</v>
      </c>
      <c r="M890" s="707" t="s">
        <v>16069</v>
      </c>
      <c r="N890" s="707" t="s">
        <v>16070</v>
      </c>
      <c r="P890" s="709">
        <f t="shared" si="11"/>
        <v>111.16140082678551</v>
      </c>
    </row>
    <row r="891" spans="1:16">
      <c r="A891" s="707">
        <v>2024</v>
      </c>
      <c r="B891" s="707">
        <v>4</v>
      </c>
      <c r="D891" s="707" t="s">
        <v>16112</v>
      </c>
      <c r="E891" s="707" t="s">
        <v>68</v>
      </c>
      <c r="F891" s="707" t="str">
        <f>VLOOKUP(E891,'HS Code'!$L$4:$O$65,2,0)</f>
        <v>Petroleum</v>
      </c>
      <c r="G891" s="707" t="s">
        <v>16130</v>
      </c>
      <c r="H891" s="707" t="s">
        <v>16116</v>
      </c>
      <c r="I891" s="707" t="s">
        <v>16077</v>
      </c>
      <c r="J891" s="708">
        <v>38408888</v>
      </c>
      <c r="K891" s="708">
        <v>38408888</v>
      </c>
      <c r="L891" s="708">
        <v>4905373845.5</v>
      </c>
      <c r="M891" s="707" t="s">
        <v>16069</v>
      </c>
      <c r="N891" s="707" t="s">
        <v>16070</v>
      </c>
      <c r="P891" s="709">
        <f t="shared" si="11"/>
        <v>127.71454996301898</v>
      </c>
    </row>
    <row r="892" spans="1:16">
      <c r="A892" s="707">
        <v>2024</v>
      </c>
      <c r="B892" s="707">
        <v>4</v>
      </c>
      <c r="D892" s="707" t="s">
        <v>16113</v>
      </c>
      <c r="E892" s="707" t="s">
        <v>83</v>
      </c>
      <c r="F892" s="707" t="str">
        <f>VLOOKUP(E892,'HS Code'!$L$4:$O$65,2,0)</f>
        <v>Petroleum</v>
      </c>
      <c r="G892" s="707" t="s">
        <v>16131</v>
      </c>
      <c r="H892" s="707" t="s">
        <v>16076</v>
      </c>
      <c r="I892" s="707" t="s">
        <v>16077</v>
      </c>
      <c r="J892" s="708">
        <v>66993765</v>
      </c>
      <c r="K892" s="708">
        <v>66993765</v>
      </c>
      <c r="L892" s="708">
        <v>8078225246</v>
      </c>
      <c r="M892" s="707" t="s">
        <v>16069</v>
      </c>
      <c r="N892" s="707" t="s">
        <v>16070</v>
      </c>
      <c r="P892" s="709">
        <f t="shared" si="11"/>
        <v>120.58174736111637</v>
      </c>
    </row>
    <row r="893" spans="1:16">
      <c r="A893" s="707">
        <v>2024</v>
      </c>
      <c r="B893" s="707">
        <v>4</v>
      </c>
      <c r="D893" s="707" t="s">
        <v>16066</v>
      </c>
      <c r="E893" s="707" t="s">
        <v>109</v>
      </c>
      <c r="F893" s="707" t="str">
        <f>VLOOKUP(E893,'HS Code'!$L$4:$O$65,2,0)</f>
        <v>Petroleum</v>
      </c>
      <c r="G893" s="707" t="s">
        <v>16079</v>
      </c>
      <c r="H893" s="707" t="s">
        <v>16076</v>
      </c>
      <c r="I893" s="707" t="s">
        <v>16077</v>
      </c>
      <c r="J893" s="708">
        <v>1190</v>
      </c>
      <c r="K893" s="708">
        <v>1190</v>
      </c>
      <c r="L893" s="708">
        <v>209413.66</v>
      </c>
      <c r="M893" s="707" t="s">
        <v>16069</v>
      </c>
      <c r="N893" s="707" t="s">
        <v>16070</v>
      </c>
      <c r="P893" s="709">
        <f t="shared" si="11"/>
        <v>175.97786554621848</v>
      </c>
    </row>
    <row r="894" spans="1:16">
      <c r="A894" s="707">
        <v>2024</v>
      </c>
      <c r="B894" s="707">
        <v>4</v>
      </c>
      <c r="D894" s="707" t="s">
        <v>16153</v>
      </c>
      <c r="E894" s="707" t="s">
        <v>171</v>
      </c>
      <c r="F894" s="707">
        <f>VLOOKUP(E894,'HS Code'!$L$4:$O$65,2,0)</f>
        <v>0</v>
      </c>
      <c r="G894" s="707" t="s">
        <v>16095</v>
      </c>
      <c r="H894" s="707" t="s">
        <v>16073</v>
      </c>
      <c r="I894" s="707" t="s">
        <v>10899</v>
      </c>
      <c r="J894" s="708">
        <v>22480</v>
      </c>
      <c r="K894" s="708">
        <v>22480</v>
      </c>
      <c r="L894" s="708">
        <v>967883.05</v>
      </c>
      <c r="M894" s="707" t="s">
        <v>16145</v>
      </c>
      <c r="N894" s="707" t="s">
        <v>16070</v>
      </c>
    </row>
    <row r="895" spans="1:16">
      <c r="A895" s="707">
        <v>2024</v>
      </c>
      <c r="B895" s="707">
        <v>4</v>
      </c>
      <c r="D895" s="707" t="s">
        <v>16144</v>
      </c>
      <c r="E895" s="707" t="s">
        <v>171</v>
      </c>
      <c r="F895" s="707">
        <f>VLOOKUP(E895,'HS Code'!$L$4:$O$65,2,0)</f>
        <v>0</v>
      </c>
      <c r="G895" s="707" t="s">
        <v>16095</v>
      </c>
      <c r="H895" s="707" t="s">
        <v>16073</v>
      </c>
      <c r="I895" s="707" t="s">
        <v>10899</v>
      </c>
      <c r="J895" s="708">
        <v>558580</v>
      </c>
      <c r="K895" s="708">
        <v>558580</v>
      </c>
      <c r="L895" s="708">
        <v>24049827.280000001</v>
      </c>
      <c r="M895" s="707" t="s">
        <v>16145</v>
      </c>
      <c r="N895" s="707" t="s">
        <v>16070</v>
      </c>
    </row>
    <row r="896" spans="1:16">
      <c r="A896" s="707">
        <v>2024</v>
      </c>
      <c r="B896" s="707">
        <v>4</v>
      </c>
      <c r="D896" s="707" t="s">
        <v>16146</v>
      </c>
      <c r="E896" s="707" t="s">
        <v>83</v>
      </c>
      <c r="F896" s="707" t="str">
        <f>VLOOKUP(E896,'HS Code'!$L$4:$O$65,2,0)</f>
        <v>Petroleum</v>
      </c>
      <c r="G896" s="707" t="s">
        <v>16131</v>
      </c>
      <c r="H896" s="707" t="s">
        <v>16076</v>
      </c>
      <c r="I896" s="707" t="s">
        <v>16077</v>
      </c>
      <c r="J896" s="708">
        <v>53664434</v>
      </c>
      <c r="K896" s="708">
        <v>50299366</v>
      </c>
      <c r="L896" s="708">
        <v>5965369549.8000002</v>
      </c>
      <c r="M896" s="707" t="s">
        <v>16145</v>
      </c>
      <c r="N896" s="707" t="s">
        <v>16070</v>
      </c>
    </row>
    <row r="897" spans="1:16">
      <c r="A897" s="707">
        <v>2024</v>
      </c>
      <c r="B897" s="707">
        <v>4</v>
      </c>
      <c r="D897" s="707" t="s">
        <v>16146</v>
      </c>
      <c r="E897" s="707" t="s">
        <v>83</v>
      </c>
      <c r="F897" s="707" t="str">
        <f>VLOOKUP(E897,'HS Code'!$L$4:$O$65,2,0)</f>
        <v>Petroleum</v>
      </c>
      <c r="G897" s="707" t="s">
        <v>16131</v>
      </c>
      <c r="H897" s="707" t="s">
        <v>16076</v>
      </c>
      <c r="I897" s="707" t="s">
        <v>16077</v>
      </c>
      <c r="J897" s="708">
        <v>49298</v>
      </c>
      <c r="K897" s="708">
        <v>39521</v>
      </c>
      <c r="L897" s="708">
        <v>4878859.1399999997</v>
      </c>
      <c r="M897" s="707" t="s">
        <v>16145</v>
      </c>
      <c r="N897" s="707" t="s">
        <v>16070</v>
      </c>
    </row>
    <row r="898" spans="1:16">
      <c r="A898" s="707">
        <v>2024</v>
      </c>
      <c r="B898" s="707">
        <v>4</v>
      </c>
      <c r="D898" s="707" t="s">
        <v>16146</v>
      </c>
      <c r="E898" s="707" t="s">
        <v>83</v>
      </c>
      <c r="F898" s="707" t="str">
        <f>VLOOKUP(E898,'HS Code'!$L$4:$O$65,2,0)</f>
        <v>Petroleum</v>
      </c>
      <c r="G898" s="707" t="s">
        <v>16131</v>
      </c>
      <c r="H898" s="707" t="s">
        <v>16076</v>
      </c>
      <c r="I898" s="707" t="s">
        <v>16077</v>
      </c>
      <c r="J898" s="708">
        <v>69288536</v>
      </c>
      <c r="K898" s="708">
        <v>68364536</v>
      </c>
      <c r="L898" s="708">
        <v>7970145355.3599997</v>
      </c>
      <c r="M898" s="707" t="s">
        <v>16145</v>
      </c>
      <c r="N898" s="707" t="s">
        <v>16070</v>
      </c>
    </row>
    <row r="899" spans="1:16">
      <c r="A899" s="707">
        <v>2024</v>
      </c>
      <c r="B899" s="707">
        <v>4</v>
      </c>
      <c r="D899" s="707" t="s">
        <v>16146</v>
      </c>
      <c r="E899" s="707" t="s">
        <v>87</v>
      </c>
      <c r="F899" s="707" t="str">
        <f>VLOOKUP(E899,'HS Code'!$L$4:$O$65,2,0)</f>
        <v>Petroleum</v>
      </c>
      <c r="G899" s="707" t="s">
        <v>16132</v>
      </c>
      <c r="H899" s="707" t="s">
        <v>16076</v>
      </c>
      <c r="I899" s="707" t="s">
        <v>16077</v>
      </c>
      <c r="J899" s="708">
        <v>1233050</v>
      </c>
      <c r="K899" s="708">
        <v>1233050</v>
      </c>
      <c r="L899" s="708">
        <v>136599266.34999999</v>
      </c>
      <c r="M899" s="707" t="s">
        <v>16145</v>
      </c>
      <c r="N899" s="707" t="s">
        <v>16070</v>
      </c>
    </row>
    <row r="900" spans="1:16">
      <c r="A900" s="707">
        <v>2024</v>
      </c>
      <c r="B900" s="707">
        <v>4</v>
      </c>
      <c r="D900" s="707" t="s">
        <v>16146</v>
      </c>
      <c r="E900" s="707" t="s">
        <v>92</v>
      </c>
      <c r="F900" s="707" t="str">
        <f>VLOOKUP(E900,'HS Code'!$L$4:$O$65,2,0)</f>
        <v>Petroleum</v>
      </c>
      <c r="G900" s="707" t="s">
        <v>16133</v>
      </c>
      <c r="H900" s="707" t="s">
        <v>16076</v>
      </c>
      <c r="I900" s="707" t="s">
        <v>16077</v>
      </c>
      <c r="J900" s="708">
        <v>225844</v>
      </c>
      <c r="K900" s="708">
        <v>225844</v>
      </c>
      <c r="L900" s="708">
        <v>24376026.02</v>
      </c>
      <c r="M900" s="707" t="s">
        <v>16145</v>
      </c>
      <c r="N900" s="707" t="s">
        <v>16070</v>
      </c>
    </row>
    <row r="901" spans="1:16">
      <c r="A901" s="707">
        <v>2024</v>
      </c>
      <c r="B901" s="707">
        <v>4</v>
      </c>
      <c r="D901" s="707" t="s">
        <v>16146</v>
      </c>
      <c r="E901" s="707" t="s">
        <v>83</v>
      </c>
      <c r="F901" s="707" t="str">
        <f>VLOOKUP(E901,'HS Code'!$L$4:$O$65,2,0)</f>
        <v>Petroleum</v>
      </c>
      <c r="G901" s="707" t="s">
        <v>16131</v>
      </c>
      <c r="H901" s="707" t="s">
        <v>16076</v>
      </c>
      <c r="I901" s="707" t="s">
        <v>16077</v>
      </c>
      <c r="J901" s="708">
        <v>128193</v>
      </c>
      <c r="K901" s="708">
        <v>128193</v>
      </c>
      <c r="L901" s="708">
        <v>20044185.219999999</v>
      </c>
      <c r="M901" s="707" t="s">
        <v>16145</v>
      </c>
      <c r="N901" s="707" t="s">
        <v>16070</v>
      </c>
    </row>
    <row r="902" spans="1:16">
      <c r="A902" s="707">
        <v>2024</v>
      </c>
      <c r="B902" s="707">
        <v>4</v>
      </c>
      <c r="D902" s="707" t="s">
        <v>16129</v>
      </c>
      <c r="E902" s="707" t="s">
        <v>70</v>
      </c>
      <c r="F902" s="707" t="str">
        <f>VLOOKUP(E902,'HS Code'!$L$4:$O$65,2,0)</f>
        <v>Petroleum</v>
      </c>
      <c r="G902" s="707" t="s">
        <v>16115</v>
      </c>
      <c r="H902" s="707" t="s">
        <v>16116</v>
      </c>
      <c r="I902" s="707" t="s">
        <v>16077</v>
      </c>
      <c r="J902" s="708">
        <v>19607</v>
      </c>
      <c r="K902" s="708">
        <v>19607</v>
      </c>
      <c r="L902" s="708">
        <v>6457202.9500000002</v>
      </c>
      <c r="M902" s="707" t="s">
        <v>16145</v>
      </c>
      <c r="N902" s="707" t="s">
        <v>16070</v>
      </c>
      <c r="P902" s="709">
        <f>L902/J902</f>
        <v>329.33151170500332</v>
      </c>
    </row>
    <row r="903" spans="1:16">
      <c r="A903" s="707">
        <v>2024</v>
      </c>
      <c r="B903" s="707">
        <v>4</v>
      </c>
      <c r="D903" s="707" t="s">
        <v>16146</v>
      </c>
      <c r="E903" s="707" t="s">
        <v>83</v>
      </c>
      <c r="F903" s="707" t="str">
        <f>VLOOKUP(E903,'HS Code'!$L$4:$O$65,2,0)</f>
        <v>Petroleum</v>
      </c>
      <c r="G903" s="707" t="s">
        <v>16131</v>
      </c>
      <c r="H903" s="707" t="s">
        <v>16076</v>
      </c>
      <c r="I903" s="707" t="s">
        <v>16077</v>
      </c>
      <c r="J903" s="708">
        <v>14083</v>
      </c>
      <c r="K903" s="708">
        <v>14083</v>
      </c>
      <c r="L903" s="708">
        <v>1917819.28</v>
      </c>
      <c r="M903" s="707" t="s">
        <v>16145</v>
      </c>
      <c r="N903" s="707" t="s">
        <v>16070</v>
      </c>
    </row>
    <row r="904" spans="1:16">
      <c r="A904" s="707">
        <v>2024</v>
      </c>
      <c r="B904" s="707">
        <v>4</v>
      </c>
      <c r="D904" s="707" t="s">
        <v>16146</v>
      </c>
      <c r="E904" s="707" t="s">
        <v>83</v>
      </c>
      <c r="F904" s="707" t="str">
        <f>VLOOKUP(E904,'HS Code'!$L$4:$O$65,2,0)</f>
        <v>Petroleum</v>
      </c>
      <c r="G904" s="707" t="s">
        <v>16131</v>
      </c>
      <c r="H904" s="707" t="s">
        <v>16076</v>
      </c>
      <c r="I904" s="707" t="s">
        <v>16077</v>
      </c>
      <c r="J904" s="708">
        <v>27720</v>
      </c>
      <c r="K904" s="708">
        <v>20440</v>
      </c>
      <c r="L904" s="708">
        <v>5474758.6739999996</v>
      </c>
      <c r="M904" s="707" t="s">
        <v>16149</v>
      </c>
      <c r="N904" s="707" t="s">
        <v>16070</v>
      </c>
    </row>
    <row r="905" spans="1:16">
      <c r="A905" s="707">
        <v>2024</v>
      </c>
      <c r="B905" s="707">
        <v>4</v>
      </c>
      <c r="D905" s="707" t="s">
        <v>16147</v>
      </c>
      <c r="E905" s="707" t="s">
        <v>76</v>
      </c>
      <c r="F905" s="707" t="str">
        <f>VLOOKUP(E905,'HS Code'!$L$4:$O$65,2,0)</f>
        <v>Petroleum</v>
      </c>
      <c r="G905" s="707" t="s">
        <v>16099</v>
      </c>
      <c r="H905" s="707" t="s">
        <v>16076</v>
      </c>
      <c r="I905" s="707" t="s">
        <v>16077</v>
      </c>
      <c r="J905" s="708">
        <v>510</v>
      </c>
      <c r="K905" s="708">
        <v>510</v>
      </c>
      <c r="L905" s="708">
        <v>102379.2</v>
      </c>
      <c r="M905" s="707" t="s">
        <v>16149</v>
      </c>
      <c r="N905" s="707" t="s">
        <v>16070</v>
      </c>
    </row>
    <row r="906" spans="1:16">
      <c r="A906" s="707">
        <v>2024</v>
      </c>
      <c r="B906" s="707">
        <v>4</v>
      </c>
      <c r="D906" s="707" t="s">
        <v>16147</v>
      </c>
      <c r="E906" s="707" t="s">
        <v>99</v>
      </c>
      <c r="F906" s="707" t="str">
        <f>VLOOKUP(E906,'HS Code'!$L$4:$O$65,2,0)</f>
        <v>Petroleum</v>
      </c>
      <c r="G906" s="707" t="s">
        <v>16075</v>
      </c>
      <c r="H906" s="707" t="s">
        <v>16076</v>
      </c>
      <c r="I906" s="707" t="s">
        <v>16077</v>
      </c>
      <c r="J906" s="708">
        <v>28020</v>
      </c>
      <c r="K906" s="708">
        <v>28020</v>
      </c>
      <c r="L906" s="708">
        <v>10265568.546</v>
      </c>
      <c r="M906" s="707" t="s">
        <v>16149</v>
      </c>
      <c r="N906" s="707" t="s">
        <v>16070</v>
      </c>
    </row>
    <row r="907" spans="1:16">
      <c r="A907" s="707">
        <v>2024</v>
      </c>
      <c r="B907" s="707">
        <v>4</v>
      </c>
      <c r="D907" s="707" t="s">
        <v>16147</v>
      </c>
      <c r="E907" s="707" t="s">
        <v>145</v>
      </c>
      <c r="F907" s="707">
        <f>VLOOKUP(E907,'HS Code'!$L$4:$O$65,2,0)</f>
        <v>0</v>
      </c>
      <c r="G907" s="707" t="s">
        <v>16094</v>
      </c>
      <c r="H907" s="707" t="s">
        <v>16073</v>
      </c>
      <c r="I907" s="707" t="s">
        <v>10899</v>
      </c>
      <c r="J907" s="708">
        <v>4712</v>
      </c>
      <c r="K907" s="708">
        <v>4712</v>
      </c>
      <c r="L907" s="708">
        <v>1228262</v>
      </c>
      <c r="M907" s="707" t="s">
        <v>16149</v>
      </c>
      <c r="N907" s="707" t="s">
        <v>16070</v>
      </c>
    </row>
    <row r="908" spans="1:16">
      <c r="A908" s="707">
        <v>2024</v>
      </c>
      <c r="B908" s="707">
        <v>4</v>
      </c>
      <c r="D908" s="707" t="s">
        <v>16147</v>
      </c>
      <c r="E908" s="707" t="s">
        <v>165</v>
      </c>
      <c r="F908" s="707">
        <f>VLOOKUP(E908,'HS Code'!$L$4:$O$65,2,0)</f>
        <v>0</v>
      </c>
      <c r="G908" s="707" t="s">
        <v>16166</v>
      </c>
      <c r="H908" s="707" t="s">
        <v>16068</v>
      </c>
      <c r="I908" s="707" t="s">
        <v>10899</v>
      </c>
      <c r="J908" s="708">
        <v>2490</v>
      </c>
      <c r="K908" s="708">
        <v>2490</v>
      </c>
      <c r="L908" s="708">
        <v>1025154</v>
      </c>
      <c r="M908" s="707" t="s">
        <v>16149</v>
      </c>
      <c r="N908" s="707" t="s">
        <v>16070</v>
      </c>
    </row>
    <row r="909" spans="1:16">
      <c r="A909" s="707">
        <v>2024</v>
      </c>
      <c r="B909" s="707">
        <v>4</v>
      </c>
      <c r="D909" s="707" t="s">
        <v>16121</v>
      </c>
      <c r="E909" s="707" t="s">
        <v>92</v>
      </c>
      <c r="F909" s="707" t="str">
        <f>VLOOKUP(E909,'HS Code'!$L$4:$O$65,2,0)</f>
        <v>Petroleum</v>
      </c>
      <c r="G909" s="707" t="s">
        <v>16133</v>
      </c>
      <c r="H909" s="707" t="s">
        <v>16076</v>
      </c>
      <c r="I909" s="707" t="s">
        <v>16077</v>
      </c>
      <c r="J909" s="708">
        <v>1260878</v>
      </c>
      <c r="K909" s="708">
        <v>1260878</v>
      </c>
      <c r="L909" s="708">
        <v>98986308.208000004</v>
      </c>
      <c r="M909" s="707" t="s">
        <v>16149</v>
      </c>
      <c r="N909" s="707" t="s">
        <v>16070</v>
      </c>
    </row>
    <row r="910" spans="1:16">
      <c r="A910" s="707">
        <v>2024</v>
      </c>
      <c r="B910" s="707">
        <v>4</v>
      </c>
      <c r="D910" s="707" t="s">
        <v>16121</v>
      </c>
      <c r="E910" s="707" t="s">
        <v>99</v>
      </c>
      <c r="F910" s="707" t="str">
        <f>VLOOKUP(E910,'HS Code'!$L$4:$O$65,2,0)</f>
        <v>Petroleum</v>
      </c>
      <c r="G910" s="707" t="s">
        <v>16075</v>
      </c>
      <c r="H910" s="707" t="s">
        <v>16076</v>
      </c>
      <c r="I910" s="707" t="s">
        <v>16077</v>
      </c>
      <c r="J910" s="708">
        <v>423920</v>
      </c>
      <c r="K910" s="708">
        <v>423920</v>
      </c>
      <c r="L910" s="708">
        <v>130621303.566257</v>
      </c>
      <c r="M910" s="707" t="s">
        <v>16149</v>
      </c>
      <c r="N910" s="707" t="s">
        <v>16070</v>
      </c>
    </row>
    <row r="911" spans="1:16">
      <c r="A911" s="707">
        <v>2024</v>
      </c>
      <c r="B911" s="707">
        <v>4</v>
      </c>
      <c r="D911" s="707" t="s">
        <v>16121</v>
      </c>
      <c r="E911" s="707" t="s">
        <v>113</v>
      </c>
      <c r="F911" s="707" t="str">
        <f>VLOOKUP(E911,'HS Code'!$L$4:$O$65,2,0)</f>
        <v>Petroleum</v>
      </c>
      <c r="G911" s="707" t="s">
        <v>16081</v>
      </c>
      <c r="H911" s="707" t="s">
        <v>16076</v>
      </c>
      <c r="I911" s="707" t="s">
        <v>16077</v>
      </c>
      <c r="J911" s="708">
        <v>96000</v>
      </c>
      <c r="K911" s="708">
        <v>96000</v>
      </c>
      <c r="L911" s="708">
        <v>9194061.4339199997</v>
      </c>
      <c r="M911" s="707" t="s">
        <v>16149</v>
      </c>
      <c r="N911" s="707" t="s">
        <v>16070</v>
      </c>
    </row>
    <row r="912" spans="1:16">
      <c r="A912" s="707">
        <v>2024</v>
      </c>
      <c r="B912" s="707">
        <v>4</v>
      </c>
      <c r="D912" s="707" t="s">
        <v>16129</v>
      </c>
      <c r="E912" s="707" t="s">
        <v>22</v>
      </c>
      <c r="F912" s="707" t="str">
        <f>VLOOKUP(E912,'HS Code'!$L$4:$O$65,2,0)</f>
        <v>Coal and Coke</v>
      </c>
      <c r="G912" s="707" t="s">
        <v>16125</v>
      </c>
      <c r="H912" s="707" t="s">
        <v>16126</v>
      </c>
      <c r="I912" s="707" t="s">
        <v>10899</v>
      </c>
      <c r="J912" s="708">
        <v>840000</v>
      </c>
      <c r="K912" s="708">
        <v>840000</v>
      </c>
      <c r="L912" s="708">
        <v>25201080</v>
      </c>
      <c r="M912" s="707" t="s">
        <v>16149</v>
      </c>
      <c r="N912" s="707" t="s">
        <v>16070</v>
      </c>
      <c r="P912" s="709">
        <f>L912/J912</f>
        <v>30.001285714285714</v>
      </c>
    </row>
    <row r="913" spans="1:16">
      <c r="A913" s="707">
        <v>2024</v>
      </c>
      <c r="B913" s="707">
        <v>4</v>
      </c>
      <c r="D913" s="707" t="s">
        <v>16129</v>
      </c>
      <c r="E913" s="707" t="s">
        <v>54</v>
      </c>
      <c r="F913" s="707" t="str">
        <f>VLOOKUP(E913,'HS Code'!$L$4:$O$65,2,0)</f>
        <v>Oils</v>
      </c>
      <c r="G913" s="707" t="s">
        <v>16109</v>
      </c>
      <c r="H913" s="707" t="s">
        <v>16073</v>
      </c>
      <c r="I913" s="707" t="s">
        <v>10899</v>
      </c>
      <c r="J913" s="708">
        <v>180</v>
      </c>
      <c r="K913" s="708">
        <v>180</v>
      </c>
      <c r="L913" s="708">
        <v>145911.6</v>
      </c>
      <c r="M913" s="707" t="s">
        <v>16149</v>
      </c>
      <c r="N913" s="707" t="s">
        <v>16070</v>
      </c>
    </row>
    <row r="914" spans="1:16">
      <c r="A914" s="707">
        <v>2024</v>
      </c>
      <c r="B914" s="707">
        <v>4</v>
      </c>
      <c r="D914" s="707" t="s">
        <v>16129</v>
      </c>
      <c r="E914" s="707" t="s">
        <v>72</v>
      </c>
      <c r="F914" s="707" t="str">
        <f>VLOOKUP(E914,'HS Code'!$L$4:$O$65,2,0)</f>
        <v xml:space="preserve">White spirit and special boiling point industrial spirits </v>
      </c>
      <c r="G914" s="707" t="s">
        <v>16123</v>
      </c>
      <c r="H914" s="707" t="s">
        <v>16116</v>
      </c>
      <c r="I914" s="707" t="s">
        <v>16077</v>
      </c>
      <c r="J914" s="708">
        <v>27722</v>
      </c>
      <c r="K914" s="708">
        <v>20440</v>
      </c>
      <c r="L914" s="708">
        <v>9439302.5999999996</v>
      </c>
      <c r="M914" s="707" t="s">
        <v>16149</v>
      </c>
      <c r="N914" s="707" t="s">
        <v>16070</v>
      </c>
      <c r="P914" s="707">
        <f>L914/J914</f>
        <v>340.49861481855567</v>
      </c>
    </row>
    <row r="915" spans="1:16">
      <c r="A915" s="707">
        <v>2024</v>
      </c>
      <c r="B915" s="707">
        <v>4</v>
      </c>
      <c r="D915" s="707" t="s">
        <v>16129</v>
      </c>
      <c r="E915" s="707" t="s">
        <v>99</v>
      </c>
      <c r="F915" s="707" t="str">
        <f>VLOOKUP(E915,'HS Code'!$L$4:$O$65,2,0)</f>
        <v>Petroleum</v>
      </c>
      <c r="G915" s="707" t="s">
        <v>16075</v>
      </c>
      <c r="H915" s="707" t="s">
        <v>16076</v>
      </c>
      <c r="I915" s="707" t="s">
        <v>16077</v>
      </c>
      <c r="J915" s="708">
        <v>1935843.2</v>
      </c>
      <c r="K915" s="708">
        <v>1803097.8</v>
      </c>
      <c r="L915" s="708">
        <v>581599109.408921</v>
      </c>
      <c r="M915" s="707" t="s">
        <v>16149</v>
      </c>
      <c r="N915" s="707" t="s">
        <v>16070</v>
      </c>
    </row>
    <row r="916" spans="1:16">
      <c r="A916" s="707">
        <v>2024</v>
      </c>
      <c r="B916" s="707">
        <v>4</v>
      </c>
      <c r="D916" s="707" t="s">
        <v>16129</v>
      </c>
      <c r="E916" s="707" t="s">
        <v>109</v>
      </c>
      <c r="F916" s="707" t="str">
        <f>VLOOKUP(E916,'HS Code'!$L$4:$O$65,2,0)</f>
        <v>Petroleum</v>
      </c>
      <c r="G916" s="707" t="s">
        <v>16079</v>
      </c>
      <c r="H916" s="707" t="s">
        <v>16076</v>
      </c>
      <c r="I916" s="707" t="s">
        <v>16077</v>
      </c>
      <c r="J916" s="708">
        <v>2840</v>
      </c>
      <c r="K916" s="708">
        <v>2477.6</v>
      </c>
      <c r="L916" s="708">
        <v>613924.4</v>
      </c>
      <c r="M916" s="707" t="s">
        <v>16149</v>
      </c>
      <c r="N916" s="707" t="s">
        <v>16070</v>
      </c>
    </row>
    <row r="917" spans="1:16">
      <c r="A917" s="707">
        <v>2024</v>
      </c>
      <c r="B917" s="707">
        <v>4</v>
      </c>
      <c r="D917" s="707" t="s">
        <v>16129</v>
      </c>
      <c r="E917" s="707" t="s">
        <v>148</v>
      </c>
      <c r="F917" s="707">
        <f>VLOOKUP(E917,'HS Code'!$L$4:$O$65,2,0)</f>
        <v>0</v>
      </c>
      <c r="G917" s="707" t="s">
        <v>16082</v>
      </c>
      <c r="H917" s="707" t="s">
        <v>16073</v>
      </c>
      <c r="I917" s="707" t="s">
        <v>10899</v>
      </c>
      <c r="J917" s="708">
        <v>120</v>
      </c>
      <c r="K917" s="708">
        <v>120</v>
      </c>
      <c r="L917" s="708">
        <v>68870.004000000001</v>
      </c>
      <c r="M917" s="707" t="s">
        <v>16149</v>
      </c>
      <c r="N917" s="707" t="s">
        <v>16070</v>
      </c>
    </row>
    <row r="918" spans="1:16">
      <c r="A918" s="707">
        <v>2024</v>
      </c>
      <c r="B918" s="707">
        <v>4</v>
      </c>
      <c r="D918" s="707" t="s">
        <v>16129</v>
      </c>
      <c r="E918" s="707" t="s">
        <v>171</v>
      </c>
      <c r="F918" s="707">
        <f>VLOOKUP(E918,'HS Code'!$L$4:$O$65,2,0)</f>
        <v>0</v>
      </c>
      <c r="G918" s="707" t="s">
        <v>16095</v>
      </c>
      <c r="H918" s="707" t="s">
        <v>16073</v>
      </c>
      <c r="I918" s="707" t="s">
        <v>10899</v>
      </c>
      <c r="J918" s="708">
        <v>3546</v>
      </c>
      <c r="K918" s="708">
        <v>3546</v>
      </c>
      <c r="L918" s="708">
        <v>453636</v>
      </c>
      <c r="M918" s="707" t="s">
        <v>16149</v>
      </c>
      <c r="N918" s="707" t="s">
        <v>16070</v>
      </c>
    </row>
    <row r="919" spans="1:16">
      <c r="A919" s="707">
        <v>2024</v>
      </c>
      <c r="B919" s="707">
        <v>4</v>
      </c>
      <c r="D919" s="707" t="s">
        <v>16147</v>
      </c>
      <c r="E919" s="707" t="s">
        <v>28</v>
      </c>
      <c r="F919" s="707" t="str">
        <f>VLOOKUP(E919,'HS Code'!$L$4:$O$65,2,0)</f>
        <v>Coal and Coke</v>
      </c>
      <c r="G919" s="707" t="s">
        <v>16143</v>
      </c>
      <c r="H919" s="707" t="s">
        <v>16126</v>
      </c>
      <c r="I919" s="707" t="s">
        <v>10899</v>
      </c>
      <c r="J919" s="708">
        <v>150</v>
      </c>
      <c r="K919" s="708">
        <v>150</v>
      </c>
      <c r="L919" s="708">
        <v>19885</v>
      </c>
      <c r="M919" s="707" t="s">
        <v>16149</v>
      </c>
      <c r="N919" s="707" t="s">
        <v>16070</v>
      </c>
      <c r="P919" s="709">
        <f>L919/J919</f>
        <v>132.56666666666666</v>
      </c>
    </row>
    <row r="920" spans="1:16">
      <c r="A920" s="707">
        <v>2024</v>
      </c>
      <c r="B920" s="707">
        <v>4</v>
      </c>
      <c r="D920" s="707" t="s">
        <v>16147</v>
      </c>
      <c r="E920" s="707" t="s">
        <v>99</v>
      </c>
      <c r="F920" s="707" t="str">
        <f>VLOOKUP(E920,'HS Code'!$L$4:$O$65,2,0)</f>
        <v>Petroleum</v>
      </c>
      <c r="G920" s="707" t="s">
        <v>16075</v>
      </c>
      <c r="H920" s="707" t="s">
        <v>16076</v>
      </c>
      <c r="I920" s="707" t="s">
        <v>16077</v>
      </c>
      <c r="J920" s="708">
        <v>138462</v>
      </c>
      <c r="K920" s="708">
        <v>131033</v>
      </c>
      <c r="L920" s="708">
        <v>37317479.864694998</v>
      </c>
      <c r="M920" s="707" t="s">
        <v>16149</v>
      </c>
      <c r="N920" s="707" t="s">
        <v>16070</v>
      </c>
    </row>
    <row r="921" spans="1:16">
      <c r="A921" s="707">
        <v>2024</v>
      </c>
      <c r="B921" s="707">
        <v>4</v>
      </c>
      <c r="D921" s="707" t="s">
        <v>16147</v>
      </c>
      <c r="E921" s="707" t="s">
        <v>109</v>
      </c>
      <c r="F921" s="707" t="str">
        <f>VLOOKUP(E921,'HS Code'!$L$4:$O$65,2,0)</f>
        <v>Petroleum</v>
      </c>
      <c r="G921" s="707" t="s">
        <v>16079</v>
      </c>
      <c r="H921" s="707" t="s">
        <v>16076</v>
      </c>
      <c r="I921" s="707" t="s">
        <v>16077</v>
      </c>
      <c r="J921" s="708">
        <v>600</v>
      </c>
      <c r="K921" s="708">
        <v>700</v>
      </c>
      <c r="L921" s="708">
        <v>322529.21999999997</v>
      </c>
      <c r="M921" s="707" t="s">
        <v>16149</v>
      </c>
      <c r="N921" s="707" t="s">
        <v>16070</v>
      </c>
    </row>
    <row r="922" spans="1:16">
      <c r="A922" s="707">
        <v>2024</v>
      </c>
      <c r="B922" s="707">
        <v>4</v>
      </c>
      <c r="D922" s="707" t="s">
        <v>16147</v>
      </c>
      <c r="E922" s="707" t="s">
        <v>171</v>
      </c>
      <c r="F922" s="707">
        <f>VLOOKUP(E922,'HS Code'!$L$4:$O$65,2,0)</f>
        <v>0</v>
      </c>
      <c r="G922" s="707" t="s">
        <v>16095</v>
      </c>
      <c r="H922" s="707" t="s">
        <v>16073</v>
      </c>
      <c r="I922" s="707" t="s">
        <v>10899</v>
      </c>
      <c r="J922" s="708">
        <v>60</v>
      </c>
      <c r="K922" s="708">
        <v>60</v>
      </c>
      <c r="L922" s="708">
        <v>14111.825999999999</v>
      </c>
      <c r="M922" s="707" t="s">
        <v>16149</v>
      </c>
      <c r="N922" s="707" t="s">
        <v>16070</v>
      </c>
    </row>
    <row r="923" spans="1:16">
      <c r="A923" s="707">
        <v>2024</v>
      </c>
      <c r="B923" s="707">
        <v>4</v>
      </c>
      <c r="D923" s="707" t="s">
        <v>16129</v>
      </c>
      <c r="E923" s="707" t="s">
        <v>28</v>
      </c>
      <c r="F923" s="707" t="str">
        <f>VLOOKUP(E923,'HS Code'!$L$4:$O$65,2,0)</f>
        <v>Coal and Coke</v>
      </c>
      <c r="G923" s="707" t="s">
        <v>16143</v>
      </c>
      <c r="H923" s="707" t="s">
        <v>16126</v>
      </c>
      <c r="I923" s="707" t="s">
        <v>10899</v>
      </c>
      <c r="J923" s="708">
        <v>2000</v>
      </c>
      <c r="K923" s="708">
        <v>2000</v>
      </c>
      <c r="L923" s="708">
        <v>260702.79399999999</v>
      </c>
      <c r="M923" s="707" t="s">
        <v>16149</v>
      </c>
      <c r="N923" s="707" t="s">
        <v>16070</v>
      </c>
      <c r="P923" s="709">
        <f>L923/J923</f>
        <v>130.35139699999999</v>
      </c>
    </row>
    <row r="924" spans="1:16">
      <c r="A924" s="707">
        <v>2024</v>
      </c>
      <c r="B924" s="707">
        <v>4</v>
      </c>
      <c r="D924" s="707" t="s">
        <v>16129</v>
      </c>
      <c r="E924" s="707" t="s">
        <v>68</v>
      </c>
      <c r="F924" s="707" t="str">
        <f>VLOOKUP(E924,'HS Code'!$L$4:$O$65,2,0)</f>
        <v>Petroleum</v>
      </c>
      <c r="G924" s="707" t="s">
        <v>16130</v>
      </c>
      <c r="H924" s="707" t="s">
        <v>16116</v>
      </c>
      <c r="I924" s="707" t="s">
        <v>16077</v>
      </c>
      <c r="J924" s="708">
        <v>359874.94900000002</v>
      </c>
      <c r="K924" s="708">
        <v>359874.94900000002</v>
      </c>
      <c r="L924" s="708">
        <v>41787942.678999998</v>
      </c>
      <c r="M924" s="707" t="s">
        <v>16149</v>
      </c>
      <c r="N924" s="707" t="s">
        <v>16070</v>
      </c>
      <c r="P924" s="709">
        <f>L924/J924</f>
        <v>116.11795373675758</v>
      </c>
    </row>
    <row r="925" spans="1:16">
      <c r="A925" s="707">
        <v>2024</v>
      </c>
      <c r="B925" s="707">
        <v>4</v>
      </c>
      <c r="D925" s="707" t="s">
        <v>16129</v>
      </c>
      <c r="E925" s="707" t="s">
        <v>99</v>
      </c>
      <c r="F925" s="707" t="str">
        <f>VLOOKUP(E925,'HS Code'!$L$4:$O$65,2,0)</f>
        <v>Petroleum</v>
      </c>
      <c r="G925" s="707" t="s">
        <v>16075</v>
      </c>
      <c r="H925" s="707" t="s">
        <v>16076</v>
      </c>
      <c r="I925" s="707" t="s">
        <v>16077</v>
      </c>
      <c r="J925" s="708">
        <v>158004</v>
      </c>
      <c r="K925" s="708">
        <v>139987</v>
      </c>
      <c r="L925" s="708">
        <v>42248254.396529198</v>
      </c>
      <c r="M925" s="707" t="s">
        <v>16149</v>
      </c>
      <c r="N925" s="707" t="s">
        <v>16070</v>
      </c>
    </row>
    <row r="926" spans="1:16">
      <c r="A926" s="707">
        <v>2024</v>
      </c>
      <c r="B926" s="707">
        <v>4</v>
      </c>
      <c r="D926" s="707" t="s">
        <v>16129</v>
      </c>
      <c r="E926" s="707" t="s">
        <v>165</v>
      </c>
      <c r="F926" s="707">
        <f>VLOOKUP(E926,'HS Code'!$L$4:$O$65,2,0)</f>
        <v>0</v>
      </c>
      <c r="G926" s="707" t="s">
        <v>16166</v>
      </c>
      <c r="H926" s="707" t="s">
        <v>16068</v>
      </c>
      <c r="I926" s="707" t="s">
        <v>10899</v>
      </c>
      <c r="J926" s="708">
        <v>9725</v>
      </c>
      <c r="K926" s="708">
        <v>9725</v>
      </c>
      <c r="L926" s="708">
        <v>2530000</v>
      </c>
      <c r="M926" s="707" t="s">
        <v>16149</v>
      </c>
      <c r="N926" s="707" t="s">
        <v>16070</v>
      </c>
    </row>
    <row r="927" spans="1:16">
      <c r="A927" s="707">
        <v>2024</v>
      </c>
      <c r="B927" s="707">
        <v>4</v>
      </c>
      <c r="D927" s="707" t="s">
        <v>16129</v>
      </c>
      <c r="E927" s="707" t="s">
        <v>171</v>
      </c>
      <c r="F927" s="707">
        <f>VLOOKUP(E927,'HS Code'!$L$4:$O$65,2,0)</f>
        <v>0</v>
      </c>
      <c r="G927" s="707" t="s">
        <v>16095</v>
      </c>
      <c r="H927" s="707" t="s">
        <v>16073</v>
      </c>
      <c r="I927" s="707" t="s">
        <v>10899</v>
      </c>
      <c r="J927" s="708">
        <v>38531</v>
      </c>
      <c r="K927" s="708">
        <v>38531</v>
      </c>
      <c r="L927" s="708">
        <v>7267566.9396789996</v>
      </c>
      <c r="M927" s="707" t="s">
        <v>16149</v>
      </c>
      <c r="N927" s="707" t="s">
        <v>16070</v>
      </c>
    </row>
    <row r="928" spans="1:16">
      <c r="A928" s="707">
        <v>2024</v>
      </c>
      <c r="B928" s="707">
        <v>4</v>
      </c>
      <c r="D928" s="707" t="s">
        <v>16152</v>
      </c>
      <c r="E928" s="707" t="s">
        <v>101</v>
      </c>
      <c r="F928" s="707" t="str">
        <f>VLOOKUP(E928,'HS Code'!$L$4:$O$65,2,0)</f>
        <v>Petroleum</v>
      </c>
      <c r="G928" s="707" t="s">
        <v>16078</v>
      </c>
      <c r="H928" s="707" t="s">
        <v>16076</v>
      </c>
      <c r="I928" s="707" t="s">
        <v>10899</v>
      </c>
      <c r="J928" s="708">
        <v>2</v>
      </c>
      <c r="K928" s="708">
        <v>2</v>
      </c>
      <c r="L928" s="708">
        <v>1307.44</v>
      </c>
      <c r="M928" s="707" t="s">
        <v>16149</v>
      </c>
      <c r="N928" s="707" t="s">
        <v>16070</v>
      </c>
    </row>
    <row r="929" spans="1:16">
      <c r="A929" s="707">
        <v>2024</v>
      </c>
      <c r="B929" s="707">
        <v>4</v>
      </c>
      <c r="D929" s="707" t="s">
        <v>16153</v>
      </c>
      <c r="E929" s="707" t="s">
        <v>142</v>
      </c>
      <c r="F929" s="707">
        <f>VLOOKUP(E929,'HS Code'!$L$4:$O$65,2,0)</f>
        <v>0</v>
      </c>
      <c r="G929" s="707" t="s">
        <v>16141</v>
      </c>
      <c r="H929" s="707" t="s">
        <v>16073</v>
      </c>
      <c r="I929" s="707" t="s">
        <v>10899</v>
      </c>
      <c r="J929" s="708">
        <v>27572.5</v>
      </c>
      <c r="K929" s="708">
        <v>27572.5</v>
      </c>
      <c r="L929" s="708">
        <v>7625556.75</v>
      </c>
      <c r="M929" s="707" t="s">
        <v>16149</v>
      </c>
      <c r="N929" s="707" t="s">
        <v>16070</v>
      </c>
    </row>
    <row r="930" spans="1:16">
      <c r="A930" s="707">
        <v>2024</v>
      </c>
      <c r="B930" s="707">
        <v>4</v>
      </c>
      <c r="D930" s="707" t="s">
        <v>16096</v>
      </c>
      <c r="E930" s="707" t="s">
        <v>113</v>
      </c>
      <c r="F930" s="707" t="str">
        <f>VLOOKUP(E930,'HS Code'!$L$4:$O$65,2,0)</f>
        <v>Petroleum</v>
      </c>
      <c r="G930" s="707" t="s">
        <v>16081</v>
      </c>
      <c r="H930" s="707" t="s">
        <v>16076</v>
      </c>
      <c r="I930" s="707" t="s">
        <v>16077</v>
      </c>
      <c r="J930" s="708">
        <v>71.099999999999994</v>
      </c>
      <c r="K930" s="708">
        <v>71.099999999999994</v>
      </c>
      <c r="L930" s="708">
        <v>2794.49</v>
      </c>
      <c r="M930" s="707" t="s">
        <v>16149</v>
      </c>
      <c r="N930" s="707" t="s">
        <v>16070</v>
      </c>
    </row>
    <row r="931" spans="1:16">
      <c r="A931" s="707">
        <v>2024</v>
      </c>
      <c r="B931" s="707">
        <v>4</v>
      </c>
      <c r="D931" s="707" t="s">
        <v>16134</v>
      </c>
      <c r="E931" s="707" t="s">
        <v>99</v>
      </c>
      <c r="F931" s="707" t="str">
        <f>VLOOKUP(E931,'HS Code'!$L$4:$O$65,2,0)</f>
        <v>Petroleum</v>
      </c>
      <c r="G931" s="707" t="s">
        <v>16075</v>
      </c>
      <c r="H931" s="707" t="s">
        <v>16076</v>
      </c>
      <c r="I931" s="707" t="s">
        <v>16077</v>
      </c>
      <c r="J931" s="708">
        <v>840</v>
      </c>
      <c r="K931" s="708">
        <v>840</v>
      </c>
      <c r="L931" s="708">
        <v>379159.78</v>
      </c>
      <c r="M931" s="707" t="s">
        <v>16149</v>
      </c>
      <c r="N931" s="707" t="s">
        <v>16070</v>
      </c>
    </row>
    <row r="932" spans="1:16">
      <c r="A932" s="707">
        <v>2024</v>
      </c>
      <c r="B932" s="707">
        <v>4</v>
      </c>
      <c r="D932" s="707" t="s">
        <v>16144</v>
      </c>
      <c r="E932" s="707" t="s">
        <v>99</v>
      </c>
      <c r="F932" s="707" t="str">
        <f>VLOOKUP(E932,'HS Code'!$L$4:$O$65,2,0)</f>
        <v>Petroleum</v>
      </c>
      <c r="G932" s="707" t="s">
        <v>16075</v>
      </c>
      <c r="H932" s="707" t="s">
        <v>16076</v>
      </c>
      <c r="I932" s="707" t="s">
        <v>16077</v>
      </c>
      <c r="J932" s="708">
        <v>22949.95</v>
      </c>
      <c r="K932" s="708">
        <v>22949.95</v>
      </c>
      <c r="L932" s="708">
        <v>6292827.75</v>
      </c>
      <c r="M932" s="707" t="s">
        <v>16149</v>
      </c>
      <c r="N932" s="707" t="s">
        <v>16070</v>
      </c>
    </row>
    <row r="933" spans="1:16">
      <c r="A933" s="707">
        <v>2024</v>
      </c>
      <c r="B933" s="707">
        <v>4</v>
      </c>
      <c r="D933" s="707" t="s">
        <v>16152</v>
      </c>
      <c r="E933" s="707" t="s">
        <v>28</v>
      </c>
      <c r="F933" s="707" t="str">
        <f>VLOOKUP(E933,'HS Code'!$L$4:$O$65,2,0)</f>
        <v>Coal and Coke</v>
      </c>
      <c r="G933" s="707" t="s">
        <v>16143</v>
      </c>
      <c r="H933" s="707" t="s">
        <v>16126</v>
      </c>
      <c r="I933" s="707" t="s">
        <v>10899</v>
      </c>
      <c r="J933" s="708">
        <v>50</v>
      </c>
      <c r="K933" s="708">
        <v>50</v>
      </c>
      <c r="L933" s="708">
        <v>2260</v>
      </c>
      <c r="M933" s="707" t="s">
        <v>16149</v>
      </c>
      <c r="N933" s="707" t="s">
        <v>16070</v>
      </c>
      <c r="P933" s="709">
        <f>L933/J933</f>
        <v>45.2</v>
      </c>
    </row>
    <row r="934" spans="1:16">
      <c r="A934" s="707">
        <v>2024</v>
      </c>
      <c r="B934" s="707">
        <v>4</v>
      </c>
      <c r="D934" s="707" t="s">
        <v>16177</v>
      </c>
      <c r="E934" s="707" t="s">
        <v>99</v>
      </c>
      <c r="F934" s="707" t="str">
        <f>VLOOKUP(E934,'HS Code'!$L$4:$O$65,2,0)</f>
        <v>Petroleum</v>
      </c>
      <c r="G934" s="707" t="s">
        <v>16075</v>
      </c>
      <c r="H934" s="707" t="s">
        <v>16076</v>
      </c>
      <c r="I934" s="707" t="s">
        <v>16077</v>
      </c>
      <c r="J934" s="708">
        <v>34</v>
      </c>
      <c r="K934" s="708">
        <v>34</v>
      </c>
      <c r="L934" s="708">
        <v>7467.63</v>
      </c>
      <c r="M934" s="707" t="s">
        <v>16149</v>
      </c>
      <c r="N934" s="707" t="s">
        <v>16070</v>
      </c>
    </row>
    <row r="935" spans="1:16">
      <c r="A935" s="707">
        <v>2024</v>
      </c>
      <c r="B935" s="707">
        <v>4</v>
      </c>
      <c r="D935" s="707" t="s">
        <v>16152</v>
      </c>
      <c r="E935" s="707" t="s">
        <v>99</v>
      </c>
      <c r="F935" s="707" t="str">
        <f>VLOOKUP(E935,'HS Code'!$L$4:$O$65,2,0)</f>
        <v>Petroleum</v>
      </c>
      <c r="G935" s="707" t="s">
        <v>16075</v>
      </c>
      <c r="H935" s="707" t="s">
        <v>16076</v>
      </c>
      <c r="I935" s="707" t="s">
        <v>16077</v>
      </c>
      <c r="J935" s="708">
        <v>187932.5</v>
      </c>
      <c r="K935" s="708">
        <v>187932.5</v>
      </c>
      <c r="L935" s="708">
        <v>53793074.020000003</v>
      </c>
      <c r="M935" s="707" t="s">
        <v>16149</v>
      </c>
      <c r="N935" s="707" t="s">
        <v>16070</v>
      </c>
    </row>
    <row r="936" spans="1:16">
      <c r="A936" s="707">
        <v>2024</v>
      </c>
      <c r="B936" s="707">
        <v>4</v>
      </c>
      <c r="D936" s="707" t="s">
        <v>16153</v>
      </c>
      <c r="E936" s="707" t="s">
        <v>89</v>
      </c>
      <c r="F936" s="707" t="str">
        <f>VLOOKUP(E936,'HS Code'!$L$4:$O$65,2,0)</f>
        <v>Petroleum</v>
      </c>
      <c r="G936" s="707" t="s">
        <v>16154</v>
      </c>
      <c r="H936" s="707" t="s">
        <v>16076</v>
      </c>
      <c r="I936" s="707" t="s">
        <v>16077</v>
      </c>
      <c r="J936" s="708">
        <v>15</v>
      </c>
      <c r="K936" s="708">
        <v>15</v>
      </c>
      <c r="L936" s="708">
        <v>19715.39</v>
      </c>
      <c r="M936" s="707" t="s">
        <v>16149</v>
      </c>
      <c r="N936" s="707" t="s">
        <v>16070</v>
      </c>
    </row>
    <row r="937" spans="1:16">
      <c r="A937" s="707">
        <v>2024</v>
      </c>
      <c r="B937" s="707">
        <v>4</v>
      </c>
      <c r="D937" s="707" t="s">
        <v>16153</v>
      </c>
      <c r="E937" s="707" t="s">
        <v>99</v>
      </c>
      <c r="F937" s="707" t="str">
        <f>VLOOKUP(E937,'HS Code'!$L$4:$O$65,2,0)</f>
        <v>Petroleum</v>
      </c>
      <c r="G937" s="707" t="s">
        <v>16075</v>
      </c>
      <c r="H937" s="707" t="s">
        <v>16076</v>
      </c>
      <c r="I937" s="707" t="s">
        <v>16077</v>
      </c>
      <c r="J937" s="708">
        <v>111799.5</v>
      </c>
      <c r="K937" s="708">
        <v>111799.5</v>
      </c>
      <c r="L937" s="708">
        <v>32278978.530000001</v>
      </c>
      <c r="M937" s="707" t="s">
        <v>16149</v>
      </c>
      <c r="N937" s="707" t="s">
        <v>16070</v>
      </c>
    </row>
    <row r="938" spans="1:16">
      <c r="A938" s="707">
        <v>2024</v>
      </c>
      <c r="B938" s="707">
        <v>4</v>
      </c>
      <c r="D938" s="707" t="s">
        <v>16159</v>
      </c>
      <c r="E938" s="707" t="s">
        <v>99</v>
      </c>
      <c r="F938" s="707" t="str">
        <f>VLOOKUP(E938,'HS Code'!$L$4:$O$65,2,0)</f>
        <v>Petroleum</v>
      </c>
      <c r="G938" s="707" t="s">
        <v>16075</v>
      </c>
      <c r="H938" s="707" t="s">
        <v>16076</v>
      </c>
      <c r="I938" s="707" t="s">
        <v>16077</v>
      </c>
      <c r="J938" s="708">
        <v>23688.32</v>
      </c>
      <c r="K938" s="708">
        <v>23688.32</v>
      </c>
      <c r="L938" s="708">
        <v>6870219.2699999996</v>
      </c>
      <c r="M938" s="707" t="s">
        <v>16149</v>
      </c>
      <c r="N938" s="707" t="s">
        <v>16070</v>
      </c>
    </row>
    <row r="939" spans="1:16">
      <c r="A939" s="707">
        <v>2024</v>
      </c>
      <c r="B939" s="707">
        <v>4</v>
      </c>
      <c r="D939" s="707" t="s">
        <v>16160</v>
      </c>
      <c r="E939" s="707" t="s">
        <v>99</v>
      </c>
      <c r="F939" s="707" t="str">
        <f>VLOOKUP(E939,'HS Code'!$L$4:$O$65,2,0)</f>
        <v>Petroleum</v>
      </c>
      <c r="G939" s="707" t="s">
        <v>16075</v>
      </c>
      <c r="H939" s="707" t="s">
        <v>16076</v>
      </c>
      <c r="I939" s="707" t="s">
        <v>16077</v>
      </c>
      <c r="J939" s="708">
        <v>34108.35</v>
      </c>
      <c r="K939" s="708">
        <v>34108.35</v>
      </c>
      <c r="L939" s="708">
        <v>11422812.970000001</v>
      </c>
      <c r="M939" s="707" t="s">
        <v>16149</v>
      </c>
      <c r="N939" s="707" t="s">
        <v>16070</v>
      </c>
    </row>
    <row r="940" spans="1:16">
      <c r="A940" s="707">
        <v>2024</v>
      </c>
      <c r="B940" s="707">
        <v>4</v>
      </c>
      <c r="D940" s="707" t="s">
        <v>16178</v>
      </c>
      <c r="E940" s="707" t="s">
        <v>99</v>
      </c>
      <c r="F940" s="707" t="str">
        <f>VLOOKUP(E940,'HS Code'!$L$4:$O$65,2,0)</f>
        <v>Petroleum</v>
      </c>
      <c r="G940" s="707" t="s">
        <v>16075</v>
      </c>
      <c r="H940" s="707" t="s">
        <v>16076</v>
      </c>
      <c r="I940" s="707" t="s">
        <v>16077</v>
      </c>
      <c r="J940" s="708">
        <v>50586</v>
      </c>
      <c r="K940" s="708">
        <v>50586</v>
      </c>
      <c r="L940" s="708">
        <v>14857366.17</v>
      </c>
      <c r="M940" s="707" t="s">
        <v>16149</v>
      </c>
      <c r="N940" s="707" t="s">
        <v>16070</v>
      </c>
    </row>
    <row r="941" spans="1:16">
      <c r="A941" s="707">
        <v>2024</v>
      </c>
      <c r="B941" s="707">
        <v>4</v>
      </c>
      <c r="D941" s="707" t="s">
        <v>16201</v>
      </c>
      <c r="E941" s="707" t="s">
        <v>99</v>
      </c>
      <c r="F941" s="707" t="str">
        <f>VLOOKUP(E941,'HS Code'!$L$4:$O$65,2,0)</f>
        <v>Petroleum</v>
      </c>
      <c r="G941" s="707" t="s">
        <v>16075</v>
      </c>
      <c r="H941" s="707" t="s">
        <v>16076</v>
      </c>
      <c r="I941" s="707" t="s">
        <v>16077</v>
      </c>
      <c r="J941" s="708">
        <v>14740.35</v>
      </c>
      <c r="K941" s="708">
        <v>14740.35</v>
      </c>
      <c r="L941" s="708">
        <v>4626625.42</v>
      </c>
      <c r="M941" s="707" t="s">
        <v>16149</v>
      </c>
      <c r="N941" s="707" t="s">
        <v>16070</v>
      </c>
    </row>
    <row r="942" spans="1:16">
      <c r="A942" s="707">
        <v>2024</v>
      </c>
      <c r="B942" s="707">
        <v>4</v>
      </c>
      <c r="D942" s="707" t="s">
        <v>16144</v>
      </c>
      <c r="E942" s="707" t="s">
        <v>76</v>
      </c>
      <c r="F942" s="707" t="str">
        <f>VLOOKUP(E942,'HS Code'!$L$4:$O$65,2,0)</f>
        <v>Petroleum</v>
      </c>
      <c r="G942" s="707" t="s">
        <v>16099</v>
      </c>
      <c r="H942" s="707" t="s">
        <v>16076</v>
      </c>
      <c r="I942" s="707" t="s">
        <v>16077</v>
      </c>
      <c r="J942" s="708">
        <v>750</v>
      </c>
      <c r="K942" s="708">
        <v>750</v>
      </c>
      <c r="L942" s="708">
        <v>172845.95</v>
      </c>
      <c r="M942" s="707" t="s">
        <v>16149</v>
      </c>
      <c r="N942" s="707" t="s">
        <v>16070</v>
      </c>
    </row>
    <row r="943" spans="1:16">
      <c r="A943" s="707">
        <v>2024</v>
      </c>
      <c r="B943" s="707">
        <v>4</v>
      </c>
      <c r="D943" s="707" t="s">
        <v>16144</v>
      </c>
      <c r="E943" s="707" t="s">
        <v>99</v>
      </c>
      <c r="F943" s="707" t="str">
        <f>VLOOKUP(E943,'HS Code'!$L$4:$O$65,2,0)</f>
        <v>Petroleum</v>
      </c>
      <c r="G943" s="707" t="s">
        <v>16075</v>
      </c>
      <c r="H943" s="707" t="s">
        <v>16076</v>
      </c>
      <c r="I943" s="707" t="s">
        <v>16077</v>
      </c>
      <c r="J943" s="708">
        <v>173685</v>
      </c>
      <c r="K943" s="708">
        <v>173685</v>
      </c>
      <c r="L943" s="708">
        <v>65492213.630000003</v>
      </c>
      <c r="M943" s="707" t="s">
        <v>16149</v>
      </c>
      <c r="N943" s="707" t="s">
        <v>16070</v>
      </c>
    </row>
    <row r="944" spans="1:16">
      <c r="A944" s="707">
        <v>2024</v>
      </c>
      <c r="B944" s="707">
        <v>4</v>
      </c>
      <c r="D944" s="707" t="s">
        <v>16144</v>
      </c>
      <c r="E944" s="707" t="s">
        <v>142</v>
      </c>
      <c r="F944" s="707">
        <f>VLOOKUP(E944,'HS Code'!$L$4:$O$65,2,0)</f>
        <v>0</v>
      </c>
      <c r="G944" s="707" t="s">
        <v>16141</v>
      </c>
      <c r="H944" s="707" t="s">
        <v>16073</v>
      </c>
      <c r="I944" s="707" t="s">
        <v>10899</v>
      </c>
      <c r="J944" s="708">
        <v>90</v>
      </c>
      <c r="K944" s="708">
        <v>90</v>
      </c>
      <c r="L944" s="708">
        <v>15000</v>
      </c>
      <c r="M944" s="707" t="s">
        <v>16149</v>
      </c>
      <c r="N944" s="707" t="s">
        <v>16070</v>
      </c>
    </row>
    <row r="945" spans="1:16">
      <c r="A945" s="707">
        <v>2024</v>
      </c>
      <c r="B945" s="707">
        <v>4</v>
      </c>
      <c r="D945" s="707" t="s">
        <v>16162</v>
      </c>
      <c r="E945" s="707" t="s">
        <v>99</v>
      </c>
      <c r="F945" s="707" t="str">
        <f>VLOOKUP(E945,'HS Code'!$L$4:$O$65,2,0)</f>
        <v>Petroleum</v>
      </c>
      <c r="G945" s="707" t="s">
        <v>16075</v>
      </c>
      <c r="H945" s="707" t="s">
        <v>16076</v>
      </c>
      <c r="I945" s="707" t="s">
        <v>16077</v>
      </c>
      <c r="J945" s="708">
        <v>67435.5</v>
      </c>
      <c r="K945" s="708">
        <v>67435.5</v>
      </c>
      <c r="L945" s="708">
        <v>18041891.079999998</v>
      </c>
      <c r="M945" s="707" t="s">
        <v>16149</v>
      </c>
      <c r="N945" s="707" t="s">
        <v>16070</v>
      </c>
    </row>
    <row r="946" spans="1:16">
      <c r="A946" s="707">
        <v>2024</v>
      </c>
      <c r="B946" s="707">
        <v>4</v>
      </c>
      <c r="D946" s="707" t="s">
        <v>16162</v>
      </c>
      <c r="E946" s="707" t="s">
        <v>145</v>
      </c>
      <c r="F946" s="707">
        <f>VLOOKUP(E946,'HS Code'!$L$4:$O$65,2,0)</f>
        <v>0</v>
      </c>
      <c r="G946" s="707" t="s">
        <v>16094</v>
      </c>
      <c r="H946" s="707" t="s">
        <v>16073</v>
      </c>
      <c r="I946" s="707" t="s">
        <v>10899</v>
      </c>
      <c r="J946" s="708">
        <v>54000</v>
      </c>
      <c r="K946" s="708">
        <v>54000</v>
      </c>
      <c r="L946" s="708">
        <v>8831398.3399999999</v>
      </c>
      <c r="M946" s="707" t="s">
        <v>16149</v>
      </c>
      <c r="N946" s="707" t="s">
        <v>16070</v>
      </c>
    </row>
    <row r="947" spans="1:16">
      <c r="A947" s="707">
        <v>2024</v>
      </c>
      <c r="B947" s="707">
        <v>4</v>
      </c>
      <c r="D947" s="707" t="s">
        <v>16163</v>
      </c>
      <c r="E947" s="707" t="s">
        <v>99</v>
      </c>
      <c r="F947" s="707" t="str">
        <f>VLOOKUP(E947,'HS Code'!$L$4:$O$65,2,0)</f>
        <v>Petroleum</v>
      </c>
      <c r="G947" s="707" t="s">
        <v>16075</v>
      </c>
      <c r="H947" s="707" t="s">
        <v>16076</v>
      </c>
      <c r="I947" s="707" t="s">
        <v>16077</v>
      </c>
      <c r="J947" s="708">
        <v>30744</v>
      </c>
      <c r="K947" s="708">
        <v>30744</v>
      </c>
      <c r="L947" s="708">
        <v>8542846.6899999995</v>
      </c>
      <c r="M947" s="707" t="s">
        <v>16149</v>
      </c>
      <c r="N947" s="707" t="s">
        <v>16070</v>
      </c>
    </row>
    <row r="948" spans="1:16">
      <c r="A948" s="707">
        <v>2024</v>
      </c>
      <c r="B948" s="707">
        <v>4</v>
      </c>
      <c r="D948" s="707" t="s">
        <v>16137</v>
      </c>
      <c r="E948" s="707" t="s">
        <v>99</v>
      </c>
      <c r="F948" s="707" t="str">
        <f>VLOOKUP(E948,'HS Code'!$L$4:$O$65,2,0)</f>
        <v>Petroleum</v>
      </c>
      <c r="G948" s="707" t="s">
        <v>16075</v>
      </c>
      <c r="H948" s="707" t="s">
        <v>16076</v>
      </c>
      <c r="I948" s="707" t="s">
        <v>16077</v>
      </c>
      <c r="J948" s="708">
        <v>240</v>
      </c>
      <c r="K948" s="708">
        <v>240</v>
      </c>
      <c r="L948" s="708">
        <v>373912.81</v>
      </c>
      <c r="M948" s="707" t="s">
        <v>16149</v>
      </c>
      <c r="N948" s="707" t="s">
        <v>16070</v>
      </c>
    </row>
    <row r="949" spans="1:16">
      <c r="A949" s="707">
        <v>2024</v>
      </c>
      <c r="B949" s="707">
        <v>4</v>
      </c>
      <c r="D949" s="707" t="s">
        <v>16146</v>
      </c>
      <c r="E949" s="707" t="s">
        <v>99</v>
      </c>
      <c r="F949" s="707" t="str">
        <f>VLOOKUP(E949,'HS Code'!$L$4:$O$65,2,0)</f>
        <v>Petroleum</v>
      </c>
      <c r="G949" s="707" t="s">
        <v>16075</v>
      </c>
      <c r="H949" s="707" t="s">
        <v>16076</v>
      </c>
      <c r="I949" s="707" t="s">
        <v>16077</v>
      </c>
      <c r="J949" s="708">
        <v>3493</v>
      </c>
      <c r="K949" s="708">
        <v>3493</v>
      </c>
      <c r="L949" s="708">
        <v>1300655.71</v>
      </c>
      <c r="M949" s="707" t="s">
        <v>16149</v>
      </c>
      <c r="N949" s="707" t="s">
        <v>16070</v>
      </c>
    </row>
    <row r="950" spans="1:16">
      <c r="A950" s="707">
        <v>2024</v>
      </c>
      <c r="B950" s="707">
        <v>4</v>
      </c>
      <c r="D950" s="707" t="s">
        <v>16129</v>
      </c>
      <c r="E950" s="707" t="s">
        <v>99</v>
      </c>
      <c r="F950" s="707" t="str">
        <f>VLOOKUP(E950,'HS Code'!$L$4:$O$65,2,0)</f>
        <v>Petroleum</v>
      </c>
      <c r="G950" s="707" t="s">
        <v>16075</v>
      </c>
      <c r="H950" s="707" t="s">
        <v>16076</v>
      </c>
      <c r="I950" s="707" t="s">
        <v>16077</v>
      </c>
      <c r="J950" s="708">
        <v>400</v>
      </c>
      <c r="K950" s="708">
        <v>400</v>
      </c>
      <c r="L950" s="708">
        <v>1290478.83</v>
      </c>
      <c r="M950" s="707" t="s">
        <v>16145</v>
      </c>
      <c r="N950" s="707" t="s">
        <v>16070</v>
      </c>
    </row>
    <row r="951" spans="1:16">
      <c r="A951" s="707">
        <v>2024</v>
      </c>
      <c r="B951" s="707">
        <v>4</v>
      </c>
      <c r="D951" s="707" t="s">
        <v>16202</v>
      </c>
      <c r="E951" s="707" t="s">
        <v>80</v>
      </c>
      <c r="F951" s="707" t="str">
        <f>VLOOKUP(E951,'HS Code'!$L$4:$O$65,2,0)</f>
        <v>Petroleum</v>
      </c>
      <c r="G951" s="707" t="s">
        <v>16090</v>
      </c>
      <c r="H951" s="707" t="s">
        <v>16076</v>
      </c>
      <c r="I951" s="707" t="s">
        <v>16077</v>
      </c>
      <c r="J951" s="708">
        <v>623</v>
      </c>
      <c r="K951" s="708">
        <v>623</v>
      </c>
      <c r="L951" s="708">
        <v>308541.77</v>
      </c>
      <c r="M951" s="707" t="s">
        <v>16145</v>
      </c>
      <c r="N951" s="707" t="s">
        <v>16070</v>
      </c>
    </row>
    <row r="952" spans="1:16">
      <c r="A952" s="707">
        <v>2024</v>
      </c>
      <c r="B952" s="707">
        <v>4</v>
      </c>
      <c r="D952" s="707" t="s">
        <v>16146</v>
      </c>
      <c r="E952" s="707" t="s">
        <v>83</v>
      </c>
      <c r="F952" s="707" t="str">
        <f>VLOOKUP(E952,'HS Code'!$L$4:$O$65,2,0)</f>
        <v>Petroleum</v>
      </c>
      <c r="G952" s="707" t="s">
        <v>16131</v>
      </c>
      <c r="H952" s="707" t="s">
        <v>16076</v>
      </c>
      <c r="I952" s="707" t="s">
        <v>16077</v>
      </c>
      <c r="J952" s="708">
        <v>14083</v>
      </c>
      <c r="K952" s="708">
        <v>14083</v>
      </c>
      <c r="L952" s="708">
        <v>1917819.28</v>
      </c>
      <c r="M952" s="707" t="s">
        <v>16145</v>
      </c>
      <c r="N952" s="707" t="s">
        <v>16070</v>
      </c>
    </row>
    <row r="953" spans="1:16">
      <c r="A953" s="707">
        <v>2024</v>
      </c>
      <c r="B953" s="707">
        <v>4</v>
      </c>
      <c r="D953" s="707" t="s">
        <v>16147</v>
      </c>
      <c r="E953" s="707" t="s">
        <v>78</v>
      </c>
      <c r="F953" s="707" t="str">
        <f>VLOOKUP(E953,'HS Code'!$L$4:$O$65,2,0)</f>
        <v>Petroleum</v>
      </c>
      <c r="G953" s="707" t="s">
        <v>16128</v>
      </c>
      <c r="H953" s="707" t="s">
        <v>16076</v>
      </c>
      <c r="I953" s="707" t="s">
        <v>16077</v>
      </c>
      <c r="J953" s="708">
        <v>21</v>
      </c>
      <c r="K953" s="708">
        <v>32</v>
      </c>
      <c r="L953" s="708">
        <v>21247.277710999999</v>
      </c>
      <c r="M953" s="707" t="s">
        <v>16145</v>
      </c>
      <c r="N953" s="707" t="s">
        <v>16070</v>
      </c>
    </row>
    <row r="954" spans="1:16">
      <c r="A954" s="707">
        <v>2024</v>
      </c>
      <c r="B954" s="707">
        <v>4</v>
      </c>
      <c r="D954" s="707" t="s">
        <v>16129</v>
      </c>
      <c r="E954" s="707" t="s">
        <v>107</v>
      </c>
      <c r="F954" s="707" t="str">
        <f>VLOOKUP(E954,'HS Code'!$L$4:$O$65,2,0)</f>
        <v>Petroleum</v>
      </c>
      <c r="G954" s="707" t="s">
        <v>16105</v>
      </c>
      <c r="H954" s="707" t="s">
        <v>16076</v>
      </c>
      <c r="I954" s="707" t="s">
        <v>16077</v>
      </c>
      <c r="J954" s="708">
        <v>30576</v>
      </c>
      <c r="K954" s="708">
        <v>25440</v>
      </c>
      <c r="L954" s="708">
        <v>5984082.6150000002</v>
      </c>
      <c r="M954" s="707" t="s">
        <v>16145</v>
      </c>
      <c r="N954" s="707" t="s">
        <v>16070</v>
      </c>
    </row>
    <row r="955" spans="1:16">
      <c r="A955" s="707">
        <v>2024</v>
      </c>
      <c r="B955" s="707">
        <v>4</v>
      </c>
      <c r="D955" s="707" t="s">
        <v>16146</v>
      </c>
      <c r="E955" s="707" t="s">
        <v>83</v>
      </c>
      <c r="F955" s="707" t="str">
        <f>VLOOKUP(E955,'HS Code'!$L$4:$O$65,2,0)</f>
        <v>Petroleum</v>
      </c>
      <c r="G955" s="707" t="s">
        <v>16131</v>
      </c>
      <c r="H955" s="707" t="s">
        <v>16076</v>
      </c>
      <c r="I955" s="707" t="s">
        <v>16077</v>
      </c>
      <c r="J955" s="708">
        <v>21686</v>
      </c>
      <c r="K955" s="708">
        <v>21686</v>
      </c>
      <c r="L955" s="708">
        <v>2592966.81</v>
      </c>
      <c r="M955" s="707" t="s">
        <v>16149</v>
      </c>
      <c r="N955" s="707" t="s">
        <v>16070</v>
      </c>
    </row>
    <row r="956" spans="1:16">
      <c r="A956" s="707">
        <v>2024</v>
      </c>
      <c r="B956" s="707">
        <v>4</v>
      </c>
      <c r="D956" s="707" t="s">
        <v>16074</v>
      </c>
      <c r="E956" s="707" t="s">
        <v>80</v>
      </c>
      <c r="F956" s="707" t="str">
        <f>VLOOKUP(E956,'HS Code'!$L$4:$O$65,2,0)</f>
        <v>Petroleum</v>
      </c>
      <c r="G956" s="707" t="s">
        <v>16090</v>
      </c>
      <c r="H956" s="707" t="s">
        <v>16076</v>
      </c>
      <c r="I956" s="707" t="s">
        <v>16077</v>
      </c>
      <c r="J956" s="708">
        <v>307</v>
      </c>
      <c r="K956" s="708">
        <v>307</v>
      </c>
      <c r="L956" s="708">
        <v>108715.33</v>
      </c>
      <c r="M956" s="707" t="s">
        <v>16069</v>
      </c>
      <c r="N956" s="707" t="s">
        <v>16070</v>
      </c>
      <c r="P956" s="709">
        <f t="shared" ref="P956:P1019" si="12">L956/J956</f>
        <v>354.12159609120522</v>
      </c>
    </row>
    <row r="957" spans="1:16">
      <c r="A957" s="707">
        <v>2024</v>
      </c>
      <c r="B957" s="707">
        <v>4</v>
      </c>
      <c r="D957" s="707" t="s">
        <v>16103</v>
      </c>
      <c r="E957" s="707" t="s">
        <v>99</v>
      </c>
      <c r="F957" s="707" t="str">
        <f>VLOOKUP(E957,'HS Code'!$L$4:$O$65,2,0)</f>
        <v>Petroleum</v>
      </c>
      <c r="G957" s="707" t="s">
        <v>16075</v>
      </c>
      <c r="H957" s="707" t="s">
        <v>16076</v>
      </c>
      <c r="I957" s="707" t="s">
        <v>16077</v>
      </c>
      <c r="J957" s="708">
        <v>12615</v>
      </c>
      <c r="K957" s="708">
        <v>12615</v>
      </c>
      <c r="L957" s="708">
        <v>2582235.46</v>
      </c>
      <c r="M957" s="707" t="s">
        <v>16069</v>
      </c>
      <c r="N957" s="707" t="s">
        <v>16070</v>
      </c>
      <c r="P957" s="709">
        <f t="shared" si="12"/>
        <v>204.69563694015062</v>
      </c>
    </row>
    <row r="958" spans="1:16">
      <c r="A958" s="707">
        <v>2024</v>
      </c>
      <c r="B958" s="707">
        <v>4</v>
      </c>
      <c r="D958" s="707" t="s">
        <v>16071</v>
      </c>
      <c r="E958" s="707" t="s">
        <v>101</v>
      </c>
      <c r="F958" s="707" t="str">
        <f>VLOOKUP(E958,'HS Code'!$L$4:$O$65,2,0)</f>
        <v>Petroleum</v>
      </c>
      <c r="G958" s="707" t="s">
        <v>16078</v>
      </c>
      <c r="H958" s="707" t="s">
        <v>16076</v>
      </c>
      <c r="I958" s="707" t="s">
        <v>10899</v>
      </c>
      <c r="J958" s="708">
        <v>5</v>
      </c>
      <c r="K958" s="708">
        <v>5</v>
      </c>
      <c r="L958" s="708">
        <v>57953.15</v>
      </c>
      <c r="M958" s="707" t="s">
        <v>16069</v>
      </c>
      <c r="N958" s="707" t="s">
        <v>16070</v>
      </c>
      <c r="P958" s="709">
        <f t="shared" si="12"/>
        <v>11590.630000000001</v>
      </c>
    </row>
    <row r="959" spans="1:16">
      <c r="A959" s="707">
        <v>2024</v>
      </c>
      <c r="B959" s="707">
        <v>5</v>
      </c>
      <c r="D959" s="707" t="s">
        <v>16074</v>
      </c>
      <c r="E959" s="707" t="s">
        <v>159</v>
      </c>
      <c r="F959" s="707">
        <f>VLOOKUP(E959,'HS Code'!$L$4:$O$65,2,0)</f>
        <v>0</v>
      </c>
      <c r="G959" s="707" t="s">
        <v>16083</v>
      </c>
      <c r="H959" s="707" t="s">
        <v>16073</v>
      </c>
      <c r="I959" s="707" t="s">
        <v>10899</v>
      </c>
      <c r="J959" s="708">
        <v>993568</v>
      </c>
      <c r="K959" s="708">
        <v>993568</v>
      </c>
      <c r="L959" s="708">
        <v>69771230.700000003</v>
      </c>
      <c r="M959" s="707" t="s">
        <v>16069</v>
      </c>
      <c r="N959" s="707" t="s">
        <v>16070</v>
      </c>
      <c r="P959" s="709">
        <f t="shared" si="12"/>
        <v>70.222904421237402</v>
      </c>
    </row>
    <row r="960" spans="1:16">
      <c r="A960" s="707">
        <v>2024</v>
      </c>
      <c r="B960" s="707">
        <v>5</v>
      </c>
      <c r="D960" s="707" t="s">
        <v>16120</v>
      </c>
      <c r="E960" s="707" t="s">
        <v>159</v>
      </c>
      <c r="F960" s="707">
        <f>VLOOKUP(E960,'HS Code'!$L$4:$O$65,2,0)</f>
        <v>0</v>
      </c>
      <c r="G960" s="707" t="s">
        <v>16083</v>
      </c>
      <c r="H960" s="707" t="s">
        <v>16073</v>
      </c>
      <c r="I960" s="707" t="s">
        <v>10899</v>
      </c>
      <c r="J960" s="708">
        <v>991037</v>
      </c>
      <c r="K960" s="708">
        <v>991037</v>
      </c>
      <c r="L960" s="708">
        <v>72014152.099999994</v>
      </c>
      <c r="M960" s="707" t="s">
        <v>16069</v>
      </c>
      <c r="N960" s="707" t="s">
        <v>16070</v>
      </c>
      <c r="P960" s="709">
        <f t="shared" si="12"/>
        <v>72.665452551216546</v>
      </c>
    </row>
    <row r="961" spans="1:16">
      <c r="A961" s="707">
        <v>2024</v>
      </c>
      <c r="B961" s="707">
        <v>5</v>
      </c>
      <c r="D961" s="707" t="s">
        <v>16074</v>
      </c>
      <c r="E961" s="707" t="s">
        <v>48</v>
      </c>
      <c r="F961" s="707" t="str">
        <f>VLOOKUP(E961,'HS Code'!$L$4:$O$65,2,0)</f>
        <v>Oils</v>
      </c>
      <c r="G961" s="707" t="s">
        <v>16089</v>
      </c>
      <c r="H961" s="707" t="s">
        <v>16073</v>
      </c>
      <c r="I961" s="707" t="s">
        <v>10899</v>
      </c>
      <c r="J961" s="708">
        <v>16720</v>
      </c>
      <c r="K961" s="708">
        <v>16720</v>
      </c>
      <c r="L961" s="708">
        <v>1930058.67</v>
      </c>
      <c r="M961" s="707" t="s">
        <v>16069</v>
      </c>
      <c r="N961" s="707" t="s">
        <v>16070</v>
      </c>
      <c r="P961" s="709">
        <f t="shared" si="12"/>
        <v>115.43413098086124</v>
      </c>
    </row>
    <row r="962" spans="1:16">
      <c r="A962" s="707">
        <v>2024</v>
      </c>
      <c r="B962" s="707">
        <v>5</v>
      </c>
      <c r="D962" s="707" t="s">
        <v>16074</v>
      </c>
      <c r="E962" s="707" t="s">
        <v>68</v>
      </c>
      <c r="F962" s="707" t="str">
        <f>VLOOKUP(E962,'HS Code'!$L$4:$O$65,2,0)</f>
        <v>Petroleum</v>
      </c>
      <c r="G962" s="707" t="s">
        <v>16130</v>
      </c>
      <c r="H962" s="707" t="s">
        <v>16116</v>
      </c>
      <c r="I962" s="707" t="s">
        <v>16077</v>
      </c>
      <c r="J962" s="708">
        <v>270976</v>
      </c>
      <c r="K962" s="708">
        <v>200000</v>
      </c>
      <c r="L962" s="708">
        <v>28630943.800000001</v>
      </c>
      <c r="M962" s="707" t="s">
        <v>16069</v>
      </c>
      <c r="N962" s="707" t="s">
        <v>16070</v>
      </c>
      <c r="P962" s="709">
        <f t="shared" si="12"/>
        <v>105.65859633325461</v>
      </c>
    </row>
    <row r="963" spans="1:16">
      <c r="A963" s="707">
        <v>2024</v>
      </c>
      <c r="B963" s="707">
        <v>5</v>
      </c>
      <c r="D963" s="707" t="s">
        <v>16074</v>
      </c>
      <c r="E963" s="707" t="s">
        <v>87</v>
      </c>
      <c r="F963" s="707" t="str">
        <f>VLOOKUP(E963,'HS Code'!$L$4:$O$65,2,0)</f>
        <v>Petroleum</v>
      </c>
      <c r="G963" s="707" t="s">
        <v>16132</v>
      </c>
      <c r="H963" s="707" t="s">
        <v>16076</v>
      </c>
      <c r="I963" s="707" t="s">
        <v>16077</v>
      </c>
      <c r="J963" s="708">
        <v>6081</v>
      </c>
      <c r="K963" s="708">
        <v>5077</v>
      </c>
      <c r="L963" s="708">
        <v>585339.57999999996</v>
      </c>
      <c r="M963" s="707" t="s">
        <v>16069</v>
      </c>
      <c r="N963" s="707" t="s">
        <v>16070</v>
      </c>
      <c r="P963" s="709">
        <f t="shared" si="12"/>
        <v>96.257125472784068</v>
      </c>
    </row>
    <row r="964" spans="1:16">
      <c r="A964" s="707">
        <v>2024</v>
      </c>
      <c r="B964" s="707">
        <v>5</v>
      </c>
      <c r="D964" s="707" t="s">
        <v>16074</v>
      </c>
      <c r="E964" s="707" t="s">
        <v>99</v>
      </c>
      <c r="F964" s="707" t="str">
        <f>VLOOKUP(E964,'HS Code'!$L$4:$O$65,2,0)</f>
        <v>Petroleum</v>
      </c>
      <c r="G964" s="707" t="s">
        <v>16075</v>
      </c>
      <c r="H964" s="707" t="s">
        <v>16076</v>
      </c>
      <c r="I964" s="707" t="s">
        <v>16077</v>
      </c>
      <c r="J964" s="708">
        <v>136508.64000000001</v>
      </c>
      <c r="K964" s="708">
        <v>126361.08</v>
      </c>
      <c r="L964" s="708">
        <v>30493409.140000001</v>
      </c>
      <c r="M964" s="707" t="s">
        <v>16069</v>
      </c>
      <c r="N964" s="707" t="s">
        <v>16070</v>
      </c>
      <c r="P964" s="709">
        <f t="shared" si="12"/>
        <v>223.38079948639145</v>
      </c>
    </row>
    <row r="965" spans="1:16">
      <c r="A965" s="707">
        <v>2024</v>
      </c>
      <c r="B965" s="707">
        <v>5</v>
      </c>
      <c r="D965" s="707" t="s">
        <v>16074</v>
      </c>
      <c r="E965" s="707" t="s">
        <v>101</v>
      </c>
      <c r="F965" s="707" t="str">
        <f>VLOOKUP(E965,'HS Code'!$L$4:$O$65,2,0)</f>
        <v>Petroleum</v>
      </c>
      <c r="G965" s="707" t="s">
        <v>16078</v>
      </c>
      <c r="H965" s="707" t="s">
        <v>16076</v>
      </c>
      <c r="I965" s="707" t="s">
        <v>10899</v>
      </c>
      <c r="J965" s="708">
        <v>14372.4</v>
      </c>
      <c r="K965" s="708">
        <v>14363.4</v>
      </c>
      <c r="L965" s="708">
        <v>1591041.48</v>
      </c>
      <c r="M965" s="707" t="s">
        <v>16069</v>
      </c>
      <c r="N965" s="707" t="s">
        <v>16070</v>
      </c>
      <c r="P965" s="709">
        <f t="shared" si="12"/>
        <v>110.70116890707189</v>
      </c>
    </row>
    <row r="966" spans="1:16">
      <c r="A966" s="707">
        <v>2024</v>
      </c>
      <c r="B966" s="707">
        <v>5</v>
      </c>
      <c r="D966" s="707" t="s">
        <v>16074</v>
      </c>
      <c r="E966" s="707" t="s">
        <v>107</v>
      </c>
      <c r="F966" s="707" t="str">
        <f>VLOOKUP(E966,'HS Code'!$L$4:$O$65,2,0)</f>
        <v>Petroleum</v>
      </c>
      <c r="G966" s="707" t="s">
        <v>16105</v>
      </c>
      <c r="H966" s="707" t="s">
        <v>16076</v>
      </c>
      <c r="I966" s="707" t="s">
        <v>16077</v>
      </c>
      <c r="J966" s="708">
        <v>240000</v>
      </c>
      <c r="K966" s="708">
        <v>200364</v>
      </c>
      <c r="L966" s="708">
        <v>27861448.109999999</v>
      </c>
      <c r="M966" s="707" t="s">
        <v>16069</v>
      </c>
      <c r="N966" s="707" t="s">
        <v>16070</v>
      </c>
      <c r="P966" s="709">
        <f t="shared" si="12"/>
        <v>116.089367125</v>
      </c>
    </row>
    <row r="967" spans="1:16">
      <c r="A967" s="707">
        <v>2024</v>
      </c>
      <c r="B967" s="707">
        <v>5</v>
      </c>
      <c r="D967" s="707" t="s">
        <v>16074</v>
      </c>
      <c r="E967" s="707" t="s">
        <v>109</v>
      </c>
      <c r="F967" s="707" t="str">
        <f>VLOOKUP(E967,'HS Code'!$L$4:$O$65,2,0)</f>
        <v>Petroleum</v>
      </c>
      <c r="G967" s="707" t="s">
        <v>16079</v>
      </c>
      <c r="H967" s="707" t="s">
        <v>16076</v>
      </c>
      <c r="I967" s="707" t="s">
        <v>16077</v>
      </c>
      <c r="J967" s="708">
        <v>41286.839999999997</v>
      </c>
      <c r="K967" s="708">
        <v>40492.839999999997</v>
      </c>
      <c r="L967" s="708">
        <v>11241585.91</v>
      </c>
      <c r="M967" s="707" t="s">
        <v>16069</v>
      </c>
      <c r="N967" s="707" t="s">
        <v>16070</v>
      </c>
      <c r="P967" s="709">
        <f t="shared" si="12"/>
        <v>272.2801238845114</v>
      </c>
    </row>
    <row r="968" spans="1:16">
      <c r="A968" s="707">
        <v>2024</v>
      </c>
      <c r="B968" s="707">
        <v>5</v>
      </c>
      <c r="D968" s="707" t="s">
        <v>16074</v>
      </c>
      <c r="E968" s="707" t="s">
        <v>111</v>
      </c>
      <c r="F968" s="707" t="str">
        <f>VLOOKUP(E968,'HS Code'!$L$4:$O$65,2,0)</f>
        <v>Petroleum</v>
      </c>
      <c r="G968" s="707" t="s">
        <v>16080</v>
      </c>
      <c r="H968" s="707" t="s">
        <v>16076</v>
      </c>
      <c r="I968" s="707" t="s">
        <v>16077</v>
      </c>
      <c r="J968" s="708">
        <v>428901.4</v>
      </c>
      <c r="K968" s="708">
        <v>381080</v>
      </c>
      <c r="L968" s="708">
        <v>61089674.479999997</v>
      </c>
      <c r="M968" s="707" t="s">
        <v>16069</v>
      </c>
      <c r="N968" s="707" t="s">
        <v>16070</v>
      </c>
      <c r="P968" s="709">
        <f t="shared" si="12"/>
        <v>142.43290994153901</v>
      </c>
    </row>
    <row r="969" spans="1:16">
      <c r="A969" s="707">
        <v>2024</v>
      </c>
      <c r="B969" s="707">
        <v>5</v>
      </c>
      <c r="D969" s="707" t="s">
        <v>16074</v>
      </c>
      <c r="E969" s="707" t="s">
        <v>113</v>
      </c>
      <c r="F969" s="707" t="str">
        <f>VLOOKUP(E969,'HS Code'!$L$4:$O$65,2,0)</f>
        <v>Petroleum</v>
      </c>
      <c r="G969" s="707" t="s">
        <v>16081</v>
      </c>
      <c r="H969" s="707" t="s">
        <v>16076</v>
      </c>
      <c r="I969" s="707" t="s">
        <v>16077</v>
      </c>
      <c r="J969" s="708">
        <v>288484.05</v>
      </c>
      <c r="K969" s="708">
        <v>278809</v>
      </c>
      <c r="L969" s="708">
        <v>45640517.649999999</v>
      </c>
      <c r="M969" s="707" t="s">
        <v>16069</v>
      </c>
      <c r="N969" s="707" t="s">
        <v>16070</v>
      </c>
      <c r="P969" s="709">
        <f t="shared" si="12"/>
        <v>158.20811462540129</v>
      </c>
    </row>
    <row r="970" spans="1:16">
      <c r="A970" s="707">
        <v>2024</v>
      </c>
      <c r="B970" s="707">
        <v>5</v>
      </c>
      <c r="D970" s="707" t="s">
        <v>16074</v>
      </c>
      <c r="E970" s="707" t="s">
        <v>148</v>
      </c>
      <c r="F970" s="707">
        <f>VLOOKUP(E970,'HS Code'!$L$4:$O$65,2,0)</f>
        <v>0</v>
      </c>
      <c r="G970" s="707" t="s">
        <v>16082</v>
      </c>
      <c r="H970" s="707" t="s">
        <v>16073</v>
      </c>
      <c r="I970" s="707" t="s">
        <v>10899</v>
      </c>
      <c r="J970" s="708">
        <v>27740</v>
      </c>
      <c r="K970" s="708">
        <v>27740</v>
      </c>
      <c r="L970" s="708">
        <v>4143550.07</v>
      </c>
      <c r="M970" s="707" t="s">
        <v>16069</v>
      </c>
      <c r="N970" s="707" t="s">
        <v>16070</v>
      </c>
      <c r="P970" s="709">
        <f t="shared" si="12"/>
        <v>149.37094700793077</v>
      </c>
    </row>
    <row r="971" spans="1:16">
      <c r="A971" s="707">
        <v>2024</v>
      </c>
      <c r="B971" s="707">
        <v>5</v>
      </c>
      <c r="D971" s="707" t="s">
        <v>16074</v>
      </c>
      <c r="E971" s="707" t="s">
        <v>159</v>
      </c>
      <c r="F971" s="707">
        <f>VLOOKUP(E971,'HS Code'!$L$4:$O$65,2,0)</f>
        <v>0</v>
      </c>
      <c r="G971" s="707" t="s">
        <v>16083</v>
      </c>
      <c r="H971" s="707" t="s">
        <v>16073</v>
      </c>
      <c r="I971" s="707" t="s">
        <v>10899</v>
      </c>
      <c r="J971" s="708">
        <v>19710</v>
      </c>
      <c r="K971" s="708">
        <v>19710</v>
      </c>
      <c r="L971" s="708">
        <v>2163176.6800000002</v>
      </c>
      <c r="M971" s="707" t="s">
        <v>16069</v>
      </c>
      <c r="N971" s="707" t="s">
        <v>16070</v>
      </c>
      <c r="P971" s="709">
        <f t="shared" si="12"/>
        <v>109.7502120750888</v>
      </c>
    </row>
    <row r="972" spans="1:16">
      <c r="A972" s="707">
        <v>2024</v>
      </c>
      <c r="B972" s="707">
        <v>5</v>
      </c>
      <c r="D972" s="707" t="s">
        <v>16167</v>
      </c>
      <c r="E972" s="707" t="s">
        <v>101</v>
      </c>
      <c r="F972" s="707" t="str">
        <f>VLOOKUP(E972,'HS Code'!$L$4:$O$65,2,0)</f>
        <v>Petroleum</v>
      </c>
      <c r="G972" s="707" t="s">
        <v>16078</v>
      </c>
      <c r="H972" s="707" t="s">
        <v>16076</v>
      </c>
      <c r="I972" s="707" t="s">
        <v>10899</v>
      </c>
      <c r="J972" s="708">
        <v>25</v>
      </c>
      <c r="K972" s="708">
        <v>25</v>
      </c>
      <c r="L972" s="708">
        <v>399598.41</v>
      </c>
      <c r="M972" s="707" t="s">
        <v>16069</v>
      </c>
      <c r="N972" s="707" t="s">
        <v>16070</v>
      </c>
      <c r="P972" s="709">
        <f t="shared" si="12"/>
        <v>15983.936399999999</v>
      </c>
    </row>
    <row r="973" spans="1:16">
      <c r="A973" s="707">
        <v>2024</v>
      </c>
      <c r="B973" s="707">
        <v>5</v>
      </c>
      <c r="D973" s="707" t="s">
        <v>16085</v>
      </c>
      <c r="E973" s="707" t="s">
        <v>99</v>
      </c>
      <c r="F973" s="707" t="str">
        <f>VLOOKUP(E973,'HS Code'!$L$4:$O$65,2,0)</f>
        <v>Petroleum</v>
      </c>
      <c r="G973" s="707" t="s">
        <v>16075</v>
      </c>
      <c r="H973" s="707" t="s">
        <v>16076</v>
      </c>
      <c r="I973" s="707" t="s">
        <v>16077</v>
      </c>
      <c r="J973" s="708">
        <v>7761.42</v>
      </c>
      <c r="K973" s="708">
        <v>7761.42</v>
      </c>
      <c r="L973" s="708">
        <v>13275480.130000001</v>
      </c>
      <c r="M973" s="707" t="s">
        <v>16069</v>
      </c>
      <c r="N973" s="707" t="s">
        <v>16070</v>
      </c>
      <c r="P973" s="709">
        <f t="shared" si="12"/>
        <v>1710.4447549546346</v>
      </c>
    </row>
    <row r="974" spans="1:16">
      <c r="A974" s="707">
        <v>2024</v>
      </c>
      <c r="B974" s="707">
        <v>5</v>
      </c>
      <c r="D974" s="707" t="s">
        <v>16085</v>
      </c>
      <c r="E974" s="707" t="s">
        <v>101</v>
      </c>
      <c r="F974" s="707" t="str">
        <f>VLOOKUP(E974,'HS Code'!$L$4:$O$65,2,0)</f>
        <v>Petroleum</v>
      </c>
      <c r="G974" s="707" t="s">
        <v>16078</v>
      </c>
      <c r="H974" s="707" t="s">
        <v>16076</v>
      </c>
      <c r="I974" s="707" t="s">
        <v>10899</v>
      </c>
      <c r="J974" s="708">
        <v>3286</v>
      </c>
      <c r="K974" s="708">
        <v>3286</v>
      </c>
      <c r="L974" s="708">
        <v>7208521.0599999996</v>
      </c>
      <c r="M974" s="707" t="s">
        <v>16069</v>
      </c>
      <c r="N974" s="707" t="s">
        <v>16070</v>
      </c>
      <c r="P974" s="709">
        <f t="shared" si="12"/>
        <v>2193.7069567863664</v>
      </c>
    </row>
    <row r="975" spans="1:16">
      <c r="A975" s="707">
        <v>2024</v>
      </c>
      <c r="B975" s="707">
        <v>5</v>
      </c>
      <c r="D975" s="707" t="s">
        <v>16169</v>
      </c>
      <c r="E975" s="707" t="s">
        <v>99</v>
      </c>
      <c r="F975" s="707" t="str">
        <f>VLOOKUP(E975,'HS Code'!$L$4:$O$65,2,0)</f>
        <v>Petroleum</v>
      </c>
      <c r="G975" s="707" t="s">
        <v>16075</v>
      </c>
      <c r="H975" s="707" t="s">
        <v>16076</v>
      </c>
      <c r="I975" s="707" t="s">
        <v>16077</v>
      </c>
      <c r="J975" s="708">
        <v>13.56</v>
      </c>
      <c r="K975" s="708">
        <v>13.56</v>
      </c>
      <c r="L975" s="708">
        <v>61911.56</v>
      </c>
      <c r="M975" s="707" t="s">
        <v>16069</v>
      </c>
      <c r="N975" s="707" t="s">
        <v>16070</v>
      </c>
      <c r="P975" s="709">
        <f t="shared" si="12"/>
        <v>4565.7492625368732</v>
      </c>
    </row>
    <row r="976" spans="1:16">
      <c r="A976" s="707">
        <v>2024</v>
      </c>
      <c r="B976" s="707">
        <v>5</v>
      </c>
      <c r="D976" s="707" t="s">
        <v>16086</v>
      </c>
      <c r="E976" s="707" t="s">
        <v>101</v>
      </c>
      <c r="F976" s="707" t="str">
        <f>VLOOKUP(E976,'HS Code'!$L$4:$O$65,2,0)</f>
        <v>Petroleum</v>
      </c>
      <c r="G976" s="707" t="s">
        <v>16078</v>
      </c>
      <c r="H976" s="707" t="s">
        <v>16076</v>
      </c>
      <c r="I976" s="707" t="s">
        <v>10899</v>
      </c>
      <c r="J976" s="708">
        <v>32.08</v>
      </c>
      <c r="K976" s="708">
        <v>32.08</v>
      </c>
      <c r="L976" s="708">
        <v>524133.8</v>
      </c>
      <c r="M976" s="707" t="s">
        <v>16069</v>
      </c>
      <c r="N976" s="707" t="s">
        <v>16070</v>
      </c>
      <c r="P976" s="709">
        <f t="shared" si="12"/>
        <v>16338.335411471322</v>
      </c>
    </row>
    <row r="977" spans="1:16">
      <c r="A977" s="707">
        <v>2024</v>
      </c>
      <c r="B977" s="707">
        <v>5</v>
      </c>
      <c r="D977" s="707" t="s">
        <v>16066</v>
      </c>
      <c r="E977" s="707" t="s">
        <v>16</v>
      </c>
      <c r="F977" s="707" t="str">
        <f>VLOOKUP(E977,'HS Code'!$L$4:$O$65,2,0)</f>
        <v>Coal and Coke</v>
      </c>
      <c r="G977" s="707" t="s">
        <v>16194</v>
      </c>
      <c r="H977" s="707" t="s">
        <v>16126</v>
      </c>
      <c r="I977" s="707" t="s">
        <v>10899</v>
      </c>
      <c r="J977" s="708">
        <v>750</v>
      </c>
      <c r="K977" s="708">
        <v>750</v>
      </c>
      <c r="L977" s="708">
        <v>278541.93</v>
      </c>
      <c r="M977" s="707" t="s">
        <v>16069</v>
      </c>
      <c r="N977" s="707" t="s">
        <v>16070</v>
      </c>
      <c r="P977" s="709">
        <f t="shared" si="12"/>
        <v>371.38923999999997</v>
      </c>
    </row>
    <row r="978" spans="1:16">
      <c r="A978" s="707">
        <v>2024</v>
      </c>
      <c r="B978" s="707">
        <v>5</v>
      </c>
      <c r="D978" s="707" t="s">
        <v>16066</v>
      </c>
      <c r="E978" s="707" t="s">
        <v>42</v>
      </c>
      <c r="F978" s="707" t="str">
        <f>VLOOKUP(E978,'HS Code'!$L$4:$O$65,2,0)</f>
        <v>Oils</v>
      </c>
      <c r="G978" s="707" t="s">
        <v>16088</v>
      </c>
      <c r="H978" s="707" t="s">
        <v>16073</v>
      </c>
      <c r="I978" s="707" t="s">
        <v>10899</v>
      </c>
      <c r="J978" s="708">
        <v>75560</v>
      </c>
      <c r="K978" s="708">
        <v>75560</v>
      </c>
      <c r="L978" s="708">
        <v>12757997.689999999</v>
      </c>
      <c r="M978" s="707" t="s">
        <v>16069</v>
      </c>
      <c r="N978" s="707" t="s">
        <v>16070</v>
      </c>
      <c r="P978" s="709">
        <f t="shared" si="12"/>
        <v>168.8459196664902</v>
      </c>
    </row>
    <row r="979" spans="1:16">
      <c r="A979" s="707">
        <v>2024</v>
      </c>
      <c r="B979" s="707">
        <v>5</v>
      </c>
      <c r="D979" s="707" t="s">
        <v>16066</v>
      </c>
      <c r="E979" s="707" t="s">
        <v>48</v>
      </c>
      <c r="F979" s="707" t="str">
        <f>VLOOKUP(E979,'HS Code'!$L$4:$O$65,2,0)</f>
        <v>Oils</v>
      </c>
      <c r="G979" s="707" t="s">
        <v>16089</v>
      </c>
      <c r="H979" s="707" t="s">
        <v>16073</v>
      </c>
      <c r="I979" s="707" t="s">
        <v>10899</v>
      </c>
      <c r="J979" s="708">
        <v>25200</v>
      </c>
      <c r="K979" s="708">
        <v>25200</v>
      </c>
      <c r="L979" s="708">
        <v>4030484.99</v>
      </c>
      <c r="M979" s="707" t="s">
        <v>16069</v>
      </c>
      <c r="N979" s="707" t="s">
        <v>16070</v>
      </c>
      <c r="P979" s="709">
        <f t="shared" si="12"/>
        <v>159.93988055555556</v>
      </c>
    </row>
    <row r="980" spans="1:16">
      <c r="A980" s="707">
        <v>2024</v>
      </c>
      <c r="B980" s="707">
        <v>5</v>
      </c>
      <c r="D980" s="707" t="s">
        <v>16066</v>
      </c>
      <c r="E980" s="707" t="s">
        <v>86</v>
      </c>
      <c r="F980" s="707" t="str">
        <f>VLOOKUP(E980,'HS Code'!$L$4:$O$65,2,0)</f>
        <v>Petroleum</v>
      </c>
      <c r="G980" s="707" t="s">
        <v>16140</v>
      </c>
      <c r="H980" s="707" t="s">
        <v>16076</v>
      </c>
      <c r="I980" s="707" t="s">
        <v>16077</v>
      </c>
      <c r="J980" s="708">
        <v>2602</v>
      </c>
      <c r="K980" s="708">
        <v>2602</v>
      </c>
      <c r="L980" s="708">
        <v>553643.35</v>
      </c>
      <c r="M980" s="707" t="s">
        <v>16069</v>
      </c>
      <c r="N980" s="707" t="s">
        <v>16070</v>
      </c>
      <c r="P980" s="709">
        <f t="shared" si="12"/>
        <v>212.77607609531128</v>
      </c>
    </row>
    <row r="981" spans="1:16">
      <c r="A981" s="707">
        <v>2024</v>
      </c>
      <c r="B981" s="707">
        <v>5</v>
      </c>
      <c r="D981" s="707" t="s">
        <v>16066</v>
      </c>
      <c r="E981" s="707" t="s">
        <v>99</v>
      </c>
      <c r="F981" s="707" t="str">
        <f>VLOOKUP(E981,'HS Code'!$L$4:$O$65,2,0)</f>
        <v>Petroleum</v>
      </c>
      <c r="G981" s="707" t="s">
        <v>16075</v>
      </c>
      <c r="H981" s="707" t="s">
        <v>16076</v>
      </c>
      <c r="I981" s="707" t="s">
        <v>16077</v>
      </c>
      <c r="J981" s="708">
        <v>111353.92</v>
      </c>
      <c r="K981" s="708">
        <v>113718.92</v>
      </c>
      <c r="L981" s="708">
        <v>23805607.739999998</v>
      </c>
      <c r="M981" s="707" t="s">
        <v>16069</v>
      </c>
      <c r="N981" s="707" t="s">
        <v>16070</v>
      </c>
      <c r="P981" s="709">
        <f t="shared" si="12"/>
        <v>213.78329330480685</v>
      </c>
    </row>
    <row r="982" spans="1:16">
      <c r="A982" s="707">
        <v>2024</v>
      </c>
      <c r="B982" s="707">
        <v>5</v>
      </c>
      <c r="D982" s="707" t="s">
        <v>16066</v>
      </c>
      <c r="E982" s="707" t="s">
        <v>101</v>
      </c>
      <c r="F982" s="707" t="str">
        <f>VLOOKUP(E982,'HS Code'!$L$4:$O$65,2,0)</f>
        <v>Petroleum</v>
      </c>
      <c r="G982" s="707" t="s">
        <v>16078</v>
      </c>
      <c r="H982" s="707" t="s">
        <v>16076</v>
      </c>
      <c r="I982" s="707" t="s">
        <v>10899</v>
      </c>
      <c r="J982" s="708">
        <v>71793</v>
      </c>
      <c r="K982" s="708">
        <v>71793</v>
      </c>
      <c r="L982" s="708">
        <v>8408861.2400000002</v>
      </c>
      <c r="M982" s="707" t="s">
        <v>16069</v>
      </c>
      <c r="N982" s="707" t="s">
        <v>16070</v>
      </c>
      <c r="P982" s="709">
        <f t="shared" si="12"/>
        <v>117.12647806889251</v>
      </c>
    </row>
    <row r="983" spans="1:16">
      <c r="A983" s="707">
        <v>2024</v>
      </c>
      <c r="B983" s="707">
        <v>5</v>
      </c>
      <c r="D983" s="707" t="s">
        <v>16066</v>
      </c>
      <c r="E983" s="707" t="s">
        <v>103</v>
      </c>
      <c r="F983" s="707" t="str">
        <f>VLOOKUP(E983,'HS Code'!$L$4:$O$65,2,0)</f>
        <v>Petroleum</v>
      </c>
      <c r="G983" s="707" t="s">
        <v>16097</v>
      </c>
      <c r="H983" s="707" t="s">
        <v>16076</v>
      </c>
      <c r="I983" s="707" t="s">
        <v>16077</v>
      </c>
      <c r="J983" s="708">
        <v>75</v>
      </c>
      <c r="K983" s="708">
        <v>75</v>
      </c>
      <c r="L983" s="708">
        <v>43297.599999999999</v>
      </c>
      <c r="M983" s="707" t="s">
        <v>16069</v>
      </c>
      <c r="N983" s="707" t="s">
        <v>16070</v>
      </c>
      <c r="P983" s="709">
        <f t="shared" si="12"/>
        <v>577.30133333333333</v>
      </c>
    </row>
    <row r="984" spans="1:16">
      <c r="A984" s="707">
        <v>2024</v>
      </c>
      <c r="B984" s="707">
        <v>5</v>
      </c>
      <c r="D984" s="707" t="s">
        <v>16066</v>
      </c>
      <c r="E984" s="707" t="s">
        <v>109</v>
      </c>
      <c r="F984" s="707" t="str">
        <f>VLOOKUP(E984,'HS Code'!$L$4:$O$65,2,0)</f>
        <v>Petroleum</v>
      </c>
      <c r="G984" s="707" t="s">
        <v>16079</v>
      </c>
      <c r="H984" s="707" t="s">
        <v>16076</v>
      </c>
      <c r="I984" s="707" t="s">
        <v>16077</v>
      </c>
      <c r="J984" s="708">
        <v>938</v>
      </c>
      <c r="K984" s="708">
        <v>938</v>
      </c>
      <c r="L984" s="708">
        <v>810165.23</v>
      </c>
      <c r="M984" s="707" t="s">
        <v>16069</v>
      </c>
      <c r="N984" s="707" t="s">
        <v>16070</v>
      </c>
      <c r="P984" s="709">
        <f t="shared" si="12"/>
        <v>863.71559701492538</v>
      </c>
    </row>
    <row r="985" spans="1:16">
      <c r="A985" s="707">
        <v>2024</v>
      </c>
      <c r="B985" s="707">
        <v>5</v>
      </c>
      <c r="D985" s="707" t="s">
        <v>16066</v>
      </c>
      <c r="E985" s="707" t="s">
        <v>111</v>
      </c>
      <c r="F985" s="707" t="str">
        <f>VLOOKUP(E985,'HS Code'!$L$4:$O$65,2,0)</f>
        <v>Petroleum</v>
      </c>
      <c r="G985" s="707" t="s">
        <v>16080</v>
      </c>
      <c r="H985" s="707" t="s">
        <v>16076</v>
      </c>
      <c r="I985" s="707" t="s">
        <v>16077</v>
      </c>
      <c r="J985" s="708">
        <v>19580</v>
      </c>
      <c r="K985" s="708">
        <v>19580</v>
      </c>
      <c r="L985" s="708">
        <v>2261540.4500000002</v>
      </c>
      <c r="M985" s="707" t="s">
        <v>16069</v>
      </c>
      <c r="N985" s="707" t="s">
        <v>16070</v>
      </c>
      <c r="P985" s="709">
        <f t="shared" si="12"/>
        <v>115.50257660878448</v>
      </c>
    </row>
    <row r="986" spans="1:16">
      <c r="A986" s="707">
        <v>2024</v>
      </c>
      <c r="B986" s="707">
        <v>5</v>
      </c>
      <c r="D986" s="707" t="s">
        <v>16066</v>
      </c>
      <c r="E986" s="707" t="s">
        <v>113</v>
      </c>
      <c r="F986" s="707" t="str">
        <f>VLOOKUP(E986,'HS Code'!$L$4:$O$65,2,0)</f>
        <v>Petroleum</v>
      </c>
      <c r="G986" s="707" t="s">
        <v>16081</v>
      </c>
      <c r="H986" s="707" t="s">
        <v>16076</v>
      </c>
      <c r="I986" s="707" t="s">
        <v>16077</v>
      </c>
      <c r="J986" s="708">
        <v>73390</v>
      </c>
      <c r="K986" s="708">
        <v>73390</v>
      </c>
      <c r="L986" s="708">
        <v>7231646.4299999997</v>
      </c>
      <c r="M986" s="707" t="s">
        <v>16069</v>
      </c>
      <c r="N986" s="707" t="s">
        <v>16070</v>
      </c>
      <c r="P986" s="709">
        <f t="shared" si="12"/>
        <v>98.537218013353311</v>
      </c>
    </row>
    <row r="987" spans="1:16">
      <c r="A987" s="707">
        <v>2024</v>
      </c>
      <c r="B987" s="707">
        <v>5</v>
      </c>
      <c r="D987" s="707" t="s">
        <v>16066</v>
      </c>
      <c r="E987" s="707" t="s">
        <v>145</v>
      </c>
      <c r="F987" s="707">
        <f>VLOOKUP(E987,'HS Code'!$L$4:$O$65,2,0)</f>
        <v>0</v>
      </c>
      <c r="G987" s="707" t="s">
        <v>16094</v>
      </c>
      <c r="H987" s="707" t="s">
        <v>16073</v>
      </c>
      <c r="I987" s="707" t="s">
        <v>10899</v>
      </c>
      <c r="J987" s="708">
        <v>373668</v>
      </c>
      <c r="K987" s="708">
        <v>373668</v>
      </c>
      <c r="L987" s="708">
        <v>62625223.640000001</v>
      </c>
      <c r="M987" s="707" t="s">
        <v>16069</v>
      </c>
      <c r="N987" s="707" t="s">
        <v>16070</v>
      </c>
      <c r="P987" s="709">
        <f t="shared" si="12"/>
        <v>167.59589699947549</v>
      </c>
    </row>
    <row r="988" spans="1:16">
      <c r="A988" s="707">
        <v>2024</v>
      </c>
      <c r="B988" s="707">
        <v>5</v>
      </c>
      <c r="D988" s="707" t="s">
        <v>16066</v>
      </c>
      <c r="E988" s="707" t="s">
        <v>148</v>
      </c>
      <c r="F988" s="707">
        <f>VLOOKUP(E988,'HS Code'!$L$4:$O$65,2,0)</f>
        <v>0</v>
      </c>
      <c r="G988" s="707" t="s">
        <v>16082</v>
      </c>
      <c r="H988" s="707" t="s">
        <v>16073</v>
      </c>
      <c r="I988" s="707" t="s">
        <v>10899</v>
      </c>
      <c r="J988" s="708">
        <v>21851</v>
      </c>
      <c r="K988" s="708">
        <v>21849</v>
      </c>
      <c r="L988" s="708">
        <v>4105050.02</v>
      </c>
      <c r="M988" s="707" t="s">
        <v>16069</v>
      </c>
      <c r="N988" s="707" t="s">
        <v>16070</v>
      </c>
      <c r="P988" s="709">
        <f t="shared" si="12"/>
        <v>187.86554482632374</v>
      </c>
    </row>
    <row r="989" spans="1:16">
      <c r="A989" s="707">
        <v>2024</v>
      </c>
      <c r="B989" s="707">
        <v>5</v>
      </c>
      <c r="D989" s="707" t="s">
        <v>16066</v>
      </c>
      <c r="E989" s="707" t="s">
        <v>165</v>
      </c>
      <c r="F989" s="707">
        <f>VLOOKUP(E989,'HS Code'!$L$4:$O$65,2,0)</f>
        <v>0</v>
      </c>
      <c r="G989" s="707" t="s">
        <v>16166</v>
      </c>
      <c r="H989" s="707" t="s">
        <v>16068</v>
      </c>
      <c r="I989" s="707" t="s">
        <v>10899</v>
      </c>
      <c r="J989" s="708">
        <v>543</v>
      </c>
      <c r="K989" s="708">
        <v>543</v>
      </c>
      <c r="L989" s="708">
        <v>130453.73</v>
      </c>
      <c r="M989" s="707" t="s">
        <v>16069</v>
      </c>
      <c r="N989" s="707" t="s">
        <v>16070</v>
      </c>
      <c r="P989" s="709">
        <f t="shared" si="12"/>
        <v>240.24627992633518</v>
      </c>
    </row>
    <row r="990" spans="1:16">
      <c r="A990" s="707">
        <v>2024</v>
      </c>
      <c r="B990" s="707">
        <v>5</v>
      </c>
      <c r="D990" s="707" t="s">
        <v>16066</v>
      </c>
      <c r="E990" s="707" t="s">
        <v>171</v>
      </c>
      <c r="F990" s="707">
        <f>VLOOKUP(E990,'HS Code'!$L$4:$O$65,2,0)</f>
        <v>0</v>
      </c>
      <c r="G990" s="707" t="s">
        <v>16095</v>
      </c>
      <c r="H990" s="707" t="s">
        <v>16073</v>
      </c>
      <c r="I990" s="707" t="s">
        <v>10899</v>
      </c>
      <c r="J990" s="708">
        <v>5652</v>
      </c>
      <c r="K990" s="708">
        <v>5652</v>
      </c>
      <c r="L990" s="708">
        <v>474638.75</v>
      </c>
      <c r="M990" s="707" t="s">
        <v>16069</v>
      </c>
      <c r="N990" s="707" t="s">
        <v>16070</v>
      </c>
      <c r="P990" s="709">
        <f t="shared" si="12"/>
        <v>83.977131988676575</v>
      </c>
    </row>
    <row r="991" spans="1:16">
      <c r="A991" s="707">
        <v>2024</v>
      </c>
      <c r="B991" s="707">
        <v>5</v>
      </c>
      <c r="D991" s="707" t="s">
        <v>16096</v>
      </c>
      <c r="E991" s="707" t="s">
        <v>99</v>
      </c>
      <c r="F991" s="707" t="str">
        <f>VLOOKUP(E991,'HS Code'!$L$4:$O$65,2,0)</f>
        <v>Petroleum</v>
      </c>
      <c r="G991" s="707" t="s">
        <v>16075</v>
      </c>
      <c r="H991" s="707" t="s">
        <v>16076</v>
      </c>
      <c r="I991" s="707" t="s">
        <v>16077</v>
      </c>
      <c r="J991" s="708">
        <v>11151.94</v>
      </c>
      <c r="K991" s="708">
        <v>11796.94</v>
      </c>
      <c r="L991" s="708">
        <v>8000325.7599999998</v>
      </c>
      <c r="M991" s="707" t="s">
        <v>16069</v>
      </c>
      <c r="N991" s="707" t="s">
        <v>16070</v>
      </c>
      <c r="P991" s="709">
        <f t="shared" si="12"/>
        <v>717.39318540092574</v>
      </c>
    </row>
    <row r="992" spans="1:16">
      <c r="A992" s="707">
        <v>2024</v>
      </c>
      <c r="B992" s="707">
        <v>5</v>
      </c>
      <c r="D992" s="707" t="s">
        <v>16096</v>
      </c>
      <c r="E992" s="707" t="s">
        <v>101</v>
      </c>
      <c r="F992" s="707" t="str">
        <f>VLOOKUP(E992,'HS Code'!$L$4:$O$65,2,0)</f>
        <v>Petroleum</v>
      </c>
      <c r="G992" s="707" t="s">
        <v>16078</v>
      </c>
      <c r="H992" s="707" t="s">
        <v>16076</v>
      </c>
      <c r="I992" s="707" t="s">
        <v>10899</v>
      </c>
      <c r="J992" s="708">
        <v>296.10000000000002</v>
      </c>
      <c r="K992" s="708">
        <v>296.10000000000002</v>
      </c>
      <c r="L992" s="708">
        <v>495205.68</v>
      </c>
      <c r="M992" s="707" t="s">
        <v>16069</v>
      </c>
      <c r="N992" s="707" t="s">
        <v>16070</v>
      </c>
      <c r="P992" s="709">
        <f t="shared" si="12"/>
        <v>1672.4271529888549</v>
      </c>
    </row>
    <row r="993" spans="1:16">
      <c r="A993" s="707">
        <v>2024</v>
      </c>
      <c r="B993" s="707">
        <v>5</v>
      </c>
      <c r="D993" s="707" t="s">
        <v>16096</v>
      </c>
      <c r="E993" s="707" t="s">
        <v>109</v>
      </c>
      <c r="F993" s="707" t="str">
        <f>VLOOKUP(E993,'HS Code'!$L$4:$O$65,2,0)</f>
        <v>Petroleum</v>
      </c>
      <c r="G993" s="707" t="s">
        <v>16079</v>
      </c>
      <c r="H993" s="707" t="s">
        <v>16076</v>
      </c>
      <c r="I993" s="707" t="s">
        <v>16077</v>
      </c>
      <c r="J993" s="708">
        <v>150</v>
      </c>
      <c r="K993" s="708">
        <v>159</v>
      </c>
      <c r="L993" s="708">
        <v>161237.16</v>
      </c>
      <c r="M993" s="707" t="s">
        <v>16069</v>
      </c>
      <c r="N993" s="707" t="s">
        <v>16070</v>
      </c>
      <c r="P993" s="709">
        <f t="shared" si="12"/>
        <v>1074.9144000000001</v>
      </c>
    </row>
    <row r="994" spans="1:16">
      <c r="A994" s="707">
        <v>2024</v>
      </c>
      <c r="B994" s="707">
        <v>5</v>
      </c>
      <c r="D994" s="707" t="s">
        <v>16096</v>
      </c>
      <c r="E994" s="707" t="s">
        <v>113</v>
      </c>
      <c r="F994" s="707" t="str">
        <f>VLOOKUP(E994,'HS Code'!$L$4:$O$65,2,0)</f>
        <v>Petroleum</v>
      </c>
      <c r="G994" s="707" t="s">
        <v>16081</v>
      </c>
      <c r="H994" s="707" t="s">
        <v>16076</v>
      </c>
      <c r="I994" s="707" t="s">
        <v>16077</v>
      </c>
      <c r="J994" s="708">
        <v>1</v>
      </c>
      <c r="K994" s="708">
        <v>1</v>
      </c>
      <c r="L994" s="708">
        <v>11982.89</v>
      </c>
      <c r="M994" s="707" t="s">
        <v>16069</v>
      </c>
      <c r="N994" s="707" t="s">
        <v>16070</v>
      </c>
      <c r="P994" s="709">
        <f t="shared" si="12"/>
        <v>11982.89</v>
      </c>
    </row>
    <row r="995" spans="1:16">
      <c r="A995" s="707">
        <v>2024</v>
      </c>
      <c r="B995" s="707">
        <v>5</v>
      </c>
      <c r="D995" s="707" t="s">
        <v>16096</v>
      </c>
      <c r="E995" s="707" t="s">
        <v>148</v>
      </c>
      <c r="F995" s="707">
        <f>VLOOKUP(E995,'HS Code'!$L$4:$O$65,2,0)</f>
        <v>0</v>
      </c>
      <c r="G995" s="707" t="s">
        <v>16082</v>
      </c>
      <c r="H995" s="707" t="s">
        <v>16073</v>
      </c>
      <c r="I995" s="707" t="s">
        <v>10899</v>
      </c>
      <c r="J995" s="708">
        <v>7780</v>
      </c>
      <c r="K995" s="708">
        <v>7780</v>
      </c>
      <c r="L995" s="708">
        <v>4663993.33</v>
      </c>
      <c r="M995" s="707" t="s">
        <v>16069</v>
      </c>
      <c r="N995" s="707" t="s">
        <v>16070</v>
      </c>
      <c r="P995" s="709">
        <f t="shared" si="12"/>
        <v>599.48500385604109</v>
      </c>
    </row>
    <row r="996" spans="1:16">
      <c r="A996" s="707">
        <v>2024</v>
      </c>
      <c r="B996" s="707">
        <v>5</v>
      </c>
      <c r="D996" s="707" t="s">
        <v>16170</v>
      </c>
      <c r="E996" s="707" t="s">
        <v>28</v>
      </c>
      <c r="F996" s="707" t="str">
        <f>VLOOKUP(E996,'HS Code'!$L$4:$O$65,2,0)</f>
        <v>Coal and Coke</v>
      </c>
      <c r="G996" s="707" t="s">
        <v>16143</v>
      </c>
      <c r="H996" s="707" t="s">
        <v>16126</v>
      </c>
      <c r="I996" s="707" t="s">
        <v>10899</v>
      </c>
      <c r="J996" s="708">
        <v>26540</v>
      </c>
      <c r="K996" s="708">
        <v>26540</v>
      </c>
      <c r="L996" s="708">
        <v>1550182.06</v>
      </c>
      <c r="M996" s="707" t="s">
        <v>16069</v>
      </c>
      <c r="N996" s="707" t="s">
        <v>16070</v>
      </c>
      <c r="P996" s="709">
        <f t="shared" si="12"/>
        <v>58.40927128862095</v>
      </c>
    </row>
    <row r="997" spans="1:16">
      <c r="A997" s="707">
        <v>2024</v>
      </c>
      <c r="B997" s="707">
        <v>5</v>
      </c>
      <c r="D997" s="707" t="s">
        <v>16098</v>
      </c>
      <c r="E997" s="707" t="s">
        <v>76</v>
      </c>
      <c r="F997" s="707" t="str">
        <f>VLOOKUP(E997,'HS Code'!$L$4:$O$65,2,0)</f>
        <v>Petroleum</v>
      </c>
      <c r="G997" s="707" t="s">
        <v>16099</v>
      </c>
      <c r="H997" s="707" t="s">
        <v>16076</v>
      </c>
      <c r="I997" s="707" t="s">
        <v>16077</v>
      </c>
      <c r="J997" s="708">
        <v>32000</v>
      </c>
      <c r="K997" s="708">
        <v>26400</v>
      </c>
      <c r="L997" s="708">
        <v>3207402.95</v>
      </c>
      <c r="M997" s="707" t="s">
        <v>16069</v>
      </c>
      <c r="N997" s="707" t="s">
        <v>16070</v>
      </c>
      <c r="P997" s="709">
        <f t="shared" si="12"/>
        <v>100.2313421875</v>
      </c>
    </row>
    <row r="998" spans="1:16">
      <c r="A998" s="707">
        <v>2024</v>
      </c>
      <c r="B998" s="707">
        <v>5</v>
      </c>
      <c r="D998" s="707" t="s">
        <v>16098</v>
      </c>
      <c r="E998" s="707" t="s">
        <v>99</v>
      </c>
      <c r="F998" s="707" t="str">
        <f>VLOOKUP(E998,'HS Code'!$L$4:$O$65,2,0)</f>
        <v>Petroleum</v>
      </c>
      <c r="G998" s="707" t="s">
        <v>16075</v>
      </c>
      <c r="H998" s="707" t="s">
        <v>16076</v>
      </c>
      <c r="I998" s="707" t="s">
        <v>16077</v>
      </c>
      <c r="J998" s="708">
        <v>14720</v>
      </c>
      <c r="K998" s="708">
        <v>9942.34</v>
      </c>
      <c r="L998" s="708">
        <v>6069150.6600000001</v>
      </c>
      <c r="M998" s="707" t="s">
        <v>16069</v>
      </c>
      <c r="N998" s="707" t="s">
        <v>16070</v>
      </c>
      <c r="P998" s="709">
        <f t="shared" si="12"/>
        <v>412.30643070652172</v>
      </c>
    </row>
    <row r="999" spans="1:16">
      <c r="A999" s="707">
        <v>2024</v>
      </c>
      <c r="B999" s="707">
        <v>5</v>
      </c>
      <c r="D999" s="707" t="s">
        <v>16098</v>
      </c>
      <c r="E999" s="707" t="s">
        <v>113</v>
      </c>
      <c r="F999" s="707" t="str">
        <f>VLOOKUP(E999,'HS Code'!$L$4:$O$65,2,0)</f>
        <v>Petroleum</v>
      </c>
      <c r="G999" s="707" t="s">
        <v>16081</v>
      </c>
      <c r="H999" s="707" t="s">
        <v>16076</v>
      </c>
      <c r="I999" s="707" t="s">
        <v>16077</v>
      </c>
      <c r="J999" s="708">
        <v>190640</v>
      </c>
      <c r="K999" s="708">
        <v>190640</v>
      </c>
      <c r="L999" s="708">
        <v>22944707.600000001</v>
      </c>
      <c r="M999" s="707" t="s">
        <v>16069</v>
      </c>
      <c r="N999" s="707" t="s">
        <v>16070</v>
      </c>
      <c r="P999" s="709">
        <f t="shared" si="12"/>
        <v>120.35620856063785</v>
      </c>
    </row>
    <row r="1000" spans="1:16">
      <c r="A1000" s="707">
        <v>2024</v>
      </c>
      <c r="B1000" s="707">
        <v>5</v>
      </c>
      <c r="D1000" s="707" t="s">
        <v>16098</v>
      </c>
      <c r="E1000" s="707" t="s">
        <v>145</v>
      </c>
      <c r="F1000" s="707">
        <f>VLOOKUP(E1000,'HS Code'!$L$4:$O$65,2,0)</f>
        <v>0</v>
      </c>
      <c r="G1000" s="707" t="s">
        <v>16094</v>
      </c>
      <c r="H1000" s="707" t="s">
        <v>16073</v>
      </c>
      <c r="I1000" s="707" t="s">
        <v>10899</v>
      </c>
      <c r="J1000" s="708">
        <v>20000</v>
      </c>
      <c r="K1000" s="708">
        <v>20000</v>
      </c>
      <c r="L1000" s="708">
        <v>3869214.64</v>
      </c>
      <c r="M1000" s="707" t="s">
        <v>16069</v>
      </c>
      <c r="N1000" s="707" t="s">
        <v>16070</v>
      </c>
      <c r="P1000" s="709">
        <f t="shared" si="12"/>
        <v>193.46073200000001</v>
      </c>
    </row>
    <row r="1001" spans="1:16">
      <c r="A1001" s="707">
        <v>2024</v>
      </c>
      <c r="B1001" s="707">
        <v>5</v>
      </c>
      <c r="D1001" s="707" t="s">
        <v>16098</v>
      </c>
      <c r="E1001" s="707" t="s">
        <v>171</v>
      </c>
      <c r="F1001" s="707">
        <f>VLOOKUP(E1001,'HS Code'!$L$4:$O$65,2,0)</f>
        <v>0</v>
      </c>
      <c r="G1001" s="707" t="s">
        <v>16095</v>
      </c>
      <c r="H1001" s="707" t="s">
        <v>16073</v>
      </c>
      <c r="I1001" s="707" t="s">
        <v>10899</v>
      </c>
      <c r="J1001" s="708">
        <v>2700</v>
      </c>
      <c r="K1001" s="708">
        <v>2700</v>
      </c>
      <c r="L1001" s="708">
        <v>218475.03</v>
      </c>
      <c r="M1001" s="707" t="s">
        <v>16069</v>
      </c>
      <c r="N1001" s="707" t="s">
        <v>16070</v>
      </c>
      <c r="P1001" s="709">
        <f t="shared" si="12"/>
        <v>80.916677777777778</v>
      </c>
    </row>
    <row r="1002" spans="1:16">
      <c r="A1002" s="707">
        <v>2024</v>
      </c>
      <c r="B1002" s="707">
        <v>5</v>
      </c>
      <c r="D1002" s="707" t="s">
        <v>16100</v>
      </c>
      <c r="E1002" s="707" t="s">
        <v>99</v>
      </c>
      <c r="F1002" s="707" t="str">
        <f>VLOOKUP(E1002,'HS Code'!$L$4:$O$65,2,0)</f>
        <v>Petroleum</v>
      </c>
      <c r="G1002" s="707" t="s">
        <v>16075</v>
      </c>
      <c r="H1002" s="707" t="s">
        <v>16076</v>
      </c>
      <c r="I1002" s="707" t="s">
        <v>16077</v>
      </c>
      <c r="J1002" s="708">
        <v>18000</v>
      </c>
      <c r="K1002" s="708">
        <v>15634.945</v>
      </c>
      <c r="L1002" s="708">
        <v>7247450.6699999999</v>
      </c>
      <c r="M1002" s="707" t="s">
        <v>16069</v>
      </c>
      <c r="N1002" s="707" t="s">
        <v>16070</v>
      </c>
      <c r="P1002" s="709">
        <f t="shared" si="12"/>
        <v>402.63614833333332</v>
      </c>
    </row>
    <row r="1003" spans="1:16">
      <c r="A1003" s="707">
        <v>2024</v>
      </c>
      <c r="B1003" s="707">
        <v>5</v>
      </c>
      <c r="D1003" s="707" t="s">
        <v>16102</v>
      </c>
      <c r="E1003" s="707" t="s">
        <v>99</v>
      </c>
      <c r="F1003" s="707" t="str">
        <f>VLOOKUP(E1003,'HS Code'!$L$4:$O$65,2,0)</f>
        <v>Petroleum</v>
      </c>
      <c r="G1003" s="707" t="s">
        <v>16075</v>
      </c>
      <c r="H1003" s="707" t="s">
        <v>16076</v>
      </c>
      <c r="I1003" s="707" t="s">
        <v>16077</v>
      </c>
      <c r="J1003" s="708">
        <v>24</v>
      </c>
      <c r="K1003" s="708">
        <v>24</v>
      </c>
      <c r="L1003" s="708">
        <v>7280.82</v>
      </c>
      <c r="M1003" s="707" t="s">
        <v>16069</v>
      </c>
      <c r="N1003" s="707" t="s">
        <v>16070</v>
      </c>
      <c r="P1003" s="709">
        <f t="shared" si="12"/>
        <v>303.36750000000001</v>
      </c>
    </row>
    <row r="1004" spans="1:16">
      <c r="A1004" s="707">
        <v>2024</v>
      </c>
      <c r="B1004" s="707">
        <v>5</v>
      </c>
      <c r="D1004" s="707" t="s">
        <v>16103</v>
      </c>
      <c r="E1004" s="707" t="s">
        <v>109</v>
      </c>
      <c r="F1004" s="707" t="str">
        <f>VLOOKUP(E1004,'HS Code'!$L$4:$O$65,2,0)</f>
        <v>Petroleum</v>
      </c>
      <c r="G1004" s="707" t="s">
        <v>16079</v>
      </c>
      <c r="H1004" s="707" t="s">
        <v>16076</v>
      </c>
      <c r="I1004" s="707" t="s">
        <v>16077</v>
      </c>
      <c r="J1004" s="708">
        <v>12604</v>
      </c>
      <c r="K1004" s="708">
        <v>12604</v>
      </c>
      <c r="L1004" s="708">
        <v>5505018.6399999997</v>
      </c>
      <c r="M1004" s="707" t="s">
        <v>16069</v>
      </c>
      <c r="N1004" s="707" t="s">
        <v>16070</v>
      </c>
      <c r="P1004" s="709">
        <f t="shared" si="12"/>
        <v>436.7675848936845</v>
      </c>
    </row>
    <row r="1005" spans="1:16">
      <c r="A1005" s="707">
        <v>2024</v>
      </c>
      <c r="B1005" s="707">
        <v>5</v>
      </c>
      <c r="D1005" s="707" t="s">
        <v>16103</v>
      </c>
      <c r="E1005" s="707" t="s">
        <v>142</v>
      </c>
      <c r="F1005" s="707">
        <f>VLOOKUP(E1005,'HS Code'!$L$4:$O$65,2,0)</f>
        <v>0</v>
      </c>
      <c r="G1005" s="707" t="s">
        <v>16141</v>
      </c>
      <c r="H1005" s="707" t="s">
        <v>16073</v>
      </c>
      <c r="I1005" s="707" t="s">
        <v>10899</v>
      </c>
      <c r="J1005" s="708">
        <v>58</v>
      </c>
      <c r="K1005" s="708">
        <v>58</v>
      </c>
      <c r="L1005" s="708">
        <v>76569.440000000002</v>
      </c>
      <c r="M1005" s="707" t="s">
        <v>16069</v>
      </c>
      <c r="N1005" s="707" t="s">
        <v>16070</v>
      </c>
      <c r="P1005" s="709">
        <f t="shared" si="12"/>
        <v>1320.1627586206896</v>
      </c>
    </row>
    <row r="1006" spans="1:16">
      <c r="A1006" s="707">
        <v>2024</v>
      </c>
      <c r="B1006" s="707">
        <v>5</v>
      </c>
      <c r="D1006" s="707" t="s">
        <v>16184</v>
      </c>
      <c r="E1006" s="707" t="s">
        <v>99</v>
      </c>
      <c r="F1006" s="707" t="str">
        <f>VLOOKUP(E1006,'HS Code'!$L$4:$O$65,2,0)</f>
        <v>Petroleum</v>
      </c>
      <c r="G1006" s="707" t="s">
        <v>16075</v>
      </c>
      <c r="H1006" s="707" t="s">
        <v>16076</v>
      </c>
      <c r="I1006" s="707" t="s">
        <v>16077</v>
      </c>
      <c r="J1006" s="708">
        <v>4280</v>
      </c>
      <c r="K1006" s="708">
        <v>4280</v>
      </c>
      <c r="L1006" s="708">
        <v>608633.37</v>
      </c>
      <c r="M1006" s="707" t="s">
        <v>16069</v>
      </c>
      <c r="N1006" s="707" t="s">
        <v>16070</v>
      </c>
      <c r="P1006" s="709">
        <f t="shared" si="12"/>
        <v>142.20405841121496</v>
      </c>
    </row>
    <row r="1007" spans="1:16">
      <c r="A1007" s="707">
        <v>2024</v>
      </c>
      <c r="B1007" s="707">
        <v>5</v>
      </c>
      <c r="D1007" s="707" t="s">
        <v>16104</v>
      </c>
      <c r="E1007" s="707" t="s">
        <v>42</v>
      </c>
      <c r="F1007" s="707" t="str">
        <f>VLOOKUP(E1007,'HS Code'!$L$4:$O$65,2,0)</f>
        <v>Oils</v>
      </c>
      <c r="G1007" s="707" t="s">
        <v>16088</v>
      </c>
      <c r="H1007" s="707" t="s">
        <v>16073</v>
      </c>
      <c r="I1007" s="707" t="s">
        <v>10899</v>
      </c>
      <c r="J1007" s="708">
        <v>25200</v>
      </c>
      <c r="K1007" s="708">
        <v>25200</v>
      </c>
      <c r="L1007" s="708">
        <v>4367621.45</v>
      </c>
      <c r="M1007" s="707" t="s">
        <v>16069</v>
      </c>
      <c r="N1007" s="707" t="s">
        <v>16070</v>
      </c>
      <c r="P1007" s="709">
        <f t="shared" si="12"/>
        <v>173.31831150793653</v>
      </c>
    </row>
    <row r="1008" spans="1:16">
      <c r="A1008" s="707">
        <v>2024</v>
      </c>
      <c r="B1008" s="707">
        <v>5</v>
      </c>
      <c r="D1008" s="707" t="s">
        <v>16104</v>
      </c>
      <c r="E1008" s="707" t="s">
        <v>99</v>
      </c>
      <c r="F1008" s="707" t="str">
        <f>VLOOKUP(E1008,'HS Code'!$L$4:$O$65,2,0)</f>
        <v>Petroleum</v>
      </c>
      <c r="G1008" s="707" t="s">
        <v>16075</v>
      </c>
      <c r="H1008" s="707" t="s">
        <v>16076</v>
      </c>
      <c r="I1008" s="707" t="s">
        <v>16077</v>
      </c>
      <c r="J1008" s="708">
        <v>54338.89</v>
      </c>
      <c r="K1008" s="708">
        <v>48265.89</v>
      </c>
      <c r="L1008" s="708">
        <v>11843384.92</v>
      </c>
      <c r="M1008" s="707" t="s">
        <v>16069</v>
      </c>
      <c r="N1008" s="707" t="s">
        <v>16070</v>
      </c>
      <c r="P1008" s="709">
        <f t="shared" si="12"/>
        <v>217.95411941613088</v>
      </c>
    </row>
    <row r="1009" spans="1:16">
      <c r="A1009" s="707">
        <v>2024</v>
      </c>
      <c r="B1009" s="707">
        <v>5</v>
      </c>
      <c r="D1009" s="707" t="s">
        <v>16104</v>
      </c>
      <c r="E1009" s="707" t="s">
        <v>101</v>
      </c>
      <c r="F1009" s="707" t="str">
        <f>VLOOKUP(E1009,'HS Code'!$L$4:$O$65,2,0)</f>
        <v>Petroleum</v>
      </c>
      <c r="G1009" s="707" t="s">
        <v>16078</v>
      </c>
      <c r="H1009" s="707" t="s">
        <v>16076</v>
      </c>
      <c r="I1009" s="707" t="s">
        <v>10899</v>
      </c>
      <c r="J1009" s="708">
        <v>193367.15</v>
      </c>
      <c r="K1009" s="708">
        <v>193360.15</v>
      </c>
      <c r="L1009" s="708">
        <v>30966464.289999999</v>
      </c>
      <c r="M1009" s="707" t="s">
        <v>16069</v>
      </c>
      <c r="N1009" s="707" t="s">
        <v>16070</v>
      </c>
      <c r="P1009" s="709">
        <f t="shared" si="12"/>
        <v>160.14335573544938</v>
      </c>
    </row>
    <row r="1010" spans="1:16">
      <c r="A1010" s="707">
        <v>2024</v>
      </c>
      <c r="B1010" s="707">
        <v>5</v>
      </c>
      <c r="D1010" s="707" t="s">
        <v>16104</v>
      </c>
      <c r="E1010" s="707" t="s">
        <v>107</v>
      </c>
      <c r="F1010" s="707" t="str">
        <f>VLOOKUP(E1010,'HS Code'!$L$4:$O$65,2,0)</f>
        <v>Petroleum</v>
      </c>
      <c r="G1010" s="707" t="s">
        <v>16105</v>
      </c>
      <c r="H1010" s="707" t="s">
        <v>16076</v>
      </c>
      <c r="I1010" s="707" t="s">
        <v>16077</v>
      </c>
      <c r="J1010" s="708">
        <v>115766</v>
      </c>
      <c r="K1010" s="708">
        <v>94783.2</v>
      </c>
      <c r="L1010" s="708">
        <v>14553025.689999999</v>
      </c>
      <c r="M1010" s="707" t="s">
        <v>16069</v>
      </c>
      <c r="N1010" s="707" t="s">
        <v>16070</v>
      </c>
      <c r="P1010" s="709">
        <f t="shared" si="12"/>
        <v>125.71070685693554</v>
      </c>
    </row>
    <row r="1011" spans="1:16">
      <c r="A1011" s="707">
        <v>2024</v>
      </c>
      <c r="B1011" s="707">
        <v>5</v>
      </c>
      <c r="D1011" s="707" t="s">
        <v>16104</v>
      </c>
      <c r="E1011" s="707" t="s">
        <v>109</v>
      </c>
      <c r="F1011" s="707" t="str">
        <f>VLOOKUP(E1011,'HS Code'!$L$4:$O$65,2,0)</f>
        <v>Petroleum</v>
      </c>
      <c r="G1011" s="707" t="s">
        <v>16079</v>
      </c>
      <c r="H1011" s="707" t="s">
        <v>16076</v>
      </c>
      <c r="I1011" s="707" t="s">
        <v>16077</v>
      </c>
      <c r="J1011" s="708">
        <v>7078.4</v>
      </c>
      <c r="K1011" s="708">
        <v>7078.4</v>
      </c>
      <c r="L1011" s="708">
        <v>706055.59</v>
      </c>
      <c r="M1011" s="707" t="s">
        <v>16069</v>
      </c>
      <c r="N1011" s="707" t="s">
        <v>16070</v>
      </c>
      <c r="P1011" s="709">
        <f t="shared" si="12"/>
        <v>99.747907719258592</v>
      </c>
    </row>
    <row r="1012" spans="1:16">
      <c r="A1012" s="707">
        <v>2024</v>
      </c>
      <c r="B1012" s="707">
        <v>5</v>
      </c>
      <c r="D1012" s="707" t="s">
        <v>16104</v>
      </c>
      <c r="E1012" s="707" t="s">
        <v>111</v>
      </c>
      <c r="F1012" s="707" t="str">
        <f>VLOOKUP(E1012,'HS Code'!$L$4:$O$65,2,0)</f>
        <v>Petroleum</v>
      </c>
      <c r="G1012" s="707" t="s">
        <v>16080</v>
      </c>
      <c r="H1012" s="707" t="s">
        <v>16076</v>
      </c>
      <c r="I1012" s="707" t="s">
        <v>16077</v>
      </c>
      <c r="J1012" s="708">
        <v>1631711</v>
      </c>
      <c r="K1012" s="708">
        <v>1504748</v>
      </c>
      <c r="L1012" s="708">
        <v>216062507.13</v>
      </c>
      <c r="M1012" s="707" t="s">
        <v>16069</v>
      </c>
      <c r="N1012" s="707" t="s">
        <v>16070</v>
      </c>
      <c r="P1012" s="709">
        <f t="shared" si="12"/>
        <v>132.41469054875526</v>
      </c>
    </row>
    <row r="1013" spans="1:16">
      <c r="A1013" s="707">
        <v>2024</v>
      </c>
      <c r="B1013" s="707">
        <v>5</v>
      </c>
      <c r="D1013" s="707" t="s">
        <v>16104</v>
      </c>
      <c r="E1013" s="707" t="s">
        <v>113</v>
      </c>
      <c r="F1013" s="707" t="str">
        <f>VLOOKUP(E1013,'HS Code'!$L$4:$O$65,2,0)</f>
        <v>Petroleum</v>
      </c>
      <c r="G1013" s="707" t="s">
        <v>16081</v>
      </c>
      <c r="H1013" s="707" t="s">
        <v>16076</v>
      </c>
      <c r="I1013" s="707" t="s">
        <v>16077</v>
      </c>
      <c r="J1013" s="708">
        <v>2550</v>
      </c>
      <c r="K1013" s="708">
        <v>2750</v>
      </c>
      <c r="L1013" s="708">
        <v>266347.81</v>
      </c>
      <c r="M1013" s="707" t="s">
        <v>16069</v>
      </c>
      <c r="N1013" s="707" t="s">
        <v>16070</v>
      </c>
      <c r="P1013" s="709">
        <f t="shared" si="12"/>
        <v>104.45012156862745</v>
      </c>
    </row>
    <row r="1014" spans="1:16">
      <c r="A1014" s="707">
        <v>2024</v>
      </c>
      <c r="B1014" s="707">
        <v>5</v>
      </c>
      <c r="D1014" s="707" t="s">
        <v>16104</v>
      </c>
      <c r="E1014" s="707" t="s">
        <v>145</v>
      </c>
      <c r="F1014" s="707">
        <f>VLOOKUP(E1014,'HS Code'!$L$4:$O$65,2,0)</f>
        <v>0</v>
      </c>
      <c r="G1014" s="707" t="s">
        <v>16094</v>
      </c>
      <c r="H1014" s="707" t="s">
        <v>16073</v>
      </c>
      <c r="I1014" s="707" t="s">
        <v>10899</v>
      </c>
      <c r="J1014" s="708">
        <v>45420</v>
      </c>
      <c r="K1014" s="708">
        <v>45420</v>
      </c>
      <c r="L1014" s="708">
        <v>5955624.1799999997</v>
      </c>
      <c r="M1014" s="707" t="s">
        <v>16069</v>
      </c>
      <c r="N1014" s="707" t="s">
        <v>16070</v>
      </c>
      <c r="P1014" s="709">
        <f t="shared" si="12"/>
        <v>131.12338573315719</v>
      </c>
    </row>
    <row r="1015" spans="1:16">
      <c r="A1015" s="707">
        <v>2024</v>
      </c>
      <c r="B1015" s="707">
        <v>5</v>
      </c>
      <c r="D1015" s="707" t="s">
        <v>16104</v>
      </c>
      <c r="E1015" s="707" t="s">
        <v>148</v>
      </c>
      <c r="F1015" s="707">
        <f>VLOOKUP(E1015,'HS Code'!$L$4:$O$65,2,0)</f>
        <v>0</v>
      </c>
      <c r="G1015" s="707" t="s">
        <v>16082</v>
      </c>
      <c r="H1015" s="707" t="s">
        <v>16073</v>
      </c>
      <c r="I1015" s="707" t="s">
        <v>10899</v>
      </c>
      <c r="J1015" s="708">
        <v>197016</v>
      </c>
      <c r="K1015" s="708">
        <v>197016</v>
      </c>
      <c r="L1015" s="708">
        <v>48170931.799999997</v>
      </c>
      <c r="M1015" s="707" t="s">
        <v>16069</v>
      </c>
      <c r="N1015" s="707" t="s">
        <v>16070</v>
      </c>
      <c r="P1015" s="709">
        <f t="shared" si="12"/>
        <v>244.50263836439677</v>
      </c>
    </row>
    <row r="1016" spans="1:16">
      <c r="A1016" s="707">
        <v>2024</v>
      </c>
      <c r="B1016" s="707">
        <v>5</v>
      </c>
      <c r="D1016" s="707" t="s">
        <v>16106</v>
      </c>
      <c r="E1016" s="707" t="s">
        <v>159</v>
      </c>
      <c r="F1016" s="707">
        <f>VLOOKUP(E1016,'HS Code'!$L$4:$O$65,2,0)</f>
        <v>0</v>
      </c>
      <c r="G1016" s="707" t="s">
        <v>16083</v>
      </c>
      <c r="H1016" s="707" t="s">
        <v>16073</v>
      </c>
      <c r="I1016" s="707" t="s">
        <v>10899</v>
      </c>
      <c r="J1016" s="708">
        <v>1600636</v>
      </c>
      <c r="K1016" s="708">
        <v>1600636</v>
      </c>
      <c r="L1016" s="708">
        <v>100433708.40000001</v>
      </c>
      <c r="M1016" s="707" t="s">
        <v>16069</v>
      </c>
      <c r="N1016" s="707" t="s">
        <v>16070</v>
      </c>
      <c r="P1016" s="709">
        <f t="shared" si="12"/>
        <v>62.746126164849478</v>
      </c>
    </row>
    <row r="1017" spans="1:16">
      <c r="A1017" s="707">
        <v>2024</v>
      </c>
      <c r="B1017" s="707">
        <v>5</v>
      </c>
      <c r="D1017" s="707" t="s">
        <v>16106</v>
      </c>
      <c r="E1017" s="707" t="s">
        <v>171</v>
      </c>
      <c r="F1017" s="707">
        <f>VLOOKUP(E1017,'HS Code'!$L$4:$O$65,2,0)</f>
        <v>0</v>
      </c>
      <c r="G1017" s="707" t="s">
        <v>16095</v>
      </c>
      <c r="H1017" s="707" t="s">
        <v>16073</v>
      </c>
      <c r="I1017" s="707" t="s">
        <v>10899</v>
      </c>
      <c r="J1017" s="708">
        <v>1787390</v>
      </c>
      <c r="K1017" s="708">
        <v>1787390</v>
      </c>
      <c r="L1017" s="708">
        <v>105773117.90000001</v>
      </c>
      <c r="M1017" s="707" t="s">
        <v>16069</v>
      </c>
      <c r="N1017" s="707" t="s">
        <v>16070</v>
      </c>
      <c r="P1017" s="709">
        <f t="shared" si="12"/>
        <v>59.177413938759869</v>
      </c>
    </row>
    <row r="1018" spans="1:16">
      <c r="A1018" s="707">
        <v>2024</v>
      </c>
      <c r="B1018" s="707">
        <v>5</v>
      </c>
      <c r="D1018" s="707" t="s">
        <v>16071</v>
      </c>
      <c r="E1018" s="707" t="s">
        <v>80</v>
      </c>
      <c r="F1018" s="707" t="str">
        <f>VLOOKUP(E1018,'HS Code'!$L$4:$O$65,2,0)</f>
        <v>Petroleum</v>
      </c>
      <c r="G1018" s="707" t="s">
        <v>16090</v>
      </c>
      <c r="H1018" s="707" t="s">
        <v>16076</v>
      </c>
      <c r="I1018" s="707" t="s">
        <v>16077</v>
      </c>
      <c r="J1018" s="708">
        <v>8</v>
      </c>
      <c r="K1018" s="708">
        <v>8</v>
      </c>
      <c r="L1018" s="708">
        <v>39580.839999999997</v>
      </c>
      <c r="M1018" s="707" t="s">
        <v>16069</v>
      </c>
      <c r="N1018" s="707" t="s">
        <v>16070</v>
      </c>
      <c r="P1018" s="709">
        <f t="shared" si="12"/>
        <v>4947.6049999999996</v>
      </c>
    </row>
    <row r="1019" spans="1:16">
      <c r="A1019" s="707">
        <v>2024</v>
      </c>
      <c r="B1019" s="707">
        <v>5</v>
      </c>
      <c r="D1019" s="707" t="s">
        <v>16071</v>
      </c>
      <c r="E1019" s="707" t="s">
        <v>99</v>
      </c>
      <c r="F1019" s="707" t="str">
        <f>VLOOKUP(E1019,'HS Code'!$L$4:$O$65,2,0)</f>
        <v>Petroleum</v>
      </c>
      <c r="G1019" s="707" t="s">
        <v>16075</v>
      </c>
      <c r="H1019" s="707" t="s">
        <v>16076</v>
      </c>
      <c r="I1019" s="707" t="s">
        <v>16077</v>
      </c>
      <c r="J1019" s="708">
        <v>238.2</v>
      </c>
      <c r="K1019" s="708">
        <v>211.8</v>
      </c>
      <c r="L1019" s="708">
        <v>636330.19999999995</v>
      </c>
      <c r="M1019" s="707" t="s">
        <v>16069</v>
      </c>
      <c r="N1019" s="707" t="s">
        <v>16070</v>
      </c>
      <c r="P1019" s="709">
        <f t="shared" si="12"/>
        <v>2671.4114189756506</v>
      </c>
    </row>
    <row r="1020" spans="1:16">
      <c r="A1020" s="707">
        <v>2024</v>
      </c>
      <c r="B1020" s="707">
        <v>5</v>
      </c>
      <c r="D1020" s="707" t="s">
        <v>16071</v>
      </c>
      <c r="E1020" s="707" t="s">
        <v>101</v>
      </c>
      <c r="F1020" s="707" t="str">
        <f>VLOOKUP(E1020,'HS Code'!$L$4:$O$65,2,0)</f>
        <v>Petroleum</v>
      </c>
      <c r="G1020" s="707" t="s">
        <v>16078</v>
      </c>
      <c r="H1020" s="707" t="s">
        <v>16076</v>
      </c>
      <c r="I1020" s="707" t="s">
        <v>10899</v>
      </c>
      <c r="J1020" s="708">
        <v>39</v>
      </c>
      <c r="K1020" s="708">
        <v>39</v>
      </c>
      <c r="L1020" s="708">
        <v>336299.63</v>
      </c>
      <c r="M1020" s="707" t="s">
        <v>16069</v>
      </c>
      <c r="N1020" s="707" t="s">
        <v>16070</v>
      </c>
      <c r="P1020" s="709">
        <f t="shared" ref="P1020:P1083" si="13">L1020/J1020</f>
        <v>8623.0674358974356</v>
      </c>
    </row>
    <row r="1021" spans="1:16">
      <c r="A1021" s="707">
        <v>2024</v>
      </c>
      <c r="B1021" s="707">
        <v>5</v>
      </c>
      <c r="D1021" s="707" t="s">
        <v>16071</v>
      </c>
      <c r="E1021" s="707" t="s">
        <v>113</v>
      </c>
      <c r="F1021" s="707" t="str">
        <f>VLOOKUP(E1021,'HS Code'!$L$4:$O$65,2,0)</f>
        <v>Petroleum</v>
      </c>
      <c r="G1021" s="707" t="s">
        <v>16081</v>
      </c>
      <c r="H1021" s="707" t="s">
        <v>16076</v>
      </c>
      <c r="I1021" s="707" t="s">
        <v>16077</v>
      </c>
      <c r="J1021" s="708">
        <v>9651</v>
      </c>
      <c r="K1021" s="708">
        <v>7740</v>
      </c>
      <c r="L1021" s="708">
        <v>2779138.59</v>
      </c>
      <c r="M1021" s="707" t="s">
        <v>16069</v>
      </c>
      <c r="N1021" s="707" t="s">
        <v>16070</v>
      </c>
      <c r="P1021" s="709">
        <f t="shared" si="13"/>
        <v>287.96379546161018</v>
      </c>
    </row>
    <row r="1022" spans="1:16">
      <c r="A1022" s="707">
        <v>2024</v>
      </c>
      <c r="B1022" s="707">
        <v>5</v>
      </c>
      <c r="D1022" s="707" t="s">
        <v>16107</v>
      </c>
      <c r="E1022" s="707" t="s">
        <v>99</v>
      </c>
      <c r="F1022" s="707" t="str">
        <f>VLOOKUP(E1022,'HS Code'!$L$4:$O$65,2,0)</f>
        <v>Petroleum</v>
      </c>
      <c r="G1022" s="707" t="s">
        <v>16075</v>
      </c>
      <c r="H1022" s="707" t="s">
        <v>16076</v>
      </c>
      <c r="I1022" s="707" t="s">
        <v>16077</v>
      </c>
      <c r="J1022" s="708">
        <v>194</v>
      </c>
      <c r="K1022" s="708">
        <v>316.45</v>
      </c>
      <c r="L1022" s="708">
        <v>423010.51</v>
      </c>
      <c r="M1022" s="707" t="s">
        <v>16069</v>
      </c>
      <c r="N1022" s="707" t="s">
        <v>16070</v>
      </c>
      <c r="P1022" s="709">
        <f t="shared" si="13"/>
        <v>2180.4665463917527</v>
      </c>
    </row>
    <row r="1023" spans="1:16">
      <c r="A1023" s="707">
        <v>2024</v>
      </c>
      <c r="B1023" s="707">
        <v>5</v>
      </c>
      <c r="D1023" s="707" t="s">
        <v>16107</v>
      </c>
      <c r="E1023" s="707" t="s">
        <v>101</v>
      </c>
      <c r="F1023" s="707" t="str">
        <f>VLOOKUP(E1023,'HS Code'!$L$4:$O$65,2,0)</f>
        <v>Petroleum</v>
      </c>
      <c r="G1023" s="707" t="s">
        <v>16078</v>
      </c>
      <c r="H1023" s="707" t="s">
        <v>16076</v>
      </c>
      <c r="I1023" s="707" t="s">
        <v>10899</v>
      </c>
      <c r="J1023" s="708">
        <v>1</v>
      </c>
      <c r="K1023" s="708">
        <v>1</v>
      </c>
      <c r="L1023" s="708">
        <v>2507.5300000000002</v>
      </c>
      <c r="M1023" s="707" t="s">
        <v>16069</v>
      </c>
      <c r="N1023" s="707" t="s">
        <v>16070</v>
      </c>
      <c r="P1023" s="709">
        <f t="shared" si="13"/>
        <v>2507.5300000000002</v>
      </c>
    </row>
    <row r="1024" spans="1:16">
      <c r="A1024" s="707">
        <v>2024</v>
      </c>
      <c r="B1024" s="707">
        <v>5</v>
      </c>
      <c r="D1024" s="707" t="s">
        <v>16107</v>
      </c>
      <c r="E1024" s="707" t="s">
        <v>145</v>
      </c>
      <c r="F1024" s="707">
        <f>VLOOKUP(E1024,'HS Code'!$L$4:$O$65,2,0)</f>
        <v>0</v>
      </c>
      <c r="G1024" s="707" t="s">
        <v>16094</v>
      </c>
      <c r="H1024" s="707" t="s">
        <v>16073</v>
      </c>
      <c r="I1024" s="707" t="s">
        <v>10899</v>
      </c>
      <c r="J1024" s="708">
        <v>5313.52</v>
      </c>
      <c r="K1024" s="708">
        <v>5313.52</v>
      </c>
      <c r="L1024" s="708">
        <v>1100791.83</v>
      </c>
      <c r="M1024" s="707" t="s">
        <v>16069</v>
      </c>
      <c r="N1024" s="707" t="s">
        <v>16070</v>
      </c>
      <c r="P1024" s="709">
        <f t="shared" si="13"/>
        <v>207.16809760761228</v>
      </c>
    </row>
    <row r="1025" spans="1:16">
      <c r="A1025" s="707">
        <v>2024</v>
      </c>
      <c r="B1025" s="707">
        <v>5</v>
      </c>
      <c r="D1025" s="707" t="s">
        <v>16108</v>
      </c>
      <c r="E1025" s="707" t="s">
        <v>42</v>
      </c>
      <c r="F1025" s="707" t="str">
        <f>VLOOKUP(E1025,'HS Code'!$L$4:$O$65,2,0)</f>
        <v>Oils</v>
      </c>
      <c r="G1025" s="707" t="s">
        <v>16088</v>
      </c>
      <c r="H1025" s="707" t="s">
        <v>16073</v>
      </c>
      <c r="I1025" s="707" t="s">
        <v>10899</v>
      </c>
      <c r="J1025" s="708">
        <v>112309</v>
      </c>
      <c r="K1025" s="708">
        <v>112309</v>
      </c>
      <c r="L1025" s="708">
        <v>18581443.91</v>
      </c>
      <c r="M1025" s="707" t="s">
        <v>16069</v>
      </c>
      <c r="N1025" s="707" t="s">
        <v>16070</v>
      </c>
      <c r="P1025" s="709">
        <f t="shared" si="13"/>
        <v>165.4492864329662</v>
      </c>
    </row>
    <row r="1026" spans="1:16">
      <c r="A1026" s="707">
        <v>2024</v>
      </c>
      <c r="B1026" s="707">
        <v>5</v>
      </c>
      <c r="D1026" s="707" t="s">
        <v>16108</v>
      </c>
      <c r="E1026" s="707" t="s">
        <v>48</v>
      </c>
      <c r="F1026" s="707" t="str">
        <f>VLOOKUP(E1026,'HS Code'!$L$4:$O$65,2,0)</f>
        <v>Oils</v>
      </c>
      <c r="G1026" s="707" t="s">
        <v>16089</v>
      </c>
      <c r="H1026" s="707" t="s">
        <v>16073</v>
      </c>
      <c r="I1026" s="707" t="s">
        <v>10899</v>
      </c>
      <c r="J1026" s="708">
        <v>154891</v>
      </c>
      <c r="K1026" s="708">
        <v>154891</v>
      </c>
      <c r="L1026" s="708">
        <v>26567605.940000001</v>
      </c>
      <c r="M1026" s="707" t="s">
        <v>16069</v>
      </c>
      <c r="N1026" s="707" t="s">
        <v>16070</v>
      </c>
      <c r="P1026" s="709">
        <f t="shared" si="13"/>
        <v>171.52452976609359</v>
      </c>
    </row>
    <row r="1027" spans="1:16">
      <c r="A1027" s="707">
        <v>2024</v>
      </c>
      <c r="B1027" s="707">
        <v>5</v>
      </c>
      <c r="D1027" s="707" t="s">
        <v>16108</v>
      </c>
      <c r="E1027" s="707" t="s">
        <v>54</v>
      </c>
      <c r="F1027" s="707" t="str">
        <f>VLOOKUP(E1027,'HS Code'!$L$4:$O$65,2,0)</f>
        <v>Oils</v>
      </c>
      <c r="G1027" s="707" t="s">
        <v>16109</v>
      </c>
      <c r="H1027" s="707" t="s">
        <v>16073</v>
      </c>
      <c r="I1027" s="707" t="s">
        <v>10899</v>
      </c>
      <c r="J1027" s="708">
        <v>746</v>
      </c>
      <c r="K1027" s="708">
        <v>746</v>
      </c>
      <c r="L1027" s="708">
        <v>245041.36</v>
      </c>
      <c r="M1027" s="707" t="s">
        <v>16069</v>
      </c>
      <c r="N1027" s="707" t="s">
        <v>16070</v>
      </c>
      <c r="P1027" s="709">
        <f t="shared" si="13"/>
        <v>328.47367292225198</v>
      </c>
    </row>
    <row r="1028" spans="1:16">
      <c r="A1028" s="707">
        <v>2024</v>
      </c>
      <c r="B1028" s="707">
        <v>5</v>
      </c>
      <c r="D1028" s="707" t="s">
        <v>16108</v>
      </c>
      <c r="E1028" s="707" t="s">
        <v>145</v>
      </c>
      <c r="F1028" s="707">
        <f>VLOOKUP(E1028,'HS Code'!$L$4:$O$65,2,0)</f>
        <v>0</v>
      </c>
      <c r="G1028" s="707" t="s">
        <v>16094</v>
      </c>
      <c r="H1028" s="707" t="s">
        <v>16073</v>
      </c>
      <c r="I1028" s="707" t="s">
        <v>10899</v>
      </c>
      <c r="J1028" s="708">
        <v>19000</v>
      </c>
      <c r="K1028" s="708">
        <v>19000</v>
      </c>
      <c r="L1028" s="708">
        <v>4532572.08</v>
      </c>
      <c r="M1028" s="707" t="s">
        <v>16069</v>
      </c>
      <c r="N1028" s="707" t="s">
        <v>16070</v>
      </c>
      <c r="P1028" s="709">
        <f t="shared" si="13"/>
        <v>238.55642526315791</v>
      </c>
    </row>
    <row r="1029" spans="1:16">
      <c r="A1029" s="707">
        <v>2024</v>
      </c>
      <c r="B1029" s="707">
        <v>5</v>
      </c>
      <c r="D1029" s="707" t="s">
        <v>16110</v>
      </c>
      <c r="E1029" s="707" t="s">
        <v>76</v>
      </c>
      <c r="F1029" s="707" t="str">
        <f>VLOOKUP(E1029,'HS Code'!$L$4:$O$65,2,0)</f>
        <v>Petroleum</v>
      </c>
      <c r="G1029" s="707" t="s">
        <v>16099</v>
      </c>
      <c r="H1029" s="707" t="s">
        <v>16076</v>
      </c>
      <c r="I1029" s="707" t="s">
        <v>16077</v>
      </c>
      <c r="J1029" s="708">
        <v>64640</v>
      </c>
      <c r="K1029" s="708">
        <v>61440</v>
      </c>
      <c r="L1029" s="708">
        <v>9172488.9399999995</v>
      </c>
      <c r="M1029" s="707" t="s">
        <v>16069</v>
      </c>
      <c r="N1029" s="707" t="s">
        <v>16070</v>
      </c>
      <c r="P1029" s="709">
        <f t="shared" si="13"/>
        <v>141.90112840346535</v>
      </c>
    </row>
    <row r="1030" spans="1:16">
      <c r="A1030" s="707">
        <v>2024</v>
      </c>
      <c r="B1030" s="707">
        <v>5</v>
      </c>
      <c r="D1030" s="707" t="s">
        <v>16112</v>
      </c>
      <c r="E1030" s="707" t="s">
        <v>90</v>
      </c>
      <c r="F1030" s="707" t="str">
        <f>VLOOKUP(E1030,'HS Code'!$L$4:$O$65,2,0)</f>
        <v>Petroleum</v>
      </c>
      <c r="G1030" s="707" t="s">
        <v>16183</v>
      </c>
      <c r="H1030" s="707" t="s">
        <v>16076</v>
      </c>
      <c r="I1030" s="707" t="s">
        <v>16077</v>
      </c>
      <c r="J1030" s="708">
        <v>2.5</v>
      </c>
      <c r="K1030" s="708">
        <v>2.5</v>
      </c>
      <c r="L1030" s="708">
        <v>9955.5300000000007</v>
      </c>
      <c r="M1030" s="707" t="s">
        <v>16069</v>
      </c>
      <c r="N1030" s="707" t="s">
        <v>16070</v>
      </c>
      <c r="P1030" s="709">
        <f t="shared" si="13"/>
        <v>3982.2120000000004</v>
      </c>
    </row>
    <row r="1031" spans="1:16">
      <c r="A1031" s="707">
        <v>2024</v>
      </c>
      <c r="B1031" s="707">
        <v>5</v>
      </c>
      <c r="D1031" s="707" t="s">
        <v>16112</v>
      </c>
      <c r="E1031" s="707" t="s">
        <v>99</v>
      </c>
      <c r="F1031" s="707" t="str">
        <f>VLOOKUP(E1031,'HS Code'!$L$4:$O$65,2,0)</f>
        <v>Petroleum</v>
      </c>
      <c r="G1031" s="707" t="s">
        <v>16075</v>
      </c>
      <c r="H1031" s="707" t="s">
        <v>16076</v>
      </c>
      <c r="I1031" s="707" t="s">
        <v>16077</v>
      </c>
      <c r="J1031" s="708">
        <v>5894</v>
      </c>
      <c r="K1031" s="708">
        <v>5466.22</v>
      </c>
      <c r="L1031" s="708">
        <v>1188537.3400000001</v>
      </c>
      <c r="M1031" s="707" t="s">
        <v>16069</v>
      </c>
      <c r="N1031" s="707" t="s">
        <v>16070</v>
      </c>
      <c r="P1031" s="709">
        <f t="shared" si="13"/>
        <v>201.65207668815745</v>
      </c>
    </row>
    <row r="1032" spans="1:16">
      <c r="A1032" s="707">
        <v>2024</v>
      </c>
      <c r="B1032" s="707">
        <v>5</v>
      </c>
      <c r="D1032" s="707" t="s">
        <v>16112</v>
      </c>
      <c r="E1032" s="707" t="s">
        <v>113</v>
      </c>
      <c r="F1032" s="707" t="str">
        <f>VLOOKUP(E1032,'HS Code'!$L$4:$O$65,2,0)</f>
        <v>Petroleum</v>
      </c>
      <c r="G1032" s="707" t="s">
        <v>16081</v>
      </c>
      <c r="H1032" s="707" t="s">
        <v>16076</v>
      </c>
      <c r="I1032" s="707" t="s">
        <v>16077</v>
      </c>
      <c r="J1032" s="708">
        <v>1818147.78</v>
      </c>
      <c r="K1032" s="708">
        <v>1577829</v>
      </c>
      <c r="L1032" s="708">
        <v>226660706.30000001</v>
      </c>
      <c r="M1032" s="707" t="s">
        <v>16069</v>
      </c>
      <c r="N1032" s="707" t="s">
        <v>16070</v>
      </c>
      <c r="P1032" s="709">
        <f t="shared" si="13"/>
        <v>124.66572233198778</v>
      </c>
    </row>
    <row r="1033" spans="1:16">
      <c r="A1033" s="707">
        <v>2024</v>
      </c>
      <c r="B1033" s="707">
        <v>5</v>
      </c>
      <c r="D1033" s="707" t="s">
        <v>16114</v>
      </c>
      <c r="E1033" s="707" t="s">
        <v>70</v>
      </c>
      <c r="F1033" s="707" t="str">
        <f>VLOOKUP(E1033,'HS Code'!$L$4:$O$65,2,0)</f>
        <v>Petroleum</v>
      </c>
      <c r="G1033" s="707" t="s">
        <v>16115</v>
      </c>
      <c r="H1033" s="707" t="s">
        <v>16116</v>
      </c>
      <c r="I1033" s="707" t="s">
        <v>16077</v>
      </c>
      <c r="J1033" s="708">
        <v>44202.8</v>
      </c>
      <c r="K1033" s="708">
        <v>44202.8</v>
      </c>
      <c r="L1033" s="708">
        <v>11828402.99</v>
      </c>
      <c r="M1033" s="707" t="s">
        <v>16069</v>
      </c>
      <c r="N1033" s="707" t="s">
        <v>16070</v>
      </c>
      <c r="P1033" s="709">
        <f t="shared" si="13"/>
        <v>267.59397572099505</v>
      </c>
    </row>
    <row r="1034" spans="1:16">
      <c r="A1034" s="707">
        <v>2024</v>
      </c>
      <c r="B1034" s="707">
        <v>5</v>
      </c>
      <c r="D1034" s="707" t="s">
        <v>16117</v>
      </c>
      <c r="E1034" s="707" t="s">
        <v>148</v>
      </c>
      <c r="F1034" s="707">
        <f>VLOOKUP(E1034,'HS Code'!$L$4:$O$65,2,0)</f>
        <v>0</v>
      </c>
      <c r="G1034" s="707" t="s">
        <v>16082</v>
      </c>
      <c r="H1034" s="707" t="s">
        <v>16073</v>
      </c>
      <c r="I1034" s="707" t="s">
        <v>10899</v>
      </c>
      <c r="J1034" s="708">
        <v>112</v>
      </c>
      <c r="K1034" s="708">
        <v>112</v>
      </c>
      <c r="L1034" s="708">
        <v>77555.39</v>
      </c>
      <c r="M1034" s="707" t="s">
        <v>16069</v>
      </c>
      <c r="N1034" s="707" t="s">
        <v>16070</v>
      </c>
      <c r="P1034" s="709">
        <f t="shared" si="13"/>
        <v>692.45883928571425</v>
      </c>
    </row>
    <row r="1035" spans="1:16">
      <c r="A1035" s="707">
        <v>2024</v>
      </c>
      <c r="B1035" s="707">
        <v>5</v>
      </c>
      <c r="D1035" s="707" t="s">
        <v>16203</v>
      </c>
      <c r="E1035" s="707" t="s">
        <v>101</v>
      </c>
      <c r="F1035" s="707" t="str">
        <f>VLOOKUP(E1035,'HS Code'!$L$4:$O$65,2,0)</f>
        <v>Petroleum</v>
      </c>
      <c r="G1035" s="707" t="s">
        <v>16078</v>
      </c>
      <c r="H1035" s="707" t="s">
        <v>16076</v>
      </c>
      <c r="I1035" s="707" t="s">
        <v>10899</v>
      </c>
      <c r="J1035" s="708">
        <v>2.6</v>
      </c>
      <c r="K1035" s="708">
        <v>2.6</v>
      </c>
      <c r="L1035" s="708">
        <v>8665.82</v>
      </c>
      <c r="M1035" s="707" t="s">
        <v>16069</v>
      </c>
      <c r="N1035" s="707" t="s">
        <v>16070</v>
      </c>
      <c r="P1035" s="709">
        <f t="shared" si="13"/>
        <v>3333.0076923076922</v>
      </c>
    </row>
    <row r="1036" spans="1:16">
      <c r="A1036" s="707">
        <v>2024</v>
      </c>
      <c r="B1036" s="707">
        <v>5</v>
      </c>
      <c r="D1036" s="707" t="s">
        <v>16118</v>
      </c>
      <c r="E1036" s="707" t="s">
        <v>101</v>
      </c>
      <c r="F1036" s="707" t="str">
        <f>VLOOKUP(E1036,'HS Code'!$L$4:$O$65,2,0)</f>
        <v>Petroleum</v>
      </c>
      <c r="G1036" s="707" t="s">
        <v>16078</v>
      </c>
      <c r="H1036" s="707" t="s">
        <v>16076</v>
      </c>
      <c r="I1036" s="707" t="s">
        <v>10899</v>
      </c>
      <c r="J1036" s="708">
        <v>5458.2</v>
      </c>
      <c r="K1036" s="708">
        <v>5458.2</v>
      </c>
      <c r="L1036" s="708">
        <v>6813189.7599999998</v>
      </c>
      <c r="M1036" s="707" t="s">
        <v>16069</v>
      </c>
      <c r="N1036" s="707" t="s">
        <v>16070</v>
      </c>
      <c r="P1036" s="709">
        <f t="shared" si="13"/>
        <v>1248.2484628632151</v>
      </c>
    </row>
    <row r="1037" spans="1:16">
      <c r="A1037" s="707">
        <v>2024</v>
      </c>
      <c r="B1037" s="707">
        <v>5</v>
      </c>
      <c r="D1037" s="707" t="s">
        <v>16136</v>
      </c>
      <c r="E1037" s="707" t="s">
        <v>99</v>
      </c>
      <c r="F1037" s="707" t="str">
        <f>VLOOKUP(E1037,'HS Code'!$L$4:$O$65,2,0)</f>
        <v>Petroleum</v>
      </c>
      <c r="G1037" s="707" t="s">
        <v>16075</v>
      </c>
      <c r="H1037" s="707" t="s">
        <v>16076</v>
      </c>
      <c r="I1037" s="707" t="s">
        <v>16077</v>
      </c>
      <c r="J1037" s="708">
        <v>12520</v>
      </c>
      <c r="K1037" s="708">
        <v>10904</v>
      </c>
      <c r="L1037" s="708">
        <v>1216708.79</v>
      </c>
      <c r="M1037" s="707" t="s">
        <v>16069</v>
      </c>
      <c r="N1037" s="707" t="s">
        <v>16070</v>
      </c>
      <c r="P1037" s="709">
        <f t="shared" si="13"/>
        <v>97.181213258785945</v>
      </c>
    </row>
    <row r="1038" spans="1:16">
      <c r="A1038" s="707">
        <v>2024</v>
      </c>
      <c r="B1038" s="707">
        <v>5</v>
      </c>
      <c r="D1038" s="707" t="s">
        <v>16136</v>
      </c>
      <c r="E1038" s="707" t="s">
        <v>148</v>
      </c>
      <c r="F1038" s="707">
        <f>VLOOKUP(E1038,'HS Code'!$L$4:$O$65,2,0)</f>
        <v>0</v>
      </c>
      <c r="G1038" s="707" t="s">
        <v>16082</v>
      </c>
      <c r="H1038" s="707" t="s">
        <v>16073</v>
      </c>
      <c r="I1038" s="707" t="s">
        <v>10899</v>
      </c>
      <c r="J1038" s="708">
        <v>1</v>
      </c>
      <c r="K1038" s="708">
        <v>1</v>
      </c>
      <c r="L1038" s="708">
        <v>16044.25</v>
      </c>
      <c r="M1038" s="707" t="s">
        <v>16069</v>
      </c>
      <c r="N1038" s="707" t="s">
        <v>16070</v>
      </c>
      <c r="P1038" s="709">
        <f t="shared" si="13"/>
        <v>16044.25</v>
      </c>
    </row>
    <row r="1039" spans="1:16">
      <c r="A1039" s="707">
        <v>2024</v>
      </c>
      <c r="B1039" s="707">
        <v>5</v>
      </c>
      <c r="D1039" s="707" t="s">
        <v>16173</v>
      </c>
      <c r="E1039" s="707" t="s">
        <v>99</v>
      </c>
      <c r="F1039" s="707" t="str">
        <f>VLOOKUP(E1039,'HS Code'!$L$4:$O$65,2,0)</f>
        <v>Petroleum</v>
      </c>
      <c r="G1039" s="707" t="s">
        <v>16075</v>
      </c>
      <c r="H1039" s="707" t="s">
        <v>16076</v>
      </c>
      <c r="I1039" s="707" t="s">
        <v>16077</v>
      </c>
      <c r="J1039" s="708">
        <v>1672</v>
      </c>
      <c r="K1039" s="708">
        <v>1450</v>
      </c>
      <c r="L1039" s="708">
        <v>1806827.19</v>
      </c>
      <c r="M1039" s="707" t="s">
        <v>16069</v>
      </c>
      <c r="N1039" s="707" t="s">
        <v>16070</v>
      </c>
      <c r="P1039" s="709">
        <f t="shared" si="13"/>
        <v>1080.6382715311004</v>
      </c>
    </row>
    <row r="1040" spans="1:16">
      <c r="A1040" s="707">
        <v>2024</v>
      </c>
      <c r="B1040" s="707">
        <v>5</v>
      </c>
      <c r="D1040" s="707" t="s">
        <v>16120</v>
      </c>
      <c r="E1040" s="707" t="s">
        <v>88</v>
      </c>
      <c r="F1040" s="707" t="str">
        <f>VLOOKUP(E1040,'HS Code'!$L$4:$O$65,2,0)</f>
        <v>Petroleum</v>
      </c>
      <c r="G1040" s="707" t="s">
        <v>16181</v>
      </c>
      <c r="H1040" s="707" t="s">
        <v>16076</v>
      </c>
      <c r="I1040" s="707" t="s">
        <v>16077</v>
      </c>
      <c r="J1040" s="708">
        <v>75</v>
      </c>
      <c r="K1040" s="708">
        <v>75</v>
      </c>
      <c r="L1040" s="708">
        <v>46739.27</v>
      </c>
      <c r="M1040" s="707" t="s">
        <v>16069</v>
      </c>
      <c r="N1040" s="707" t="s">
        <v>16070</v>
      </c>
      <c r="P1040" s="709">
        <f t="shared" si="13"/>
        <v>623.19026666666662</v>
      </c>
    </row>
    <row r="1041" spans="1:16">
      <c r="A1041" s="707">
        <v>2024</v>
      </c>
      <c r="B1041" s="707">
        <v>5</v>
      </c>
      <c r="D1041" s="707" t="s">
        <v>16120</v>
      </c>
      <c r="E1041" s="707" t="s">
        <v>101</v>
      </c>
      <c r="F1041" s="707" t="str">
        <f>VLOOKUP(E1041,'HS Code'!$L$4:$O$65,2,0)</f>
        <v>Petroleum</v>
      </c>
      <c r="G1041" s="707" t="s">
        <v>16078</v>
      </c>
      <c r="H1041" s="707" t="s">
        <v>16076</v>
      </c>
      <c r="I1041" s="707" t="s">
        <v>10899</v>
      </c>
      <c r="J1041" s="708">
        <v>10060</v>
      </c>
      <c r="K1041" s="708">
        <v>10060</v>
      </c>
      <c r="L1041" s="708">
        <v>6340475.3499999996</v>
      </c>
      <c r="M1041" s="707" t="s">
        <v>16069</v>
      </c>
      <c r="N1041" s="707" t="s">
        <v>16070</v>
      </c>
      <c r="P1041" s="709">
        <f t="shared" si="13"/>
        <v>630.2659393638171</v>
      </c>
    </row>
    <row r="1042" spans="1:16">
      <c r="A1042" s="707">
        <v>2024</v>
      </c>
      <c r="B1042" s="707">
        <v>5</v>
      </c>
      <c r="D1042" s="707" t="s">
        <v>16120</v>
      </c>
      <c r="E1042" s="707" t="s">
        <v>148</v>
      </c>
      <c r="F1042" s="707">
        <f>VLOOKUP(E1042,'HS Code'!$L$4:$O$65,2,0)</f>
        <v>0</v>
      </c>
      <c r="G1042" s="707" t="s">
        <v>16082</v>
      </c>
      <c r="H1042" s="707" t="s">
        <v>16073</v>
      </c>
      <c r="I1042" s="707" t="s">
        <v>10899</v>
      </c>
      <c r="J1042" s="708">
        <v>55000</v>
      </c>
      <c r="K1042" s="708">
        <v>55000</v>
      </c>
      <c r="L1042" s="708">
        <v>8396349.1999999993</v>
      </c>
      <c r="M1042" s="707" t="s">
        <v>16069</v>
      </c>
      <c r="N1042" s="707" t="s">
        <v>16070</v>
      </c>
      <c r="P1042" s="709">
        <f t="shared" si="13"/>
        <v>152.66089454545454</v>
      </c>
    </row>
    <row r="1043" spans="1:16">
      <c r="A1043" s="707">
        <v>2024</v>
      </c>
      <c r="B1043" s="707">
        <v>5</v>
      </c>
      <c r="D1043" s="707" t="s">
        <v>16186</v>
      </c>
      <c r="E1043" s="707" t="s">
        <v>28</v>
      </c>
      <c r="F1043" s="707" t="str">
        <f>VLOOKUP(E1043,'HS Code'!$L$4:$O$65,2,0)</f>
        <v>Coal and Coke</v>
      </c>
      <c r="G1043" s="707" t="s">
        <v>16143</v>
      </c>
      <c r="H1043" s="707" t="s">
        <v>16126</v>
      </c>
      <c r="I1043" s="707" t="s">
        <v>10899</v>
      </c>
      <c r="J1043" s="708">
        <v>41</v>
      </c>
      <c r="K1043" s="708">
        <v>41</v>
      </c>
      <c r="L1043" s="708">
        <v>2637.02</v>
      </c>
      <c r="M1043" s="707" t="s">
        <v>16069</v>
      </c>
      <c r="N1043" s="707" t="s">
        <v>16070</v>
      </c>
      <c r="P1043" s="709">
        <f t="shared" si="13"/>
        <v>64.317560975609751</v>
      </c>
    </row>
    <row r="1044" spans="1:16">
      <c r="A1044" s="707">
        <v>2024</v>
      </c>
      <c r="B1044" s="707">
        <v>5</v>
      </c>
      <c r="D1044" s="707" t="s">
        <v>16186</v>
      </c>
      <c r="E1044" s="707" t="s">
        <v>42</v>
      </c>
      <c r="F1044" s="707" t="str">
        <f>VLOOKUP(E1044,'HS Code'!$L$4:$O$65,2,0)</f>
        <v>Oils</v>
      </c>
      <c r="G1044" s="707" t="s">
        <v>16088</v>
      </c>
      <c r="H1044" s="707" t="s">
        <v>16073</v>
      </c>
      <c r="I1044" s="707" t="s">
        <v>10899</v>
      </c>
      <c r="J1044" s="708">
        <v>23760</v>
      </c>
      <c r="K1044" s="708">
        <v>23760</v>
      </c>
      <c r="L1044" s="708">
        <v>4098885.7</v>
      </c>
      <c r="M1044" s="707" t="s">
        <v>16069</v>
      </c>
      <c r="N1044" s="707" t="s">
        <v>16070</v>
      </c>
      <c r="P1044" s="709">
        <f t="shared" si="13"/>
        <v>172.51202441077442</v>
      </c>
    </row>
    <row r="1045" spans="1:16">
      <c r="A1045" s="707">
        <v>2024</v>
      </c>
      <c r="B1045" s="707">
        <v>5</v>
      </c>
      <c r="D1045" s="707" t="s">
        <v>16121</v>
      </c>
      <c r="E1045" s="707" t="s">
        <v>22</v>
      </c>
      <c r="F1045" s="707" t="str">
        <f>VLOOKUP(E1045,'HS Code'!$L$4:$O$65,2,0)</f>
        <v>Coal and Coke</v>
      </c>
      <c r="G1045" s="707" t="s">
        <v>16125</v>
      </c>
      <c r="H1045" s="707" t="s">
        <v>16126</v>
      </c>
      <c r="I1045" s="707" t="s">
        <v>10899</v>
      </c>
      <c r="J1045" s="708">
        <v>30000</v>
      </c>
      <c r="K1045" s="708">
        <v>30000</v>
      </c>
      <c r="L1045" s="708">
        <v>176483.88</v>
      </c>
      <c r="M1045" s="707" t="s">
        <v>16069</v>
      </c>
      <c r="N1045" s="707" t="s">
        <v>16070</v>
      </c>
      <c r="P1045" s="709">
        <f t="shared" si="13"/>
        <v>5.8827959999999999</v>
      </c>
    </row>
    <row r="1046" spans="1:16">
      <c r="A1046" s="707">
        <v>2024</v>
      </c>
      <c r="B1046" s="707">
        <v>5</v>
      </c>
      <c r="D1046" s="707" t="s">
        <v>16121</v>
      </c>
      <c r="E1046" s="707" t="s">
        <v>130</v>
      </c>
      <c r="F1046" s="707">
        <f>VLOOKUP(E1046,'HS Code'!$L$4:$O$65,2,0)</f>
        <v>0</v>
      </c>
      <c r="G1046" s="707" t="s">
        <v>16093</v>
      </c>
      <c r="H1046" s="707" t="s">
        <v>16076</v>
      </c>
      <c r="I1046" s="707" t="s">
        <v>10899</v>
      </c>
      <c r="J1046" s="708">
        <v>264000</v>
      </c>
      <c r="K1046" s="708">
        <v>264000</v>
      </c>
      <c r="L1046" s="708">
        <v>27969579.120000001</v>
      </c>
      <c r="M1046" s="707" t="s">
        <v>16069</v>
      </c>
      <c r="N1046" s="707" t="s">
        <v>16070</v>
      </c>
      <c r="P1046" s="709">
        <f t="shared" si="13"/>
        <v>105.94537545454546</v>
      </c>
    </row>
    <row r="1047" spans="1:16">
      <c r="A1047" s="707">
        <v>2024</v>
      </c>
      <c r="B1047" s="707">
        <v>5</v>
      </c>
      <c r="D1047" s="707" t="s">
        <v>16122</v>
      </c>
      <c r="E1047" s="707" t="s">
        <v>99</v>
      </c>
      <c r="F1047" s="707" t="str">
        <f>VLOOKUP(E1047,'HS Code'!$L$4:$O$65,2,0)</f>
        <v>Petroleum</v>
      </c>
      <c r="G1047" s="707" t="s">
        <v>16075</v>
      </c>
      <c r="H1047" s="707" t="s">
        <v>16076</v>
      </c>
      <c r="I1047" s="707" t="s">
        <v>16077</v>
      </c>
      <c r="J1047" s="708">
        <v>29</v>
      </c>
      <c r="K1047" s="708">
        <v>15</v>
      </c>
      <c r="L1047" s="708">
        <v>152025.64000000001</v>
      </c>
      <c r="M1047" s="707" t="s">
        <v>16069</v>
      </c>
      <c r="N1047" s="707" t="s">
        <v>16070</v>
      </c>
      <c r="P1047" s="709">
        <f t="shared" si="13"/>
        <v>5242.2634482758622</v>
      </c>
    </row>
    <row r="1048" spans="1:16">
      <c r="A1048" s="707">
        <v>2024</v>
      </c>
      <c r="B1048" s="707">
        <v>5</v>
      </c>
      <c r="D1048" s="707" t="s">
        <v>16122</v>
      </c>
      <c r="E1048" s="707" t="s">
        <v>101</v>
      </c>
      <c r="F1048" s="707" t="str">
        <f>VLOOKUP(E1048,'HS Code'!$L$4:$O$65,2,0)</f>
        <v>Petroleum</v>
      </c>
      <c r="G1048" s="707" t="s">
        <v>16078</v>
      </c>
      <c r="H1048" s="707" t="s">
        <v>16076</v>
      </c>
      <c r="I1048" s="707" t="s">
        <v>10899</v>
      </c>
      <c r="J1048" s="708">
        <v>20.85</v>
      </c>
      <c r="K1048" s="708">
        <v>20.85</v>
      </c>
      <c r="L1048" s="708">
        <v>54970.81</v>
      </c>
      <c r="M1048" s="707" t="s">
        <v>16069</v>
      </c>
      <c r="N1048" s="707" t="s">
        <v>16070</v>
      </c>
      <c r="P1048" s="709">
        <f t="shared" si="13"/>
        <v>2636.4896882494004</v>
      </c>
    </row>
    <row r="1049" spans="1:16">
      <c r="A1049" s="707">
        <v>2024</v>
      </c>
      <c r="B1049" s="707">
        <v>5</v>
      </c>
      <c r="D1049" s="707" t="s">
        <v>16122</v>
      </c>
      <c r="E1049" s="707" t="s">
        <v>109</v>
      </c>
      <c r="F1049" s="707" t="str">
        <f>VLOOKUP(E1049,'HS Code'!$L$4:$O$65,2,0)</f>
        <v>Petroleum</v>
      </c>
      <c r="G1049" s="707" t="s">
        <v>16079</v>
      </c>
      <c r="H1049" s="707" t="s">
        <v>16076</v>
      </c>
      <c r="I1049" s="707" t="s">
        <v>16077</v>
      </c>
      <c r="J1049" s="708">
        <v>22560</v>
      </c>
      <c r="K1049" s="708">
        <v>20466.07</v>
      </c>
      <c r="L1049" s="708">
        <v>1864092.15</v>
      </c>
      <c r="M1049" s="707" t="s">
        <v>16069</v>
      </c>
      <c r="N1049" s="707" t="s">
        <v>16070</v>
      </c>
      <c r="P1049" s="709">
        <f t="shared" si="13"/>
        <v>82.628198138297861</v>
      </c>
    </row>
    <row r="1050" spans="1:16">
      <c r="A1050" s="707">
        <v>2024</v>
      </c>
      <c r="B1050" s="707">
        <v>5</v>
      </c>
      <c r="D1050" s="707" t="s">
        <v>16122</v>
      </c>
      <c r="E1050" s="707" t="s">
        <v>113</v>
      </c>
      <c r="F1050" s="707" t="str">
        <f>VLOOKUP(E1050,'HS Code'!$L$4:$O$65,2,0)</f>
        <v>Petroleum</v>
      </c>
      <c r="G1050" s="707" t="s">
        <v>16081</v>
      </c>
      <c r="H1050" s="707" t="s">
        <v>16076</v>
      </c>
      <c r="I1050" s="707" t="s">
        <v>16077</v>
      </c>
      <c r="J1050" s="708">
        <v>35.14</v>
      </c>
      <c r="K1050" s="708">
        <v>35.14</v>
      </c>
      <c r="L1050" s="708">
        <v>71658.25</v>
      </c>
      <c r="M1050" s="707" t="s">
        <v>16069</v>
      </c>
      <c r="N1050" s="707" t="s">
        <v>16070</v>
      </c>
      <c r="P1050" s="709">
        <f t="shared" si="13"/>
        <v>2039.221684689812</v>
      </c>
    </row>
    <row r="1051" spans="1:16">
      <c r="A1051" s="707">
        <v>2024</v>
      </c>
      <c r="B1051" s="707">
        <v>5</v>
      </c>
      <c r="D1051" s="707" t="s">
        <v>16122</v>
      </c>
      <c r="E1051" s="707" t="s">
        <v>130</v>
      </c>
      <c r="F1051" s="707">
        <f>VLOOKUP(E1051,'HS Code'!$L$4:$O$65,2,0)</f>
        <v>0</v>
      </c>
      <c r="G1051" s="707" t="s">
        <v>16093</v>
      </c>
      <c r="H1051" s="707" t="s">
        <v>16076</v>
      </c>
      <c r="I1051" s="707" t="s">
        <v>10899</v>
      </c>
      <c r="J1051" s="708">
        <v>12716000</v>
      </c>
      <c r="K1051" s="708">
        <v>12716000</v>
      </c>
      <c r="L1051" s="708">
        <v>1337523765.75999</v>
      </c>
      <c r="M1051" s="707" t="s">
        <v>16069</v>
      </c>
      <c r="N1051" s="707" t="s">
        <v>16070</v>
      </c>
      <c r="P1051" s="709">
        <f t="shared" si="13"/>
        <v>105.18431627555756</v>
      </c>
    </row>
    <row r="1052" spans="1:16">
      <c r="A1052" s="707">
        <v>2024</v>
      </c>
      <c r="B1052" s="707">
        <v>5</v>
      </c>
      <c r="D1052" s="707" t="s">
        <v>16124</v>
      </c>
      <c r="E1052" s="707" t="s">
        <v>22</v>
      </c>
      <c r="F1052" s="707" t="str">
        <f>VLOOKUP(E1052,'HS Code'!$L$4:$O$65,2,0)</f>
        <v>Coal and Coke</v>
      </c>
      <c r="G1052" s="707" t="s">
        <v>16125</v>
      </c>
      <c r="H1052" s="707" t="s">
        <v>16126</v>
      </c>
      <c r="I1052" s="707" t="s">
        <v>10899</v>
      </c>
      <c r="J1052" s="708">
        <v>142800000</v>
      </c>
      <c r="K1052" s="708">
        <v>142800000</v>
      </c>
      <c r="L1052" s="708">
        <v>2207083629</v>
      </c>
      <c r="M1052" s="707" t="s">
        <v>16069</v>
      </c>
      <c r="N1052" s="707" t="s">
        <v>16070</v>
      </c>
      <c r="P1052" s="709">
        <f t="shared" si="13"/>
        <v>15.455767710084034</v>
      </c>
    </row>
    <row r="1053" spans="1:16">
      <c r="A1053" s="707">
        <v>2024</v>
      </c>
      <c r="B1053" s="707">
        <v>5</v>
      </c>
      <c r="D1053" s="707" t="s">
        <v>16124</v>
      </c>
      <c r="E1053" s="707" t="s">
        <v>99</v>
      </c>
      <c r="F1053" s="707" t="str">
        <f>VLOOKUP(E1053,'HS Code'!$L$4:$O$65,2,0)</f>
        <v>Petroleum</v>
      </c>
      <c r="G1053" s="707" t="s">
        <v>16075</v>
      </c>
      <c r="H1053" s="707" t="s">
        <v>16076</v>
      </c>
      <c r="I1053" s="707" t="s">
        <v>16077</v>
      </c>
      <c r="J1053" s="708">
        <v>7141</v>
      </c>
      <c r="K1053" s="708">
        <v>9970</v>
      </c>
      <c r="L1053" s="708">
        <v>6061715.0300000003</v>
      </c>
      <c r="M1053" s="707" t="s">
        <v>16069</v>
      </c>
      <c r="N1053" s="707" t="s">
        <v>16070</v>
      </c>
      <c r="P1053" s="709">
        <f t="shared" si="13"/>
        <v>848.86080801008268</v>
      </c>
    </row>
    <row r="1054" spans="1:16">
      <c r="A1054" s="707">
        <v>2024</v>
      </c>
      <c r="B1054" s="707">
        <v>5</v>
      </c>
      <c r="D1054" s="707" t="s">
        <v>16124</v>
      </c>
      <c r="E1054" s="707" t="s">
        <v>101</v>
      </c>
      <c r="F1054" s="707" t="str">
        <f>VLOOKUP(E1054,'HS Code'!$L$4:$O$65,2,0)</f>
        <v>Petroleum</v>
      </c>
      <c r="G1054" s="707" t="s">
        <v>16078</v>
      </c>
      <c r="H1054" s="707" t="s">
        <v>16076</v>
      </c>
      <c r="I1054" s="707" t="s">
        <v>10899</v>
      </c>
      <c r="J1054" s="708">
        <v>6718</v>
      </c>
      <c r="K1054" s="708">
        <v>6718</v>
      </c>
      <c r="L1054" s="708">
        <v>4376728.21</v>
      </c>
      <c r="M1054" s="707" t="s">
        <v>16069</v>
      </c>
      <c r="N1054" s="707" t="s">
        <v>16070</v>
      </c>
      <c r="P1054" s="709">
        <f t="shared" si="13"/>
        <v>651.49273742185176</v>
      </c>
    </row>
    <row r="1055" spans="1:16">
      <c r="A1055" s="707">
        <v>2024</v>
      </c>
      <c r="B1055" s="707">
        <v>5</v>
      </c>
      <c r="D1055" s="707" t="s">
        <v>16124</v>
      </c>
      <c r="E1055" s="707" t="s">
        <v>109</v>
      </c>
      <c r="F1055" s="707" t="str">
        <f>VLOOKUP(E1055,'HS Code'!$L$4:$O$65,2,0)</f>
        <v>Petroleum</v>
      </c>
      <c r="G1055" s="707" t="s">
        <v>16079</v>
      </c>
      <c r="H1055" s="707" t="s">
        <v>16076</v>
      </c>
      <c r="I1055" s="707" t="s">
        <v>16077</v>
      </c>
      <c r="J1055" s="708">
        <v>1579</v>
      </c>
      <c r="K1055" s="708">
        <v>2386</v>
      </c>
      <c r="L1055" s="708">
        <v>849152.72</v>
      </c>
      <c r="M1055" s="707" t="s">
        <v>16069</v>
      </c>
      <c r="N1055" s="707" t="s">
        <v>16070</v>
      </c>
      <c r="P1055" s="709">
        <f t="shared" si="13"/>
        <v>537.77879670677646</v>
      </c>
    </row>
    <row r="1056" spans="1:16">
      <c r="A1056" s="707">
        <v>2024</v>
      </c>
      <c r="B1056" s="707">
        <v>5</v>
      </c>
      <c r="D1056" s="707" t="s">
        <v>16124</v>
      </c>
      <c r="E1056" s="707" t="s">
        <v>113</v>
      </c>
      <c r="F1056" s="707" t="str">
        <f>VLOOKUP(E1056,'HS Code'!$L$4:$O$65,2,0)</f>
        <v>Petroleum</v>
      </c>
      <c r="G1056" s="707" t="s">
        <v>16081</v>
      </c>
      <c r="H1056" s="707" t="s">
        <v>16076</v>
      </c>
      <c r="I1056" s="707" t="s">
        <v>16077</v>
      </c>
      <c r="J1056" s="708">
        <v>186</v>
      </c>
      <c r="K1056" s="708">
        <v>185</v>
      </c>
      <c r="L1056" s="708">
        <v>117419.62</v>
      </c>
      <c r="M1056" s="707" t="s">
        <v>16069</v>
      </c>
      <c r="N1056" s="707" t="s">
        <v>16070</v>
      </c>
      <c r="P1056" s="709">
        <f t="shared" si="13"/>
        <v>631.28827956989244</v>
      </c>
    </row>
    <row r="1057" spans="1:16">
      <c r="A1057" s="707">
        <v>2024</v>
      </c>
      <c r="B1057" s="707">
        <v>5</v>
      </c>
      <c r="D1057" s="707" t="s">
        <v>16112</v>
      </c>
      <c r="E1057" s="707" t="s">
        <v>99</v>
      </c>
      <c r="F1057" s="707" t="str">
        <f>VLOOKUP(E1057,'HS Code'!$L$4:$O$65,2,0)</f>
        <v>Petroleum</v>
      </c>
      <c r="G1057" s="707" t="s">
        <v>16075</v>
      </c>
      <c r="H1057" s="707" t="s">
        <v>16076</v>
      </c>
      <c r="I1057" s="707" t="s">
        <v>16077</v>
      </c>
      <c r="J1057" s="708">
        <v>2</v>
      </c>
      <c r="K1057" s="708">
        <v>2</v>
      </c>
      <c r="L1057" s="708">
        <v>62502.17</v>
      </c>
      <c r="M1057" s="707" t="s">
        <v>16069</v>
      </c>
      <c r="N1057" s="707" t="s">
        <v>16070</v>
      </c>
      <c r="P1057" s="709">
        <f t="shared" si="13"/>
        <v>31251.084999999999</v>
      </c>
    </row>
    <row r="1058" spans="1:16">
      <c r="A1058" s="707">
        <v>2024</v>
      </c>
      <c r="B1058" s="707">
        <v>5</v>
      </c>
      <c r="D1058" s="707" t="s">
        <v>16108</v>
      </c>
      <c r="E1058" s="707" t="s">
        <v>130</v>
      </c>
      <c r="F1058" s="707">
        <f>VLOOKUP(E1058,'HS Code'!$L$4:$O$65,2,0)</f>
        <v>0</v>
      </c>
      <c r="G1058" s="707" t="s">
        <v>16093</v>
      </c>
      <c r="H1058" s="707" t="s">
        <v>16076</v>
      </c>
      <c r="I1058" s="707" t="s">
        <v>10899</v>
      </c>
      <c r="J1058" s="708">
        <v>9876.4</v>
      </c>
      <c r="K1058" s="708">
        <v>9876.4</v>
      </c>
      <c r="L1058" s="708">
        <v>2716552.47</v>
      </c>
      <c r="M1058" s="707" t="s">
        <v>16069</v>
      </c>
      <c r="N1058" s="707" t="s">
        <v>16070</v>
      </c>
      <c r="P1058" s="709">
        <f t="shared" si="13"/>
        <v>275.05492588392536</v>
      </c>
    </row>
    <row r="1059" spans="1:16">
      <c r="A1059" s="707">
        <v>2024</v>
      </c>
      <c r="B1059" s="707">
        <v>5</v>
      </c>
      <c r="D1059" s="707" t="s">
        <v>16121</v>
      </c>
      <c r="E1059" s="707" t="s">
        <v>19</v>
      </c>
      <c r="F1059" s="707" t="str">
        <f>VLOOKUP(E1059,'HS Code'!$L$4:$O$65,2,0)</f>
        <v>Coal and Coke</v>
      </c>
      <c r="G1059" s="707" t="s">
        <v>16187</v>
      </c>
      <c r="H1059" s="707" t="s">
        <v>16126</v>
      </c>
      <c r="I1059" s="707" t="s">
        <v>10899</v>
      </c>
      <c r="J1059" s="708">
        <v>1306850</v>
      </c>
      <c r="K1059" s="708">
        <v>1306850</v>
      </c>
      <c r="L1059" s="708">
        <v>7751282.0700000003</v>
      </c>
      <c r="M1059" s="707" t="s">
        <v>16069</v>
      </c>
      <c r="N1059" s="707" t="s">
        <v>16070</v>
      </c>
      <c r="P1059" s="709">
        <f t="shared" si="13"/>
        <v>5.9312714313042818</v>
      </c>
    </row>
    <row r="1060" spans="1:16">
      <c r="A1060" s="707">
        <v>2024</v>
      </c>
      <c r="B1060" s="707">
        <v>5</v>
      </c>
      <c r="D1060" s="707" t="s">
        <v>16121</v>
      </c>
      <c r="E1060" s="707" t="s">
        <v>22</v>
      </c>
      <c r="F1060" s="707" t="str">
        <f>VLOOKUP(E1060,'HS Code'!$L$4:$O$65,2,0)</f>
        <v>Coal and Coke</v>
      </c>
      <c r="G1060" s="707" t="s">
        <v>16125</v>
      </c>
      <c r="H1060" s="707" t="s">
        <v>16126</v>
      </c>
      <c r="I1060" s="707" t="s">
        <v>10899</v>
      </c>
      <c r="J1060" s="708">
        <v>68615629</v>
      </c>
      <c r="K1060" s="708">
        <v>68615629</v>
      </c>
      <c r="L1060" s="708">
        <v>411504431.86999798</v>
      </c>
      <c r="M1060" s="707" t="s">
        <v>16069</v>
      </c>
      <c r="N1060" s="707" t="s">
        <v>16070</v>
      </c>
      <c r="P1060" s="709">
        <f t="shared" si="13"/>
        <v>5.9972405393237445</v>
      </c>
    </row>
    <row r="1061" spans="1:16">
      <c r="A1061" s="707">
        <v>2024</v>
      </c>
      <c r="B1061" s="707">
        <v>5</v>
      </c>
      <c r="D1061" s="707" t="s">
        <v>16121</v>
      </c>
      <c r="E1061" s="707" t="s">
        <v>99</v>
      </c>
      <c r="F1061" s="707" t="str">
        <f>VLOOKUP(E1061,'HS Code'!$L$4:$O$65,2,0)</f>
        <v>Petroleum</v>
      </c>
      <c r="G1061" s="707" t="s">
        <v>16075</v>
      </c>
      <c r="H1061" s="707" t="s">
        <v>16076</v>
      </c>
      <c r="I1061" s="707" t="s">
        <v>16077</v>
      </c>
      <c r="J1061" s="708">
        <v>25992</v>
      </c>
      <c r="K1061" s="708">
        <v>25992</v>
      </c>
      <c r="L1061" s="708">
        <v>5801443.8399999999</v>
      </c>
      <c r="M1061" s="707" t="s">
        <v>16069</v>
      </c>
      <c r="N1061" s="707" t="s">
        <v>16070</v>
      </c>
      <c r="P1061" s="709">
        <f t="shared" si="13"/>
        <v>223.20113265620191</v>
      </c>
    </row>
    <row r="1062" spans="1:16">
      <c r="A1062" s="707">
        <v>2024</v>
      </c>
      <c r="B1062" s="707">
        <v>5</v>
      </c>
      <c r="D1062" s="707" t="s">
        <v>16121</v>
      </c>
      <c r="E1062" s="707" t="s">
        <v>142</v>
      </c>
      <c r="F1062" s="707">
        <f>VLOOKUP(E1062,'HS Code'!$L$4:$O$65,2,0)</f>
        <v>0</v>
      </c>
      <c r="G1062" s="707" t="s">
        <v>16141</v>
      </c>
      <c r="H1062" s="707" t="s">
        <v>16073</v>
      </c>
      <c r="I1062" s="707" t="s">
        <v>10899</v>
      </c>
      <c r="J1062" s="708">
        <v>7550</v>
      </c>
      <c r="K1062" s="708">
        <v>7550</v>
      </c>
      <c r="L1062" s="708">
        <v>2034290.96</v>
      </c>
      <c r="M1062" s="707" t="s">
        <v>16069</v>
      </c>
      <c r="N1062" s="707" t="s">
        <v>16070</v>
      </c>
      <c r="P1062" s="709">
        <f t="shared" si="13"/>
        <v>269.44251125827816</v>
      </c>
    </row>
    <row r="1063" spans="1:16">
      <c r="A1063" s="707">
        <v>2024</v>
      </c>
      <c r="B1063" s="707">
        <v>5</v>
      </c>
      <c r="D1063" s="707" t="s">
        <v>16129</v>
      </c>
      <c r="E1063" s="707" t="s">
        <v>31</v>
      </c>
      <c r="F1063" s="707" t="str">
        <f>VLOOKUP(E1063,'HS Code'!$L$4:$O$65,2,0)</f>
        <v>Coal and Coke</v>
      </c>
      <c r="G1063" s="707" t="s">
        <v>16087</v>
      </c>
      <c r="H1063" s="707" t="s">
        <v>16076</v>
      </c>
      <c r="I1063" s="707" t="s">
        <v>10899</v>
      </c>
      <c r="J1063" s="708">
        <v>1846500</v>
      </c>
      <c r="K1063" s="708">
        <v>1846500</v>
      </c>
      <c r="L1063" s="708">
        <v>4165193.5</v>
      </c>
      <c r="M1063" s="707" t="s">
        <v>16069</v>
      </c>
      <c r="N1063" s="707" t="s">
        <v>16070</v>
      </c>
      <c r="P1063" s="709">
        <f t="shared" si="13"/>
        <v>2.2557235310046031</v>
      </c>
    </row>
    <row r="1064" spans="1:16">
      <c r="A1064" s="707">
        <v>2024</v>
      </c>
      <c r="B1064" s="707">
        <v>5</v>
      </c>
      <c r="D1064" s="707" t="s">
        <v>16129</v>
      </c>
      <c r="E1064" s="707" t="s">
        <v>99</v>
      </c>
      <c r="F1064" s="707" t="str">
        <f>VLOOKUP(E1064,'HS Code'!$L$4:$O$65,2,0)</f>
        <v>Petroleum</v>
      </c>
      <c r="G1064" s="707" t="s">
        <v>16075</v>
      </c>
      <c r="H1064" s="707" t="s">
        <v>16076</v>
      </c>
      <c r="I1064" s="707" t="s">
        <v>16077</v>
      </c>
      <c r="J1064" s="708">
        <v>51616</v>
      </c>
      <c r="K1064" s="708">
        <v>51616</v>
      </c>
      <c r="L1064" s="708">
        <v>11014587.439999999</v>
      </c>
      <c r="M1064" s="707" t="s">
        <v>16069</v>
      </c>
      <c r="N1064" s="707" t="s">
        <v>16070</v>
      </c>
      <c r="P1064" s="709">
        <f t="shared" si="13"/>
        <v>213.39482796032237</v>
      </c>
    </row>
    <row r="1065" spans="1:16">
      <c r="A1065" s="707">
        <v>2024</v>
      </c>
      <c r="B1065" s="707">
        <v>5</v>
      </c>
      <c r="D1065" s="707" t="s">
        <v>16074</v>
      </c>
      <c r="E1065" s="707" t="s">
        <v>68</v>
      </c>
      <c r="F1065" s="707" t="str">
        <f>VLOOKUP(E1065,'HS Code'!$L$4:$O$65,2,0)</f>
        <v>Petroleum</v>
      </c>
      <c r="G1065" s="707" t="s">
        <v>16130</v>
      </c>
      <c r="H1065" s="707" t="s">
        <v>16116</v>
      </c>
      <c r="I1065" s="707" t="s">
        <v>16077</v>
      </c>
      <c r="J1065" s="708">
        <v>5873629</v>
      </c>
      <c r="K1065" s="708">
        <v>4356818</v>
      </c>
      <c r="L1065" s="708">
        <v>613043253.73000002</v>
      </c>
      <c r="M1065" s="707" t="s">
        <v>16069</v>
      </c>
      <c r="N1065" s="707" t="s">
        <v>16070</v>
      </c>
      <c r="P1065" s="709">
        <f t="shared" si="13"/>
        <v>104.37214433019179</v>
      </c>
    </row>
    <row r="1066" spans="1:16">
      <c r="A1066" s="707">
        <v>2024</v>
      </c>
      <c r="B1066" s="707">
        <v>5</v>
      </c>
      <c r="D1066" s="707" t="s">
        <v>16074</v>
      </c>
      <c r="E1066" s="707" t="s">
        <v>83</v>
      </c>
      <c r="F1066" s="707" t="str">
        <f>VLOOKUP(E1066,'HS Code'!$L$4:$O$65,2,0)</f>
        <v>Petroleum</v>
      </c>
      <c r="G1066" s="707" t="s">
        <v>16131</v>
      </c>
      <c r="H1066" s="707" t="s">
        <v>16076</v>
      </c>
      <c r="I1066" s="707" t="s">
        <v>16077</v>
      </c>
      <c r="J1066" s="708">
        <v>26042</v>
      </c>
      <c r="K1066" s="708">
        <v>20323</v>
      </c>
      <c r="L1066" s="708">
        <v>2450560</v>
      </c>
      <c r="M1066" s="707" t="s">
        <v>16069</v>
      </c>
      <c r="N1066" s="707" t="s">
        <v>16070</v>
      </c>
      <c r="P1066" s="709">
        <f t="shared" si="13"/>
        <v>94.100299516166189</v>
      </c>
    </row>
    <row r="1067" spans="1:16">
      <c r="A1067" s="707">
        <v>2024</v>
      </c>
      <c r="B1067" s="707">
        <v>5</v>
      </c>
      <c r="D1067" s="707" t="s">
        <v>16074</v>
      </c>
      <c r="E1067" s="707" t="s">
        <v>85</v>
      </c>
      <c r="F1067" s="707" t="str">
        <f>VLOOKUP(E1067,'HS Code'!$L$4:$O$65,2,0)</f>
        <v>Petroleum</v>
      </c>
      <c r="G1067" s="707" t="s">
        <v>16091</v>
      </c>
      <c r="H1067" s="707" t="s">
        <v>16076</v>
      </c>
      <c r="I1067" s="707" t="s">
        <v>16077</v>
      </c>
      <c r="J1067" s="708">
        <v>66103</v>
      </c>
      <c r="K1067" s="708">
        <v>51682</v>
      </c>
      <c r="L1067" s="708">
        <v>6400574.4299999997</v>
      </c>
      <c r="M1067" s="707" t="s">
        <v>16069</v>
      </c>
      <c r="N1067" s="707" t="s">
        <v>16070</v>
      </c>
      <c r="P1067" s="709">
        <f t="shared" si="13"/>
        <v>96.827291197071233</v>
      </c>
    </row>
    <row r="1068" spans="1:16">
      <c r="A1068" s="707">
        <v>2024</v>
      </c>
      <c r="B1068" s="707">
        <v>5</v>
      </c>
      <c r="D1068" s="707" t="s">
        <v>16074</v>
      </c>
      <c r="E1068" s="707" t="s">
        <v>87</v>
      </c>
      <c r="F1068" s="707" t="str">
        <f>VLOOKUP(E1068,'HS Code'!$L$4:$O$65,2,0)</f>
        <v>Petroleum</v>
      </c>
      <c r="G1068" s="707" t="s">
        <v>16132</v>
      </c>
      <c r="H1068" s="707" t="s">
        <v>16076</v>
      </c>
      <c r="I1068" s="707" t="s">
        <v>16077</v>
      </c>
      <c r="J1068" s="708">
        <v>5420826</v>
      </c>
      <c r="K1068" s="708">
        <v>4491342</v>
      </c>
      <c r="L1068" s="708">
        <v>521030093.04000002</v>
      </c>
      <c r="M1068" s="707" t="s">
        <v>16069</v>
      </c>
      <c r="N1068" s="707" t="s">
        <v>16070</v>
      </c>
      <c r="P1068" s="709">
        <f t="shared" si="13"/>
        <v>96.116365483784207</v>
      </c>
    </row>
    <row r="1069" spans="1:16">
      <c r="A1069" s="707">
        <v>2024</v>
      </c>
      <c r="B1069" s="707">
        <v>5</v>
      </c>
      <c r="D1069" s="707" t="s">
        <v>16074</v>
      </c>
      <c r="E1069" s="707" t="s">
        <v>92</v>
      </c>
      <c r="F1069" s="707" t="str">
        <f>VLOOKUP(E1069,'HS Code'!$L$4:$O$65,2,0)</f>
        <v>Petroleum</v>
      </c>
      <c r="G1069" s="707" t="s">
        <v>16133</v>
      </c>
      <c r="H1069" s="707" t="s">
        <v>16076</v>
      </c>
      <c r="I1069" s="707" t="s">
        <v>16077</v>
      </c>
      <c r="J1069" s="708">
        <v>22716878</v>
      </c>
      <c r="K1069" s="708">
        <v>21610588</v>
      </c>
      <c r="L1069" s="708">
        <v>1680861644.4400001</v>
      </c>
      <c r="M1069" s="707" t="s">
        <v>16069</v>
      </c>
      <c r="N1069" s="707" t="s">
        <v>16070</v>
      </c>
      <c r="P1069" s="709">
        <f t="shared" si="13"/>
        <v>73.991753815819237</v>
      </c>
    </row>
    <row r="1070" spans="1:16">
      <c r="A1070" s="707">
        <v>2024</v>
      </c>
      <c r="B1070" s="707">
        <v>5</v>
      </c>
      <c r="D1070" s="707" t="s">
        <v>16104</v>
      </c>
      <c r="E1070" s="707" t="s">
        <v>68</v>
      </c>
      <c r="F1070" s="707" t="str">
        <f>VLOOKUP(E1070,'HS Code'!$L$4:$O$65,2,0)</f>
        <v>Petroleum</v>
      </c>
      <c r="G1070" s="707" t="s">
        <v>16130</v>
      </c>
      <c r="H1070" s="707" t="s">
        <v>16116</v>
      </c>
      <c r="I1070" s="707" t="s">
        <v>16077</v>
      </c>
      <c r="J1070" s="708">
        <v>135843</v>
      </c>
      <c r="K1070" s="708">
        <v>101795</v>
      </c>
      <c r="L1070" s="708">
        <v>14343440</v>
      </c>
      <c r="M1070" s="707" t="s">
        <v>16069</v>
      </c>
      <c r="N1070" s="707" t="s">
        <v>16070</v>
      </c>
      <c r="P1070" s="709">
        <f t="shared" si="13"/>
        <v>105.58836303674094</v>
      </c>
    </row>
    <row r="1071" spans="1:16">
      <c r="A1071" s="707">
        <v>2024</v>
      </c>
      <c r="B1071" s="707">
        <v>5</v>
      </c>
      <c r="D1071" s="707" t="s">
        <v>16104</v>
      </c>
      <c r="E1071" s="707" t="s">
        <v>85</v>
      </c>
      <c r="F1071" s="707" t="str">
        <f>VLOOKUP(E1071,'HS Code'!$L$4:$O$65,2,0)</f>
        <v>Petroleum</v>
      </c>
      <c r="G1071" s="707" t="s">
        <v>16091</v>
      </c>
      <c r="H1071" s="707" t="s">
        <v>16076</v>
      </c>
      <c r="I1071" s="707" t="s">
        <v>16077</v>
      </c>
      <c r="J1071" s="708">
        <v>1254</v>
      </c>
      <c r="K1071" s="708">
        <v>981</v>
      </c>
      <c r="L1071" s="708">
        <v>129800</v>
      </c>
      <c r="M1071" s="707" t="s">
        <v>16069</v>
      </c>
      <c r="N1071" s="707" t="s">
        <v>16070</v>
      </c>
      <c r="P1071" s="709">
        <f t="shared" si="13"/>
        <v>103.50877192982456</v>
      </c>
    </row>
    <row r="1072" spans="1:16">
      <c r="A1072" s="707">
        <v>2024</v>
      </c>
      <c r="B1072" s="707">
        <v>5</v>
      </c>
      <c r="D1072" s="707" t="s">
        <v>16104</v>
      </c>
      <c r="E1072" s="707" t="s">
        <v>87</v>
      </c>
      <c r="F1072" s="707" t="str">
        <f>VLOOKUP(E1072,'HS Code'!$L$4:$O$65,2,0)</f>
        <v>Petroleum</v>
      </c>
      <c r="G1072" s="707" t="s">
        <v>16132</v>
      </c>
      <c r="H1072" s="707" t="s">
        <v>16076</v>
      </c>
      <c r="I1072" s="707" t="s">
        <v>16077</v>
      </c>
      <c r="J1072" s="708">
        <v>529451</v>
      </c>
      <c r="K1072" s="708">
        <v>439994</v>
      </c>
      <c r="L1072" s="708">
        <v>52371234.030000001</v>
      </c>
      <c r="M1072" s="707" t="s">
        <v>16069</v>
      </c>
      <c r="N1072" s="707" t="s">
        <v>16070</v>
      </c>
      <c r="P1072" s="709">
        <f t="shared" si="13"/>
        <v>98.916111273753387</v>
      </c>
    </row>
    <row r="1073" spans="1:16">
      <c r="A1073" s="707">
        <v>2024</v>
      </c>
      <c r="B1073" s="707">
        <v>5</v>
      </c>
      <c r="D1073" s="707" t="s">
        <v>16110</v>
      </c>
      <c r="E1073" s="707" t="s">
        <v>87</v>
      </c>
      <c r="F1073" s="707" t="str">
        <f>VLOOKUP(E1073,'HS Code'!$L$4:$O$65,2,0)</f>
        <v>Petroleum</v>
      </c>
      <c r="G1073" s="707" t="s">
        <v>16132</v>
      </c>
      <c r="H1073" s="707" t="s">
        <v>16076</v>
      </c>
      <c r="I1073" s="707" t="s">
        <v>16077</v>
      </c>
      <c r="J1073" s="708">
        <v>5664547</v>
      </c>
      <c r="K1073" s="708">
        <v>4713000</v>
      </c>
      <c r="L1073" s="708">
        <v>533318702.72000003</v>
      </c>
      <c r="M1073" s="707" t="s">
        <v>16069</v>
      </c>
      <c r="N1073" s="707" t="s">
        <v>16070</v>
      </c>
      <c r="P1073" s="709">
        <f t="shared" si="13"/>
        <v>94.150282929950095</v>
      </c>
    </row>
    <row r="1074" spans="1:16">
      <c r="A1074" s="707">
        <v>2024</v>
      </c>
      <c r="B1074" s="707">
        <v>5</v>
      </c>
      <c r="D1074" s="707" t="s">
        <v>16113</v>
      </c>
      <c r="E1074" s="707" t="s">
        <v>83</v>
      </c>
      <c r="F1074" s="707" t="str">
        <f>VLOOKUP(E1074,'HS Code'!$L$4:$O$65,2,0)</f>
        <v>Petroleum</v>
      </c>
      <c r="G1074" s="707" t="s">
        <v>16131</v>
      </c>
      <c r="H1074" s="707" t="s">
        <v>16076</v>
      </c>
      <c r="I1074" s="707" t="s">
        <v>16077</v>
      </c>
      <c r="J1074" s="708">
        <v>468480</v>
      </c>
      <c r="K1074" s="708">
        <v>366866</v>
      </c>
      <c r="L1074" s="708">
        <v>43991056.200000003</v>
      </c>
      <c r="M1074" s="707" t="s">
        <v>16069</v>
      </c>
      <c r="N1074" s="707" t="s">
        <v>16070</v>
      </c>
      <c r="P1074" s="709">
        <f t="shared" si="13"/>
        <v>93.901673924180329</v>
      </c>
    </row>
    <row r="1075" spans="1:16">
      <c r="A1075" s="707">
        <v>2024</v>
      </c>
      <c r="B1075" s="707">
        <v>5</v>
      </c>
      <c r="D1075" s="707" t="s">
        <v>16135</v>
      </c>
      <c r="E1075" s="707" t="s">
        <v>68</v>
      </c>
      <c r="F1075" s="707" t="str">
        <f>VLOOKUP(E1075,'HS Code'!$L$4:$O$65,2,0)</f>
        <v>Petroleum</v>
      </c>
      <c r="G1075" s="707" t="s">
        <v>16130</v>
      </c>
      <c r="H1075" s="707" t="s">
        <v>16116</v>
      </c>
      <c r="I1075" s="707" t="s">
        <v>16077</v>
      </c>
      <c r="J1075" s="708">
        <v>355189</v>
      </c>
      <c r="K1075" s="708">
        <v>264877</v>
      </c>
      <c r="L1075" s="708">
        <v>37504120</v>
      </c>
      <c r="M1075" s="707" t="s">
        <v>16069</v>
      </c>
      <c r="N1075" s="707" t="s">
        <v>16070</v>
      </c>
      <c r="P1075" s="709">
        <f t="shared" si="13"/>
        <v>105.58919335902857</v>
      </c>
    </row>
    <row r="1076" spans="1:16">
      <c r="A1076" s="707">
        <v>2024</v>
      </c>
      <c r="B1076" s="707">
        <v>5</v>
      </c>
      <c r="D1076" s="707" t="s">
        <v>16135</v>
      </c>
      <c r="E1076" s="707" t="s">
        <v>85</v>
      </c>
      <c r="F1076" s="707" t="str">
        <f>VLOOKUP(E1076,'HS Code'!$L$4:$O$65,2,0)</f>
        <v>Petroleum</v>
      </c>
      <c r="G1076" s="707" t="s">
        <v>16091</v>
      </c>
      <c r="H1076" s="707" t="s">
        <v>16076</v>
      </c>
      <c r="I1076" s="707" t="s">
        <v>16077</v>
      </c>
      <c r="J1076" s="708">
        <v>45137</v>
      </c>
      <c r="K1076" s="708">
        <v>37965</v>
      </c>
      <c r="L1076" s="708">
        <v>5249000</v>
      </c>
      <c r="M1076" s="707" t="s">
        <v>16069</v>
      </c>
      <c r="N1076" s="707" t="s">
        <v>16070</v>
      </c>
      <c r="P1076" s="709">
        <f t="shared" si="13"/>
        <v>116.2904047677072</v>
      </c>
    </row>
    <row r="1077" spans="1:16">
      <c r="A1077" s="707">
        <v>2024</v>
      </c>
      <c r="B1077" s="707">
        <v>5</v>
      </c>
      <c r="D1077" s="707" t="s">
        <v>16135</v>
      </c>
      <c r="E1077" s="707" t="s">
        <v>87</v>
      </c>
      <c r="F1077" s="707" t="str">
        <f>VLOOKUP(E1077,'HS Code'!$L$4:$O$65,2,0)</f>
        <v>Petroleum</v>
      </c>
      <c r="G1077" s="707" t="s">
        <v>16132</v>
      </c>
      <c r="H1077" s="707" t="s">
        <v>16076</v>
      </c>
      <c r="I1077" s="707" t="s">
        <v>16077</v>
      </c>
      <c r="J1077" s="708">
        <v>1238591</v>
      </c>
      <c r="K1077" s="708">
        <v>1007926</v>
      </c>
      <c r="L1077" s="708">
        <v>124158840</v>
      </c>
      <c r="M1077" s="707" t="s">
        <v>16069</v>
      </c>
      <c r="N1077" s="707" t="s">
        <v>16070</v>
      </c>
      <c r="P1077" s="709">
        <f t="shared" si="13"/>
        <v>100.24200078960691</v>
      </c>
    </row>
    <row r="1078" spans="1:16">
      <c r="A1078" s="707">
        <v>2024</v>
      </c>
      <c r="B1078" s="707">
        <v>5</v>
      </c>
      <c r="D1078" s="707" t="s">
        <v>16135</v>
      </c>
      <c r="E1078" s="707" t="s">
        <v>92</v>
      </c>
      <c r="F1078" s="707" t="str">
        <f>VLOOKUP(E1078,'HS Code'!$L$4:$O$65,2,0)</f>
        <v>Petroleum</v>
      </c>
      <c r="G1078" s="707" t="s">
        <v>16133</v>
      </c>
      <c r="H1078" s="707" t="s">
        <v>16076</v>
      </c>
      <c r="I1078" s="707" t="s">
        <v>16077</v>
      </c>
      <c r="J1078" s="708">
        <v>4085</v>
      </c>
      <c r="K1078" s="708">
        <v>3467</v>
      </c>
      <c r="L1078" s="708">
        <v>295440</v>
      </c>
      <c r="M1078" s="707" t="s">
        <v>16069</v>
      </c>
      <c r="N1078" s="707" t="s">
        <v>16070</v>
      </c>
      <c r="P1078" s="709">
        <f t="shared" si="13"/>
        <v>72.323133414932684</v>
      </c>
    </row>
    <row r="1079" spans="1:16">
      <c r="A1079" s="707">
        <v>2024</v>
      </c>
      <c r="B1079" s="707">
        <v>5</v>
      </c>
      <c r="D1079" s="707" t="s">
        <v>16122</v>
      </c>
      <c r="E1079" s="707" t="s">
        <v>130</v>
      </c>
      <c r="F1079" s="707">
        <f>VLOOKUP(E1079,'HS Code'!$L$4:$O$65,2,0)</f>
        <v>0</v>
      </c>
      <c r="G1079" s="707" t="s">
        <v>16093</v>
      </c>
      <c r="H1079" s="707" t="s">
        <v>16076</v>
      </c>
      <c r="I1079" s="707" t="s">
        <v>10899</v>
      </c>
      <c r="J1079" s="708">
        <v>25350000</v>
      </c>
      <c r="K1079" s="708">
        <v>25350000</v>
      </c>
      <c r="L1079" s="708">
        <v>2078586820.54</v>
      </c>
      <c r="M1079" s="707" t="s">
        <v>16069</v>
      </c>
      <c r="N1079" s="707" t="s">
        <v>16070</v>
      </c>
      <c r="P1079" s="709">
        <f t="shared" si="13"/>
        <v>81.995535327021699</v>
      </c>
    </row>
    <row r="1080" spans="1:16">
      <c r="A1080" s="707">
        <v>2024</v>
      </c>
      <c r="B1080" s="707">
        <v>5</v>
      </c>
      <c r="D1080" s="707" t="s">
        <v>16074</v>
      </c>
      <c r="E1080" s="707" t="s">
        <v>68</v>
      </c>
      <c r="F1080" s="707" t="str">
        <f>VLOOKUP(E1080,'HS Code'!$L$4:$O$65,2,0)</f>
        <v>Petroleum</v>
      </c>
      <c r="G1080" s="707" t="s">
        <v>16130</v>
      </c>
      <c r="H1080" s="707" t="s">
        <v>16116</v>
      </c>
      <c r="I1080" s="707" t="s">
        <v>16077</v>
      </c>
      <c r="J1080" s="708">
        <v>14906806</v>
      </c>
      <c r="K1080" s="708">
        <v>11095144.15</v>
      </c>
      <c r="L1080" s="708">
        <v>1526530162.49</v>
      </c>
      <c r="M1080" s="707" t="s">
        <v>16069</v>
      </c>
      <c r="N1080" s="707" t="s">
        <v>16070</v>
      </c>
      <c r="P1080" s="709">
        <f t="shared" si="13"/>
        <v>102.40491239303711</v>
      </c>
    </row>
    <row r="1081" spans="1:16">
      <c r="A1081" s="707">
        <v>2024</v>
      </c>
      <c r="B1081" s="707">
        <v>5</v>
      </c>
      <c r="D1081" s="707" t="s">
        <v>16074</v>
      </c>
      <c r="E1081" s="707" t="s">
        <v>83</v>
      </c>
      <c r="F1081" s="707" t="str">
        <f>VLOOKUP(E1081,'HS Code'!$L$4:$O$65,2,0)</f>
        <v>Petroleum</v>
      </c>
      <c r="G1081" s="707" t="s">
        <v>16131</v>
      </c>
      <c r="H1081" s="707" t="s">
        <v>16076</v>
      </c>
      <c r="I1081" s="707" t="s">
        <v>16077</v>
      </c>
      <c r="J1081" s="708">
        <v>130000</v>
      </c>
      <c r="K1081" s="708">
        <v>101975</v>
      </c>
      <c r="L1081" s="708">
        <v>12341160</v>
      </c>
      <c r="M1081" s="707" t="s">
        <v>16069</v>
      </c>
      <c r="N1081" s="707" t="s">
        <v>16070</v>
      </c>
      <c r="P1081" s="709">
        <f t="shared" si="13"/>
        <v>94.932000000000002</v>
      </c>
    </row>
    <row r="1082" spans="1:16">
      <c r="A1082" s="707">
        <v>2024</v>
      </c>
      <c r="B1082" s="707">
        <v>5</v>
      </c>
      <c r="D1082" s="707" t="s">
        <v>16074</v>
      </c>
      <c r="E1082" s="707" t="s">
        <v>85</v>
      </c>
      <c r="F1082" s="707" t="str">
        <f>VLOOKUP(E1082,'HS Code'!$L$4:$O$65,2,0)</f>
        <v>Petroleum</v>
      </c>
      <c r="G1082" s="707" t="s">
        <v>16091</v>
      </c>
      <c r="H1082" s="707" t="s">
        <v>16076</v>
      </c>
      <c r="I1082" s="707" t="s">
        <v>16077</v>
      </c>
      <c r="J1082" s="708">
        <v>1494</v>
      </c>
      <c r="K1082" s="708">
        <v>1169</v>
      </c>
      <c r="L1082" s="708">
        <v>178120</v>
      </c>
      <c r="M1082" s="707" t="s">
        <v>16069</v>
      </c>
      <c r="N1082" s="707" t="s">
        <v>16070</v>
      </c>
      <c r="P1082" s="709">
        <f t="shared" si="13"/>
        <v>119.2235609103079</v>
      </c>
    </row>
    <row r="1083" spans="1:16">
      <c r="A1083" s="707">
        <v>2024</v>
      </c>
      <c r="B1083" s="707">
        <v>5</v>
      </c>
      <c r="D1083" s="707" t="s">
        <v>16074</v>
      </c>
      <c r="E1083" s="707" t="s">
        <v>87</v>
      </c>
      <c r="F1083" s="707" t="str">
        <f>VLOOKUP(E1083,'HS Code'!$L$4:$O$65,2,0)</f>
        <v>Petroleum</v>
      </c>
      <c r="G1083" s="707" t="s">
        <v>16132</v>
      </c>
      <c r="H1083" s="707" t="s">
        <v>16076</v>
      </c>
      <c r="I1083" s="707" t="s">
        <v>16077</v>
      </c>
      <c r="J1083" s="708">
        <v>10004417</v>
      </c>
      <c r="K1083" s="708">
        <v>8302913.4100000001</v>
      </c>
      <c r="L1083" s="708">
        <v>951119438.09000003</v>
      </c>
      <c r="M1083" s="707" t="s">
        <v>16069</v>
      </c>
      <c r="N1083" s="707" t="s">
        <v>16070</v>
      </c>
      <c r="P1083" s="709">
        <f t="shared" si="13"/>
        <v>95.06995141146156</v>
      </c>
    </row>
    <row r="1084" spans="1:16">
      <c r="A1084" s="707">
        <v>2024</v>
      </c>
      <c r="B1084" s="707">
        <v>5</v>
      </c>
      <c r="D1084" s="707" t="s">
        <v>16074</v>
      </c>
      <c r="E1084" s="707" t="s">
        <v>92</v>
      </c>
      <c r="F1084" s="707" t="str">
        <f>VLOOKUP(E1084,'HS Code'!$L$4:$O$65,2,0)</f>
        <v>Petroleum</v>
      </c>
      <c r="G1084" s="707" t="s">
        <v>16133</v>
      </c>
      <c r="H1084" s="707" t="s">
        <v>16076</v>
      </c>
      <c r="I1084" s="707" t="s">
        <v>16077</v>
      </c>
      <c r="J1084" s="708">
        <v>1338521</v>
      </c>
      <c r="K1084" s="708">
        <v>1227079</v>
      </c>
      <c r="L1084" s="708">
        <v>110739315</v>
      </c>
      <c r="M1084" s="707" t="s">
        <v>16069</v>
      </c>
      <c r="N1084" s="707" t="s">
        <v>16070</v>
      </c>
      <c r="P1084" s="709">
        <f t="shared" ref="P1084:P1122" si="14">L1084/J1084</f>
        <v>82.732594408305886</v>
      </c>
    </row>
    <row r="1085" spans="1:16">
      <c r="A1085" s="707">
        <v>2024</v>
      </c>
      <c r="B1085" s="707">
        <v>5</v>
      </c>
      <c r="D1085" s="707" t="s">
        <v>16085</v>
      </c>
      <c r="E1085" s="707" t="s">
        <v>68</v>
      </c>
      <c r="F1085" s="707" t="str">
        <f>VLOOKUP(E1085,'HS Code'!$L$4:$O$65,2,0)</f>
        <v>Petroleum</v>
      </c>
      <c r="G1085" s="707" t="s">
        <v>16130</v>
      </c>
      <c r="H1085" s="707" t="s">
        <v>16116</v>
      </c>
      <c r="I1085" s="707" t="s">
        <v>16077</v>
      </c>
      <c r="J1085" s="708">
        <v>45156</v>
      </c>
      <c r="K1085" s="708">
        <v>33336</v>
      </c>
      <c r="L1085" s="708">
        <v>4341973</v>
      </c>
      <c r="M1085" s="707" t="s">
        <v>16069</v>
      </c>
      <c r="N1085" s="707" t="s">
        <v>16070</v>
      </c>
      <c r="P1085" s="709">
        <f t="shared" si="14"/>
        <v>96.15495172291611</v>
      </c>
    </row>
    <row r="1086" spans="1:16">
      <c r="A1086" s="707">
        <v>2024</v>
      </c>
      <c r="B1086" s="707">
        <v>5</v>
      </c>
      <c r="D1086" s="707" t="s">
        <v>16110</v>
      </c>
      <c r="E1086" s="707" t="s">
        <v>87</v>
      </c>
      <c r="F1086" s="707" t="str">
        <f>VLOOKUP(E1086,'HS Code'!$L$4:$O$65,2,0)</f>
        <v>Petroleum</v>
      </c>
      <c r="G1086" s="707" t="s">
        <v>16132</v>
      </c>
      <c r="H1086" s="707" t="s">
        <v>16076</v>
      </c>
      <c r="I1086" s="707" t="s">
        <v>16077</v>
      </c>
      <c r="J1086" s="708">
        <v>2633172</v>
      </c>
      <c r="K1086" s="708">
        <v>2193596</v>
      </c>
      <c r="L1086" s="708">
        <v>252461167.97999999</v>
      </c>
      <c r="M1086" s="707" t="s">
        <v>16069</v>
      </c>
      <c r="N1086" s="707" t="s">
        <v>16070</v>
      </c>
      <c r="P1086" s="709">
        <f t="shared" si="14"/>
        <v>95.877203608423599</v>
      </c>
    </row>
    <row r="1087" spans="1:16">
      <c r="A1087" s="707">
        <v>2024</v>
      </c>
      <c r="B1087" s="707">
        <v>5</v>
      </c>
      <c r="D1087" s="707" t="s">
        <v>16112</v>
      </c>
      <c r="E1087" s="707" t="s">
        <v>68</v>
      </c>
      <c r="F1087" s="707" t="str">
        <f>VLOOKUP(E1087,'HS Code'!$L$4:$O$65,2,0)</f>
        <v>Petroleum</v>
      </c>
      <c r="G1087" s="707" t="s">
        <v>16130</v>
      </c>
      <c r="H1087" s="707" t="s">
        <v>16116</v>
      </c>
      <c r="I1087" s="707" t="s">
        <v>16077</v>
      </c>
      <c r="J1087" s="708">
        <v>149065</v>
      </c>
      <c r="K1087" s="708">
        <v>111935</v>
      </c>
      <c r="L1087" s="708">
        <v>14655997.74</v>
      </c>
      <c r="M1087" s="707" t="s">
        <v>16069</v>
      </c>
      <c r="N1087" s="707" t="s">
        <v>16070</v>
      </c>
      <c r="P1087" s="709">
        <f t="shared" si="14"/>
        <v>98.319509878241035</v>
      </c>
    </row>
    <row r="1088" spans="1:16">
      <c r="A1088" s="707">
        <v>2024</v>
      </c>
      <c r="B1088" s="707">
        <v>5</v>
      </c>
      <c r="D1088" s="707" t="s">
        <v>16112</v>
      </c>
      <c r="E1088" s="707" t="s">
        <v>92</v>
      </c>
      <c r="F1088" s="707" t="str">
        <f>VLOOKUP(E1088,'HS Code'!$L$4:$O$65,2,0)</f>
        <v>Petroleum</v>
      </c>
      <c r="G1088" s="707" t="s">
        <v>16133</v>
      </c>
      <c r="H1088" s="707" t="s">
        <v>16076</v>
      </c>
      <c r="I1088" s="707" t="s">
        <v>16077</v>
      </c>
      <c r="J1088" s="708">
        <v>13341</v>
      </c>
      <c r="K1088" s="708">
        <v>12890</v>
      </c>
      <c r="L1088" s="708">
        <v>954760</v>
      </c>
      <c r="M1088" s="707" t="s">
        <v>16069</v>
      </c>
      <c r="N1088" s="707" t="s">
        <v>16070</v>
      </c>
      <c r="P1088" s="709">
        <f t="shared" si="14"/>
        <v>71.565849636459035</v>
      </c>
    </row>
    <row r="1089" spans="1:16">
      <c r="A1089" s="707">
        <v>2024</v>
      </c>
      <c r="B1089" s="707">
        <v>5</v>
      </c>
      <c r="D1089" s="707" t="s">
        <v>16113</v>
      </c>
      <c r="E1089" s="707" t="s">
        <v>85</v>
      </c>
      <c r="F1089" s="707" t="str">
        <f>VLOOKUP(E1089,'HS Code'!$L$4:$O$65,2,0)</f>
        <v>Petroleum</v>
      </c>
      <c r="G1089" s="707" t="s">
        <v>16091</v>
      </c>
      <c r="H1089" s="707" t="s">
        <v>16076</v>
      </c>
      <c r="I1089" s="707" t="s">
        <v>16077</v>
      </c>
      <c r="J1089" s="708">
        <v>8312</v>
      </c>
      <c r="K1089" s="708">
        <v>6358</v>
      </c>
      <c r="L1089" s="708">
        <v>860680</v>
      </c>
      <c r="M1089" s="707" t="s">
        <v>16069</v>
      </c>
      <c r="N1089" s="707" t="s">
        <v>16070</v>
      </c>
      <c r="P1089" s="709">
        <f t="shared" si="14"/>
        <v>103.54667949951877</v>
      </c>
    </row>
    <row r="1090" spans="1:16">
      <c r="A1090" s="707">
        <v>2024</v>
      </c>
      <c r="B1090" s="707">
        <v>5</v>
      </c>
      <c r="D1090" s="707" t="s">
        <v>16122</v>
      </c>
      <c r="E1090" s="707" t="s">
        <v>130</v>
      </c>
      <c r="F1090" s="707">
        <f>VLOOKUP(E1090,'HS Code'!$L$4:$O$65,2,0)</f>
        <v>0</v>
      </c>
      <c r="G1090" s="707" t="s">
        <v>16093</v>
      </c>
      <c r="H1090" s="707" t="s">
        <v>16076</v>
      </c>
      <c r="I1090" s="707" t="s">
        <v>10899</v>
      </c>
      <c r="J1090" s="708">
        <v>100000</v>
      </c>
      <c r="K1090" s="708">
        <v>100000</v>
      </c>
      <c r="L1090" s="708">
        <v>11203107.300000001</v>
      </c>
      <c r="M1090" s="707" t="s">
        <v>16069</v>
      </c>
      <c r="N1090" s="707" t="s">
        <v>16070</v>
      </c>
      <c r="P1090" s="709">
        <f t="shared" si="14"/>
        <v>112.03107300000001</v>
      </c>
    </row>
    <row r="1091" spans="1:16">
      <c r="A1091" s="707">
        <v>2024</v>
      </c>
      <c r="B1091" s="707">
        <v>5</v>
      </c>
      <c r="D1091" s="707" t="s">
        <v>16066</v>
      </c>
      <c r="E1091" s="707" t="s">
        <v>109</v>
      </c>
      <c r="F1091" s="707" t="str">
        <f>VLOOKUP(E1091,'HS Code'!$L$4:$O$65,2,0)</f>
        <v>Petroleum</v>
      </c>
      <c r="G1091" s="707" t="s">
        <v>16079</v>
      </c>
      <c r="H1091" s="707" t="s">
        <v>16076</v>
      </c>
      <c r="I1091" s="707" t="s">
        <v>16077</v>
      </c>
      <c r="J1091" s="708">
        <v>1190</v>
      </c>
      <c r="K1091" s="708">
        <v>1190</v>
      </c>
      <c r="L1091" s="708">
        <v>209537.86</v>
      </c>
      <c r="M1091" s="707" t="s">
        <v>16069</v>
      </c>
      <c r="N1091" s="707" t="s">
        <v>16070</v>
      </c>
      <c r="P1091" s="709">
        <f t="shared" si="14"/>
        <v>176.08223529411762</v>
      </c>
    </row>
    <row r="1092" spans="1:16">
      <c r="A1092" s="707">
        <v>2024</v>
      </c>
      <c r="B1092" s="707">
        <v>5</v>
      </c>
      <c r="D1092" s="707" t="s">
        <v>16074</v>
      </c>
      <c r="E1092" s="707" t="s">
        <v>113</v>
      </c>
      <c r="F1092" s="707" t="str">
        <f>VLOOKUP(E1092,'HS Code'!$L$4:$O$65,2,0)</f>
        <v>Petroleum</v>
      </c>
      <c r="G1092" s="707" t="s">
        <v>16081</v>
      </c>
      <c r="H1092" s="707" t="s">
        <v>16076</v>
      </c>
      <c r="I1092" s="707" t="s">
        <v>16077</v>
      </c>
      <c r="J1092" s="708">
        <v>98430</v>
      </c>
      <c r="K1092" s="708">
        <v>107421</v>
      </c>
      <c r="L1092" s="708">
        <v>15064891.640000001</v>
      </c>
      <c r="M1092" s="707" t="s">
        <v>16069</v>
      </c>
      <c r="N1092" s="707" t="s">
        <v>16070</v>
      </c>
      <c r="P1092" s="709">
        <f t="shared" si="14"/>
        <v>153.05183013308951</v>
      </c>
    </row>
    <row r="1093" spans="1:16">
      <c r="A1093" s="707">
        <v>2024</v>
      </c>
      <c r="B1093" s="707">
        <v>5</v>
      </c>
      <c r="D1093" s="707" t="s">
        <v>16103</v>
      </c>
      <c r="E1093" s="707" t="s">
        <v>113</v>
      </c>
      <c r="F1093" s="707" t="str">
        <f>VLOOKUP(E1093,'HS Code'!$L$4:$O$65,2,0)</f>
        <v>Petroleum</v>
      </c>
      <c r="G1093" s="707" t="s">
        <v>16081</v>
      </c>
      <c r="H1093" s="707" t="s">
        <v>16076</v>
      </c>
      <c r="I1093" s="707" t="s">
        <v>16077</v>
      </c>
      <c r="J1093" s="708">
        <v>4256659</v>
      </c>
      <c r="K1093" s="708">
        <v>3713789</v>
      </c>
      <c r="L1093" s="708">
        <v>554552736</v>
      </c>
      <c r="M1093" s="707" t="s">
        <v>16069</v>
      </c>
      <c r="N1093" s="707" t="s">
        <v>16070</v>
      </c>
      <c r="P1093" s="709">
        <f t="shared" si="14"/>
        <v>130.27887270274644</v>
      </c>
    </row>
    <row r="1094" spans="1:16">
      <c r="A1094" s="707">
        <v>2024</v>
      </c>
      <c r="B1094" s="707">
        <v>5</v>
      </c>
      <c r="D1094" s="707" t="s">
        <v>16106</v>
      </c>
      <c r="E1094" s="707" t="s">
        <v>113</v>
      </c>
      <c r="F1094" s="707" t="str">
        <f>VLOOKUP(E1094,'HS Code'!$L$4:$O$65,2,0)</f>
        <v>Petroleum</v>
      </c>
      <c r="G1094" s="707" t="s">
        <v>16081</v>
      </c>
      <c r="H1094" s="707" t="s">
        <v>16076</v>
      </c>
      <c r="I1094" s="707" t="s">
        <v>16077</v>
      </c>
      <c r="J1094" s="708">
        <v>385000</v>
      </c>
      <c r="K1094" s="708">
        <v>385000</v>
      </c>
      <c r="L1094" s="708">
        <v>43374905.700000003</v>
      </c>
      <c r="M1094" s="707" t="s">
        <v>16069</v>
      </c>
      <c r="N1094" s="707" t="s">
        <v>16070</v>
      </c>
      <c r="P1094" s="709">
        <f t="shared" si="14"/>
        <v>112.66209272727274</v>
      </c>
    </row>
    <row r="1095" spans="1:16">
      <c r="A1095" s="707">
        <v>2024</v>
      </c>
      <c r="B1095" s="707">
        <v>5</v>
      </c>
      <c r="D1095" s="707" t="s">
        <v>16108</v>
      </c>
      <c r="E1095" s="707" t="s">
        <v>113</v>
      </c>
      <c r="F1095" s="707" t="str">
        <f>VLOOKUP(E1095,'HS Code'!$L$4:$O$65,2,0)</f>
        <v>Petroleum</v>
      </c>
      <c r="G1095" s="707" t="s">
        <v>16081</v>
      </c>
      <c r="H1095" s="707" t="s">
        <v>16076</v>
      </c>
      <c r="I1095" s="707" t="s">
        <v>16077</v>
      </c>
      <c r="J1095" s="708">
        <v>89137.95</v>
      </c>
      <c r="K1095" s="708">
        <v>74760</v>
      </c>
      <c r="L1095" s="708">
        <v>13302772.470000001</v>
      </c>
      <c r="M1095" s="707" t="s">
        <v>16069</v>
      </c>
      <c r="N1095" s="707" t="s">
        <v>16070</v>
      </c>
      <c r="P1095" s="709">
        <f t="shared" si="14"/>
        <v>149.23803464181083</v>
      </c>
    </row>
    <row r="1096" spans="1:16">
      <c r="A1096" s="707">
        <v>2024</v>
      </c>
      <c r="B1096" s="707">
        <v>5</v>
      </c>
      <c r="D1096" s="707" t="s">
        <v>16112</v>
      </c>
      <c r="E1096" s="707" t="s">
        <v>113</v>
      </c>
      <c r="F1096" s="707" t="str">
        <f>VLOOKUP(E1096,'HS Code'!$L$4:$O$65,2,0)</f>
        <v>Petroleum</v>
      </c>
      <c r="G1096" s="707" t="s">
        <v>16081</v>
      </c>
      <c r="H1096" s="707" t="s">
        <v>16076</v>
      </c>
      <c r="I1096" s="707" t="s">
        <v>16077</v>
      </c>
      <c r="J1096" s="708">
        <v>441142</v>
      </c>
      <c r="K1096" s="708">
        <v>380000</v>
      </c>
      <c r="L1096" s="708">
        <v>80880195.099999994</v>
      </c>
      <c r="M1096" s="707" t="s">
        <v>16069</v>
      </c>
      <c r="N1096" s="707" t="s">
        <v>16070</v>
      </c>
      <c r="P1096" s="709">
        <f t="shared" si="14"/>
        <v>183.34276740822682</v>
      </c>
    </row>
    <row r="1097" spans="1:16">
      <c r="A1097" s="707">
        <v>2024</v>
      </c>
      <c r="B1097" s="707">
        <v>5</v>
      </c>
      <c r="D1097" s="707" t="s">
        <v>16074</v>
      </c>
      <c r="E1097" s="707" t="s">
        <v>99</v>
      </c>
      <c r="F1097" s="707" t="str">
        <f>VLOOKUP(E1097,'HS Code'!$L$4:$O$65,2,0)</f>
        <v>Petroleum</v>
      </c>
      <c r="G1097" s="707" t="s">
        <v>16075</v>
      </c>
      <c r="H1097" s="707" t="s">
        <v>16076</v>
      </c>
      <c r="I1097" s="707" t="s">
        <v>16077</v>
      </c>
      <c r="J1097" s="708">
        <v>10</v>
      </c>
      <c r="K1097" s="708">
        <v>10</v>
      </c>
      <c r="L1097" s="708">
        <v>29191.75</v>
      </c>
      <c r="M1097" s="707" t="s">
        <v>16069</v>
      </c>
      <c r="N1097" s="707" t="s">
        <v>16070</v>
      </c>
      <c r="P1097" s="709">
        <f t="shared" si="14"/>
        <v>2919.1750000000002</v>
      </c>
    </row>
    <row r="1098" spans="1:16">
      <c r="A1098" s="707">
        <v>2024</v>
      </c>
      <c r="B1098" s="707">
        <v>5</v>
      </c>
      <c r="D1098" s="707" t="s">
        <v>16102</v>
      </c>
      <c r="E1098" s="707" t="s">
        <v>99</v>
      </c>
      <c r="F1098" s="707" t="str">
        <f>VLOOKUP(E1098,'HS Code'!$L$4:$O$65,2,0)</f>
        <v>Petroleum</v>
      </c>
      <c r="G1098" s="707" t="s">
        <v>16075</v>
      </c>
      <c r="H1098" s="707" t="s">
        <v>16076</v>
      </c>
      <c r="I1098" s="707" t="s">
        <v>16077</v>
      </c>
      <c r="J1098" s="708">
        <v>20</v>
      </c>
      <c r="K1098" s="708">
        <v>18.8</v>
      </c>
      <c r="L1098" s="708">
        <v>22209.81</v>
      </c>
      <c r="M1098" s="707" t="s">
        <v>16069</v>
      </c>
      <c r="N1098" s="707" t="s">
        <v>16070</v>
      </c>
      <c r="P1098" s="709">
        <f t="shared" si="14"/>
        <v>1110.4905000000001</v>
      </c>
    </row>
    <row r="1099" spans="1:16">
      <c r="A1099" s="707">
        <v>2024</v>
      </c>
      <c r="B1099" s="707">
        <v>5</v>
      </c>
      <c r="D1099" s="707" t="s">
        <v>16103</v>
      </c>
      <c r="E1099" s="707" t="s">
        <v>68</v>
      </c>
      <c r="F1099" s="707" t="str">
        <f>VLOOKUP(E1099,'HS Code'!$L$4:$O$65,2,0)</f>
        <v>Petroleum</v>
      </c>
      <c r="G1099" s="707" t="s">
        <v>16130</v>
      </c>
      <c r="H1099" s="707" t="s">
        <v>16116</v>
      </c>
      <c r="I1099" s="707" t="s">
        <v>16077</v>
      </c>
      <c r="J1099" s="708">
        <v>12</v>
      </c>
      <c r="K1099" s="708">
        <v>12</v>
      </c>
      <c r="L1099" s="708">
        <v>498.66</v>
      </c>
      <c r="M1099" s="707" t="s">
        <v>16069</v>
      </c>
      <c r="N1099" s="707" t="s">
        <v>16070</v>
      </c>
      <c r="P1099" s="709">
        <f t="shared" si="14"/>
        <v>41.555</v>
      </c>
    </row>
    <row r="1100" spans="1:16">
      <c r="A1100" s="707">
        <v>2024</v>
      </c>
      <c r="B1100" s="707">
        <v>5</v>
      </c>
      <c r="D1100" s="707" t="s">
        <v>16103</v>
      </c>
      <c r="E1100" s="707" t="s">
        <v>83</v>
      </c>
      <c r="F1100" s="707" t="str">
        <f>VLOOKUP(E1100,'HS Code'!$L$4:$O$65,2,0)</f>
        <v>Petroleum</v>
      </c>
      <c r="G1100" s="707" t="s">
        <v>16131</v>
      </c>
      <c r="H1100" s="707" t="s">
        <v>16076</v>
      </c>
      <c r="I1100" s="707" t="s">
        <v>16077</v>
      </c>
      <c r="J1100" s="708">
        <v>4</v>
      </c>
      <c r="K1100" s="708">
        <v>4</v>
      </c>
      <c r="L1100" s="708">
        <v>166.22</v>
      </c>
      <c r="M1100" s="707" t="s">
        <v>16069</v>
      </c>
      <c r="N1100" s="707" t="s">
        <v>16070</v>
      </c>
      <c r="P1100" s="709">
        <f t="shared" si="14"/>
        <v>41.555</v>
      </c>
    </row>
    <row r="1101" spans="1:16">
      <c r="A1101" s="707">
        <v>2024</v>
      </c>
      <c r="B1101" s="707">
        <v>5</v>
      </c>
      <c r="D1101" s="707" t="s">
        <v>16150</v>
      </c>
      <c r="E1101" s="707" t="s">
        <v>99</v>
      </c>
      <c r="F1101" s="707" t="str">
        <f>VLOOKUP(E1101,'HS Code'!$L$4:$O$65,2,0)</f>
        <v>Petroleum</v>
      </c>
      <c r="G1101" s="707" t="s">
        <v>16075</v>
      </c>
      <c r="H1101" s="707" t="s">
        <v>16076</v>
      </c>
      <c r="I1101" s="707" t="s">
        <v>16077</v>
      </c>
      <c r="J1101" s="708">
        <v>1</v>
      </c>
      <c r="K1101" s="708">
        <v>0.85</v>
      </c>
      <c r="L1101" s="708">
        <v>9293.85</v>
      </c>
      <c r="M1101" s="707" t="s">
        <v>16069</v>
      </c>
      <c r="N1101" s="707" t="s">
        <v>16070</v>
      </c>
      <c r="P1101" s="709">
        <f t="shared" si="14"/>
        <v>9293.85</v>
      </c>
    </row>
    <row r="1102" spans="1:16">
      <c r="A1102" s="707">
        <v>2024</v>
      </c>
      <c r="B1102" s="707">
        <v>5</v>
      </c>
      <c r="D1102" s="707" t="s">
        <v>16177</v>
      </c>
      <c r="E1102" s="707" t="s">
        <v>83</v>
      </c>
      <c r="F1102" s="707" t="str">
        <f>VLOOKUP(E1102,'HS Code'!$L$4:$O$65,2,0)</f>
        <v>Petroleum</v>
      </c>
      <c r="G1102" s="707" t="s">
        <v>16131</v>
      </c>
      <c r="H1102" s="707" t="s">
        <v>16076</v>
      </c>
      <c r="I1102" s="707" t="s">
        <v>16077</v>
      </c>
      <c r="J1102" s="708">
        <v>14</v>
      </c>
      <c r="K1102" s="708">
        <v>14</v>
      </c>
      <c r="L1102" s="708">
        <v>4784.54</v>
      </c>
      <c r="M1102" s="707" t="s">
        <v>16069</v>
      </c>
      <c r="N1102" s="707" t="s">
        <v>16070</v>
      </c>
      <c r="P1102" s="709">
        <f t="shared" si="14"/>
        <v>341.75285714285712</v>
      </c>
    </row>
    <row r="1103" spans="1:16">
      <c r="A1103" s="707">
        <v>2024</v>
      </c>
      <c r="B1103" s="707">
        <v>5</v>
      </c>
      <c r="D1103" s="707" t="s">
        <v>16096</v>
      </c>
      <c r="E1103" s="707" t="s">
        <v>80</v>
      </c>
      <c r="F1103" s="707" t="str">
        <f>VLOOKUP(E1103,'HS Code'!$L$4:$O$65,2,0)</f>
        <v>Petroleum</v>
      </c>
      <c r="G1103" s="707" t="s">
        <v>16090</v>
      </c>
      <c r="H1103" s="707" t="s">
        <v>16076</v>
      </c>
      <c r="I1103" s="707" t="s">
        <v>16077</v>
      </c>
      <c r="J1103" s="708">
        <v>36</v>
      </c>
      <c r="K1103" s="708">
        <v>11</v>
      </c>
      <c r="L1103" s="708">
        <v>38785.949999999997</v>
      </c>
      <c r="M1103" s="707" t="s">
        <v>16069</v>
      </c>
      <c r="N1103" s="707" t="s">
        <v>16070</v>
      </c>
      <c r="P1103" s="709">
        <f t="shared" si="14"/>
        <v>1077.3874999999998</v>
      </c>
    </row>
    <row r="1104" spans="1:16">
      <c r="A1104" s="707">
        <v>2024</v>
      </c>
      <c r="B1104" s="707">
        <v>5</v>
      </c>
      <c r="D1104" s="707" t="s">
        <v>16096</v>
      </c>
      <c r="E1104" s="707" t="s">
        <v>99</v>
      </c>
      <c r="F1104" s="707" t="str">
        <f>VLOOKUP(E1104,'HS Code'!$L$4:$O$65,2,0)</f>
        <v>Petroleum</v>
      </c>
      <c r="G1104" s="707" t="s">
        <v>16075</v>
      </c>
      <c r="H1104" s="707" t="s">
        <v>16076</v>
      </c>
      <c r="I1104" s="707" t="s">
        <v>16077</v>
      </c>
      <c r="J1104" s="708">
        <v>8</v>
      </c>
      <c r="K1104" s="708">
        <v>7.5</v>
      </c>
      <c r="L1104" s="708">
        <v>15394.37</v>
      </c>
      <c r="M1104" s="707" t="s">
        <v>16069</v>
      </c>
      <c r="N1104" s="707" t="s">
        <v>16070</v>
      </c>
      <c r="P1104" s="709">
        <f t="shared" si="14"/>
        <v>1924.2962500000001</v>
      </c>
    </row>
    <row r="1105" spans="1:16">
      <c r="A1105" s="707">
        <v>2024</v>
      </c>
      <c r="B1105" s="707">
        <v>5</v>
      </c>
      <c r="D1105" s="707" t="s">
        <v>16098</v>
      </c>
      <c r="E1105" s="707" t="s">
        <v>99</v>
      </c>
      <c r="F1105" s="707" t="str">
        <f>VLOOKUP(E1105,'HS Code'!$L$4:$O$65,2,0)</f>
        <v>Petroleum</v>
      </c>
      <c r="G1105" s="707" t="s">
        <v>16075</v>
      </c>
      <c r="H1105" s="707" t="s">
        <v>16076</v>
      </c>
      <c r="I1105" s="707" t="s">
        <v>16077</v>
      </c>
      <c r="J1105" s="708">
        <v>27.1</v>
      </c>
      <c r="K1105" s="708">
        <v>27.1</v>
      </c>
      <c r="L1105" s="708">
        <v>2904.32</v>
      </c>
      <c r="M1105" s="707" t="s">
        <v>16069</v>
      </c>
      <c r="N1105" s="707" t="s">
        <v>16070</v>
      </c>
      <c r="P1105" s="709">
        <f t="shared" si="14"/>
        <v>107.17047970479705</v>
      </c>
    </row>
    <row r="1106" spans="1:16">
      <c r="A1106" s="707">
        <v>2024</v>
      </c>
      <c r="B1106" s="707">
        <v>5</v>
      </c>
      <c r="D1106" s="707" t="s">
        <v>16103</v>
      </c>
      <c r="E1106" s="707" t="s">
        <v>101</v>
      </c>
      <c r="F1106" s="707" t="str">
        <f>VLOOKUP(E1106,'HS Code'!$L$4:$O$65,2,0)</f>
        <v>Petroleum</v>
      </c>
      <c r="G1106" s="707" t="s">
        <v>16078</v>
      </c>
      <c r="H1106" s="707" t="s">
        <v>16076</v>
      </c>
      <c r="I1106" s="707" t="s">
        <v>10899</v>
      </c>
      <c r="J1106" s="708">
        <v>20.399999999999999</v>
      </c>
      <c r="K1106" s="708">
        <v>20.399999999999999</v>
      </c>
      <c r="L1106" s="708">
        <v>52265.19</v>
      </c>
      <c r="M1106" s="707" t="s">
        <v>16069</v>
      </c>
      <c r="N1106" s="707" t="s">
        <v>16070</v>
      </c>
      <c r="P1106" s="709">
        <f t="shared" si="14"/>
        <v>2562.0191176470589</v>
      </c>
    </row>
    <row r="1107" spans="1:16">
      <c r="A1107" s="707">
        <v>2024</v>
      </c>
      <c r="B1107" s="707">
        <v>5</v>
      </c>
      <c r="D1107" s="707" t="s">
        <v>16107</v>
      </c>
      <c r="E1107" s="707" t="s">
        <v>101</v>
      </c>
      <c r="F1107" s="707" t="str">
        <f>VLOOKUP(E1107,'HS Code'!$L$4:$O$65,2,0)</f>
        <v>Petroleum</v>
      </c>
      <c r="G1107" s="707" t="s">
        <v>16078</v>
      </c>
      <c r="H1107" s="707" t="s">
        <v>16076</v>
      </c>
      <c r="I1107" s="707" t="s">
        <v>10899</v>
      </c>
      <c r="J1107" s="708">
        <v>0.16</v>
      </c>
      <c r="K1107" s="708">
        <v>0.16</v>
      </c>
      <c r="L1107" s="708">
        <v>556.57000000000005</v>
      </c>
      <c r="M1107" s="707" t="s">
        <v>16069</v>
      </c>
      <c r="N1107" s="707" t="s">
        <v>16070</v>
      </c>
      <c r="P1107" s="709">
        <f t="shared" si="14"/>
        <v>3478.5625000000005</v>
      </c>
    </row>
    <row r="1108" spans="1:16">
      <c r="A1108" s="707">
        <v>2024</v>
      </c>
      <c r="B1108" s="707">
        <v>5</v>
      </c>
      <c r="D1108" s="707" t="s">
        <v>16122</v>
      </c>
      <c r="E1108" s="707" t="s">
        <v>96</v>
      </c>
      <c r="F1108" s="707" t="str">
        <f>VLOOKUP(E1108,'HS Code'!$L$4:$O$65,2,0)</f>
        <v>Petroleum</v>
      </c>
      <c r="G1108" s="707" t="s">
        <v>16190</v>
      </c>
      <c r="H1108" s="707" t="s">
        <v>16076</v>
      </c>
      <c r="I1108" s="707" t="s">
        <v>16077</v>
      </c>
      <c r="J1108" s="708">
        <v>7.5</v>
      </c>
      <c r="K1108" s="708">
        <v>7.5</v>
      </c>
      <c r="L1108" s="708">
        <v>81437.899999999994</v>
      </c>
      <c r="M1108" s="707" t="s">
        <v>16069</v>
      </c>
      <c r="N1108" s="707" t="s">
        <v>16070</v>
      </c>
      <c r="P1108" s="709">
        <f t="shared" si="14"/>
        <v>10858.386666666665</v>
      </c>
    </row>
    <row r="1109" spans="1:16">
      <c r="A1109" s="707">
        <v>2024</v>
      </c>
      <c r="B1109" s="707">
        <v>5</v>
      </c>
      <c r="D1109" s="707" t="s">
        <v>16086</v>
      </c>
      <c r="E1109" s="707" t="s">
        <v>99</v>
      </c>
      <c r="F1109" s="707" t="str">
        <f>VLOOKUP(E1109,'HS Code'!$L$4:$O$65,2,0)</f>
        <v>Petroleum</v>
      </c>
      <c r="G1109" s="707" t="s">
        <v>16075</v>
      </c>
      <c r="H1109" s="707" t="s">
        <v>16076</v>
      </c>
      <c r="I1109" s="707" t="s">
        <v>16077</v>
      </c>
      <c r="J1109" s="708">
        <v>601</v>
      </c>
      <c r="K1109" s="708">
        <v>601</v>
      </c>
      <c r="L1109" s="708">
        <v>645260.05000000005</v>
      </c>
      <c r="M1109" s="707" t="s">
        <v>16069</v>
      </c>
      <c r="N1109" s="707" t="s">
        <v>16070</v>
      </c>
      <c r="P1109" s="709">
        <f t="shared" si="14"/>
        <v>1073.6440099833612</v>
      </c>
    </row>
    <row r="1110" spans="1:16">
      <c r="A1110" s="707">
        <v>2024</v>
      </c>
      <c r="B1110" s="707">
        <v>5</v>
      </c>
      <c r="D1110" s="707" t="s">
        <v>16086</v>
      </c>
      <c r="E1110" s="707" t="s">
        <v>101</v>
      </c>
      <c r="F1110" s="707" t="str">
        <f>VLOOKUP(E1110,'HS Code'!$L$4:$O$65,2,0)</f>
        <v>Petroleum</v>
      </c>
      <c r="G1110" s="707" t="s">
        <v>16078</v>
      </c>
      <c r="H1110" s="707" t="s">
        <v>16076</v>
      </c>
      <c r="I1110" s="707" t="s">
        <v>10899</v>
      </c>
      <c r="J1110" s="708">
        <v>206.8</v>
      </c>
      <c r="K1110" s="708">
        <v>206.8</v>
      </c>
      <c r="L1110" s="708">
        <v>167834.91</v>
      </c>
      <c r="M1110" s="707" t="s">
        <v>16069</v>
      </c>
      <c r="N1110" s="707" t="s">
        <v>16070</v>
      </c>
      <c r="P1110" s="709">
        <f t="shared" si="14"/>
        <v>811.58080270793039</v>
      </c>
    </row>
    <row r="1111" spans="1:16">
      <c r="A1111" s="707">
        <v>2024</v>
      </c>
      <c r="B1111" s="707">
        <v>5</v>
      </c>
      <c r="D1111" s="707" t="s">
        <v>16103</v>
      </c>
      <c r="E1111" s="707" t="s">
        <v>99</v>
      </c>
      <c r="F1111" s="707" t="str">
        <f>VLOOKUP(E1111,'HS Code'!$L$4:$O$65,2,0)</f>
        <v>Petroleum</v>
      </c>
      <c r="G1111" s="707" t="s">
        <v>16075</v>
      </c>
      <c r="H1111" s="707" t="s">
        <v>16076</v>
      </c>
      <c r="I1111" s="707" t="s">
        <v>16077</v>
      </c>
      <c r="J1111" s="708">
        <v>48</v>
      </c>
      <c r="K1111" s="708">
        <v>48</v>
      </c>
      <c r="L1111" s="708">
        <v>198525.79</v>
      </c>
      <c r="M1111" s="707" t="s">
        <v>16069</v>
      </c>
      <c r="N1111" s="707" t="s">
        <v>16070</v>
      </c>
      <c r="P1111" s="709">
        <f t="shared" si="14"/>
        <v>4135.9539583333335</v>
      </c>
    </row>
    <row r="1112" spans="1:16">
      <c r="A1112" s="707">
        <v>2024</v>
      </c>
      <c r="B1112" s="707">
        <v>5</v>
      </c>
      <c r="D1112" s="707" t="s">
        <v>16096</v>
      </c>
      <c r="E1112" s="707" t="s">
        <v>142</v>
      </c>
      <c r="F1112" s="707">
        <f>VLOOKUP(E1112,'HS Code'!$L$4:$O$65,2,0)</f>
        <v>0</v>
      </c>
      <c r="G1112" s="707" t="s">
        <v>16141</v>
      </c>
      <c r="H1112" s="707" t="s">
        <v>16073</v>
      </c>
      <c r="I1112" s="707" t="s">
        <v>10899</v>
      </c>
      <c r="J1112" s="708">
        <v>15600</v>
      </c>
      <c r="K1112" s="708">
        <v>15600</v>
      </c>
      <c r="L1112" s="708">
        <v>5671214.25</v>
      </c>
      <c r="M1112" s="707" t="s">
        <v>16069</v>
      </c>
      <c r="N1112" s="707" t="s">
        <v>16070</v>
      </c>
      <c r="P1112" s="709">
        <f t="shared" si="14"/>
        <v>363.53937500000001</v>
      </c>
    </row>
    <row r="1113" spans="1:16">
      <c r="A1113" s="707">
        <v>2024</v>
      </c>
      <c r="B1113" s="707">
        <v>5</v>
      </c>
      <c r="D1113" s="707" t="s">
        <v>16104</v>
      </c>
      <c r="E1113" s="707" t="s">
        <v>148</v>
      </c>
      <c r="F1113" s="707">
        <f>VLOOKUP(E1113,'HS Code'!$L$4:$O$65,2,0)</f>
        <v>0</v>
      </c>
      <c r="G1113" s="707" t="s">
        <v>16082</v>
      </c>
      <c r="H1113" s="707" t="s">
        <v>16073</v>
      </c>
      <c r="I1113" s="707" t="s">
        <v>10899</v>
      </c>
      <c r="J1113" s="708">
        <v>1798</v>
      </c>
      <c r="K1113" s="708">
        <v>1798</v>
      </c>
      <c r="L1113" s="708">
        <v>330510.84000000003</v>
      </c>
      <c r="M1113" s="707" t="s">
        <v>16069</v>
      </c>
      <c r="N1113" s="707" t="s">
        <v>16070</v>
      </c>
      <c r="P1113" s="709">
        <f t="shared" si="14"/>
        <v>183.82137931034484</v>
      </c>
    </row>
    <row r="1114" spans="1:16">
      <c r="A1114" s="707">
        <v>2024</v>
      </c>
      <c r="B1114" s="707">
        <v>5</v>
      </c>
      <c r="D1114" s="707" t="s">
        <v>16170</v>
      </c>
      <c r="E1114" s="707" t="s">
        <v>28</v>
      </c>
      <c r="F1114" s="707" t="str">
        <f>VLOOKUP(E1114,'HS Code'!$L$4:$O$65,2,0)</f>
        <v>Coal and Coke</v>
      </c>
      <c r="G1114" s="707" t="s">
        <v>16143</v>
      </c>
      <c r="H1114" s="707" t="s">
        <v>16126</v>
      </c>
      <c r="I1114" s="707" t="s">
        <v>10899</v>
      </c>
      <c r="J1114" s="708">
        <v>25080</v>
      </c>
      <c r="K1114" s="708">
        <v>25080</v>
      </c>
      <c r="L1114" s="708">
        <v>767819.99</v>
      </c>
      <c r="M1114" s="707" t="s">
        <v>16069</v>
      </c>
      <c r="N1114" s="707" t="s">
        <v>16070</v>
      </c>
      <c r="P1114" s="709">
        <f t="shared" si="14"/>
        <v>30.614832137161084</v>
      </c>
    </row>
    <row r="1115" spans="1:16">
      <c r="A1115" s="707">
        <v>2024</v>
      </c>
      <c r="B1115" s="707">
        <v>5</v>
      </c>
      <c r="D1115" s="707" t="s">
        <v>16112</v>
      </c>
      <c r="E1115" s="707" t="s">
        <v>28</v>
      </c>
      <c r="F1115" s="707" t="str">
        <f>VLOOKUP(E1115,'HS Code'!$L$4:$O$65,2,0)</f>
        <v>Coal and Coke</v>
      </c>
      <c r="G1115" s="707" t="s">
        <v>16143</v>
      </c>
      <c r="H1115" s="707" t="s">
        <v>16126</v>
      </c>
      <c r="I1115" s="707" t="s">
        <v>10899</v>
      </c>
      <c r="J1115" s="708">
        <v>77429</v>
      </c>
      <c r="K1115" s="708">
        <v>77429</v>
      </c>
      <c r="L1115" s="708">
        <v>6147851.96</v>
      </c>
      <c r="M1115" s="707" t="s">
        <v>16069</v>
      </c>
      <c r="N1115" s="707" t="s">
        <v>16070</v>
      </c>
      <c r="P1115" s="709">
        <f t="shared" si="14"/>
        <v>79.39986258378643</v>
      </c>
    </row>
    <row r="1116" spans="1:16">
      <c r="A1116" s="707">
        <v>2024</v>
      </c>
      <c r="B1116" s="707">
        <v>5</v>
      </c>
      <c r="D1116" s="707" t="s">
        <v>16112</v>
      </c>
      <c r="E1116" s="707" t="s">
        <v>28</v>
      </c>
      <c r="F1116" s="707" t="str">
        <f>VLOOKUP(E1116,'HS Code'!$L$4:$O$65,2,0)</f>
        <v>Coal and Coke</v>
      </c>
      <c r="G1116" s="707" t="s">
        <v>16143</v>
      </c>
      <c r="H1116" s="707" t="s">
        <v>16126</v>
      </c>
      <c r="I1116" s="707" t="s">
        <v>10899</v>
      </c>
      <c r="J1116" s="708">
        <v>131000</v>
      </c>
      <c r="K1116" s="708">
        <v>131000</v>
      </c>
      <c r="L1116" s="708">
        <v>7992797.0099999998</v>
      </c>
      <c r="M1116" s="707" t="s">
        <v>16069</v>
      </c>
      <c r="N1116" s="707" t="s">
        <v>16070</v>
      </c>
      <c r="P1116" s="709">
        <f t="shared" si="14"/>
        <v>61.013717633587781</v>
      </c>
    </row>
    <row r="1117" spans="1:16">
      <c r="A1117" s="707">
        <v>2024</v>
      </c>
      <c r="B1117" s="707">
        <v>5</v>
      </c>
      <c r="D1117" s="707" t="s">
        <v>16188</v>
      </c>
      <c r="E1117" s="707" t="s">
        <v>171</v>
      </c>
      <c r="F1117" s="707">
        <f>VLOOKUP(E1117,'HS Code'!$L$4:$O$65,2,0)</f>
        <v>0</v>
      </c>
      <c r="G1117" s="707" t="s">
        <v>16095</v>
      </c>
      <c r="H1117" s="707" t="s">
        <v>16073</v>
      </c>
      <c r="I1117" s="707" t="s">
        <v>10899</v>
      </c>
      <c r="J1117" s="708">
        <v>3784538</v>
      </c>
      <c r="K1117" s="708">
        <v>3784538</v>
      </c>
      <c r="L1117" s="708">
        <v>152106276.09999999</v>
      </c>
      <c r="M1117" s="707" t="s">
        <v>16069</v>
      </c>
      <c r="N1117" s="707" t="s">
        <v>16070</v>
      </c>
      <c r="P1117" s="709">
        <f t="shared" si="14"/>
        <v>40.191504511250777</v>
      </c>
    </row>
    <row r="1118" spans="1:16">
      <c r="A1118" s="707">
        <v>2024</v>
      </c>
      <c r="B1118" s="707">
        <v>5</v>
      </c>
      <c r="D1118" s="707" t="s">
        <v>16074</v>
      </c>
      <c r="E1118" s="707" t="s">
        <v>68</v>
      </c>
      <c r="F1118" s="707" t="str">
        <f>VLOOKUP(E1118,'HS Code'!$L$4:$O$65,2,0)</f>
        <v>Petroleum</v>
      </c>
      <c r="G1118" s="707" t="s">
        <v>16130</v>
      </c>
      <c r="H1118" s="707" t="s">
        <v>16116</v>
      </c>
      <c r="I1118" s="707" t="s">
        <v>16077</v>
      </c>
      <c r="J1118" s="708">
        <v>1635358</v>
      </c>
      <c r="K1118" s="708">
        <v>1214000</v>
      </c>
      <c r="L1118" s="708">
        <v>169665916.38</v>
      </c>
      <c r="M1118" s="707" t="s">
        <v>16069</v>
      </c>
      <c r="N1118" s="707" t="s">
        <v>16070</v>
      </c>
      <c r="P1118" s="709">
        <f t="shared" si="14"/>
        <v>103.7484858850478</v>
      </c>
    </row>
    <row r="1119" spans="1:16">
      <c r="A1119" s="707">
        <v>2024</v>
      </c>
      <c r="B1119" s="707">
        <v>5</v>
      </c>
      <c r="D1119" s="707" t="s">
        <v>16074</v>
      </c>
      <c r="E1119" s="707" t="s">
        <v>87</v>
      </c>
      <c r="F1119" s="707" t="str">
        <f>VLOOKUP(E1119,'HS Code'!$L$4:$O$65,2,0)</f>
        <v>Petroleum</v>
      </c>
      <c r="G1119" s="707" t="s">
        <v>16132</v>
      </c>
      <c r="H1119" s="707" t="s">
        <v>16076</v>
      </c>
      <c r="I1119" s="707" t="s">
        <v>16077</v>
      </c>
      <c r="J1119" s="708">
        <v>4037921</v>
      </c>
      <c r="K1119" s="708">
        <v>3346545</v>
      </c>
      <c r="L1119" s="708">
        <v>377385191.10000002</v>
      </c>
      <c r="M1119" s="707" t="s">
        <v>16069</v>
      </c>
      <c r="N1119" s="707" t="s">
        <v>16070</v>
      </c>
      <c r="P1119" s="709">
        <f t="shared" si="14"/>
        <v>93.460271040468598</v>
      </c>
    </row>
    <row r="1120" spans="1:16">
      <c r="A1120" s="707">
        <v>2024</v>
      </c>
      <c r="B1120" s="707">
        <v>5</v>
      </c>
      <c r="D1120" s="707" t="s">
        <v>16074</v>
      </c>
      <c r="E1120" s="707" t="s">
        <v>68</v>
      </c>
      <c r="F1120" s="707" t="str">
        <f>VLOOKUP(E1120,'HS Code'!$L$4:$O$65,2,0)</f>
        <v>Petroleum</v>
      </c>
      <c r="G1120" s="707" t="s">
        <v>16130</v>
      </c>
      <c r="H1120" s="707" t="s">
        <v>16116</v>
      </c>
      <c r="I1120" s="707" t="s">
        <v>16077</v>
      </c>
      <c r="J1120" s="708">
        <v>160183686</v>
      </c>
      <c r="K1120" s="708">
        <v>118643552</v>
      </c>
      <c r="L1120" s="708">
        <v>15573520672.799999</v>
      </c>
      <c r="M1120" s="707" t="s">
        <v>16069</v>
      </c>
      <c r="N1120" s="707" t="s">
        <v>16070</v>
      </c>
      <c r="P1120" s="709">
        <f t="shared" si="14"/>
        <v>97.222888682933657</v>
      </c>
    </row>
    <row r="1121" spans="1:16">
      <c r="A1121" s="707">
        <v>2024</v>
      </c>
      <c r="B1121" s="707">
        <v>5</v>
      </c>
      <c r="D1121" s="707" t="s">
        <v>16074</v>
      </c>
      <c r="E1121" s="707" t="s">
        <v>87</v>
      </c>
      <c r="F1121" s="707" t="str">
        <f>VLOOKUP(E1121,'HS Code'!$L$4:$O$65,2,0)</f>
        <v>Petroleum</v>
      </c>
      <c r="G1121" s="707" t="s">
        <v>16132</v>
      </c>
      <c r="H1121" s="707" t="s">
        <v>16076</v>
      </c>
      <c r="I1121" s="707" t="s">
        <v>16077</v>
      </c>
      <c r="J1121" s="708">
        <v>134634716</v>
      </c>
      <c r="K1121" s="708">
        <v>111312858</v>
      </c>
      <c r="L1121" s="708">
        <v>11866521734.9</v>
      </c>
      <c r="M1121" s="707" t="s">
        <v>16069</v>
      </c>
      <c r="N1121" s="707" t="s">
        <v>16070</v>
      </c>
      <c r="P1121" s="709">
        <f t="shared" si="14"/>
        <v>88.138647203742011</v>
      </c>
    </row>
    <row r="1122" spans="1:16">
      <c r="A1122" s="707">
        <v>2024</v>
      </c>
      <c r="B1122" s="707">
        <v>5</v>
      </c>
      <c r="D1122" s="707" t="s">
        <v>16110</v>
      </c>
      <c r="E1122" s="707" t="s">
        <v>87</v>
      </c>
      <c r="F1122" s="707" t="str">
        <f>VLOOKUP(E1122,'HS Code'!$L$4:$O$65,2,0)</f>
        <v>Petroleum</v>
      </c>
      <c r="G1122" s="707" t="s">
        <v>16132</v>
      </c>
      <c r="H1122" s="707" t="s">
        <v>16076</v>
      </c>
      <c r="I1122" s="707" t="s">
        <v>16077</v>
      </c>
      <c r="J1122" s="708">
        <v>53487275</v>
      </c>
      <c r="K1122" s="708">
        <v>44510685</v>
      </c>
      <c r="L1122" s="708">
        <v>5031833339.3999996</v>
      </c>
      <c r="M1122" s="707" t="s">
        <v>16069</v>
      </c>
      <c r="N1122" s="707" t="s">
        <v>16070</v>
      </c>
      <c r="P1122" s="709">
        <f t="shared" si="14"/>
        <v>94.075335477457017</v>
      </c>
    </row>
    <row r="1123" spans="1:16">
      <c r="A1123" s="707">
        <v>2024</v>
      </c>
      <c r="B1123" s="707">
        <v>5</v>
      </c>
      <c r="D1123" s="707" t="s">
        <v>16153</v>
      </c>
      <c r="E1123" s="707" t="s">
        <v>171</v>
      </c>
      <c r="F1123" s="707">
        <f>VLOOKUP(E1123,'HS Code'!$L$4:$O$65,2,0)</f>
        <v>0</v>
      </c>
      <c r="G1123" s="707" t="s">
        <v>16095</v>
      </c>
      <c r="H1123" s="707" t="s">
        <v>16073</v>
      </c>
      <c r="I1123" s="707" t="s">
        <v>10899</v>
      </c>
      <c r="J1123" s="708">
        <v>44060</v>
      </c>
      <c r="K1123" s="708">
        <v>44060</v>
      </c>
      <c r="L1123" s="708">
        <v>1897016.35</v>
      </c>
      <c r="M1123" s="707" t="s">
        <v>16145</v>
      </c>
      <c r="N1123" s="707" t="s">
        <v>16070</v>
      </c>
    </row>
    <row r="1124" spans="1:16">
      <c r="A1124" s="707">
        <v>2024</v>
      </c>
      <c r="B1124" s="707">
        <v>5</v>
      </c>
      <c r="D1124" s="707" t="s">
        <v>16129</v>
      </c>
      <c r="E1124" s="707" t="s">
        <v>171</v>
      </c>
      <c r="F1124" s="707">
        <f>VLOOKUP(E1124,'HS Code'!$L$4:$O$65,2,0)</f>
        <v>0</v>
      </c>
      <c r="G1124" s="707" t="s">
        <v>16095</v>
      </c>
      <c r="H1124" s="707" t="s">
        <v>16073</v>
      </c>
      <c r="I1124" s="707" t="s">
        <v>10899</v>
      </c>
      <c r="J1124" s="708">
        <v>22000</v>
      </c>
      <c r="K1124" s="708">
        <v>22000</v>
      </c>
      <c r="L1124" s="708">
        <v>947216.52</v>
      </c>
      <c r="M1124" s="707" t="s">
        <v>16145</v>
      </c>
      <c r="N1124" s="707" t="s">
        <v>16070</v>
      </c>
    </row>
    <row r="1125" spans="1:16">
      <c r="A1125" s="707">
        <v>2024</v>
      </c>
      <c r="B1125" s="707">
        <v>5</v>
      </c>
      <c r="D1125" s="707" t="s">
        <v>16146</v>
      </c>
      <c r="E1125" s="707" t="s">
        <v>83</v>
      </c>
      <c r="F1125" s="707" t="str">
        <f>VLOOKUP(E1125,'HS Code'!$L$4:$O$65,2,0)</f>
        <v>Petroleum</v>
      </c>
      <c r="G1125" s="707" t="s">
        <v>16131</v>
      </c>
      <c r="H1125" s="707" t="s">
        <v>16076</v>
      </c>
      <c r="I1125" s="707" t="s">
        <v>16077</v>
      </c>
      <c r="J1125" s="708">
        <v>33217576</v>
      </c>
      <c r="K1125" s="708">
        <v>25972516</v>
      </c>
      <c r="L1125" s="708">
        <v>3082932358.9000001</v>
      </c>
      <c r="M1125" s="707" t="s">
        <v>16145</v>
      </c>
      <c r="N1125" s="707" t="s">
        <v>16070</v>
      </c>
    </row>
    <row r="1126" spans="1:16">
      <c r="A1126" s="707">
        <v>2024</v>
      </c>
      <c r="B1126" s="707">
        <v>5</v>
      </c>
      <c r="D1126" s="707" t="s">
        <v>16146</v>
      </c>
      <c r="E1126" s="707" t="s">
        <v>87</v>
      </c>
      <c r="F1126" s="707" t="str">
        <f>VLOOKUP(E1126,'HS Code'!$L$4:$O$65,2,0)</f>
        <v>Petroleum</v>
      </c>
      <c r="G1126" s="707" t="s">
        <v>16132</v>
      </c>
      <c r="H1126" s="707" t="s">
        <v>16076</v>
      </c>
      <c r="I1126" s="707" t="s">
        <v>16077</v>
      </c>
      <c r="J1126" s="708">
        <v>584452</v>
      </c>
      <c r="K1126" s="708">
        <v>479950</v>
      </c>
      <c r="L1126" s="708">
        <v>55352954.640000001</v>
      </c>
      <c r="M1126" s="707" t="s">
        <v>16145</v>
      </c>
      <c r="N1126" s="707" t="s">
        <v>16070</v>
      </c>
    </row>
    <row r="1127" spans="1:16">
      <c r="A1127" s="707">
        <v>2024</v>
      </c>
      <c r="B1127" s="707">
        <v>5</v>
      </c>
      <c r="D1127" s="707" t="s">
        <v>16146</v>
      </c>
      <c r="E1127" s="707" t="s">
        <v>83</v>
      </c>
      <c r="F1127" s="707" t="str">
        <f>VLOOKUP(E1127,'HS Code'!$L$4:$O$65,2,0)</f>
        <v>Petroleum</v>
      </c>
      <c r="G1127" s="707" t="s">
        <v>16131</v>
      </c>
      <c r="H1127" s="707" t="s">
        <v>16076</v>
      </c>
      <c r="I1127" s="707" t="s">
        <v>16077</v>
      </c>
      <c r="J1127" s="708">
        <v>196495</v>
      </c>
      <c r="K1127" s="708">
        <v>155014</v>
      </c>
      <c r="L1127" s="708">
        <v>19069622.699999999</v>
      </c>
      <c r="M1127" s="707" t="s">
        <v>16145</v>
      </c>
      <c r="N1127" s="707" t="s">
        <v>16070</v>
      </c>
    </row>
    <row r="1128" spans="1:16">
      <c r="A1128" s="707">
        <v>2024</v>
      </c>
      <c r="B1128" s="707">
        <v>5</v>
      </c>
      <c r="D1128" s="707" t="s">
        <v>16146</v>
      </c>
      <c r="E1128" s="707" t="s">
        <v>83</v>
      </c>
      <c r="F1128" s="707" t="str">
        <f>VLOOKUP(E1128,'HS Code'!$L$4:$O$65,2,0)</f>
        <v>Petroleum</v>
      </c>
      <c r="G1128" s="707" t="s">
        <v>16131</v>
      </c>
      <c r="H1128" s="707" t="s">
        <v>16076</v>
      </c>
      <c r="I1128" s="707" t="s">
        <v>16077</v>
      </c>
      <c r="J1128" s="708">
        <v>113228590</v>
      </c>
      <c r="K1128" s="708">
        <v>89191242</v>
      </c>
      <c r="L1128" s="708">
        <v>12117556779.889999</v>
      </c>
      <c r="M1128" s="707" t="s">
        <v>16145</v>
      </c>
      <c r="N1128" s="707" t="s">
        <v>16070</v>
      </c>
    </row>
    <row r="1129" spans="1:16">
      <c r="A1129" s="707">
        <v>2024</v>
      </c>
      <c r="B1129" s="707">
        <v>5</v>
      </c>
      <c r="D1129" s="707" t="s">
        <v>16146</v>
      </c>
      <c r="E1129" s="707" t="s">
        <v>87</v>
      </c>
      <c r="F1129" s="707" t="str">
        <f>VLOOKUP(E1129,'HS Code'!$L$4:$O$65,2,0)</f>
        <v>Petroleum</v>
      </c>
      <c r="G1129" s="707" t="s">
        <v>16132</v>
      </c>
      <c r="H1129" s="707" t="s">
        <v>16076</v>
      </c>
      <c r="I1129" s="707" t="s">
        <v>16077</v>
      </c>
      <c r="J1129" s="708">
        <v>1572113</v>
      </c>
      <c r="K1129" s="708">
        <v>1301856</v>
      </c>
      <c r="L1129" s="708">
        <v>147377910.11000001</v>
      </c>
      <c r="M1129" s="707" t="s">
        <v>16145</v>
      </c>
      <c r="N1129" s="707" t="s">
        <v>16070</v>
      </c>
    </row>
    <row r="1130" spans="1:16">
      <c r="A1130" s="707">
        <v>2024</v>
      </c>
      <c r="B1130" s="707">
        <v>5</v>
      </c>
      <c r="D1130" s="707" t="s">
        <v>16146</v>
      </c>
      <c r="E1130" s="707" t="s">
        <v>83</v>
      </c>
      <c r="F1130" s="707" t="str">
        <f>VLOOKUP(E1130,'HS Code'!$L$4:$O$65,2,0)</f>
        <v>Petroleum</v>
      </c>
      <c r="G1130" s="707" t="s">
        <v>16131</v>
      </c>
      <c r="H1130" s="707" t="s">
        <v>16076</v>
      </c>
      <c r="I1130" s="707" t="s">
        <v>16077</v>
      </c>
      <c r="J1130" s="708">
        <v>154884</v>
      </c>
      <c r="K1130" s="708">
        <v>121602</v>
      </c>
      <c r="L1130" s="708">
        <v>18658269.449999999</v>
      </c>
      <c r="M1130" s="707" t="s">
        <v>16145</v>
      </c>
      <c r="N1130" s="707" t="s">
        <v>16070</v>
      </c>
    </row>
    <row r="1131" spans="1:16">
      <c r="A1131" s="707">
        <v>2024</v>
      </c>
      <c r="B1131" s="707">
        <v>5</v>
      </c>
      <c r="D1131" s="707" t="s">
        <v>16147</v>
      </c>
      <c r="E1131" s="707" t="s">
        <v>68</v>
      </c>
      <c r="F1131" s="707" t="str">
        <f>VLOOKUP(E1131,'HS Code'!$L$4:$O$65,2,0)</f>
        <v>Petroleum</v>
      </c>
      <c r="G1131" s="707" t="s">
        <v>16130</v>
      </c>
      <c r="H1131" s="707" t="s">
        <v>16116</v>
      </c>
      <c r="I1131" s="707" t="s">
        <v>16077</v>
      </c>
      <c r="J1131" s="708">
        <v>84647</v>
      </c>
      <c r="K1131" s="708">
        <v>63324</v>
      </c>
      <c r="L1131" s="708">
        <v>8899950</v>
      </c>
      <c r="M1131" s="707" t="s">
        <v>16145</v>
      </c>
      <c r="N1131" s="707" t="s">
        <v>16070</v>
      </c>
    </row>
    <row r="1132" spans="1:16">
      <c r="A1132" s="707">
        <v>2024</v>
      </c>
      <c r="B1132" s="707">
        <v>5</v>
      </c>
      <c r="D1132" s="707" t="s">
        <v>16148</v>
      </c>
      <c r="E1132" s="707" t="s">
        <v>99</v>
      </c>
      <c r="F1132" s="707" t="str">
        <f>VLOOKUP(E1132,'HS Code'!$L$4:$O$65,2,0)</f>
        <v>Petroleum</v>
      </c>
      <c r="G1132" s="707" t="s">
        <v>16075</v>
      </c>
      <c r="H1132" s="707" t="s">
        <v>16076</v>
      </c>
      <c r="I1132" s="707" t="s">
        <v>16077</v>
      </c>
      <c r="J1132" s="708">
        <v>5583</v>
      </c>
      <c r="K1132" s="708">
        <v>5321</v>
      </c>
      <c r="L1132" s="708">
        <v>1752096.297</v>
      </c>
      <c r="M1132" s="707" t="s">
        <v>16149</v>
      </c>
      <c r="N1132" s="707" t="s">
        <v>16070</v>
      </c>
    </row>
    <row r="1133" spans="1:16">
      <c r="A1133" s="707">
        <v>2024</v>
      </c>
      <c r="B1133" s="707">
        <v>5</v>
      </c>
      <c r="D1133" s="707" t="s">
        <v>16147</v>
      </c>
      <c r="E1133" s="707" t="s">
        <v>28</v>
      </c>
      <c r="F1133" s="707" t="str">
        <f>VLOOKUP(E1133,'HS Code'!$L$4:$O$65,2,0)</f>
        <v>Coal and Coke</v>
      </c>
      <c r="G1133" s="707" t="s">
        <v>16143</v>
      </c>
      <c r="H1133" s="707" t="s">
        <v>16126</v>
      </c>
      <c r="I1133" s="707" t="s">
        <v>10899</v>
      </c>
      <c r="J1133" s="708">
        <v>600</v>
      </c>
      <c r="K1133" s="708">
        <v>600</v>
      </c>
      <c r="L1133" s="708">
        <v>90468</v>
      </c>
      <c r="M1133" s="707" t="s">
        <v>16149</v>
      </c>
      <c r="N1133" s="707" t="s">
        <v>16070</v>
      </c>
      <c r="P1133" s="709">
        <f>L1133/J1133</f>
        <v>150.78</v>
      </c>
    </row>
    <row r="1134" spans="1:16">
      <c r="A1134" s="707">
        <v>2024</v>
      </c>
      <c r="B1134" s="707">
        <v>5</v>
      </c>
      <c r="D1134" s="707" t="s">
        <v>16147</v>
      </c>
      <c r="E1134" s="707" t="s">
        <v>54</v>
      </c>
      <c r="F1134" s="707" t="str">
        <f>VLOOKUP(E1134,'HS Code'!$L$4:$O$65,2,0)</f>
        <v>Oils</v>
      </c>
      <c r="G1134" s="707" t="s">
        <v>16109</v>
      </c>
      <c r="H1134" s="707" t="s">
        <v>16073</v>
      </c>
      <c r="I1134" s="707" t="s">
        <v>10899</v>
      </c>
      <c r="J1134" s="708">
        <v>680</v>
      </c>
      <c r="K1134" s="708">
        <v>680</v>
      </c>
      <c r="L1134" s="708">
        <v>165345.65976000001</v>
      </c>
      <c r="M1134" s="707" t="s">
        <v>16149</v>
      </c>
      <c r="N1134" s="707" t="s">
        <v>16070</v>
      </c>
    </row>
    <row r="1135" spans="1:16">
      <c r="A1135" s="707">
        <v>2024</v>
      </c>
      <c r="B1135" s="707">
        <v>5</v>
      </c>
      <c r="D1135" s="707" t="s">
        <v>16147</v>
      </c>
      <c r="E1135" s="707" t="s">
        <v>78</v>
      </c>
      <c r="F1135" s="707" t="str">
        <f>VLOOKUP(E1135,'HS Code'!$L$4:$O$65,2,0)</f>
        <v>Petroleum</v>
      </c>
      <c r="G1135" s="707" t="s">
        <v>16128</v>
      </c>
      <c r="H1135" s="707" t="s">
        <v>16076</v>
      </c>
      <c r="I1135" s="707" t="s">
        <v>16077</v>
      </c>
      <c r="J1135" s="708">
        <v>110</v>
      </c>
      <c r="K1135" s="708">
        <v>98</v>
      </c>
      <c r="L1135" s="708">
        <v>98833.509000000005</v>
      </c>
      <c r="M1135" s="707" t="s">
        <v>16149</v>
      </c>
      <c r="N1135" s="707" t="s">
        <v>16070</v>
      </c>
      <c r="P1135" s="448">
        <f>L1135/J1135</f>
        <v>898.48644545454556</v>
      </c>
    </row>
    <row r="1136" spans="1:16">
      <c r="A1136" s="707">
        <v>2024</v>
      </c>
      <c r="B1136" s="707">
        <v>5</v>
      </c>
      <c r="D1136" s="707" t="s">
        <v>16147</v>
      </c>
      <c r="E1136" s="707" t="s">
        <v>99</v>
      </c>
      <c r="F1136" s="707" t="str">
        <f>VLOOKUP(E1136,'HS Code'!$L$4:$O$65,2,0)</f>
        <v>Petroleum</v>
      </c>
      <c r="G1136" s="707" t="s">
        <v>16075</v>
      </c>
      <c r="H1136" s="707" t="s">
        <v>16076</v>
      </c>
      <c r="I1136" s="707" t="s">
        <v>16077</v>
      </c>
      <c r="J1136" s="708">
        <v>42167</v>
      </c>
      <c r="K1136" s="708">
        <v>42149</v>
      </c>
      <c r="L1136" s="708">
        <v>14715487.312686</v>
      </c>
      <c r="M1136" s="707" t="s">
        <v>16149</v>
      </c>
      <c r="N1136" s="707" t="s">
        <v>16070</v>
      </c>
    </row>
    <row r="1137" spans="1:16">
      <c r="A1137" s="707">
        <v>2024</v>
      </c>
      <c r="B1137" s="707">
        <v>5</v>
      </c>
      <c r="D1137" s="707" t="s">
        <v>16147</v>
      </c>
      <c r="E1137" s="707" t="s">
        <v>109</v>
      </c>
      <c r="F1137" s="707" t="str">
        <f>VLOOKUP(E1137,'HS Code'!$L$4:$O$65,2,0)</f>
        <v>Petroleum</v>
      </c>
      <c r="G1137" s="707" t="s">
        <v>16079</v>
      </c>
      <c r="H1137" s="707" t="s">
        <v>16076</v>
      </c>
      <c r="I1137" s="707" t="s">
        <v>16077</v>
      </c>
      <c r="J1137" s="708">
        <v>500</v>
      </c>
      <c r="K1137" s="708">
        <v>500</v>
      </c>
      <c r="L1137" s="708">
        <v>277600.09499999997</v>
      </c>
      <c r="M1137" s="707" t="s">
        <v>16149</v>
      </c>
      <c r="N1137" s="707" t="s">
        <v>16070</v>
      </c>
    </row>
    <row r="1138" spans="1:16">
      <c r="A1138" s="707">
        <v>2024</v>
      </c>
      <c r="B1138" s="707">
        <v>5</v>
      </c>
      <c r="D1138" s="707" t="s">
        <v>16147</v>
      </c>
      <c r="E1138" s="707" t="s">
        <v>142</v>
      </c>
      <c r="F1138" s="707">
        <f>VLOOKUP(E1138,'HS Code'!$L$4:$O$65,2,0)</f>
        <v>0</v>
      </c>
      <c r="G1138" s="707" t="s">
        <v>16141</v>
      </c>
      <c r="H1138" s="707" t="s">
        <v>16073</v>
      </c>
      <c r="I1138" s="707" t="s">
        <v>10899</v>
      </c>
      <c r="J1138" s="708">
        <v>6200</v>
      </c>
      <c r="K1138" s="708">
        <v>6200</v>
      </c>
      <c r="L1138" s="708">
        <v>2096566.4117999999</v>
      </c>
      <c r="M1138" s="707" t="s">
        <v>16149</v>
      </c>
      <c r="N1138" s="707" t="s">
        <v>16070</v>
      </c>
    </row>
    <row r="1139" spans="1:16">
      <c r="A1139" s="707">
        <v>2024</v>
      </c>
      <c r="B1139" s="707">
        <v>5</v>
      </c>
      <c r="D1139" s="707" t="s">
        <v>16147</v>
      </c>
      <c r="E1139" s="707" t="s">
        <v>148</v>
      </c>
      <c r="F1139" s="707">
        <f>VLOOKUP(E1139,'HS Code'!$L$4:$O$65,2,0)</f>
        <v>0</v>
      </c>
      <c r="G1139" s="707" t="s">
        <v>16082</v>
      </c>
      <c r="H1139" s="707" t="s">
        <v>16073</v>
      </c>
      <c r="I1139" s="707" t="s">
        <v>10899</v>
      </c>
      <c r="J1139" s="708">
        <v>16623.2</v>
      </c>
      <c r="K1139" s="708">
        <v>16623.2</v>
      </c>
      <c r="L1139" s="708">
        <v>4296000</v>
      </c>
      <c r="M1139" s="707" t="s">
        <v>16149</v>
      </c>
      <c r="N1139" s="707" t="s">
        <v>16070</v>
      </c>
    </row>
    <row r="1140" spans="1:16">
      <c r="A1140" s="707">
        <v>2024</v>
      </c>
      <c r="B1140" s="707">
        <v>5</v>
      </c>
      <c r="D1140" s="707" t="s">
        <v>16121</v>
      </c>
      <c r="E1140" s="707" t="s">
        <v>16</v>
      </c>
      <c r="F1140" s="707" t="str">
        <f>VLOOKUP(E1140,'HS Code'!$L$4:$O$65,2,0)</f>
        <v>Coal and Coke</v>
      </c>
      <c r="G1140" s="707" t="s">
        <v>16194</v>
      </c>
      <c r="H1140" s="707" t="s">
        <v>16126</v>
      </c>
      <c r="I1140" s="707" t="s">
        <v>10899</v>
      </c>
      <c r="J1140" s="708">
        <v>246</v>
      </c>
      <c r="K1140" s="708">
        <v>246</v>
      </c>
      <c r="L1140" s="708">
        <v>5114</v>
      </c>
      <c r="M1140" s="707" t="s">
        <v>16149</v>
      </c>
      <c r="N1140" s="707" t="s">
        <v>16070</v>
      </c>
      <c r="P1140" s="709">
        <f>L1140/J1140</f>
        <v>20.788617886178862</v>
      </c>
    </row>
    <row r="1141" spans="1:16">
      <c r="A1141" s="707">
        <v>2024</v>
      </c>
      <c r="B1141" s="707">
        <v>5</v>
      </c>
      <c r="D1141" s="707" t="s">
        <v>16121</v>
      </c>
      <c r="E1141" s="707" t="s">
        <v>76</v>
      </c>
      <c r="F1141" s="707" t="str">
        <f>VLOOKUP(E1141,'HS Code'!$L$4:$O$65,2,0)</f>
        <v>Petroleum</v>
      </c>
      <c r="G1141" s="707" t="s">
        <v>16099</v>
      </c>
      <c r="H1141" s="707" t="s">
        <v>16076</v>
      </c>
      <c r="I1141" s="707" t="s">
        <v>16077</v>
      </c>
      <c r="J1141" s="708">
        <v>5315.05</v>
      </c>
      <c r="K1141" s="708">
        <v>5315.05</v>
      </c>
      <c r="L1141" s="708">
        <v>718100.25942200003</v>
      </c>
      <c r="M1141" s="707" t="s">
        <v>16149</v>
      </c>
      <c r="N1141" s="707" t="s">
        <v>16070</v>
      </c>
    </row>
    <row r="1142" spans="1:16">
      <c r="A1142" s="707">
        <v>2024</v>
      </c>
      <c r="B1142" s="707">
        <v>5</v>
      </c>
      <c r="D1142" s="707" t="s">
        <v>16121</v>
      </c>
      <c r="E1142" s="707" t="s">
        <v>92</v>
      </c>
      <c r="F1142" s="707" t="str">
        <f>VLOOKUP(E1142,'HS Code'!$L$4:$O$65,2,0)</f>
        <v>Petroleum</v>
      </c>
      <c r="G1142" s="707" t="s">
        <v>16133</v>
      </c>
      <c r="H1142" s="707" t="s">
        <v>16076</v>
      </c>
      <c r="I1142" s="707" t="s">
        <v>16077</v>
      </c>
      <c r="J1142" s="708">
        <v>736246</v>
      </c>
      <c r="K1142" s="708">
        <v>736246</v>
      </c>
      <c r="L1142" s="708">
        <v>62009184.841629997</v>
      </c>
      <c r="M1142" s="707" t="s">
        <v>16149</v>
      </c>
      <c r="N1142" s="707" t="s">
        <v>16070</v>
      </c>
    </row>
    <row r="1143" spans="1:16">
      <c r="A1143" s="707">
        <v>2024</v>
      </c>
      <c r="B1143" s="707">
        <v>5</v>
      </c>
      <c r="D1143" s="707" t="s">
        <v>16121</v>
      </c>
      <c r="E1143" s="707" t="s">
        <v>99</v>
      </c>
      <c r="F1143" s="707" t="str">
        <f>VLOOKUP(E1143,'HS Code'!$L$4:$O$65,2,0)</f>
        <v>Petroleum</v>
      </c>
      <c r="G1143" s="707" t="s">
        <v>16075</v>
      </c>
      <c r="H1143" s="707" t="s">
        <v>16076</v>
      </c>
      <c r="I1143" s="707" t="s">
        <v>16077</v>
      </c>
      <c r="J1143" s="708">
        <v>453992.44</v>
      </c>
      <c r="K1143" s="708">
        <v>453992.44</v>
      </c>
      <c r="L1143" s="708">
        <v>138780151.97089201</v>
      </c>
      <c r="M1143" s="707" t="s">
        <v>16149</v>
      </c>
      <c r="N1143" s="707" t="s">
        <v>16070</v>
      </c>
    </row>
    <row r="1144" spans="1:16">
      <c r="A1144" s="707">
        <v>2024</v>
      </c>
      <c r="B1144" s="707">
        <v>5</v>
      </c>
      <c r="D1144" s="707" t="s">
        <v>16121</v>
      </c>
      <c r="E1144" s="707" t="s">
        <v>101</v>
      </c>
      <c r="F1144" s="707" t="str">
        <f>VLOOKUP(E1144,'HS Code'!$L$4:$O$65,2,0)</f>
        <v>Petroleum</v>
      </c>
      <c r="G1144" s="707" t="s">
        <v>16078</v>
      </c>
      <c r="H1144" s="707" t="s">
        <v>16076</v>
      </c>
      <c r="I1144" s="707" t="s">
        <v>10899</v>
      </c>
      <c r="J1144" s="708">
        <v>2250</v>
      </c>
      <c r="K1144" s="708">
        <v>2250</v>
      </c>
      <c r="L1144" s="708">
        <v>647104.95750000002</v>
      </c>
      <c r="M1144" s="707" t="s">
        <v>16149</v>
      </c>
      <c r="N1144" s="707" t="s">
        <v>16070</v>
      </c>
    </row>
    <row r="1145" spans="1:16">
      <c r="A1145" s="707">
        <v>2024</v>
      </c>
      <c r="B1145" s="707">
        <v>5</v>
      </c>
      <c r="D1145" s="707" t="s">
        <v>16121</v>
      </c>
      <c r="E1145" s="707" t="s">
        <v>109</v>
      </c>
      <c r="F1145" s="707" t="str">
        <f>VLOOKUP(E1145,'HS Code'!$L$4:$O$65,2,0)</f>
        <v>Petroleum</v>
      </c>
      <c r="G1145" s="707" t="s">
        <v>16079</v>
      </c>
      <c r="H1145" s="707" t="s">
        <v>16076</v>
      </c>
      <c r="I1145" s="707" t="s">
        <v>16077</v>
      </c>
      <c r="J1145" s="708">
        <v>33616</v>
      </c>
      <c r="K1145" s="708">
        <v>33616</v>
      </c>
      <c r="L1145" s="708">
        <v>3606107.1910000001</v>
      </c>
      <c r="M1145" s="707" t="s">
        <v>16149</v>
      </c>
      <c r="N1145" s="707" t="s">
        <v>16070</v>
      </c>
    </row>
    <row r="1146" spans="1:16">
      <c r="A1146" s="707">
        <v>2024</v>
      </c>
      <c r="B1146" s="707">
        <v>5</v>
      </c>
      <c r="D1146" s="707" t="s">
        <v>16121</v>
      </c>
      <c r="E1146" s="707" t="s">
        <v>113</v>
      </c>
      <c r="F1146" s="707" t="str">
        <f>VLOOKUP(E1146,'HS Code'!$L$4:$O$65,2,0)</f>
        <v>Petroleum</v>
      </c>
      <c r="G1146" s="707" t="s">
        <v>16081</v>
      </c>
      <c r="H1146" s="707" t="s">
        <v>16076</v>
      </c>
      <c r="I1146" s="707" t="s">
        <v>16077</v>
      </c>
      <c r="J1146" s="708">
        <v>96000</v>
      </c>
      <c r="K1146" s="708">
        <v>96000</v>
      </c>
      <c r="L1146" s="708">
        <v>9252031.6799999997</v>
      </c>
      <c r="M1146" s="707" t="s">
        <v>16149</v>
      </c>
      <c r="N1146" s="707" t="s">
        <v>16070</v>
      </c>
    </row>
    <row r="1147" spans="1:16">
      <c r="A1147" s="707">
        <v>2024</v>
      </c>
      <c r="B1147" s="707">
        <v>5</v>
      </c>
      <c r="D1147" s="707" t="s">
        <v>16121</v>
      </c>
      <c r="E1147" s="707" t="s">
        <v>130</v>
      </c>
      <c r="F1147" s="707">
        <f>VLOOKUP(E1147,'HS Code'!$L$4:$O$65,2,0)</f>
        <v>0</v>
      </c>
      <c r="G1147" s="707" t="s">
        <v>16093</v>
      </c>
      <c r="H1147" s="707" t="s">
        <v>16076</v>
      </c>
      <c r="I1147" s="707" t="s">
        <v>10899</v>
      </c>
      <c r="J1147" s="708">
        <v>540</v>
      </c>
      <c r="K1147" s="708">
        <v>540</v>
      </c>
      <c r="L1147" s="708">
        <v>104832</v>
      </c>
      <c r="M1147" s="707" t="s">
        <v>16149</v>
      </c>
      <c r="N1147" s="707" t="s">
        <v>16070</v>
      </c>
    </row>
    <row r="1148" spans="1:16">
      <c r="A1148" s="707">
        <v>2024</v>
      </c>
      <c r="B1148" s="707">
        <v>5</v>
      </c>
      <c r="D1148" s="707" t="s">
        <v>16129</v>
      </c>
      <c r="E1148" s="707" t="s">
        <v>22</v>
      </c>
      <c r="F1148" s="707" t="str">
        <f>VLOOKUP(E1148,'HS Code'!$L$4:$O$65,2,0)</f>
        <v>Coal and Coke</v>
      </c>
      <c r="G1148" s="707" t="s">
        <v>16125</v>
      </c>
      <c r="H1148" s="707" t="s">
        <v>16126</v>
      </c>
      <c r="I1148" s="707" t="s">
        <v>10899</v>
      </c>
      <c r="J1148" s="708">
        <v>360000</v>
      </c>
      <c r="K1148" s="708">
        <v>360000</v>
      </c>
      <c r="L1148" s="708">
        <v>10800000</v>
      </c>
      <c r="M1148" s="707" t="s">
        <v>16149</v>
      </c>
      <c r="N1148" s="707" t="s">
        <v>16070</v>
      </c>
      <c r="P1148" s="709">
        <f>L1148/J1148</f>
        <v>30</v>
      </c>
    </row>
    <row r="1149" spans="1:16">
      <c r="A1149" s="707">
        <v>2024</v>
      </c>
      <c r="B1149" s="707">
        <v>5</v>
      </c>
      <c r="D1149" s="707" t="s">
        <v>16129</v>
      </c>
      <c r="E1149" s="707" t="s">
        <v>48</v>
      </c>
      <c r="F1149" s="707" t="str">
        <f>VLOOKUP(E1149,'HS Code'!$L$4:$O$65,2,0)</f>
        <v>Oils</v>
      </c>
      <c r="G1149" s="707" t="s">
        <v>16089</v>
      </c>
      <c r="H1149" s="707" t="s">
        <v>16073</v>
      </c>
      <c r="I1149" s="707" t="s">
        <v>10899</v>
      </c>
      <c r="J1149" s="708">
        <v>180</v>
      </c>
      <c r="K1149" s="708">
        <v>180</v>
      </c>
      <c r="L1149" s="708">
        <v>49779.012779999997</v>
      </c>
      <c r="M1149" s="707" t="s">
        <v>16149</v>
      </c>
      <c r="N1149" s="707" t="s">
        <v>16070</v>
      </c>
    </row>
    <row r="1150" spans="1:16">
      <c r="A1150" s="707">
        <v>2024</v>
      </c>
      <c r="B1150" s="707">
        <v>5</v>
      </c>
      <c r="D1150" s="707" t="s">
        <v>16129</v>
      </c>
      <c r="E1150" s="707" t="s">
        <v>76</v>
      </c>
      <c r="F1150" s="707" t="str">
        <f>VLOOKUP(E1150,'HS Code'!$L$4:$O$65,2,0)</f>
        <v>Petroleum</v>
      </c>
      <c r="G1150" s="707" t="s">
        <v>16099</v>
      </c>
      <c r="H1150" s="707" t="s">
        <v>16076</v>
      </c>
      <c r="I1150" s="707" t="s">
        <v>16077</v>
      </c>
      <c r="J1150" s="708">
        <v>9440</v>
      </c>
      <c r="K1150" s="708">
        <v>9440</v>
      </c>
      <c r="L1150" s="708">
        <v>2018744</v>
      </c>
      <c r="M1150" s="707" t="s">
        <v>16149</v>
      </c>
      <c r="N1150" s="707" t="s">
        <v>16070</v>
      </c>
    </row>
    <row r="1151" spans="1:16">
      <c r="A1151" s="707">
        <v>2024</v>
      </c>
      <c r="B1151" s="707">
        <v>5</v>
      </c>
      <c r="D1151" s="707" t="s">
        <v>16129</v>
      </c>
      <c r="E1151" s="707" t="s">
        <v>99</v>
      </c>
      <c r="F1151" s="707" t="str">
        <f>VLOOKUP(E1151,'HS Code'!$L$4:$O$65,2,0)</f>
        <v>Petroleum</v>
      </c>
      <c r="G1151" s="707" t="s">
        <v>16075</v>
      </c>
      <c r="H1151" s="707" t="s">
        <v>16076</v>
      </c>
      <c r="I1151" s="707" t="s">
        <v>16077</v>
      </c>
      <c r="J1151" s="708">
        <v>1942774</v>
      </c>
      <c r="K1151" s="708">
        <v>1814294.68</v>
      </c>
      <c r="L1151" s="708">
        <v>602486648.04334199</v>
      </c>
      <c r="M1151" s="707" t="s">
        <v>16149</v>
      </c>
      <c r="N1151" s="707" t="s">
        <v>16070</v>
      </c>
    </row>
    <row r="1152" spans="1:16">
      <c r="A1152" s="707">
        <v>2024</v>
      </c>
      <c r="B1152" s="707">
        <v>5</v>
      </c>
      <c r="D1152" s="707" t="s">
        <v>16129</v>
      </c>
      <c r="E1152" s="707" t="s">
        <v>109</v>
      </c>
      <c r="F1152" s="707" t="str">
        <f>VLOOKUP(E1152,'HS Code'!$L$4:$O$65,2,0)</f>
        <v>Petroleum</v>
      </c>
      <c r="G1152" s="707" t="s">
        <v>16079</v>
      </c>
      <c r="H1152" s="707" t="s">
        <v>16076</v>
      </c>
      <c r="I1152" s="707" t="s">
        <v>16077</v>
      </c>
      <c r="J1152" s="708">
        <v>3725</v>
      </c>
      <c r="K1152" s="708">
        <v>3725</v>
      </c>
      <c r="L1152" s="708">
        <v>651181.625</v>
      </c>
      <c r="M1152" s="707" t="s">
        <v>16149</v>
      </c>
      <c r="N1152" s="707" t="s">
        <v>16070</v>
      </c>
    </row>
    <row r="1153" spans="1:16">
      <c r="A1153" s="707">
        <v>2024</v>
      </c>
      <c r="B1153" s="707">
        <v>5</v>
      </c>
      <c r="D1153" s="707" t="s">
        <v>16129</v>
      </c>
      <c r="E1153" s="707" t="s">
        <v>148</v>
      </c>
      <c r="F1153" s="707">
        <f>VLOOKUP(E1153,'HS Code'!$L$4:$O$65,2,0)</f>
        <v>0</v>
      </c>
      <c r="G1153" s="707" t="s">
        <v>16082</v>
      </c>
      <c r="H1153" s="707" t="s">
        <v>16073</v>
      </c>
      <c r="I1153" s="707" t="s">
        <v>10899</v>
      </c>
      <c r="J1153" s="708">
        <v>2850</v>
      </c>
      <c r="K1153" s="708">
        <v>2850</v>
      </c>
      <c r="L1153" s="708">
        <v>433922.41800000001</v>
      </c>
      <c r="M1153" s="707" t="s">
        <v>16149</v>
      </c>
      <c r="N1153" s="707" t="s">
        <v>16070</v>
      </c>
    </row>
    <row r="1154" spans="1:16">
      <c r="A1154" s="707">
        <v>2024</v>
      </c>
      <c r="B1154" s="707">
        <v>5</v>
      </c>
      <c r="D1154" s="707" t="s">
        <v>16129</v>
      </c>
      <c r="E1154" s="707" t="s">
        <v>171</v>
      </c>
      <c r="F1154" s="707">
        <f>VLOOKUP(E1154,'HS Code'!$L$4:$O$65,2,0)</f>
        <v>0</v>
      </c>
      <c r="G1154" s="707" t="s">
        <v>16095</v>
      </c>
      <c r="H1154" s="707" t="s">
        <v>16073</v>
      </c>
      <c r="I1154" s="707" t="s">
        <v>10899</v>
      </c>
      <c r="J1154" s="708">
        <v>28140</v>
      </c>
      <c r="K1154" s="708">
        <v>28140</v>
      </c>
      <c r="L1154" s="708">
        <v>2528155.73</v>
      </c>
      <c r="M1154" s="707" t="s">
        <v>16149</v>
      </c>
      <c r="N1154" s="707" t="s">
        <v>16070</v>
      </c>
    </row>
    <row r="1155" spans="1:16">
      <c r="A1155" s="707">
        <v>2024</v>
      </c>
      <c r="B1155" s="707">
        <v>5</v>
      </c>
      <c r="D1155" s="707" t="s">
        <v>16148</v>
      </c>
      <c r="E1155" s="707" t="s">
        <v>92</v>
      </c>
      <c r="F1155" s="707" t="str">
        <f>VLOOKUP(E1155,'HS Code'!$L$4:$O$65,2,0)</f>
        <v>Petroleum</v>
      </c>
      <c r="G1155" s="707" t="s">
        <v>16133</v>
      </c>
      <c r="H1155" s="707" t="s">
        <v>16076</v>
      </c>
      <c r="I1155" s="707" t="s">
        <v>16077</v>
      </c>
      <c r="J1155" s="708">
        <v>372000</v>
      </c>
      <c r="K1155" s="708">
        <v>361165</v>
      </c>
      <c r="L1155" s="708">
        <v>35986996.535999998</v>
      </c>
      <c r="M1155" s="707" t="s">
        <v>16149</v>
      </c>
      <c r="N1155" s="707" t="s">
        <v>16070</v>
      </c>
    </row>
    <row r="1156" spans="1:16">
      <c r="A1156" s="707">
        <v>2024</v>
      </c>
      <c r="B1156" s="707">
        <v>5</v>
      </c>
      <c r="D1156" s="707" t="s">
        <v>16147</v>
      </c>
      <c r="E1156" s="707" t="s">
        <v>28</v>
      </c>
      <c r="F1156" s="707" t="str">
        <f>VLOOKUP(E1156,'HS Code'!$L$4:$O$65,2,0)</f>
        <v>Coal and Coke</v>
      </c>
      <c r="G1156" s="707" t="s">
        <v>16143</v>
      </c>
      <c r="H1156" s="707" t="s">
        <v>16126</v>
      </c>
      <c r="I1156" s="707" t="s">
        <v>10899</v>
      </c>
      <c r="J1156" s="708">
        <v>725</v>
      </c>
      <c r="K1156" s="708">
        <v>725</v>
      </c>
      <c r="L1156" s="708">
        <v>67087.836840000004</v>
      </c>
      <c r="M1156" s="707" t="s">
        <v>16149</v>
      </c>
      <c r="N1156" s="707" t="s">
        <v>16070</v>
      </c>
      <c r="P1156" s="709">
        <f>L1156/J1156</f>
        <v>92.53494736551724</v>
      </c>
    </row>
    <row r="1157" spans="1:16">
      <c r="A1157" s="707">
        <v>2024</v>
      </c>
      <c r="B1157" s="707">
        <v>5</v>
      </c>
      <c r="D1157" s="707" t="s">
        <v>16147</v>
      </c>
      <c r="E1157" s="707" t="s">
        <v>68</v>
      </c>
      <c r="F1157" s="707" t="str">
        <f>VLOOKUP(E1157,'HS Code'!$L$4:$O$65,2,0)</f>
        <v>Petroleum</v>
      </c>
      <c r="G1157" s="707" t="s">
        <v>16130</v>
      </c>
      <c r="H1157" s="707" t="s">
        <v>16116</v>
      </c>
      <c r="I1157" s="707" t="s">
        <v>16077</v>
      </c>
      <c r="J1157" s="708">
        <v>84647</v>
      </c>
      <c r="K1157" s="708">
        <v>63356</v>
      </c>
      <c r="L1157" s="708">
        <v>13586269.922180001</v>
      </c>
      <c r="M1157" s="707" t="s">
        <v>16149</v>
      </c>
      <c r="N1157" s="707" t="s">
        <v>16070</v>
      </c>
      <c r="P1157" s="709">
        <f>L1157/J1157</f>
        <v>160.50503765260436</v>
      </c>
    </row>
    <row r="1158" spans="1:16">
      <c r="A1158" s="707">
        <v>2024</v>
      </c>
      <c r="B1158" s="707">
        <v>5</v>
      </c>
      <c r="D1158" s="707" t="s">
        <v>16147</v>
      </c>
      <c r="E1158" s="707" t="s">
        <v>99</v>
      </c>
      <c r="F1158" s="707" t="str">
        <f>VLOOKUP(E1158,'HS Code'!$L$4:$O$65,2,0)</f>
        <v>Petroleum</v>
      </c>
      <c r="G1158" s="707" t="s">
        <v>16075</v>
      </c>
      <c r="H1158" s="707" t="s">
        <v>16076</v>
      </c>
      <c r="I1158" s="707" t="s">
        <v>16077</v>
      </c>
      <c r="J1158" s="708">
        <v>166395</v>
      </c>
      <c r="K1158" s="708">
        <v>161534</v>
      </c>
      <c r="L1158" s="708">
        <v>47708207.1954</v>
      </c>
      <c r="M1158" s="707" t="s">
        <v>16149</v>
      </c>
      <c r="N1158" s="707" t="s">
        <v>16070</v>
      </c>
    </row>
    <row r="1159" spans="1:16">
      <c r="A1159" s="707">
        <v>2024</v>
      </c>
      <c r="B1159" s="707">
        <v>5</v>
      </c>
      <c r="D1159" s="707" t="s">
        <v>16147</v>
      </c>
      <c r="E1159" s="707" t="s">
        <v>109</v>
      </c>
      <c r="F1159" s="707" t="str">
        <f>VLOOKUP(E1159,'HS Code'!$L$4:$O$65,2,0)</f>
        <v>Petroleum</v>
      </c>
      <c r="G1159" s="707" t="s">
        <v>16079</v>
      </c>
      <c r="H1159" s="707" t="s">
        <v>16076</v>
      </c>
      <c r="I1159" s="707" t="s">
        <v>16077</v>
      </c>
      <c r="J1159" s="708">
        <v>600</v>
      </c>
      <c r="K1159" s="708">
        <v>590</v>
      </c>
      <c r="L1159" s="708">
        <v>322094.86200000002</v>
      </c>
      <c r="M1159" s="707" t="s">
        <v>16149</v>
      </c>
      <c r="N1159" s="707" t="s">
        <v>16070</v>
      </c>
    </row>
    <row r="1160" spans="1:16">
      <c r="A1160" s="707">
        <v>2024</v>
      </c>
      <c r="B1160" s="707">
        <v>5</v>
      </c>
      <c r="D1160" s="707" t="s">
        <v>16129</v>
      </c>
      <c r="E1160" s="707" t="s">
        <v>28</v>
      </c>
      <c r="F1160" s="707" t="str">
        <f>VLOOKUP(E1160,'HS Code'!$L$4:$O$65,2,0)</f>
        <v>Coal and Coke</v>
      </c>
      <c r="G1160" s="707" t="s">
        <v>16143</v>
      </c>
      <c r="H1160" s="707" t="s">
        <v>16126</v>
      </c>
      <c r="I1160" s="707" t="s">
        <v>10899</v>
      </c>
      <c r="J1160" s="708">
        <v>4000</v>
      </c>
      <c r="K1160" s="708">
        <v>4000</v>
      </c>
      <c r="L1160" s="708">
        <v>419098.95</v>
      </c>
      <c r="M1160" s="707" t="s">
        <v>16149</v>
      </c>
      <c r="N1160" s="707" t="s">
        <v>16070</v>
      </c>
      <c r="P1160" s="709">
        <f>L1160/J1160</f>
        <v>104.7747375</v>
      </c>
    </row>
    <row r="1161" spans="1:16">
      <c r="A1161" s="707">
        <v>2024</v>
      </c>
      <c r="B1161" s="707">
        <v>5</v>
      </c>
      <c r="D1161" s="707" t="s">
        <v>16129</v>
      </c>
      <c r="E1161" s="707" t="s">
        <v>99</v>
      </c>
      <c r="F1161" s="707" t="str">
        <f>VLOOKUP(E1161,'HS Code'!$L$4:$O$65,2,0)</f>
        <v>Petroleum</v>
      </c>
      <c r="G1161" s="707" t="s">
        <v>16075</v>
      </c>
      <c r="H1161" s="707" t="s">
        <v>16076</v>
      </c>
      <c r="I1161" s="707" t="s">
        <v>16077</v>
      </c>
      <c r="J1161" s="708">
        <v>79211</v>
      </c>
      <c r="K1161" s="708">
        <v>70652</v>
      </c>
      <c r="L1161" s="708">
        <v>22815946.54933</v>
      </c>
      <c r="M1161" s="707" t="s">
        <v>16149</v>
      </c>
      <c r="N1161" s="707" t="s">
        <v>16070</v>
      </c>
    </row>
    <row r="1162" spans="1:16">
      <c r="A1162" s="707">
        <v>2024</v>
      </c>
      <c r="B1162" s="707">
        <v>5</v>
      </c>
      <c r="D1162" s="707" t="s">
        <v>16129</v>
      </c>
      <c r="E1162" s="707" t="s">
        <v>145</v>
      </c>
      <c r="F1162" s="707">
        <f>VLOOKUP(E1162,'HS Code'!$L$4:$O$65,2,0)</f>
        <v>0</v>
      </c>
      <c r="G1162" s="707" t="s">
        <v>16094</v>
      </c>
      <c r="H1162" s="707" t="s">
        <v>16073</v>
      </c>
      <c r="I1162" s="707" t="s">
        <v>10899</v>
      </c>
      <c r="J1162" s="708">
        <v>300</v>
      </c>
      <c r="K1162" s="708">
        <v>300</v>
      </c>
      <c r="L1162" s="708">
        <v>235131.26699999999</v>
      </c>
      <c r="M1162" s="707" t="s">
        <v>16149</v>
      </c>
      <c r="N1162" s="707" t="s">
        <v>16070</v>
      </c>
    </row>
    <row r="1163" spans="1:16">
      <c r="A1163" s="707">
        <v>2024</v>
      </c>
      <c r="B1163" s="707">
        <v>5</v>
      </c>
      <c r="D1163" s="707" t="s">
        <v>16129</v>
      </c>
      <c r="E1163" s="707" t="s">
        <v>171</v>
      </c>
      <c r="F1163" s="707">
        <f>VLOOKUP(E1163,'HS Code'!$L$4:$O$65,2,0)</f>
        <v>0</v>
      </c>
      <c r="G1163" s="707" t="s">
        <v>16095</v>
      </c>
      <c r="H1163" s="707" t="s">
        <v>16073</v>
      </c>
      <c r="I1163" s="707" t="s">
        <v>10899</v>
      </c>
      <c r="J1163" s="708">
        <v>45500</v>
      </c>
      <c r="K1163" s="708">
        <v>45500</v>
      </c>
      <c r="L1163" s="708">
        <v>7646891.40809</v>
      </c>
      <c r="M1163" s="707" t="s">
        <v>16149</v>
      </c>
      <c r="N1163" s="707" t="s">
        <v>16070</v>
      </c>
    </row>
    <row r="1164" spans="1:16">
      <c r="A1164" s="707">
        <v>2024</v>
      </c>
      <c r="B1164" s="707">
        <v>5</v>
      </c>
      <c r="D1164" s="707" t="s">
        <v>16139</v>
      </c>
      <c r="E1164" s="707" t="s">
        <v>142</v>
      </c>
      <c r="F1164" s="707">
        <f>VLOOKUP(E1164,'HS Code'!$L$4:$O$65,2,0)</f>
        <v>0</v>
      </c>
      <c r="G1164" s="707" t="s">
        <v>16141</v>
      </c>
      <c r="H1164" s="707" t="s">
        <v>16073</v>
      </c>
      <c r="I1164" s="707" t="s">
        <v>10899</v>
      </c>
      <c r="J1164" s="708">
        <v>6</v>
      </c>
      <c r="K1164" s="708">
        <v>6</v>
      </c>
      <c r="L1164" s="708">
        <v>2000</v>
      </c>
      <c r="M1164" s="707" t="s">
        <v>16149</v>
      </c>
      <c r="N1164" s="707" t="s">
        <v>16070</v>
      </c>
    </row>
    <row r="1165" spans="1:16">
      <c r="A1165" s="707">
        <v>2024</v>
      </c>
      <c r="B1165" s="707">
        <v>5</v>
      </c>
      <c r="D1165" s="707" t="s">
        <v>16144</v>
      </c>
      <c r="E1165" s="707" t="s">
        <v>113</v>
      </c>
      <c r="F1165" s="707" t="str">
        <f>VLOOKUP(E1165,'HS Code'!$L$4:$O$65,2,0)</f>
        <v>Petroleum</v>
      </c>
      <c r="G1165" s="707" t="s">
        <v>16081</v>
      </c>
      <c r="H1165" s="707" t="s">
        <v>16076</v>
      </c>
      <c r="I1165" s="707" t="s">
        <v>16077</v>
      </c>
      <c r="J1165" s="708">
        <v>25</v>
      </c>
      <c r="K1165" s="708">
        <v>25</v>
      </c>
      <c r="L1165" s="708">
        <v>70000</v>
      </c>
      <c r="M1165" s="707" t="s">
        <v>16149</v>
      </c>
      <c r="N1165" s="707" t="s">
        <v>16070</v>
      </c>
    </row>
    <row r="1166" spans="1:16">
      <c r="A1166" s="707">
        <v>2024</v>
      </c>
      <c r="B1166" s="707">
        <v>5</v>
      </c>
      <c r="D1166" s="707" t="s">
        <v>16137</v>
      </c>
      <c r="E1166" s="707" t="s">
        <v>99</v>
      </c>
      <c r="F1166" s="707" t="str">
        <f>VLOOKUP(E1166,'HS Code'!$L$4:$O$65,2,0)</f>
        <v>Petroleum</v>
      </c>
      <c r="G1166" s="707" t="s">
        <v>16075</v>
      </c>
      <c r="H1166" s="707" t="s">
        <v>16076</v>
      </c>
      <c r="I1166" s="707" t="s">
        <v>16077</v>
      </c>
      <c r="J1166" s="708">
        <v>18</v>
      </c>
      <c r="K1166" s="708">
        <v>18</v>
      </c>
      <c r="L1166" s="708">
        <v>15000</v>
      </c>
      <c r="M1166" s="707" t="s">
        <v>16149</v>
      </c>
      <c r="N1166" s="707" t="s">
        <v>16070</v>
      </c>
    </row>
    <row r="1167" spans="1:16">
      <c r="A1167" s="707">
        <v>2024</v>
      </c>
      <c r="B1167" s="707">
        <v>5</v>
      </c>
      <c r="D1167" s="707" t="s">
        <v>16152</v>
      </c>
      <c r="E1167" s="707" t="s">
        <v>99</v>
      </c>
      <c r="F1167" s="707" t="str">
        <f>VLOOKUP(E1167,'HS Code'!$L$4:$O$65,2,0)</f>
        <v>Petroleum</v>
      </c>
      <c r="G1167" s="707" t="s">
        <v>16075</v>
      </c>
      <c r="H1167" s="707" t="s">
        <v>16076</v>
      </c>
      <c r="I1167" s="707" t="s">
        <v>16077</v>
      </c>
      <c r="J1167" s="708">
        <v>106345.41</v>
      </c>
      <c r="K1167" s="708">
        <v>106345.41</v>
      </c>
      <c r="L1167" s="708">
        <v>34752774.880000003</v>
      </c>
      <c r="M1167" s="707" t="s">
        <v>16149</v>
      </c>
      <c r="N1167" s="707" t="s">
        <v>16070</v>
      </c>
    </row>
    <row r="1168" spans="1:16">
      <c r="A1168" s="707">
        <v>2024</v>
      </c>
      <c r="B1168" s="707">
        <v>5</v>
      </c>
      <c r="D1168" s="707" t="s">
        <v>16153</v>
      </c>
      <c r="E1168" s="707" t="s">
        <v>89</v>
      </c>
      <c r="F1168" s="707" t="str">
        <f>VLOOKUP(E1168,'HS Code'!$L$4:$O$65,2,0)</f>
        <v>Petroleum</v>
      </c>
      <c r="G1168" s="707" t="s">
        <v>16154</v>
      </c>
      <c r="H1168" s="707" t="s">
        <v>16076</v>
      </c>
      <c r="I1168" s="707" t="s">
        <v>16077</v>
      </c>
      <c r="J1168" s="708">
        <v>11110</v>
      </c>
      <c r="K1168" s="708">
        <v>62550</v>
      </c>
      <c r="L1168" s="708">
        <v>11357226.18</v>
      </c>
      <c r="M1168" s="707" t="s">
        <v>16149</v>
      </c>
      <c r="N1168" s="707" t="s">
        <v>16070</v>
      </c>
    </row>
    <row r="1169" spans="1:14">
      <c r="A1169" s="707">
        <v>2024</v>
      </c>
      <c r="B1169" s="707">
        <v>5</v>
      </c>
      <c r="D1169" s="707" t="s">
        <v>16153</v>
      </c>
      <c r="E1169" s="707" t="s">
        <v>99</v>
      </c>
      <c r="F1169" s="707" t="str">
        <f>VLOOKUP(E1169,'HS Code'!$L$4:$O$65,2,0)</f>
        <v>Petroleum</v>
      </c>
      <c r="G1169" s="707" t="s">
        <v>16075</v>
      </c>
      <c r="H1169" s="707" t="s">
        <v>16076</v>
      </c>
      <c r="I1169" s="707" t="s">
        <v>16077</v>
      </c>
      <c r="J1169" s="708">
        <v>197976</v>
      </c>
      <c r="K1169" s="708">
        <v>196316</v>
      </c>
      <c r="L1169" s="708">
        <v>71046990.969999999</v>
      </c>
      <c r="M1169" s="707" t="s">
        <v>16149</v>
      </c>
      <c r="N1169" s="707" t="s">
        <v>16070</v>
      </c>
    </row>
    <row r="1170" spans="1:14">
      <c r="A1170" s="707">
        <v>2024</v>
      </c>
      <c r="B1170" s="707">
        <v>5</v>
      </c>
      <c r="D1170" s="707" t="s">
        <v>16153</v>
      </c>
      <c r="E1170" s="707" t="s">
        <v>142</v>
      </c>
      <c r="F1170" s="707">
        <f>VLOOKUP(E1170,'HS Code'!$L$4:$O$65,2,0)</f>
        <v>0</v>
      </c>
      <c r="G1170" s="707" t="s">
        <v>16141</v>
      </c>
      <c r="H1170" s="707" t="s">
        <v>16073</v>
      </c>
      <c r="I1170" s="707" t="s">
        <v>10899</v>
      </c>
      <c r="J1170" s="708">
        <v>27400</v>
      </c>
      <c r="K1170" s="708">
        <v>27400</v>
      </c>
      <c r="L1170" s="708">
        <v>7474685.0199999996</v>
      </c>
      <c r="M1170" s="707" t="s">
        <v>16149</v>
      </c>
      <c r="N1170" s="707" t="s">
        <v>16070</v>
      </c>
    </row>
    <row r="1171" spans="1:14">
      <c r="A1171" s="707">
        <v>2024</v>
      </c>
      <c r="B1171" s="707">
        <v>5</v>
      </c>
      <c r="D1171" s="707" t="s">
        <v>16157</v>
      </c>
      <c r="E1171" s="707" t="s">
        <v>99</v>
      </c>
      <c r="F1171" s="707" t="str">
        <f>VLOOKUP(E1171,'HS Code'!$L$4:$O$65,2,0)</f>
        <v>Petroleum</v>
      </c>
      <c r="G1171" s="707" t="s">
        <v>16075</v>
      </c>
      <c r="H1171" s="707" t="s">
        <v>16076</v>
      </c>
      <c r="I1171" s="707" t="s">
        <v>16077</v>
      </c>
      <c r="J1171" s="708">
        <v>79597.899999999994</v>
      </c>
      <c r="K1171" s="708">
        <v>79597.899999999994</v>
      </c>
      <c r="L1171" s="708">
        <v>23155599.690000001</v>
      </c>
      <c r="M1171" s="707" t="s">
        <v>16149</v>
      </c>
      <c r="N1171" s="707" t="s">
        <v>16070</v>
      </c>
    </row>
    <row r="1172" spans="1:14">
      <c r="A1172" s="707">
        <v>2024</v>
      </c>
      <c r="B1172" s="707">
        <v>5</v>
      </c>
      <c r="D1172" s="707" t="s">
        <v>16159</v>
      </c>
      <c r="E1172" s="707" t="s">
        <v>99</v>
      </c>
      <c r="F1172" s="707" t="str">
        <f>VLOOKUP(E1172,'HS Code'!$L$4:$O$65,2,0)</f>
        <v>Petroleum</v>
      </c>
      <c r="G1172" s="707" t="s">
        <v>16075</v>
      </c>
      <c r="H1172" s="707" t="s">
        <v>16076</v>
      </c>
      <c r="I1172" s="707" t="s">
        <v>16077</v>
      </c>
      <c r="J1172" s="708">
        <v>43283.92</v>
      </c>
      <c r="K1172" s="708">
        <v>43283.92</v>
      </c>
      <c r="L1172" s="708">
        <v>13476111.35</v>
      </c>
      <c r="M1172" s="707" t="s">
        <v>16149</v>
      </c>
      <c r="N1172" s="707" t="s">
        <v>16070</v>
      </c>
    </row>
    <row r="1173" spans="1:14">
      <c r="A1173" s="707">
        <v>2024</v>
      </c>
      <c r="B1173" s="707">
        <v>5</v>
      </c>
      <c r="D1173" s="707" t="s">
        <v>16159</v>
      </c>
      <c r="E1173" s="707" t="s">
        <v>142</v>
      </c>
      <c r="F1173" s="707">
        <f>VLOOKUP(E1173,'HS Code'!$L$4:$O$65,2,0)</f>
        <v>0</v>
      </c>
      <c r="G1173" s="707" t="s">
        <v>16141</v>
      </c>
      <c r="H1173" s="707" t="s">
        <v>16073</v>
      </c>
      <c r="I1173" s="707" t="s">
        <v>10899</v>
      </c>
      <c r="J1173" s="708">
        <v>1948</v>
      </c>
      <c r="K1173" s="708">
        <v>1948</v>
      </c>
      <c r="L1173" s="708">
        <v>732819.21</v>
      </c>
      <c r="M1173" s="707" t="s">
        <v>16149</v>
      </c>
      <c r="N1173" s="707" t="s">
        <v>16070</v>
      </c>
    </row>
    <row r="1174" spans="1:14">
      <c r="A1174" s="707">
        <v>2024</v>
      </c>
      <c r="B1174" s="707">
        <v>5</v>
      </c>
      <c r="D1174" s="707" t="s">
        <v>16160</v>
      </c>
      <c r="E1174" s="707" t="s">
        <v>99</v>
      </c>
      <c r="F1174" s="707" t="str">
        <f>VLOOKUP(E1174,'HS Code'!$L$4:$O$65,2,0)</f>
        <v>Petroleum</v>
      </c>
      <c r="G1174" s="707" t="s">
        <v>16075</v>
      </c>
      <c r="H1174" s="707" t="s">
        <v>16076</v>
      </c>
      <c r="I1174" s="707" t="s">
        <v>16077</v>
      </c>
      <c r="J1174" s="708">
        <v>4231.68</v>
      </c>
      <c r="K1174" s="708">
        <v>4231.68</v>
      </c>
      <c r="L1174" s="708">
        <v>1559722.55</v>
      </c>
      <c r="M1174" s="707" t="s">
        <v>16149</v>
      </c>
      <c r="N1174" s="707" t="s">
        <v>16070</v>
      </c>
    </row>
    <row r="1175" spans="1:14">
      <c r="A1175" s="707">
        <v>2024</v>
      </c>
      <c r="B1175" s="707">
        <v>5</v>
      </c>
      <c r="D1175" s="707" t="s">
        <v>16178</v>
      </c>
      <c r="E1175" s="707" t="s">
        <v>99</v>
      </c>
      <c r="F1175" s="707" t="str">
        <f>VLOOKUP(E1175,'HS Code'!$L$4:$O$65,2,0)</f>
        <v>Petroleum</v>
      </c>
      <c r="G1175" s="707" t="s">
        <v>16075</v>
      </c>
      <c r="H1175" s="707" t="s">
        <v>16076</v>
      </c>
      <c r="I1175" s="707" t="s">
        <v>16077</v>
      </c>
      <c r="J1175" s="708">
        <v>50669.97</v>
      </c>
      <c r="K1175" s="708">
        <v>50669.97</v>
      </c>
      <c r="L1175" s="708">
        <v>15418439.279999999</v>
      </c>
      <c r="M1175" s="707" t="s">
        <v>16149</v>
      </c>
      <c r="N1175" s="707" t="s">
        <v>16070</v>
      </c>
    </row>
    <row r="1176" spans="1:14">
      <c r="A1176" s="707">
        <v>2024</v>
      </c>
      <c r="B1176" s="707">
        <v>5</v>
      </c>
      <c r="D1176" s="707" t="s">
        <v>16134</v>
      </c>
      <c r="E1176" s="707" t="s">
        <v>99</v>
      </c>
      <c r="F1176" s="707" t="str">
        <f>VLOOKUP(E1176,'HS Code'!$L$4:$O$65,2,0)</f>
        <v>Petroleum</v>
      </c>
      <c r="G1176" s="707" t="s">
        <v>16075</v>
      </c>
      <c r="H1176" s="707" t="s">
        <v>16076</v>
      </c>
      <c r="I1176" s="707" t="s">
        <v>16077</v>
      </c>
      <c r="J1176" s="708">
        <v>4449</v>
      </c>
      <c r="K1176" s="708">
        <v>4165</v>
      </c>
      <c r="L1176" s="708">
        <v>2086728.66</v>
      </c>
      <c r="M1176" s="707" t="s">
        <v>16149</v>
      </c>
      <c r="N1176" s="707" t="s">
        <v>16070</v>
      </c>
    </row>
    <row r="1177" spans="1:14">
      <c r="A1177" s="707">
        <v>2024</v>
      </c>
      <c r="B1177" s="707">
        <v>5</v>
      </c>
      <c r="D1177" s="707" t="s">
        <v>16161</v>
      </c>
      <c r="E1177" s="707" t="s">
        <v>113</v>
      </c>
      <c r="F1177" s="707" t="str">
        <f>VLOOKUP(E1177,'HS Code'!$L$4:$O$65,2,0)</f>
        <v>Petroleum</v>
      </c>
      <c r="G1177" s="707" t="s">
        <v>16081</v>
      </c>
      <c r="H1177" s="707" t="s">
        <v>16076</v>
      </c>
      <c r="I1177" s="707" t="s">
        <v>16077</v>
      </c>
      <c r="J1177" s="708">
        <v>20</v>
      </c>
      <c r="K1177" s="708">
        <v>198.1</v>
      </c>
      <c r="L1177" s="708">
        <v>79888.460000000006</v>
      </c>
      <c r="M1177" s="707" t="s">
        <v>16149</v>
      </c>
      <c r="N1177" s="707" t="s">
        <v>16070</v>
      </c>
    </row>
    <row r="1178" spans="1:14">
      <c r="A1178" s="707">
        <v>2024</v>
      </c>
      <c r="B1178" s="707">
        <v>5</v>
      </c>
      <c r="D1178" s="707" t="s">
        <v>16144</v>
      </c>
      <c r="E1178" s="707" t="s">
        <v>76</v>
      </c>
      <c r="F1178" s="707" t="str">
        <f>VLOOKUP(E1178,'HS Code'!$L$4:$O$65,2,0)</f>
        <v>Petroleum</v>
      </c>
      <c r="G1178" s="707" t="s">
        <v>16099</v>
      </c>
      <c r="H1178" s="707" t="s">
        <v>16076</v>
      </c>
      <c r="I1178" s="707" t="s">
        <v>16077</v>
      </c>
      <c r="J1178" s="708">
        <v>750</v>
      </c>
      <c r="K1178" s="708">
        <v>750</v>
      </c>
      <c r="L1178" s="708">
        <v>173694.06</v>
      </c>
      <c r="M1178" s="707" t="s">
        <v>16149</v>
      </c>
      <c r="N1178" s="707" t="s">
        <v>16070</v>
      </c>
    </row>
    <row r="1179" spans="1:14">
      <c r="A1179" s="707">
        <v>2024</v>
      </c>
      <c r="B1179" s="707">
        <v>5</v>
      </c>
      <c r="D1179" s="707" t="s">
        <v>16144</v>
      </c>
      <c r="E1179" s="707" t="s">
        <v>99</v>
      </c>
      <c r="F1179" s="707" t="str">
        <f>VLOOKUP(E1179,'HS Code'!$L$4:$O$65,2,0)</f>
        <v>Petroleum</v>
      </c>
      <c r="G1179" s="707" t="s">
        <v>16075</v>
      </c>
      <c r="H1179" s="707" t="s">
        <v>16076</v>
      </c>
      <c r="I1179" s="707" t="s">
        <v>16077</v>
      </c>
      <c r="J1179" s="708">
        <v>298830</v>
      </c>
      <c r="K1179" s="708">
        <v>298711</v>
      </c>
      <c r="L1179" s="708">
        <v>120006324.09999999</v>
      </c>
      <c r="M1179" s="707" t="s">
        <v>16149</v>
      </c>
      <c r="N1179" s="707" t="s">
        <v>16070</v>
      </c>
    </row>
    <row r="1180" spans="1:14">
      <c r="A1180" s="707">
        <v>2024</v>
      </c>
      <c r="B1180" s="707">
        <v>5</v>
      </c>
      <c r="D1180" s="707" t="s">
        <v>16144</v>
      </c>
      <c r="E1180" s="707" t="s">
        <v>101</v>
      </c>
      <c r="F1180" s="707" t="str">
        <f>VLOOKUP(E1180,'HS Code'!$L$4:$O$65,2,0)</f>
        <v>Petroleum</v>
      </c>
      <c r="G1180" s="707" t="s">
        <v>16078</v>
      </c>
      <c r="H1180" s="707" t="s">
        <v>16076</v>
      </c>
      <c r="I1180" s="707" t="s">
        <v>10899</v>
      </c>
      <c r="J1180" s="708">
        <v>500</v>
      </c>
      <c r="K1180" s="708">
        <v>500</v>
      </c>
      <c r="L1180" s="708">
        <v>48125.32</v>
      </c>
      <c r="M1180" s="707" t="s">
        <v>16149</v>
      </c>
      <c r="N1180" s="707" t="s">
        <v>16070</v>
      </c>
    </row>
    <row r="1181" spans="1:14">
      <c r="A1181" s="707">
        <v>2024</v>
      </c>
      <c r="B1181" s="707">
        <v>5</v>
      </c>
      <c r="D1181" s="707" t="s">
        <v>16144</v>
      </c>
      <c r="E1181" s="707" t="s">
        <v>109</v>
      </c>
      <c r="F1181" s="707" t="str">
        <f>VLOOKUP(E1181,'HS Code'!$L$4:$O$65,2,0)</f>
        <v>Petroleum</v>
      </c>
      <c r="G1181" s="707" t="s">
        <v>16079</v>
      </c>
      <c r="H1181" s="707" t="s">
        <v>16076</v>
      </c>
      <c r="I1181" s="707" t="s">
        <v>16077</v>
      </c>
      <c r="J1181" s="708">
        <v>485.3</v>
      </c>
      <c r="K1181" s="708">
        <v>485.3</v>
      </c>
      <c r="L1181" s="708">
        <v>169382.46</v>
      </c>
      <c r="M1181" s="707" t="s">
        <v>16149</v>
      </c>
      <c r="N1181" s="707" t="s">
        <v>16070</v>
      </c>
    </row>
    <row r="1182" spans="1:14">
      <c r="A1182" s="707">
        <v>2024</v>
      </c>
      <c r="B1182" s="707">
        <v>5</v>
      </c>
      <c r="D1182" s="707" t="s">
        <v>16144</v>
      </c>
      <c r="E1182" s="707" t="s">
        <v>142</v>
      </c>
      <c r="F1182" s="707">
        <f>VLOOKUP(E1182,'HS Code'!$L$4:$O$65,2,0)</f>
        <v>0</v>
      </c>
      <c r="G1182" s="707" t="s">
        <v>16141</v>
      </c>
      <c r="H1182" s="707" t="s">
        <v>16073</v>
      </c>
      <c r="I1182" s="707" t="s">
        <v>10899</v>
      </c>
      <c r="J1182" s="708">
        <v>702</v>
      </c>
      <c r="K1182" s="708">
        <v>682</v>
      </c>
      <c r="L1182" s="708">
        <v>89884.35</v>
      </c>
      <c r="M1182" s="707" t="s">
        <v>16149</v>
      </c>
      <c r="N1182" s="707" t="s">
        <v>16070</v>
      </c>
    </row>
    <row r="1183" spans="1:14">
      <c r="A1183" s="707">
        <v>2024</v>
      </c>
      <c r="B1183" s="707">
        <v>5</v>
      </c>
      <c r="D1183" s="707" t="s">
        <v>16129</v>
      </c>
      <c r="E1183" s="707" t="s">
        <v>99</v>
      </c>
      <c r="F1183" s="707" t="str">
        <f>VLOOKUP(E1183,'HS Code'!$L$4:$O$65,2,0)</f>
        <v>Petroleum</v>
      </c>
      <c r="G1183" s="707" t="s">
        <v>16075</v>
      </c>
      <c r="H1183" s="707" t="s">
        <v>16076</v>
      </c>
      <c r="I1183" s="707" t="s">
        <v>16077</v>
      </c>
      <c r="J1183" s="708">
        <v>2.5</v>
      </c>
      <c r="K1183" s="708">
        <v>2.5</v>
      </c>
      <c r="L1183" s="708">
        <v>465.8</v>
      </c>
      <c r="M1183" s="707" t="s">
        <v>16149</v>
      </c>
      <c r="N1183" s="707" t="s">
        <v>16070</v>
      </c>
    </row>
    <row r="1184" spans="1:14">
      <c r="A1184" s="707">
        <v>2024</v>
      </c>
      <c r="B1184" s="707">
        <v>5</v>
      </c>
      <c r="D1184" s="707" t="s">
        <v>16162</v>
      </c>
      <c r="E1184" s="707" t="s">
        <v>99</v>
      </c>
      <c r="F1184" s="707" t="str">
        <f>VLOOKUP(E1184,'HS Code'!$L$4:$O$65,2,0)</f>
        <v>Petroleum</v>
      </c>
      <c r="G1184" s="707" t="s">
        <v>16075</v>
      </c>
      <c r="H1184" s="707" t="s">
        <v>16076</v>
      </c>
      <c r="I1184" s="707" t="s">
        <v>16077</v>
      </c>
      <c r="J1184" s="708">
        <v>156949.4</v>
      </c>
      <c r="K1184" s="708">
        <v>156949.4</v>
      </c>
      <c r="L1184" s="708">
        <v>45248547.530000001</v>
      </c>
      <c r="M1184" s="707" t="s">
        <v>16149</v>
      </c>
      <c r="N1184" s="707" t="s">
        <v>16070</v>
      </c>
    </row>
    <row r="1185" spans="1:16">
      <c r="A1185" s="707">
        <v>2024</v>
      </c>
      <c r="B1185" s="707">
        <v>5</v>
      </c>
      <c r="D1185" s="707" t="s">
        <v>16162</v>
      </c>
      <c r="E1185" s="707" t="s">
        <v>145</v>
      </c>
      <c r="F1185" s="707">
        <f>VLOOKUP(E1185,'HS Code'!$L$4:$O$65,2,0)</f>
        <v>0</v>
      </c>
      <c r="G1185" s="707" t="s">
        <v>16094</v>
      </c>
      <c r="H1185" s="707" t="s">
        <v>16073</v>
      </c>
      <c r="I1185" s="707" t="s">
        <v>10899</v>
      </c>
      <c r="J1185" s="708">
        <v>162108</v>
      </c>
      <c r="K1185" s="708">
        <v>162108</v>
      </c>
      <c r="L1185" s="708">
        <v>27138569.98</v>
      </c>
      <c r="M1185" s="707" t="s">
        <v>16149</v>
      </c>
      <c r="N1185" s="707" t="s">
        <v>16070</v>
      </c>
    </row>
    <row r="1186" spans="1:16">
      <c r="A1186" s="707">
        <v>2024</v>
      </c>
      <c r="B1186" s="707">
        <v>5</v>
      </c>
      <c r="D1186" s="707" t="s">
        <v>16163</v>
      </c>
      <c r="E1186" s="707" t="s">
        <v>99</v>
      </c>
      <c r="F1186" s="707" t="str">
        <f>VLOOKUP(E1186,'HS Code'!$L$4:$O$65,2,0)</f>
        <v>Petroleum</v>
      </c>
      <c r="G1186" s="707" t="s">
        <v>16075</v>
      </c>
      <c r="H1186" s="707" t="s">
        <v>16076</v>
      </c>
      <c r="I1186" s="707" t="s">
        <v>16077</v>
      </c>
      <c r="J1186" s="708">
        <v>23396.78</v>
      </c>
      <c r="K1186" s="708">
        <v>23396.78</v>
      </c>
      <c r="L1186" s="708">
        <v>6460876.9699999997</v>
      </c>
      <c r="M1186" s="707" t="s">
        <v>16149</v>
      </c>
      <c r="N1186" s="707" t="s">
        <v>16070</v>
      </c>
    </row>
    <row r="1187" spans="1:16">
      <c r="A1187" s="707">
        <v>2024</v>
      </c>
      <c r="B1187" s="707">
        <v>5</v>
      </c>
      <c r="D1187" s="707" t="s">
        <v>16164</v>
      </c>
      <c r="E1187" s="707" t="s">
        <v>99</v>
      </c>
      <c r="F1187" s="707" t="str">
        <f>VLOOKUP(E1187,'HS Code'!$L$4:$O$65,2,0)</f>
        <v>Petroleum</v>
      </c>
      <c r="G1187" s="707" t="s">
        <v>16075</v>
      </c>
      <c r="H1187" s="707" t="s">
        <v>16076</v>
      </c>
      <c r="I1187" s="707" t="s">
        <v>16077</v>
      </c>
      <c r="J1187" s="708">
        <v>5676</v>
      </c>
      <c r="K1187" s="708">
        <v>5538</v>
      </c>
      <c r="L1187" s="708">
        <v>2088408.85</v>
      </c>
      <c r="M1187" s="707" t="s">
        <v>16149</v>
      </c>
      <c r="N1187" s="707" t="s">
        <v>16070</v>
      </c>
    </row>
    <row r="1188" spans="1:16">
      <c r="A1188" s="707">
        <v>2024</v>
      </c>
      <c r="B1188" s="707">
        <v>5</v>
      </c>
      <c r="D1188" s="707" t="s">
        <v>16134</v>
      </c>
      <c r="E1188" s="707" t="s">
        <v>99</v>
      </c>
      <c r="F1188" s="707" t="str">
        <f>VLOOKUP(E1188,'HS Code'!$L$4:$O$65,2,0)</f>
        <v>Petroleum</v>
      </c>
      <c r="G1188" s="707" t="s">
        <v>16075</v>
      </c>
      <c r="H1188" s="707" t="s">
        <v>16076</v>
      </c>
      <c r="I1188" s="707" t="s">
        <v>16077</v>
      </c>
      <c r="J1188" s="708">
        <v>2115</v>
      </c>
      <c r="K1188" s="708">
        <v>2115</v>
      </c>
      <c r="L1188" s="708">
        <v>1165447.23</v>
      </c>
      <c r="M1188" s="707" t="s">
        <v>16149</v>
      </c>
      <c r="N1188" s="707" t="s">
        <v>16070</v>
      </c>
    </row>
    <row r="1189" spans="1:16">
      <c r="A1189" s="707">
        <v>2024</v>
      </c>
      <c r="B1189" s="707">
        <v>5</v>
      </c>
      <c r="D1189" s="707" t="s">
        <v>16156</v>
      </c>
      <c r="E1189" s="707" t="s">
        <v>99</v>
      </c>
      <c r="F1189" s="707" t="str">
        <f>VLOOKUP(E1189,'HS Code'!$L$4:$O$65,2,0)</f>
        <v>Petroleum</v>
      </c>
      <c r="G1189" s="707" t="s">
        <v>16075</v>
      </c>
      <c r="H1189" s="707" t="s">
        <v>16076</v>
      </c>
      <c r="I1189" s="707" t="s">
        <v>16077</v>
      </c>
      <c r="J1189" s="708">
        <v>1248</v>
      </c>
      <c r="K1189" s="708">
        <v>1248</v>
      </c>
      <c r="L1189" s="708">
        <v>620405.34</v>
      </c>
      <c r="M1189" s="707" t="s">
        <v>16145</v>
      </c>
      <c r="N1189" s="707" t="s">
        <v>16070</v>
      </c>
    </row>
    <row r="1190" spans="1:16">
      <c r="A1190" s="707">
        <v>2024</v>
      </c>
      <c r="B1190" s="707">
        <v>5</v>
      </c>
      <c r="D1190" s="707" t="s">
        <v>16121</v>
      </c>
      <c r="E1190" s="707" t="s">
        <v>16</v>
      </c>
      <c r="F1190" s="707" t="str">
        <f>VLOOKUP(E1190,'HS Code'!$L$4:$O$65,2,0)</f>
        <v>Coal and Coke</v>
      </c>
      <c r="G1190" s="707" t="s">
        <v>16194</v>
      </c>
      <c r="H1190" s="707" t="s">
        <v>16126</v>
      </c>
      <c r="I1190" s="707" t="s">
        <v>10899</v>
      </c>
      <c r="J1190" s="708">
        <v>35</v>
      </c>
      <c r="K1190" s="708">
        <v>35</v>
      </c>
      <c r="L1190" s="708">
        <v>5114</v>
      </c>
      <c r="M1190" s="707" t="s">
        <v>16145</v>
      </c>
      <c r="N1190" s="707" t="s">
        <v>16070</v>
      </c>
    </row>
    <row r="1191" spans="1:16">
      <c r="A1191" s="707">
        <v>2024</v>
      </c>
      <c r="B1191" s="707">
        <v>5</v>
      </c>
      <c r="D1191" s="707" t="s">
        <v>16153</v>
      </c>
      <c r="E1191" s="707" t="s">
        <v>99</v>
      </c>
      <c r="F1191" s="707" t="str">
        <f>VLOOKUP(E1191,'HS Code'!$L$4:$O$65,2,0)</f>
        <v>Petroleum</v>
      </c>
      <c r="G1191" s="707" t="s">
        <v>16075</v>
      </c>
      <c r="H1191" s="707" t="s">
        <v>16076</v>
      </c>
      <c r="I1191" s="707" t="s">
        <v>16077</v>
      </c>
      <c r="J1191" s="708">
        <v>4250</v>
      </c>
      <c r="K1191" s="708">
        <v>4250</v>
      </c>
      <c r="L1191" s="708">
        <v>2750945.69</v>
      </c>
      <c r="M1191" s="707" t="s">
        <v>16145</v>
      </c>
      <c r="N1191" s="707" t="s">
        <v>16070</v>
      </c>
    </row>
    <row r="1192" spans="1:16">
      <c r="A1192" s="707">
        <v>2024</v>
      </c>
      <c r="B1192" s="707">
        <v>5</v>
      </c>
      <c r="D1192" s="707" t="s">
        <v>16147</v>
      </c>
      <c r="E1192" s="707" t="s">
        <v>99</v>
      </c>
      <c r="F1192" s="707" t="str">
        <f>VLOOKUP(E1192,'HS Code'!$L$4:$O$65,2,0)</f>
        <v>Petroleum</v>
      </c>
      <c r="G1192" s="707" t="s">
        <v>16075</v>
      </c>
      <c r="H1192" s="707" t="s">
        <v>16076</v>
      </c>
      <c r="I1192" s="707" t="s">
        <v>16077</v>
      </c>
      <c r="J1192" s="708">
        <v>64</v>
      </c>
      <c r="K1192" s="708">
        <v>55</v>
      </c>
      <c r="L1192" s="708">
        <v>65732.91</v>
      </c>
      <c r="M1192" s="707" t="s">
        <v>16145</v>
      </c>
      <c r="N1192" s="707" t="s">
        <v>16070</v>
      </c>
    </row>
    <row r="1193" spans="1:16">
      <c r="A1193" s="707">
        <v>2024</v>
      </c>
      <c r="B1193" s="707">
        <v>5</v>
      </c>
      <c r="D1193" s="707" t="s">
        <v>16146</v>
      </c>
      <c r="E1193" s="707" t="s">
        <v>83</v>
      </c>
      <c r="F1193" s="707" t="str">
        <f>VLOOKUP(E1193,'HS Code'!$L$4:$O$65,2,0)</f>
        <v>Petroleum</v>
      </c>
      <c r="G1193" s="707" t="s">
        <v>16131</v>
      </c>
      <c r="H1193" s="707" t="s">
        <v>16076</v>
      </c>
      <c r="I1193" s="707" t="s">
        <v>16077</v>
      </c>
      <c r="J1193" s="708">
        <v>6000</v>
      </c>
      <c r="K1193" s="708">
        <v>4705</v>
      </c>
      <c r="L1193" s="708">
        <v>575752.85</v>
      </c>
      <c r="M1193" s="707" t="s">
        <v>16145</v>
      </c>
      <c r="N1193" s="707" t="s">
        <v>16070</v>
      </c>
    </row>
    <row r="1194" spans="1:16">
      <c r="A1194" s="707">
        <v>2024</v>
      </c>
      <c r="B1194" s="707">
        <v>5</v>
      </c>
      <c r="D1194" s="707" t="s">
        <v>16153</v>
      </c>
      <c r="E1194" s="707" t="s">
        <v>70</v>
      </c>
      <c r="F1194" s="707" t="str">
        <f>VLOOKUP(E1194,'HS Code'!$L$4:$O$65,2,0)</f>
        <v>Petroleum</v>
      </c>
      <c r="G1194" s="707" t="s">
        <v>16115</v>
      </c>
      <c r="H1194" s="707" t="s">
        <v>16116</v>
      </c>
      <c r="I1194" s="707" t="s">
        <v>16077</v>
      </c>
      <c r="J1194" s="708">
        <v>6000</v>
      </c>
      <c r="K1194" s="708">
        <v>4300</v>
      </c>
      <c r="L1194" s="708">
        <v>1173806.79</v>
      </c>
      <c r="M1194" s="707" t="s">
        <v>16145</v>
      </c>
      <c r="N1194" s="707" t="s">
        <v>16070</v>
      </c>
      <c r="P1194" s="709">
        <f>L1194/J1194</f>
        <v>195.63446500000001</v>
      </c>
    </row>
    <row r="1195" spans="1:16">
      <c r="A1195" s="707">
        <v>2024</v>
      </c>
      <c r="B1195" s="707">
        <v>5</v>
      </c>
      <c r="D1195" s="707" t="s">
        <v>16146</v>
      </c>
      <c r="E1195" s="707" t="s">
        <v>83</v>
      </c>
      <c r="F1195" s="707" t="str">
        <f>VLOOKUP(E1195,'HS Code'!$L$4:$O$65,2,0)</f>
        <v>Petroleum</v>
      </c>
      <c r="G1195" s="707" t="s">
        <v>16131</v>
      </c>
      <c r="H1195" s="707" t="s">
        <v>16076</v>
      </c>
      <c r="I1195" s="707" t="s">
        <v>16077</v>
      </c>
      <c r="J1195" s="708">
        <v>57947</v>
      </c>
      <c r="K1195" s="708">
        <v>45361</v>
      </c>
      <c r="L1195" s="708">
        <v>6177249.1900000004</v>
      </c>
      <c r="M1195" s="707" t="s">
        <v>16145</v>
      </c>
      <c r="N1195" s="707" t="s">
        <v>16070</v>
      </c>
    </row>
    <row r="1196" spans="1:16">
      <c r="A1196" s="707">
        <v>2024</v>
      </c>
      <c r="B1196" s="707">
        <v>5</v>
      </c>
      <c r="D1196" s="707" t="s">
        <v>16204</v>
      </c>
      <c r="E1196" s="707" t="s">
        <v>99</v>
      </c>
      <c r="F1196" s="707" t="str">
        <f>VLOOKUP(E1196,'HS Code'!$L$4:$O$65,2,0)</f>
        <v>Petroleum</v>
      </c>
      <c r="G1196" s="707" t="s">
        <v>16075</v>
      </c>
      <c r="H1196" s="707" t="s">
        <v>16076</v>
      </c>
      <c r="I1196" s="707" t="s">
        <v>16077</v>
      </c>
      <c r="J1196" s="708">
        <v>80</v>
      </c>
      <c r="K1196" s="708">
        <v>80</v>
      </c>
      <c r="L1196" s="708">
        <v>26616.880000000001</v>
      </c>
      <c r="M1196" s="707" t="s">
        <v>16145</v>
      </c>
      <c r="N1196" s="707" t="s">
        <v>16070</v>
      </c>
    </row>
    <row r="1197" spans="1:16">
      <c r="A1197" s="707">
        <v>2024</v>
      </c>
      <c r="B1197" s="707">
        <v>5</v>
      </c>
      <c r="D1197" s="707" t="s">
        <v>16161</v>
      </c>
      <c r="E1197" s="707" t="s">
        <v>130</v>
      </c>
      <c r="F1197" s="707">
        <f>VLOOKUP(E1197,'HS Code'!$L$4:$O$65,2,0)</f>
        <v>0</v>
      </c>
      <c r="G1197" s="707" t="s">
        <v>16093</v>
      </c>
      <c r="H1197" s="707" t="s">
        <v>16076</v>
      </c>
      <c r="I1197" s="707" t="s">
        <v>10899</v>
      </c>
      <c r="J1197" s="708">
        <v>22000</v>
      </c>
      <c r="K1197" s="708">
        <v>22000</v>
      </c>
      <c r="L1197" s="708">
        <v>2640000</v>
      </c>
      <c r="M1197" s="707" t="s">
        <v>16145</v>
      </c>
      <c r="N1197" s="707" t="s">
        <v>16070</v>
      </c>
    </row>
    <row r="1198" spans="1:16">
      <c r="A1198" s="707">
        <v>2024</v>
      </c>
      <c r="B1198" s="707">
        <v>5</v>
      </c>
      <c r="D1198" s="707" t="s">
        <v>16144</v>
      </c>
      <c r="E1198" s="707" t="s">
        <v>130</v>
      </c>
      <c r="F1198" s="707">
        <f>VLOOKUP(E1198,'HS Code'!$L$4:$O$65,2,0)</f>
        <v>0</v>
      </c>
      <c r="G1198" s="707" t="s">
        <v>16093</v>
      </c>
      <c r="H1198" s="707" t="s">
        <v>16076</v>
      </c>
      <c r="I1198" s="707" t="s">
        <v>10899</v>
      </c>
      <c r="J1198" s="708">
        <v>5040</v>
      </c>
      <c r="K1198" s="708">
        <v>5040</v>
      </c>
      <c r="L1198" s="708">
        <v>638363.05000000005</v>
      </c>
      <c r="M1198" s="707" t="s">
        <v>16145</v>
      </c>
      <c r="N1198" s="707" t="s">
        <v>16070</v>
      </c>
    </row>
    <row r="1199" spans="1:16">
      <c r="A1199" s="707">
        <v>2024</v>
      </c>
      <c r="B1199" s="707">
        <v>5</v>
      </c>
      <c r="D1199" s="707" t="s">
        <v>16066</v>
      </c>
      <c r="E1199" s="707" t="s">
        <v>99</v>
      </c>
      <c r="F1199" s="707" t="str">
        <f>VLOOKUP(E1199,'HS Code'!$L$4:$O$65,2,0)</f>
        <v>Petroleum</v>
      </c>
      <c r="G1199" s="707" t="s">
        <v>16075</v>
      </c>
      <c r="H1199" s="707" t="s">
        <v>16076</v>
      </c>
      <c r="I1199" s="707" t="s">
        <v>16077</v>
      </c>
      <c r="J1199" s="708">
        <v>25</v>
      </c>
      <c r="K1199" s="708">
        <v>25</v>
      </c>
      <c r="L1199" s="708">
        <v>1197.22</v>
      </c>
      <c r="M1199" s="707" t="s">
        <v>16069</v>
      </c>
      <c r="N1199" s="707" t="s">
        <v>16070</v>
      </c>
      <c r="P1199" s="709">
        <f t="shared" ref="P1199:P1262" si="15">L1199/J1199</f>
        <v>47.888800000000003</v>
      </c>
    </row>
    <row r="1200" spans="1:16">
      <c r="A1200" s="707">
        <v>2024</v>
      </c>
      <c r="B1200" s="707">
        <v>5</v>
      </c>
      <c r="D1200" s="707" t="s">
        <v>16103</v>
      </c>
      <c r="E1200" s="707" t="s">
        <v>99</v>
      </c>
      <c r="F1200" s="707" t="str">
        <f>VLOOKUP(E1200,'HS Code'!$L$4:$O$65,2,0)</f>
        <v>Petroleum</v>
      </c>
      <c r="G1200" s="707" t="s">
        <v>16075</v>
      </c>
      <c r="H1200" s="707" t="s">
        <v>16076</v>
      </c>
      <c r="I1200" s="707" t="s">
        <v>16077</v>
      </c>
      <c r="J1200" s="708">
        <v>4657</v>
      </c>
      <c r="K1200" s="708">
        <v>5065</v>
      </c>
      <c r="L1200" s="708">
        <v>1149548.6299999999</v>
      </c>
      <c r="M1200" s="707" t="s">
        <v>16069</v>
      </c>
      <c r="N1200" s="707" t="s">
        <v>16070</v>
      </c>
      <c r="P1200" s="709">
        <f t="shared" si="15"/>
        <v>246.84316727506976</v>
      </c>
    </row>
    <row r="1201" spans="1:16">
      <c r="A1201" s="707">
        <v>2024</v>
      </c>
      <c r="B1201" s="707">
        <v>5</v>
      </c>
      <c r="D1201" s="707" t="s">
        <v>16104</v>
      </c>
      <c r="E1201" s="707" t="s">
        <v>99</v>
      </c>
      <c r="F1201" s="707" t="str">
        <f>VLOOKUP(E1201,'HS Code'!$L$4:$O$65,2,0)</f>
        <v>Petroleum</v>
      </c>
      <c r="G1201" s="707" t="s">
        <v>16075</v>
      </c>
      <c r="H1201" s="707" t="s">
        <v>16076</v>
      </c>
      <c r="I1201" s="707" t="s">
        <v>16077</v>
      </c>
      <c r="J1201" s="708">
        <v>210</v>
      </c>
      <c r="K1201" s="708">
        <v>205</v>
      </c>
      <c r="L1201" s="708">
        <v>171671.12</v>
      </c>
      <c r="M1201" s="707" t="s">
        <v>16069</v>
      </c>
      <c r="N1201" s="707" t="s">
        <v>16070</v>
      </c>
      <c r="P1201" s="709">
        <f t="shared" si="15"/>
        <v>817.48152380952376</v>
      </c>
    </row>
    <row r="1202" spans="1:16">
      <c r="A1202" s="707">
        <v>2024</v>
      </c>
      <c r="B1202" s="707">
        <v>6</v>
      </c>
      <c r="D1202" s="707" t="s">
        <v>16110</v>
      </c>
      <c r="E1202" s="707" t="s">
        <v>159</v>
      </c>
      <c r="F1202" s="707">
        <f>VLOOKUP(E1202,'HS Code'!$L$4:$O$65,2,0)</f>
        <v>0</v>
      </c>
      <c r="G1202" s="707" t="s">
        <v>16083</v>
      </c>
      <c r="H1202" s="707" t="s">
        <v>16073</v>
      </c>
      <c r="I1202" s="707" t="s">
        <v>10899</v>
      </c>
      <c r="J1202" s="708">
        <v>718016</v>
      </c>
      <c r="K1202" s="708">
        <v>718016</v>
      </c>
      <c r="L1202" s="708">
        <v>46063623.200000003</v>
      </c>
      <c r="M1202" s="707" t="s">
        <v>16069</v>
      </c>
      <c r="N1202" s="707" t="s">
        <v>16070</v>
      </c>
      <c r="P1202" s="709">
        <f t="shared" si="15"/>
        <v>64.154034450485781</v>
      </c>
    </row>
    <row r="1203" spans="1:16">
      <c r="A1203" s="707">
        <v>2024</v>
      </c>
      <c r="B1203" s="707">
        <v>6</v>
      </c>
      <c r="D1203" s="707" t="s">
        <v>16071</v>
      </c>
      <c r="E1203" s="707" t="s">
        <v>156</v>
      </c>
      <c r="F1203" s="707">
        <f>VLOOKUP(E1203,'HS Code'!$L$4:$O$65,2,0)</f>
        <v>0</v>
      </c>
      <c r="G1203" s="707" t="s">
        <v>16072</v>
      </c>
      <c r="H1203" s="707" t="s">
        <v>16073</v>
      </c>
      <c r="I1203" s="707" t="s">
        <v>10899</v>
      </c>
      <c r="J1203" s="708">
        <v>2837</v>
      </c>
      <c r="K1203" s="708">
        <v>2837</v>
      </c>
      <c r="L1203" s="708">
        <v>9569376.1600000001</v>
      </c>
      <c r="M1203" s="707" t="s">
        <v>16069</v>
      </c>
      <c r="N1203" s="707" t="s">
        <v>16070</v>
      </c>
      <c r="P1203" s="709">
        <f t="shared" si="15"/>
        <v>3373.0617412759957</v>
      </c>
    </row>
    <row r="1204" spans="1:16">
      <c r="A1204" s="707">
        <v>2024</v>
      </c>
      <c r="B1204" s="707">
        <v>6</v>
      </c>
      <c r="D1204" s="707" t="s">
        <v>16074</v>
      </c>
      <c r="E1204" s="707" t="s">
        <v>68</v>
      </c>
      <c r="F1204" s="707" t="str">
        <f>VLOOKUP(E1204,'HS Code'!$L$4:$O$65,2,0)</f>
        <v>Petroleum</v>
      </c>
      <c r="G1204" s="707" t="s">
        <v>16130</v>
      </c>
      <c r="H1204" s="707" t="s">
        <v>16116</v>
      </c>
      <c r="I1204" s="707" t="s">
        <v>16077</v>
      </c>
      <c r="J1204" s="708">
        <v>298</v>
      </c>
      <c r="K1204" s="708">
        <v>220</v>
      </c>
      <c r="L1204" s="708">
        <v>14149</v>
      </c>
      <c r="M1204" s="707" t="s">
        <v>16069</v>
      </c>
      <c r="N1204" s="707" t="s">
        <v>16070</v>
      </c>
      <c r="P1204" s="709">
        <f t="shared" si="15"/>
        <v>47.479865771812079</v>
      </c>
    </row>
    <row r="1205" spans="1:16">
      <c r="A1205" s="707">
        <v>2024</v>
      </c>
      <c r="B1205" s="707">
        <v>6</v>
      </c>
      <c r="D1205" s="707" t="s">
        <v>16135</v>
      </c>
      <c r="E1205" s="707" t="s">
        <v>87</v>
      </c>
      <c r="F1205" s="707" t="str">
        <f>VLOOKUP(E1205,'HS Code'!$L$4:$O$65,2,0)</f>
        <v>Petroleum</v>
      </c>
      <c r="G1205" s="707" t="s">
        <v>16132</v>
      </c>
      <c r="H1205" s="707" t="s">
        <v>16076</v>
      </c>
      <c r="I1205" s="707" t="s">
        <v>16077</v>
      </c>
      <c r="J1205" s="708">
        <v>35</v>
      </c>
      <c r="K1205" s="708">
        <v>29</v>
      </c>
      <c r="L1205" s="708">
        <v>1710</v>
      </c>
      <c r="M1205" s="707" t="s">
        <v>16069</v>
      </c>
      <c r="N1205" s="707" t="s">
        <v>16070</v>
      </c>
      <c r="P1205" s="709">
        <f t="shared" si="15"/>
        <v>48.857142857142854</v>
      </c>
    </row>
    <row r="1206" spans="1:16">
      <c r="A1206" s="707">
        <v>2024</v>
      </c>
      <c r="B1206" s="707">
        <v>6</v>
      </c>
      <c r="D1206" s="707" t="s">
        <v>16074</v>
      </c>
      <c r="E1206" s="707" t="s">
        <v>87</v>
      </c>
      <c r="F1206" s="707" t="str">
        <f>VLOOKUP(E1206,'HS Code'!$L$4:$O$65,2,0)</f>
        <v>Petroleum</v>
      </c>
      <c r="G1206" s="707" t="s">
        <v>16132</v>
      </c>
      <c r="H1206" s="707" t="s">
        <v>16076</v>
      </c>
      <c r="I1206" s="707" t="s">
        <v>16077</v>
      </c>
      <c r="J1206" s="708">
        <v>6033</v>
      </c>
      <c r="K1206" s="708">
        <v>5000</v>
      </c>
      <c r="L1206" s="708">
        <v>576462.06999999995</v>
      </c>
      <c r="M1206" s="707" t="s">
        <v>16069</v>
      </c>
      <c r="N1206" s="707" t="s">
        <v>16070</v>
      </c>
      <c r="P1206" s="709">
        <f t="shared" si="15"/>
        <v>95.551478534725661</v>
      </c>
    </row>
    <row r="1207" spans="1:16">
      <c r="A1207" s="707">
        <v>2024</v>
      </c>
      <c r="B1207" s="707">
        <v>6</v>
      </c>
      <c r="D1207" s="707" t="s">
        <v>16074</v>
      </c>
      <c r="E1207" s="707" t="s">
        <v>99</v>
      </c>
      <c r="F1207" s="707" t="str">
        <f>VLOOKUP(E1207,'HS Code'!$L$4:$O$65,2,0)</f>
        <v>Petroleum</v>
      </c>
      <c r="G1207" s="707" t="s">
        <v>16075</v>
      </c>
      <c r="H1207" s="707" t="s">
        <v>16076</v>
      </c>
      <c r="I1207" s="707" t="s">
        <v>16077</v>
      </c>
      <c r="J1207" s="708">
        <v>152532.91</v>
      </c>
      <c r="K1207" s="708">
        <v>144721.01999999999</v>
      </c>
      <c r="L1207" s="708">
        <v>37311772.060000002</v>
      </c>
      <c r="M1207" s="707" t="s">
        <v>16069</v>
      </c>
      <c r="N1207" s="707" t="s">
        <v>16070</v>
      </c>
      <c r="P1207" s="709">
        <f t="shared" si="15"/>
        <v>244.61456914445546</v>
      </c>
    </row>
    <row r="1208" spans="1:16">
      <c r="A1208" s="707">
        <v>2024</v>
      </c>
      <c r="B1208" s="707">
        <v>6</v>
      </c>
      <c r="D1208" s="707" t="s">
        <v>16074</v>
      </c>
      <c r="E1208" s="707" t="s">
        <v>101</v>
      </c>
      <c r="F1208" s="707" t="str">
        <f>VLOOKUP(E1208,'HS Code'!$L$4:$O$65,2,0)</f>
        <v>Petroleum</v>
      </c>
      <c r="G1208" s="707" t="s">
        <v>16078</v>
      </c>
      <c r="H1208" s="707" t="s">
        <v>16076</v>
      </c>
      <c r="I1208" s="707" t="s">
        <v>10899</v>
      </c>
      <c r="J1208" s="708">
        <v>22933</v>
      </c>
      <c r="K1208" s="708">
        <v>22933</v>
      </c>
      <c r="L1208" s="708">
        <v>2816544.78</v>
      </c>
      <c r="M1208" s="707" t="s">
        <v>16069</v>
      </c>
      <c r="N1208" s="707" t="s">
        <v>16070</v>
      </c>
      <c r="P1208" s="709">
        <f t="shared" si="15"/>
        <v>122.81623773601359</v>
      </c>
    </row>
    <row r="1209" spans="1:16">
      <c r="A1209" s="707">
        <v>2024</v>
      </c>
      <c r="B1209" s="707">
        <v>6</v>
      </c>
      <c r="D1209" s="707" t="s">
        <v>16074</v>
      </c>
      <c r="E1209" s="707" t="s">
        <v>105</v>
      </c>
      <c r="F1209" s="707" t="str">
        <f>VLOOKUP(E1209,'HS Code'!$L$4:$O$65,2,0)</f>
        <v>Petroleum</v>
      </c>
      <c r="G1209" s="707" t="s">
        <v>16092</v>
      </c>
      <c r="H1209" s="707" t="s">
        <v>16076</v>
      </c>
      <c r="I1209" s="707" t="s">
        <v>16077</v>
      </c>
      <c r="J1209" s="708">
        <v>1010</v>
      </c>
      <c r="K1209" s="708">
        <v>1010</v>
      </c>
      <c r="L1209" s="708">
        <v>159141.20000000001</v>
      </c>
      <c r="M1209" s="707" t="s">
        <v>16069</v>
      </c>
      <c r="N1209" s="707" t="s">
        <v>16070</v>
      </c>
      <c r="P1209" s="709">
        <f t="shared" si="15"/>
        <v>157.56554455445547</v>
      </c>
    </row>
    <row r="1210" spans="1:16">
      <c r="A1210" s="707">
        <v>2024</v>
      </c>
      <c r="B1210" s="707">
        <v>6</v>
      </c>
      <c r="D1210" s="707" t="s">
        <v>16074</v>
      </c>
      <c r="E1210" s="707" t="s">
        <v>109</v>
      </c>
      <c r="F1210" s="707" t="str">
        <f>VLOOKUP(E1210,'HS Code'!$L$4:$O$65,2,0)</f>
        <v>Petroleum</v>
      </c>
      <c r="G1210" s="707" t="s">
        <v>16079</v>
      </c>
      <c r="H1210" s="707" t="s">
        <v>16076</v>
      </c>
      <c r="I1210" s="707" t="s">
        <v>16077</v>
      </c>
      <c r="J1210" s="708">
        <v>50000</v>
      </c>
      <c r="K1210" s="708">
        <v>50000</v>
      </c>
      <c r="L1210" s="708">
        <v>16751193.310000001</v>
      </c>
      <c r="M1210" s="707" t="s">
        <v>16069</v>
      </c>
      <c r="N1210" s="707" t="s">
        <v>16070</v>
      </c>
      <c r="P1210" s="709">
        <f t="shared" si="15"/>
        <v>335.02386619999999</v>
      </c>
    </row>
    <row r="1211" spans="1:16">
      <c r="A1211" s="707">
        <v>2024</v>
      </c>
      <c r="B1211" s="707">
        <v>6</v>
      </c>
      <c r="D1211" s="707" t="s">
        <v>16074</v>
      </c>
      <c r="E1211" s="707" t="s">
        <v>111</v>
      </c>
      <c r="F1211" s="707" t="str">
        <f>VLOOKUP(E1211,'HS Code'!$L$4:$O$65,2,0)</f>
        <v>Petroleum</v>
      </c>
      <c r="G1211" s="707" t="s">
        <v>16080</v>
      </c>
      <c r="H1211" s="707" t="s">
        <v>16076</v>
      </c>
      <c r="I1211" s="707" t="s">
        <v>16077</v>
      </c>
      <c r="J1211" s="708">
        <v>225417.75</v>
      </c>
      <c r="K1211" s="708">
        <v>209098</v>
      </c>
      <c r="L1211" s="708">
        <v>32357742.789999999</v>
      </c>
      <c r="M1211" s="707" t="s">
        <v>16069</v>
      </c>
      <c r="N1211" s="707" t="s">
        <v>16070</v>
      </c>
      <c r="P1211" s="709">
        <f t="shared" si="15"/>
        <v>143.54567371025573</v>
      </c>
    </row>
    <row r="1212" spans="1:16">
      <c r="A1212" s="707">
        <v>2024</v>
      </c>
      <c r="B1212" s="707">
        <v>6</v>
      </c>
      <c r="D1212" s="707" t="s">
        <v>16074</v>
      </c>
      <c r="E1212" s="707" t="s">
        <v>113</v>
      </c>
      <c r="F1212" s="707" t="str">
        <f>VLOOKUP(E1212,'HS Code'!$L$4:$O$65,2,0)</f>
        <v>Petroleum</v>
      </c>
      <c r="G1212" s="707" t="s">
        <v>16081</v>
      </c>
      <c r="H1212" s="707" t="s">
        <v>16076</v>
      </c>
      <c r="I1212" s="707" t="s">
        <v>16077</v>
      </c>
      <c r="J1212" s="708">
        <v>98894.399999999994</v>
      </c>
      <c r="K1212" s="708">
        <v>88830</v>
      </c>
      <c r="L1212" s="708">
        <v>13306708.199999999</v>
      </c>
      <c r="M1212" s="707" t="s">
        <v>16069</v>
      </c>
      <c r="N1212" s="707" t="s">
        <v>16070</v>
      </c>
      <c r="P1212" s="709">
        <f t="shared" si="15"/>
        <v>134.55471897296511</v>
      </c>
    </row>
    <row r="1213" spans="1:16">
      <c r="A1213" s="707">
        <v>2024</v>
      </c>
      <c r="B1213" s="707">
        <v>6</v>
      </c>
      <c r="D1213" s="707" t="s">
        <v>16074</v>
      </c>
      <c r="E1213" s="707" t="s">
        <v>142</v>
      </c>
      <c r="F1213" s="707">
        <f>VLOOKUP(E1213,'HS Code'!$L$4:$O$65,2,0)</f>
        <v>0</v>
      </c>
      <c r="G1213" s="707" t="s">
        <v>16141</v>
      </c>
      <c r="H1213" s="707" t="s">
        <v>16073</v>
      </c>
      <c r="I1213" s="707" t="s">
        <v>10899</v>
      </c>
      <c r="J1213" s="708">
        <v>14000</v>
      </c>
      <c r="K1213" s="708">
        <v>14000</v>
      </c>
      <c r="L1213" s="708">
        <v>2138983.7799999998</v>
      </c>
      <c r="M1213" s="707" t="s">
        <v>16069</v>
      </c>
      <c r="N1213" s="707" t="s">
        <v>16070</v>
      </c>
      <c r="P1213" s="709">
        <f t="shared" si="15"/>
        <v>152.78455571428569</v>
      </c>
    </row>
    <row r="1214" spans="1:16">
      <c r="A1214" s="707">
        <v>2024</v>
      </c>
      <c r="B1214" s="707">
        <v>6</v>
      </c>
      <c r="D1214" s="707" t="s">
        <v>16074</v>
      </c>
      <c r="E1214" s="707" t="s">
        <v>159</v>
      </c>
      <c r="F1214" s="707">
        <f>VLOOKUP(E1214,'HS Code'!$L$4:$O$65,2,0)</f>
        <v>0</v>
      </c>
      <c r="G1214" s="707" t="s">
        <v>16083</v>
      </c>
      <c r="H1214" s="707" t="s">
        <v>16073</v>
      </c>
      <c r="I1214" s="707" t="s">
        <v>10899</v>
      </c>
      <c r="J1214" s="708">
        <v>22000</v>
      </c>
      <c r="K1214" s="708">
        <v>22000</v>
      </c>
      <c r="L1214" s="708">
        <v>1099397.43</v>
      </c>
      <c r="M1214" s="707" t="s">
        <v>16069</v>
      </c>
      <c r="N1214" s="707" t="s">
        <v>16070</v>
      </c>
      <c r="P1214" s="709">
        <f t="shared" si="15"/>
        <v>49.972610454545453</v>
      </c>
    </row>
    <row r="1215" spans="1:16">
      <c r="A1215" s="707">
        <v>2024</v>
      </c>
      <c r="B1215" s="707">
        <v>6</v>
      </c>
      <c r="D1215" s="707" t="s">
        <v>16074</v>
      </c>
      <c r="E1215" s="707" t="s">
        <v>171</v>
      </c>
      <c r="F1215" s="707">
        <f>VLOOKUP(E1215,'HS Code'!$L$4:$O$65,2,0)</f>
        <v>0</v>
      </c>
      <c r="G1215" s="707" t="s">
        <v>16095</v>
      </c>
      <c r="H1215" s="707" t="s">
        <v>16073</v>
      </c>
      <c r="I1215" s="707" t="s">
        <v>10899</v>
      </c>
      <c r="J1215" s="708">
        <v>28720</v>
      </c>
      <c r="K1215" s="708">
        <v>28720</v>
      </c>
      <c r="L1215" s="708">
        <v>2293366.96</v>
      </c>
      <c r="M1215" s="707" t="s">
        <v>16069</v>
      </c>
      <c r="N1215" s="707" t="s">
        <v>16070</v>
      </c>
      <c r="P1215" s="709">
        <f t="shared" si="15"/>
        <v>79.85261002785515</v>
      </c>
    </row>
    <row r="1216" spans="1:16">
      <c r="A1216" s="707">
        <v>2024</v>
      </c>
      <c r="B1216" s="707">
        <v>6</v>
      </c>
      <c r="D1216" s="707" t="s">
        <v>16084</v>
      </c>
      <c r="E1216" s="707" t="s">
        <v>99</v>
      </c>
      <c r="F1216" s="707" t="str">
        <f>VLOOKUP(E1216,'HS Code'!$L$4:$O$65,2,0)</f>
        <v>Petroleum</v>
      </c>
      <c r="G1216" s="707" t="s">
        <v>16075</v>
      </c>
      <c r="H1216" s="707" t="s">
        <v>16076</v>
      </c>
      <c r="I1216" s="707" t="s">
        <v>16077</v>
      </c>
      <c r="J1216" s="708">
        <v>16400</v>
      </c>
      <c r="K1216" s="708">
        <v>14800</v>
      </c>
      <c r="L1216" s="708">
        <v>8778013.1199999992</v>
      </c>
      <c r="M1216" s="707" t="s">
        <v>16069</v>
      </c>
      <c r="N1216" s="707" t="s">
        <v>16070</v>
      </c>
      <c r="P1216" s="709">
        <f t="shared" si="15"/>
        <v>535.24470243902431</v>
      </c>
    </row>
    <row r="1217" spans="1:16">
      <c r="A1217" s="707">
        <v>2024</v>
      </c>
      <c r="B1217" s="707">
        <v>6</v>
      </c>
      <c r="D1217" s="707" t="s">
        <v>16167</v>
      </c>
      <c r="E1217" s="707" t="s">
        <v>101</v>
      </c>
      <c r="F1217" s="707" t="str">
        <f>VLOOKUP(E1217,'HS Code'!$L$4:$O$65,2,0)</f>
        <v>Petroleum</v>
      </c>
      <c r="G1217" s="707" t="s">
        <v>16078</v>
      </c>
      <c r="H1217" s="707" t="s">
        <v>16076</v>
      </c>
      <c r="I1217" s="707" t="s">
        <v>10899</v>
      </c>
      <c r="J1217" s="708">
        <v>0.3</v>
      </c>
      <c r="K1217" s="708">
        <v>0.3</v>
      </c>
      <c r="L1217" s="708">
        <v>2379.98</v>
      </c>
      <c r="M1217" s="707" t="s">
        <v>16069</v>
      </c>
      <c r="N1217" s="707" t="s">
        <v>16070</v>
      </c>
      <c r="P1217" s="709">
        <f t="shared" si="15"/>
        <v>7933.2666666666673</v>
      </c>
    </row>
    <row r="1218" spans="1:16">
      <c r="A1218" s="707">
        <v>2024</v>
      </c>
      <c r="B1218" s="707">
        <v>6</v>
      </c>
      <c r="D1218" s="707" t="s">
        <v>16085</v>
      </c>
      <c r="E1218" s="707" t="s">
        <v>48</v>
      </c>
      <c r="F1218" s="707" t="str">
        <f>VLOOKUP(E1218,'HS Code'!$L$4:$O$65,2,0)</f>
        <v>Oils</v>
      </c>
      <c r="G1218" s="707" t="s">
        <v>16089</v>
      </c>
      <c r="H1218" s="707" t="s">
        <v>16073</v>
      </c>
      <c r="I1218" s="707" t="s">
        <v>10899</v>
      </c>
      <c r="J1218" s="708">
        <v>17800</v>
      </c>
      <c r="K1218" s="708">
        <v>17800</v>
      </c>
      <c r="L1218" s="708">
        <v>8103628.8399999999</v>
      </c>
      <c r="M1218" s="707" t="s">
        <v>16069</v>
      </c>
      <c r="N1218" s="707" t="s">
        <v>16070</v>
      </c>
      <c r="P1218" s="709">
        <f t="shared" si="15"/>
        <v>455.26004719101121</v>
      </c>
    </row>
    <row r="1219" spans="1:16">
      <c r="A1219" s="707">
        <v>2024</v>
      </c>
      <c r="B1219" s="707">
        <v>6</v>
      </c>
      <c r="D1219" s="707" t="s">
        <v>16085</v>
      </c>
      <c r="E1219" s="707" t="s">
        <v>99</v>
      </c>
      <c r="F1219" s="707" t="str">
        <f>VLOOKUP(E1219,'HS Code'!$L$4:$O$65,2,0)</f>
        <v>Petroleum</v>
      </c>
      <c r="G1219" s="707" t="s">
        <v>16075</v>
      </c>
      <c r="H1219" s="707" t="s">
        <v>16076</v>
      </c>
      <c r="I1219" s="707" t="s">
        <v>16077</v>
      </c>
      <c r="J1219" s="708">
        <v>70</v>
      </c>
      <c r="K1219" s="708">
        <v>56.8</v>
      </c>
      <c r="L1219" s="708">
        <v>140175.29999999999</v>
      </c>
      <c r="M1219" s="707" t="s">
        <v>16069</v>
      </c>
      <c r="N1219" s="707" t="s">
        <v>16070</v>
      </c>
      <c r="P1219" s="709">
        <f t="shared" si="15"/>
        <v>2002.5042857142855</v>
      </c>
    </row>
    <row r="1220" spans="1:16">
      <c r="A1220" s="707">
        <v>2024</v>
      </c>
      <c r="B1220" s="707">
        <v>6</v>
      </c>
      <c r="D1220" s="707" t="s">
        <v>16085</v>
      </c>
      <c r="E1220" s="707" t="s">
        <v>101</v>
      </c>
      <c r="F1220" s="707" t="str">
        <f>VLOOKUP(E1220,'HS Code'!$L$4:$O$65,2,0)</f>
        <v>Petroleum</v>
      </c>
      <c r="G1220" s="707" t="s">
        <v>16078</v>
      </c>
      <c r="H1220" s="707" t="s">
        <v>16076</v>
      </c>
      <c r="I1220" s="707" t="s">
        <v>10899</v>
      </c>
      <c r="J1220" s="708">
        <v>194</v>
      </c>
      <c r="K1220" s="708">
        <v>194</v>
      </c>
      <c r="L1220" s="708">
        <v>369615.45</v>
      </c>
      <c r="M1220" s="707" t="s">
        <v>16069</v>
      </c>
      <c r="N1220" s="707" t="s">
        <v>16070</v>
      </c>
      <c r="P1220" s="709">
        <f t="shared" si="15"/>
        <v>1905.2342783505155</v>
      </c>
    </row>
    <row r="1221" spans="1:16">
      <c r="A1221" s="707">
        <v>2024</v>
      </c>
      <c r="B1221" s="707">
        <v>6</v>
      </c>
      <c r="D1221" s="707" t="s">
        <v>16066</v>
      </c>
      <c r="E1221" s="707" t="s">
        <v>42</v>
      </c>
      <c r="F1221" s="707" t="str">
        <f>VLOOKUP(E1221,'HS Code'!$L$4:$O$65,2,0)</f>
        <v>Oils</v>
      </c>
      <c r="G1221" s="707" t="s">
        <v>16088</v>
      </c>
      <c r="H1221" s="707" t="s">
        <v>16073</v>
      </c>
      <c r="I1221" s="707" t="s">
        <v>10899</v>
      </c>
      <c r="J1221" s="708">
        <v>25160</v>
      </c>
      <c r="K1221" s="708">
        <v>25160</v>
      </c>
      <c r="L1221" s="708">
        <v>4183903.34</v>
      </c>
      <c r="M1221" s="707" t="s">
        <v>16069</v>
      </c>
      <c r="N1221" s="707" t="s">
        <v>16070</v>
      </c>
      <c r="P1221" s="709">
        <f t="shared" si="15"/>
        <v>166.29186565977741</v>
      </c>
    </row>
    <row r="1222" spans="1:16">
      <c r="A1222" s="707">
        <v>2024</v>
      </c>
      <c r="B1222" s="707">
        <v>6</v>
      </c>
      <c r="D1222" s="707" t="s">
        <v>16066</v>
      </c>
      <c r="E1222" s="707" t="s">
        <v>99</v>
      </c>
      <c r="F1222" s="707" t="str">
        <f>VLOOKUP(E1222,'HS Code'!$L$4:$O$65,2,0)</f>
        <v>Petroleum</v>
      </c>
      <c r="G1222" s="707" t="s">
        <v>16075</v>
      </c>
      <c r="H1222" s="707" t="s">
        <v>16076</v>
      </c>
      <c r="I1222" s="707" t="s">
        <v>16077</v>
      </c>
      <c r="J1222" s="708">
        <v>119859.82</v>
      </c>
      <c r="K1222" s="708">
        <v>139523.82</v>
      </c>
      <c r="L1222" s="708">
        <v>28025037.030000001</v>
      </c>
      <c r="M1222" s="707" t="s">
        <v>16069</v>
      </c>
      <c r="N1222" s="707" t="s">
        <v>16070</v>
      </c>
      <c r="P1222" s="709">
        <f t="shared" si="15"/>
        <v>233.81511026797804</v>
      </c>
    </row>
    <row r="1223" spans="1:16">
      <c r="A1223" s="707">
        <v>2024</v>
      </c>
      <c r="B1223" s="707">
        <v>6</v>
      </c>
      <c r="D1223" s="707" t="s">
        <v>16066</v>
      </c>
      <c r="E1223" s="707" t="s">
        <v>101</v>
      </c>
      <c r="F1223" s="707" t="str">
        <f>VLOOKUP(E1223,'HS Code'!$L$4:$O$65,2,0)</f>
        <v>Petroleum</v>
      </c>
      <c r="G1223" s="707" t="s">
        <v>16078</v>
      </c>
      <c r="H1223" s="707" t="s">
        <v>16076</v>
      </c>
      <c r="I1223" s="707" t="s">
        <v>10899</v>
      </c>
      <c r="J1223" s="708">
        <v>52229.26</v>
      </c>
      <c r="K1223" s="708">
        <v>52229.26</v>
      </c>
      <c r="L1223" s="708">
        <v>4903104.1900000004</v>
      </c>
      <c r="M1223" s="707" t="s">
        <v>16069</v>
      </c>
      <c r="N1223" s="707" t="s">
        <v>16070</v>
      </c>
      <c r="P1223" s="709">
        <f t="shared" si="15"/>
        <v>93.876577803323272</v>
      </c>
    </row>
    <row r="1224" spans="1:16">
      <c r="A1224" s="707">
        <v>2024</v>
      </c>
      <c r="B1224" s="707">
        <v>6</v>
      </c>
      <c r="D1224" s="707" t="s">
        <v>16066</v>
      </c>
      <c r="E1224" s="707" t="s">
        <v>105</v>
      </c>
      <c r="F1224" s="707" t="str">
        <f>VLOOKUP(E1224,'HS Code'!$L$4:$O$65,2,0)</f>
        <v>Petroleum</v>
      </c>
      <c r="G1224" s="707" t="s">
        <v>16092</v>
      </c>
      <c r="H1224" s="707" t="s">
        <v>16076</v>
      </c>
      <c r="I1224" s="707" t="s">
        <v>16077</v>
      </c>
      <c r="J1224" s="708">
        <v>700</v>
      </c>
      <c r="K1224" s="708">
        <v>700</v>
      </c>
      <c r="L1224" s="708">
        <v>311058.31</v>
      </c>
      <c r="M1224" s="707" t="s">
        <v>16069</v>
      </c>
      <c r="N1224" s="707" t="s">
        <v>16070</v>
      </c>
      <c r="P1224" s="709">
        <f t="shared" si="15"/>
        <v>444.36901428571429</v>
      </c>
    </row>
    <row r="1225" spans="1:16">
      <c r="A1225" s="707">
        <v>2024</v>
      </c>
      <c r="B1225" s="707">
        <v>6</v>
      </c>
      <c r="D1225" s="707" t="s">
        <v>16066</v>
      </c>
      <c r="E1225" s="707" t="s">
        <v>109</v>
      </c>
      <c r="F1225" s="707" t="str">
        <f>VLOOKUP(E1225,'HS Code'!$L$4:$O$65,2,0)</f>
        <v>Petroleum</v>
      </c>
      <c r="G1225" s="707" t="s">
        <v>16079</v>
      </c>
      <c r="H1225" s="707" t="s">
        <v>16076</v>
      </c>
      <c r="I1225" s="707" t="s">
        <v>16077</v>
      </c>
      <c r="J1225" s="708">
        <v>7126</v>
      </c>
      <c r="K1225" s="708">
        <v>6802</v>
      </c>
      <c r="L1225" s="708">
        <v>773734.6</v>
      </c>
      <c r="M1225" s="707" t="s">
        <v>16069</v>
      </c>
      <c r="N1225" s="707" t="s">
        <v>16070</v>
      </c>
      <c r="P1225" s="709">
        <f t="shared" si="15"/>
        <v>108.5790906539433</v>
      </c>
    </row>
    <row r="1226" spans="1:16">
      <c r="A1226" s="707">
        <v>2024</v>
      </c>
      <c r="B1226" s="707">
        <v>6</v>
      </c>
      <c r="D1226" s="707" t="s">
        <v>16066</v>
      </c>
      <c r="E1226" s="707" t="s">
        <v>111</v>
      </c>
      <c r="F1226" s="707" t="str">
        <f>VLOOKUP(E1226,'HS Code'!$L$4:$O$65,2,0)</f>
        <v>Petroleum</v>
      </c>
      <c r="G1226" s="707" t="s">
        <v>16080</v>
      </c>
      <c r="H1226" s="707" t="s">
        <v>16076</v>
      </c>
      <c r="I1226" s="707" t="s">
        <v>16077</v>
      </c>
      <c r="J1226" s="708">
        <v>26000</v>
      </c>
      <c r="K1226" s="708">
        <v>26000</v>
      </c>
      <c r="L1226" s="708">
        <v>3300526.56</v>
      </c>
      <c r="M1226" s="707" t="s">
        <v>16069</v>
      </c>
      <c r="N1226" s="707" t="s">
        <v>16070</v>
      </c>
      <c r="P1226" s="709">
        <f t="shared" si="15"/>
        <v>126.94332923076924</v>
      </c>
    </row>
    <row r="1227" spans="1:16">
      <c r="A1227" s="707">
        <v>2024</v>
      </c>
      <c r="B1227" s="707">
        <v>6</v>
      </c>
      <c r="D1227" s="707" t="s">
        <v>16066</v>
      </c>
      <c r="E1227" s="707" t="s">
        <v>113</v>
      </c>
      <c r="F1227" s="707" t="str">
        <f>VLOOKUP(E1227,'HS Code'!$L$4:$O$65,2,0)</f>
        <v>Petroleum</v>
      </c>
      <c r="G1227" s="707" t="s">
        <v>16081</v>
      </c>
      <c r="H1227" s="707" t="s">
        <v>16076</v>
      </c>
      <c r="I1227" s="707" t="s">
        <v>16077</v>
      </c>
      <c r="J1227" s="708">
        <v>20000</v>
      </c>
      <c r="K1227" s="708">
        <v>20200</v>
      </c>
      <c r="L1227" s="708">
        <v>2901483.5</v>
      </c>
      <c r="M1227" s="707" t="s">
        <v>16069</v>
      </c>
      <c r="N1227" s="707" t="s">
        <v>16070</v>
      </c>
      <c r="P1227" s="709">
        <f t="shared" si="15"/>
        <v>145.074175</v>
      </c>
    </row>
    <row r="1228" spans="1:16">
      <c r="A1228" s="707">
        <v>2024</v>
      </c>
      <c r="B1228" s="707">
        <v>6</v>
      </c>
      <c r="D1228" s="707" t="s">
        <v>16066</v>
      </c>
      <c r="E1228" s="707" t="s">
        <v>142</v>
      </c>
      <c r="F1228" s="707">
        <f>VLOOKUP(E1228,'HS Code'!$L$4:$O$65,2,0)</f>
        <v>0</v>
      </c>
      <c r="G1228" s="707" t="s">
        <v>16141</v>
      </c>
      <c r="H1228" s="707" t="s">
        <v>16073</v>
      </c>
      <c r="I1228" s="707" t="s">
        <v>10899</v>
      </c>
      <c r="J1228" s="708">
        <v>542</v>
      </c>
      <c r="K1228" s="708">
        <v>542</v>
      </c>
      <c r="L1228" s="708">
        <v>247186.32</v>
      </c>
      <c r="M1228" s="707" t="s">
        <v>16069</v>
      </c>
      <c r="N1228" s="707" t="s">
        <v>16070</v>
      </c>
      <c r="P1228" s="709">
        <f t="shared" si="15"/>
        <v>456.06332103321034</v>
      </c>
    </row>
    <row r="1229" spans="1:16">
      <c r="A1229" s="707">
        <v>2024</v>
      </c>
      <c r="B1229" s="707">
        <v>6</v>
      </c>
      <c r="D1229" s="707" t="s">
        <v>16066</v>
      </c>
      <c r="E1229" s="707" t="s">
        <v>145</v>
      </c>
      <c r="F1229" s="707">
        <f>VLOOKUP(E1229,'HS Code'!$L$4:$O$65,2,0)</f>
        <v>0</v>
      </c>
      <c r="G1229" s="707" t="s">
        <v>16094</v>
      </c>
      <c r="H1229" s="707" t="s">
        <v>16073</v>
      </c>
      <c r="I1229" s="707" t="s">
        <v>10899</v>
      </c>
      <c r="J1229" s="708">
        <v>414264</v>
      </c>
      <c r="K1229" s="708">
        <v>414264</v>
      </c>
      <c r="L1229" s="708">
        <v>72317157.659999996</v>
      </c>
      <c r="M1229" s="707" t="s">
        <v>16069</v>
      </c>
      <c r="N1229" s="707" t="s">
        <v>16070</v>
      </c>
      <c r="P1229" s="709">
        <f t="shared" si="15"/>
        <v>174.56780618156537</v>
      </c>
    </row>
    <row r="1230" spans="1:16">
      <c r="A1230" s="707">
        <v>2024</v>
      </c>
      <c r="B1230" s="707">
        <v>6</v>
      </c>
      <c r="D1230" s="707" t="s">
        <v>16066</v>
      </c>
      <c r="E1230" s="707" t="s">
        <v>148</v>
      </c>
      <c r="F1230" s="707">
        <f>VLOOKUP(E1230,'HS Code'!$L$4:$O$65,2,0)</f>
        <v>0</v>
      </c>
      <c r="G1230" s="707" t="s">
        <v>16082</v>
      </c>
      <c r="H1230" s="707" t="s">
        <v>16073</v>
      </c>
      <c r="I1230" s="707" t="s">
        <v>10899</v>
      </c>
      <c r="J1230" s="708">
        <v>12600</v>
      </c>
      <c r="K1230" s="708">
        <v>12600</v>
      </c>
      <c r="L1230" s="708">
        <v>1479096.57</v>
      </c>
      <c r="M1230" s="707" t="s">
        <v>16069</v>
      </c>
      <c r="N1230" s="707" t="s">
        <v>16070</v>
      </c>
      <c r="P1230" s="709">
        <f t="shared" si="15"/>
        <v>117.38861666666668</v>
      </c>
    </row>
    <row r="1231" spans="1:16">
      <c r="A1231" s="707">
        <v>2024</v>
      </c>
      <c r="B1231" s="707">
        <v>6</v>
      </c>
      <c r="D1231" s="707" t="s">
        <v>16096</v>
      </c>
      <c r="E1231" s="707" t="s">
        <v>16</v>
      </c>
      <c r="F1231" s="707" t="str">
        <f>VLOOKUP(E1231,'HS Code'!$L$4:$O$65,2,0)</f>
        <v>Coal and Coke</v>
      </c>
      <c r="G1231" s="707" t="s">
        <v>16194</v>
      </c>
      <c r="H1231" s="707" t="s">
        <v>16126</v>
      </c>
      <c r="I1231" s="707" t="s">
        <v>10899</v>
      </c>
      <c r="J1231" s="708">
        <v>14000</v>
      </c>
      <c r="K1231" s="708">
        <v>14000</v>
      </c>
      <c r="L1231" s="708">
        <v>2575664.48</v>
      </c>
      <c r="M1231" s="707" t="s">
        <v>16069</v>
      </c>
      <c r="N1231" s="707" t="s">
        <v>16070</v>
      </c>
      <c r="P1231" s="709">
        <f t="shared" si="15"/>
        <v>183.97603428571429</v>
      </c>
    </row>
    <row r="1232" spans="1:16">
      <c r="A1232" s="707">
        <v>2024</v>
      </c>
      <c r="B1232" s="707">
        <v>6</v>
      </c>
      <c r="D1232" s="707" t="s">
        <v>16096</v>
      </c>
      <c r="E1232" s="707" t="s">
        <v>68</v>
      </c>
      <c r="F1232" s="707" t="str">
        <f>VLOOKUP(E1232,'HS Code'!$L$4:$O$65,2,0)</f>
        <v>Petroleum</v>
      </c>
      <c r="G1232" s="707" t="s">
        <v>16130</v>
      </c>
      <c r="H1232" s="707" t="s">
        <v>16116</v>
      </c>
      <c r="I1232" s="707" t="s">
        <v>16077</v>
      </c>
      <c r="J1232" s="708">
        <v>20</v>
      </c>
      <c r="K1232" s="708">
        <v>20</v>
      </c>
      <c r="L1232" s="708">
        <v>169495.45</v>
      </c>
      <c r="M1232" s="707" t="s">
        <v>16069</v>
      </c>
      <c r="N1232" s="707" t="s">
        <v>16070</v>
      </c>
      <c r="P1232" s="709">
        <f t="shared" si="15"/>
        <v>8474.7725000000009</v>
      </c>
    </row>
    <row r="1233" spans="1:16">
      <c r="A1233" s="707">
        <v>2024</v>
      </c>
      <c r="B1233" s="707">
        <v>6</v>
      </c>
      <c r="D1233" s="707" t="s">
        <v>16096</v>
      </c>
      <c r="E1233" s="707" t="s">
        <v>80</v>
      </c>
      <c r="F1233" s="707" t="str">
        <f>VLOOKUP(E1233,'HS Code'!$L$4:$O$65,2,0)</f>
        <v>Petroleum</v>
      </c>
      <c r="G1233" s="707" t="s">
        <v>16090</v>
      </c>
      <c r="H1233" s="707" t="s">
        <v>16076</v>
      </c>
      <c r="I1233" s="707" t="s">
        <v>16077</v>
      </c>
      <c r="J1233" s="708">
        <v>117</v>
      </c>
      <c r="K1233" s="708">
        <v>117</v>
      </c>
      <c r="L1233" s="708">
        <v>113254.58</v>
      </c>
      <c r="M1233" s="707" t="s">
        <v>16069</v>
      </c>
      <c r="N1233" s="707" t="s">
        <v>16070</v>
      </c>
      <c r="P1233" s="709">
        <f t="shared" si="15"/>
        <v>967.98786324786329</v>
      </c>
    </row>
    <row r="1234" spans="1:16">
      <c r="A1234" s="707">
        <v>2024</v>
      </c>
      <c r="B1234" s="707">
        <v>6</v>
      </c>
      <c r="D1234" s="707" t="s">
        <v>16096</v>
      </c>
      <c r="E1234" s="707" t="s">
        <v>86</v>
      </c>
      <c r="F1234" s="707" t="str">
        <f>VLOOKUP(E1234,'HS Code'!$L$4:$O$65,2,0)</f>
        <v>Petroleum</v>
      </c>
      <c r="G1234" s="707" t="s">
        <v>16140</v>
      </c>
      <c r="H1234" s="707" t="s">
        <v>16076</v>
      </c>
      <c r="I1234" s="707" t="s">
        <v>16077</v>
      </c>
      <c r="J1234" s="708">
        <v>2975.9</v>
      </c>
      <c r="K1234" s="708">
        <v>2743.08</v>
      </c>
      <c r="L1234" s="708">
        <v>2461213.88</v>
      </c>
      <c r="M1234" s="707" t="s">
        <v>16069</v>
      </c>
      <c r="N1234" s="707" t="s">
        <v>16070</v>
      </c>
      <c r="P1234" s="709">
        <f t="shared" si="15"/>
        <v>827.0485836217614</v>
      </c>
    </row>
    <row r="1235" spans="1:16">
      <c r="A1235" s="707">
        <v>2024</v>
      </c>
      <c r="B1235" s="707">
        <v>6</v>
      </c>
      <c r="D1235" s="707" t="s">
        <v>16096</v>
      </c>
      <c r="E1235" s="707" t="s">
        <v>99</v>
      </c>
      <c r="F1235" s="707" t="str">
        <f>VLOOKUP(E1235,'HS Code'!$L$4:$O$65,2,0)</f>
        <v>Petroleum</v>
      </c>
      <c r="G1235" s="707" t="s">
        <v>16075</v>
      </c>
      <c r="H1235" s="707" t="s">
        <v>16076</v>
      </c>
      <c r="I1235" s="707" t="s">
        <v>16077</v>
      </c>
      <c r="J1235" s="708">
        <v>2825</v>
      </c>
      <c r="K1235" s="708">
        <v>2823.82</v>
      </c>
      <c r="L1235" s="708">
        <v>1748082.14</v>
      </c>
      <c r="M1235" s="707" t="s">
        <v>16069</v>
      </c>
      <c r="N1235" s="707" t="s">
        <v>16070</v>
      </c>
      <c r="P1235" s="709">
        <f t="shared" si="15"/>
        <v>618.79013805309728</v>
      </c>
    </row>
    <row r="1236" spans="1:16">
      <c r="A1236" s="707">
        <v>2024</v>
      </c>
      <c r="B1236" s="707">
        <v>6</v>
      </c>
      <c r="D1236" s="707" t="s">
        <v>16096</v>
      </c>
      <c r="E1236" s="707" t="s">
        <v>101</v>
      </c>
      <c r="F1236" s="707" t="str">
        <f>VLOOKUP(E1236,'HS Code'!$L$4:$O$65,2,0)</f>
        <v>Petroleum</v>
      </c>
      <c r="G1236" s="707" t="s">
        <v>16078</v>
      </c>
      <c r="H1236" s="707" t="s">
        <v>16076</v>
      </c>
      <c r="I1236" s="707" t="s">
        <v>10899</v>
      </c>
      <c r="J1236" s="708">
        <v>282.99</v>
      </c>
      <c r="K1236" s="708">
        <v>282.99</v>
      </c>
      <c r="L1236" s="708">
        <v>431877.15</v>
      </c>
      <c r="M1236" s="707" t="s">
        <v>16069</v>
      </c>
      <c r="N1236" s="707" t="s">
        <v>16070</v>
      </c>
      <c r="P1236" s="709">
        <f t="shared" si="15"/>
        <v>1526.1215944026292</v>
      </c>
    </row>
    <row r="1237" spans="1:16">
      <c r="A1237" s="707">
        <v>2024</v>
      </c>
      <c r="B1237" s="707">
        <v>6</v>
      </c>
      <c r="D1237" s="707" t="s">
        <v>16096</v>
      </c>
      <c r="E1237" s="707" t="s">
        <v>109</v>
      </c>
      <c r="F1237" s="707" t="str">
        <f>VLOOKUP(E1237,'HS Code'!$L$4:$O$65,2,0)</f>
        <v>Petroleum</v>
      </c>
      <c r="G1237" s="707" t="s">
        <v>16079</v>
      </c>
      <c r="H1237" s="707" t="s">
        <v>16076</v>
      </c>
      <c r="I1237" s="707" t="s">
        <v>16077</v>
      </c>
      <c r="J1237" s="708">
        <v>127.19</v>
      </c>
      <c r="K1237" s="708">
        <v>127.19</v>
      </c>
      <c r="L1237" s="708">
        <v>100664.05</v>
      </c>
      <c r="M1237" s="707" t="s">
        <v>16069</v>
      </c>
      <c r="N1237" s="707" t="s">
        <v>16070</v>
      </c>
      <c r="P1237" s="709">
        <f t="shared" si="15"/>
        <v>791.44626149854548</v>
      </c>
    </row>
    <row r="1238" spans="1:16">
      <c r="A1238" s="707">
        <v>2024</v>
      </c>
      <c r="B1238" s="707">
        <v>6</v>
      </c>
      <c r="D1238" s="707" t="s">
        <v>16096</v>
      </c>
      <c r="E1238" s="707" t="s">
        <v>113</v>
      </c>
      <c r="F1238" s="707" t="str">
        <f>VLOOKUP(E1238,'HS Code'!$L$4:$O$65,2,0)</f>
        <v>Petroleum</v>
      </c>
      <c r="G1238" s="707" t="s">
        <v>16081</v>
      </c>
      <c r="H1238" s="707" t="s">
        <v>16076</v>
      </c>
      <c r="I1238" s="707" t="s">
        <v>16077</v>
      </c>
      <c r="J1238" s="708">
        <v>320</v>
      </c>
      <c r="K1238" s="708">
        <v>190</v>
      </c>
      <c r="L1238" s="708">
        <v>287190.63</v>
      </c>
      <c r="M1238" s="707" t="s">
        <v>16069</v>
      </c>
      <c r="N1238" s="707" t="s">
        <v>16070</v>
      </c>
      <c r="P1238" s="709">
        <f t="shared" si="15"/>
        <v>897.47071875000006</v>
      </c>
    </row>
    <row r="1239" spans="1:16">
      <c r="A1239" s="707">
        <v>2024</v>
      </c>
      <c r="B1239" s="707">
        <v>6</v>
      </c>
      <c r="D1239" s="707" t="s">
        <v>16096</v>
      </c>
      <c r="E1239" s="707" t="s">
        <v>145</v>
      </c>
      <c r="F1239" s="707">
        <f>VLOOKUP(E1239,'HS Code'!$L$4:$O$65,2,0)</f>
        <v>0</v>
      </c>
      <c r="G1239" s="707" t="s">
        <v>16094</v>
      </c>
      <c r="H1239" s="707" t="s">
        <v>16073</v>
      </c>
      <c r="I1239" s="707" t="s">
        <v>10899</v>
      </c>
      <c r="J1239" s="708">
        <v>1277</v>
      </c>
      <c r="K1239" s="708">
        <v>1277</v>
      </c>
      <c r="L1239" s="708">
        <v>1082372.01</v>
      </c>
      <c r="M1239" s="707" t="s">
        <v>16069</v>
      </c>
      <c r="N1239" s="707" t="s">
        <v>16070</v>
      </c>
      <c r="P1239" s="709">
        <f t="shared" si="15"/>
        <v>847.5896711041504</v>
      </c>
    </row>
    <row r="1240" spans="1:16">
      <c r="A1240" s="707">
        <v>2024</v>
      </c>
      <c r="B1240" s="707">
        <v>6</v>
      </c>
      <c r="D1240" s="707" t="s">
        <v>16098</v>
      </c>
      <c r="E1240" s="707" t="s">
        <v>76</v>
      </c>
      <c r="F1240" s="707" t="str">
        <f>VLOOKUP(E1240,'HS Code'!$L$4:$O$65,2,0)</f>
        <v>Petroleum</v>
      </c>
      <c r="G1240" s="707" t="s">
        <v>16099</v>
      </c>
      <c r="H1240" s="707" t="s">
        <v>16076</v>
      </c>
      <c r="I1240" s="707" t="s">
        <v>16077</v>
      </c>
      <c r="J1240" s="708">
        <v>229719.51</v>
      </c>
      <c r="K1240" s="708">
        <v>185200</v>
      </c>
      <c r="L1240" s="708">
        <v>22606604.440000001</v>
      </c>
      <c r="M1240" s="707" t="s">
        <v>16069</v>
      </c>
      <c r="N1240" s="707" t="s">
        <v>16070</v>
      </c>
      <c r="P1240" s="709">
        <f t="shared" si="15"/>
        <v>98.409597164820696</v>
      </c>
    </row>
    <row r="1241" spans="1:16">
      <c r="A1241" s="707">
        <v>2024</v>
      </c>
      <c r="B1241" s="707">
        <v>6</v>
      </c>
      <c r="D1241" s="707" t="s">
        <v>16098</v>
      </c>
      <c r="E1241" s="707" t="s">
        <v>101</v>
      </c>
      <c r="F1241" s="707" t="str">
        <f>VLOOKUP(E1241,'HS Code'!$L$4:$O$65,2,0)</f>
        <v>Petroleum</v>
      </c>
      <c r="G1241" s="707" t="s">
        <v>16078</v>
      </c>
      <c r="H1241" s="707" t="s">
        <v>16076</v>
      </c>
      <c r="I1241" s="707" t="s">
        <v>10899</v>
      </c>
      <c r="J1241" s="708">
        <v>49290</v>
      </c>
      <c r="K1241" s="708">
        <v>49290</v>
      </c>
      <c r="L1241" s="708">
        <v>11357090.85</v>
      </c>
      <c r="M1241" s="707" t="s">
        <v>16069</v>
      </c>
      <c r="N1241" s="707" t="s">
        <v>16070</v>
      </c>
      <c r="P1241" s="709">
        <f t="shared" si="15"/>
        <v>230.41369141813755</v>
      </c>
    </row>
    <row r="1242" spans="1:16">
      <c r="A1242" s="707">
        <v>2024</v>
      </c>
      <c r="B1242" s="707">
        <v>6</v>
      </c>
      <c r="D1242" s="707" t="s">
        <v>16098</v>
      </c>
      <c r="E1242" s="707" t="s">
        <v>113</v>
      </c>
      <c r="F1242" s="707" t="str">
        <f>VLOOKUP(E1242,'HS Code'!$L$4:$O$65,2,0)</f>
        <v>Petroleum</v>
      </c>
      <c r="G1242" s="707" t="s">
        <v>16081</v>
      </c>
      <c r="H1242" s="707" t="s">
        <v>16076</v>
      </c>
      <c r="I1242" s="707" t="s">
        <v>16077</v>
      </c>
      <c r="J1242" s="708">
        <v>229270</v>
      </c>
      <c r="K1242" s="708">
        <v>229270</v>
      </c>
      <c r="L1242" s="708">
        <v>27081599.600000001</v>
      </c>
      <c r="M1242" s="707" t="s">
        <v>16069</v>
      </c>
      <c r="N1242" s="707" t="s">
        <v>16070</v>
      </c>
      <c r="P1242" s="709">
        <f t="shared" si="15"/>
        <v>118.12099097134384</v>
      </c>
    </row>
    <row r="1243" spans="1:16">
      <c r="A1243" s="707">
        <v>2024</v>
      </c>
      <c r="B1243" s="707">
        <v>6</v>
      </c>
      <c r="D1243" s="707" t="s">
        <v>16098</v>
      </c>
      <c r="E1243" s="707" t="s">
        <v>171</v>
      </c>
      <c r="F1243" s="707">
        <f>VLOOKUP(E1243,'HS Code'!$L$4:$O$65,2,0)</f>
        <v>0</v>
      </c>
      <c r="G1243" s="707" t="s">
        <v>16095</v>
      </c>
      <c r="H1243" s="707" t="s">
        <v>16073</v>
      </c>
      <c r="I1243" s="707" t="s">
        <v>10899</v>
      </c>
      <c r="J1243" s="708">
        <v>22380</v>
      </c>
      <c r="K1243" s="708">
        <v>22380</v>
      </c>
      <c r="L1243" s="708">
        <v>2187069.3199999998</v>
      </c>
      <c r="M1243" s="707" t="s">
        <v>16069</v>
      </c>
      <c r="N1243" s="707" t="s">
        <v>16070</v>
      </c>
      <c r="P1243" s="709">
        <f t="shared" si="15"/>
        <v>97.724277033065235</v>
      </c>
    </row>
    <row r="1244" spans="1:16">
      <c r="A1244" s="707">
        <v>2024</v>
      </c>
      <c r="B1244" s="707">
        <v>6</v>
      </c>
      <c r="D1244" s="707" t="s">
        <v>16102</v>
      </c>
      <c r="E1244" s="707" t="s">
        <v>99</v>
      </c>
      <c r="F1244" s="707" t="str">
        <f>VLOOKUP(E1244,'HS Code'!$L$4:$O$65,2,0)</f>
        <v>Petroleum</v>
      </c>
      <c r="G1244" s="707" t="s">
        <v>16075</v>
      </c>
      <c r="H1244" s="707" t="s">
        <v>16076</v>
      </c>
      <c r="I1244" s="707" t="s">
        <v>16077</v>
      </c>
      <c r="J1244" s="708">
        <v>14142</v>
      </c>
      <c r="K1244" s="708">
        <v>13549.82</v>
      </c>
      <c r="L1244" s="708">
        <v>21032210.460000001</v>
      </c>
      <c r="M1244" s="707" t="s">
        <v>16069</v>
      </c>
      <c r="N1244" s="707" t="s">
        <v>16070</v>
      </c>
      <c r="P1244" s="709">
        <f t="shared" si="15"/>
        <v>1487.216126431905</v>
      </c>
    </row>
    <row r="1245" spans="1:16">
      <c r="A1245" s="707">
        <v>2024</v>
      </c>
      <c r="B1245" s="707">
        <v>6</v>
      </c>
      <c r="D1245" s="707" t="s">
        <v>16102</v>
      </c>
      <c r="E1245" s="707" t="s">
        <v>101</v>
      </c>
      <c r="F1245" s="707" t="str">
        <f>VLOOKUP(E1245,'HS Code'!$L$4:$O$65,2,0)</f>
        <v>Petroleum</v>
      </c>
      <c r="G1245" s="707" t="s">
        <v>16078</v>
      </c>
      <c r="H1245" s="707" t="s">
        <v>16076</v>
      </c>
      <c r="I1245" s="707" t="s">
        <v>10899</v>
      </c>
      <c r="J1245" s="708">
        <v>30</v>
      </c>
      <c r="K1245" s="708">
        <v>30</v>
      </c>
      <c r="L1245" s="708">
        <v>4417.1400000000003</v>
      </c>
      <c r="M1245" s="707" t="s">
        <v>16069</v>
      </c>
      <c r="N1245" s="707" t="s">
        <v>16070</v>
      </c>
      <c r="P1245" s="709">
        <f t="shared" si="15"/>
        <v>147.238</v>
      </c>
    </row>
    <row r="1246" spans="1:16">
      <c r="A1246" s="707">
        <v>2024</v>
      </c>
      <c r="B1246" s="707">
        <v>6</v>
      </c>
      <c r="D1246" s="707" t="s">
        <v>16103</v>
      </c>
      <c r="E1246" s="707" t="s">
        <v>78</v>
      </c>
      <c r="F1246" s="707" t="str">
        <f>VLOOKUP(E1246,'HS Code'!$L$4:$O$65,2,0)</f>
        <v>Petroleum</v>
      </c>
      <c r="G1246" s="707" t="s">
        <v>16128</v>
      </c>
      <c r="H1246" s="707" t="s">
        <v>16076</v>
      </c>
      <c r="I1246" s="707" t="s">
        <v>16077</v>
      </c>
      <c r="J1246" s="708">
        <v>478</v>
      </c>
      <c r="K1246" s="708">
        <v>478</v>
      </c>
      <c r="L1246" s="708">
        <v>551112.67000000004</v>
      </c>
      <c r="M1246" s="707" t="s">
        <v>16069</v>
      </c>
      <c r="N1246" s="707" t="s">
        <v>16070</v>
      </c>
      <c r="P1246" s="709">
        <f t="shared" si="15"/>
        <v>1152.9553765690378</v>
      </c>
    </row>
    <row r="1247" spans="1:16">
      <c r="A1247" s="707">
        <v>2024</v>
      </c>
      <c r="B1247" s="707">
        <v>6</v>
      </c>
      <c r="D1247" s="707" t="s">
        <v>16103</v>
      </c>
      <c r="E1247" s="707" t="s">
        <v>99</v>
      </c>
      <c r="F1247" s="707" t="str">
        <f>VLOOKUP(E1247,'HS Code'!$L$4:$O$65,2,0)</f>
        <v>Petroleum</v>
      </c>
      <c r="G1247" s="707" t="s">
        <v>16075</v>
      </c>
      <c r="H1247" s="707" t="s">
        <v>16076</v>
      </c>
      <c r="I1247" s="707" t="s">
        <v>16077</v>
      </c>
      <c r="J1247" s="708">
        <v>57</v>
      </c>
      <c r="K1247" s="708">
        <v>48.2</v>
      </c>
      <c r="L1247" s="708">
        <v>256512.67</v>
      </c>
      <c r="M1247" s="707" t="s">
        <v>16069</v>
      </c>
      <c r="N1247" s="707" t="s">
        <v>16070</v>
      </c>
      <c r="P1247" s="709">
        <f t="shared" si="15"/>
        <v>4500.2222807017542</v>
      </c>
    </row>
    <row r="1248" spans="1:16">
      <c r="A1248" s="707">
        <v>2024</v>
      </c>
      <c r="B1248" s="707">
        <v>6</v>
      </c>
      <c r="D1248" s="707" t="s">
        <v>16103</v>
      </c>
      <c r="E1248" s="707" t="s">
        <v>101</v>
      </c>
      <c r="F1248" s="707" t="str">
        <f>VLOOKUP(E1248,'HS Code'!$L$4:$O$65,2,0)</f>
        <v>Petroleum</v>
      </c>
      <c r="G1248" s="707" t="s">
        <v>16078</v>
      </c>
      <c r="H1248" s="707" t="s">
        <v>16076</v>
      </c>
      <c r="I1248" s="707" t="s">
        <v>10899</v>
      </c>
      <c r="J1248" s="708">
        <v>44</v>
      </c>
      <c r="K1248" s="708">
        <v>44</v>
      </c>
      <c r="L1248" s="708">
        <v>1319558.49</v>
      </c>
      <c r="M1248" s="707" t="s">
        <v>16069</v>
      </c>
      <c r="N1248" s="707" t="s">
        <v>16070</v>
      </c>
      <c r="P1248" s="709">
        <f t="shared" si="15"/>
        <v>29989.965681818183</v>
      </c>
    </row>
    <row r="1249" spans="1:16">
      <c r="A1249" s="707">
        <v>2024</v>
      </c>
      <c r="B1249" s="707">
        <v>6</v>
      </c>
      <c r="D1249" s="707" t="s">
        <v>16103</v>
      </c>
      <c r="E1249" s="707" t="s">
        <v>111</v>
      </c>
      <c r="F1249" s="707" t="str">
        <f>VLOOKUP(E1249,'HS Code'!$L$4:$O$65,2,0)</f>
        <v>Petroleum</v>
      </c>
      <c r="G1249" s="707" t="s">
        <v>16080</v>
      </c>
      <c r="H1249" s="707" t="s">
        <v>16076</v>
      </c>
      <c r="I1249" s="707" t="s">
        <v>16077</v>
      </c>
      <c r="J1249" s="708">
        <v>20</v>
      </c>
      <c r="K1249" s="708">
        <v>17</v>
      </c>
      <c r="L1249" s="708">
        <v>79826</v>
      </c>
      <c r="M1249" s="707" t="s">
        <v>16069</v>
      </c>
      <c r="N1249" s="707" t="s">
        <v>16070</v>
      </c>
      <c r="P1249" s="709">
        <f t="shared" si="15"/>
        <v>3991.3</v>
      </c>
    </row>
    <row r="1250" spans="1:16">
      <c r="A1250" s="707">
        <v>2024</v>
      </c>
      <c r="B1250" s="707">
        <v>6</v>
      </c>
      <c r="D1250" s="707" t="s">
        <v>16103</v>
      </c>
      <c r="E1250" s="707" t="s">
        <v>142</v>
      </c>
      <c r="F1250" s="707">
        <f>VLOOKUP(E1250,'HS Code'!$L$4:$O$65,2,0)</f>
        <v>0</v>
      </c>
      <c r="G1250" s="707" t="s">
        <v>16141</v>
      </c>
      <c r="H1250" s="707" t="s">
        <v>16073</v>
      </c>
      <c r="I1250" s="707" t="s">
        <v>10899</v>
      </c>
      <c r="J1250" s="708">
        <v>20</v>
      </c>
      <c r="K1250" s="708">
        <v>20</v>
      </c>
      <c r="L1250" s="708">
        <v>42042.01</v>
      </c>
      <c r="M1250" s="707" t="s">
        <v>16069</v>
      </c>
      <c r="N1250" s="707" t="s">
        <v>16070</v>
      </c>
      <c r="P1250" s="709">
        <f t="shared" si="15"/>
        <v>2102.1005</v>
      </c>
    </row>
    <row r="1251" spans="1:16">
      <c r="A1251" s="707">
        <v>2024</v>
      </c>
      <c r="B1251" s="707">
        <v>6</v>
      </c>
      <c r="D1251" s="707" t="s">
        <v>16184</v>
      </c>
      <c r="E1251" s="707" t="s">
        <v>99</v>
      </c>
      <c r="F1251" s="707" t="str">
        <f>VLOOKUP(E1251,'HS Code'!$L$4:$O$65,2,0)</f>
        <v>Petroleum</v>
      </c>
      <c r="G1251" s="707" t="s">
        <v>16075</v>
      </c>
      <c r="H1251" s="707" t="s">
        <v>16076</v>
      </c>
      <c r="I1251" s="707" t="s">
        <v>16077</v>
      </c>
      <c r="J1251" s="708">
        <v>400</v>
      </c>
      <c r="K1251" s="708">
        <v>400</v>
      </c>
      <c r="L1251" s="708">
        <v>233235.91</v>
      </c>
      <c r="M1251" s="707" t="s">
        <v>16069</v>
      </c>
      <c r="N1251" s="707" t="s">
        <v>16070</v>
      </c>
      <c r="P1251" s="709">
        <f t="shared" si="15"/>
        <v>583.08977500000003</v>
      </c>
    </row>
    <row r="1252" spans="1:16">
      <c r="A1252" s="707">
        <v>2024</v>
      </c>
      <c r="B1252" s="707">
        <v>6</v>
      </c>
      <c r="D1252" s="707" t="s">
        <v>16104</v>
      </c>
      <c r="E1252" s="707" t="s">
        <v>28</v>
      </c>
      <c r="F1252" s="707" t="str">
        <f>VLOOKUP(E1252,'HS Code'!$L$4:$O$65,2,0)</f>
        <v>Coal and Coke</v>
      </c>
      <c r="G1252" s="707" t="s">
        <v>16143</v>
      </c>
      <c r="H1252" s="707" t="s">
        <v>16126</v>
      </c>
      <c r="I1252" s="707" t="s">
        <v>10899</v>
      </c>
      <c r="J1252" s="708">
        <v>106000</v>
      </c>
      <c r="K1252" s="708">
        <v>106000</v>
      </c>
      <c r="L1252" s="708">
        <v>4601909.01</v>
      </c>
      <c r="M1252" s="707" t="s">
        <v>16069</v>
      </c>
      <c r="N1252" s="707" t="s">
        <v>16070</v>
      </c>
      <c r="P1252" s="709">
        <f t="shared" si="15"/>
        <v>43.414235943396221</v>
      </c>
    </row>
    <row r="1253" spans="1:16">
      <c r="A1253" s="707">
        <v>2024</v>
      </c>
      <c r="B1253" s="707">
        <v>6</v>
      </c>
      <c r="D1253" s="707" t="s">
        <v>16104</v>
      </c>
      <c r="E1253" s="707" t="s">
        <v>31</v>
      </c>
      <c r="F1253" s="707" t="str">
        <f>VLOOKUP(E1253,'HS Code'!$L$4:$O$65,2,0)</f>
        <v>Coal and Coke</v>
      </c>
      <c r="G1253" s="707" t="s">
        <v>16087</v>
      </c>
      <c r="H1253" s="707" t="s">
        <v>16076</v>
      </c>
      <c r="I1253" s="707" t="s">
        <v>10899</v>
      </c>
      <c r="J1253" s="708">
        <v>300</v>
      </c>
      <c r="K1253" s="708">
        <v>300</v>
      </c>
      <c r="L1253" s="708">
        <v>33579.96</v>
      </c>
      <c r="M1253" s="707" t="s">
        <v>16069</v>
      </c>
      <c r="N1253" s="707" t="s">
        <v>16070</v>
      </c>
      <c r="P1253" s="709">
        <f t="shared" si="15"/>
        <v>111.9332</v>
      </c>
    </row>
    <row r="1254" spans="1:16">
      <c r="A1254" s="707">
        <v>2024</v>
      </c>
      <c r="B1254" s="707">
        <v>6</v>
      </c>
      <c r="D1254" s="707" t="s">
        <v>16104</v>
      </c>
      <c r="E1254" s="707" t="s">
        <v>48</v>
      </c>
      <c r="F1254" s="707" t="str">
        <f>VLOOKUP(E1254,'HS Code'!$L$4:$O$65,2,0)</f>
        <v>Oils</v>
      </c>
      <c r="G1254" s="707" t="s">
        <v>16089</v>
      </c>
      <c r="H1254" s="707" t="s">
        <v>16073</v>
      </c>
      <c r="I1254" s="707" t="s">
        <v>10899</v>
      </c>
      <c r="J1254" s="708">
        <v>1379</v>
      </c>
      <c r="K1254" s="708">
        <v>1379</v>
      </c>
      <c r="L1254" s="708">
        <v>225102.21</v>
      </c>
      <c r="M1254" s="707" t="s">
        <v>16069</v>
      </c>
      <c r="N1254" s="707" t="s">
        <v>16070</v>
      </c>
      <c r="P1254" s="709">
        <f t="shared" si="15"/>
        <v>163.23583031182017</v>
      </c>
    </row>
    <row r="1255" spans="1:16">
      <c r="A1255" s="707">
        <v>2024</v>
      </c>
      <c r="B1255" s="707">
        <v>6</v>
      </c>
      <c r="D1255" s="707" t="s">
        <v>16104</v>
      </c>
      <c r="E1255" s="707" t="s">
        <v>78</v>
      </c>
      <c r="F1255" s="707" t="str">
        <f>VLOOKUP(E1255,'HS Code'!$L$4:$O$65,2,0)</f>
        <v>Petroleum</v>
      </c>
      <c r="G1255" s="707" t="s">
        <v>16128</v>
      </c>
      <c r="H1255" s="707" t="s">
        <v>16076</v>
      </c>
      <c r="I1255" s="707" t="s">
        <v>16077</v>
      </c>
      <c r="J1255" s="708">
        <v>420</v>
      </c>
      <c r="K1255" s="708">
        <v>359</v>
      </c>
      <c r="L1255" s="708">
        <v>174185.71</v>
      </c>
      <c r="M1255" s="707" t="s">
        <v>16069</v>
      </c>
      <c r="N1255" s="707" t="s">
        <v>16070</v>
      </c>
      <c r="P1255" s="709">
        <f t="shared" si="15"/>
        <v>414.72788095238093</v>
      </c>
    </row>
    <row r="1256" spans="1:16">
      <c r="A1256" s="707">
        <v>2024</v>
      </c>
      <c r="B1256" s="707">
        <v>6</v>
      </c>
      <c r="D1256" s="707" t="s">
        <v>16104</v>
      </c>
      <c r="E1256" s="707" t="s">
        <v>99</v>
      </c>
      <c r="F1256" s="707" t="str">
        <f>VLOOKUP(E1256,'HS Code'!$L$4:$O$65,2,0)</f>
        <v>Petroleum</v>
      </c>
      <c r="G1256" s="707" t="s">
        <v>16075</v>
      </c>
      <c r="H1256" s="707" t="s">
        <v>16076</v>
      </c>
      <c r="I1256" s="707" t="s">
        <v>16077</v>
      </c>
      <c r="J1256" s="708">
        <v>63147.5</v>
      </c>
      <c r="K1256" s="708">
        <v>54920.44</v>
      </c>
      <c r="L1256" s="708">
        <v>12168497.01</v>
      </c>
      <c r="M1256" s="707" t="s">
        <v>16069</v>
      </c>
      <c r="N1256" s="707" t="s">
        <v>16070</v>
      </c>
      <c r="P1256" s="709">
        <f t="shared" si="15"/>
        <v>192.69958446494317</v>
      </c>
    </row>
    <row r="1257" spans="1:16">
      <c r="A1257" s="707">
        <v>2024</v>
      </c>
      <c r="B1257" s="707">
        <v>6</v>
      </c>
      <c r="D1257" s="707" t="s">
        <v>16104</v>
      </c>
      <c r="E1257" s="707" t="s">
        <v>101</v>
      </c>
      <c r="F1257" s="707" t="str">
        <f>VLOOKUP(E1257,'HS Code'!$L$4:$O$65,2,0)</f>
        <v>Petroleum</v>
      </c>
      <c r="G1257" s="707" t="s">
        <v>16078</v>
      </c>
      <c r="H1257" s="707" t="s">
        <v>16076</v>
      </c>
      <c r="I1257" s="707" t="s">
        <v>10899</v>
      </c>
      <c r="J1257" s="708">
        <v>55225.38</v>
      </c>
      <c r="K1257" s="708">
        <v>55225.38</v>
      </c>
      <c r="L1257" s="708">
        <v>15343394.68</v>
      </c>
      <c r="M1257" s="707" t="s">
        <v>16069</v>
      </c>
      <c r="N1257" s="707" t="s">
        <v>16070</v>
      </c>
      <c r="P1257" s="709">
        <f t="shared" si="15"/>
        <v>277.83230608825147</v>
      </c>
    </row>
    <row r="1258" spans="1:16">
      <c r="A1258" s="707">
        <v>2024</v>
      </c>
      <c r="B1258" s="707">
        <v>6</v>
      </c>
      <c r="D1258" s="707" t="s">
        <v>16104</v>
      </c>
      <c r="E1258" s="707" t="s">
        <v>107</v>
      </c>
      <c r="F1258" s="707" t="str">
        <f>VLOOKUP(E1258,'HS Code'!$L$4:$O$65,2,0)</f>
        <v>Petroleum</v>
      </c>
      <c r="G1258" s="707" t="s">
        <v>16105</v>
      </c>
      <c r="H1258" s="707" t="s">
        <v>16076</v>
      </c>
      <c r="I1258" s="707" t="s">
        <v>16077</v>
      </c>
      <c r="J1258" s="708">
        <v>19380</v>
      </c>
      <c r="K1258" s="708">
        <v>19380</v>
      </c>
      <c r="L1258" s="708">
        <v>2724923.66</v>
      </c>
      <c r="M1258" s="707" t="s">
        <v>16069</v>
      </c>
      <c r="N1258" s="707" t="s">
        <v>16070</v>
      </c>
      <c r="P1258" s="709">
        <f t="shared" si="15"/>
        <v>140.60493601651189</v>
      </c>
    </row>
    <row r="1259" spans="1:16">
      <c r="A1259" s="707">
        <v>2024</v>
      </c>
      <c r="B1259" s="707">
        <v>6</v>
      </c>
      <c r="D1259" s="707" t="s">
        <v>16104</v>
      </c>
      <c r="E1259" s="707" t="s">
        <v>111</v>
      </c>
      <c r="F1259" s="707" t="str">
        <f>VLOOKUP(E1259,'HS Code'!$L$4:$O$65,2,0)</f>
        <v>Petroleum</v>
      </c>
      <c r="G1259" s="707" t="s">
        <v>16080</v>
      </c>
      <c r="H1259" s="707" t="s">
        <v>16076</v>
      </c>
      <c r="I1259" s="707" t="s">
        <v>16077</v>
      </c>
      <c r="J1259" s="708">
        <v>1045817.04</v>
      </c>
      <c r="K1259" s="708">
        <v>949926</v>
      </c>
      <c r="L1259" s="708">
        <v>136727889.56999999</v>
      </c>
      <c r="M1259" s="707" t="s">
        <v>16069</v>
      </c>
      <c r="N1259" s="707" t="s">
        <v>16070</v>
      </c>
      <c r="P1259" s="709">
        <f t="shared" si="15"/>
        <v>130.73786746676072</v>
      </c>
    </row>
    <row r="1260" spans="1:16">
      <c r="A1260" s="707">
        <v>2024</v>
      </c>
      <c r="B1260" s="707">
        <v>6</v>
      </c>
      <c r="D1260" s="707" t="s">
        <v>16104</v>
      </c>
      <c r="E1260" s="707" t="s">
        <v>145</v>
      </c>
      <c r="F1260" s="707">
        <f>VLOOKUP(E1260,'HS Code'!$L$4:$O$65,2,0)</f>
        <v>0</v>
      </c>
      <c r="G1260" s="707" t="s">
        <v>16094</v>
      </c>
      <c r="H1260" s="707" t="s">
        <v>16073</v>
      </c>
      <c r="I1260" s="707" t="s">
        <v>10899</v>
      </c>
      <c r="J1260" s="708">
        <v>3061</v>
      </c>
      <c r="K1260" s="708">
        <v>3061</v>
      </c>
      <c r="L1260" s="708">
        <v>506960.72</v>
      </c>
      <c r="M1260" s="707" t="s">
        <v>16069</v>
      </c>
      <c r="N1260" s="707" t="s">
        <v>16070</v>
      </c>
      <c r="P1260" s="709">
        <f t="shared" si="15"/>
        <v>165.61931394968963</v>
      </c>
    </row>
    <row r="1261" spans="1:16">
      <c r="A1261" s="707">
        <v>2024</v>
      </c>
      <c r="B1261" s="707">
        <v>6</v>
      </c>
      <c r="D1261" s="707" t="s">
        <v>16104</v>
      </c>
      <c r="E1261" s="707" t="s">
        <v>148</v>
      </c>
      <c r="F1261" s="707">
        <f>VLOOKUP(E1261,'HS Code'!$L$4:$O$65,2,0)</f>
        <v>0</v>
      </c>
      <c r="G1261" s="707" t="s">
        <v>16082</v>
      </c>
      <c r="H1261" s="707" t="s">
        <v>16073</v>
      </c>
      <c r="I1261" s="707" t="s">
        <v>10899</v>
      </c>
      <c r="J1261" s="708">
        <v>56250</v>
      </c>
      <c r="K1261" s="708">
        <v>56250</v>
      </c>
      <c r="L1261" s="708">
        <v>18193719.59</v>
      </c>
      <c r="M1261" s="707" t="s">
        <v>16069</v>
      </c>
      <c r="N1261" s="707" t="s">
        <v>16070</v>
      </c>
      <c r="P1261" s="709">
        <f t="shared" si="15"/>
        <v>323.44390382222224</v>
      </c>
    </row>
    <row r="1262" spans="1:16">
      <c r="A1262" s="707">
        <v>2024</v>
      </c>
      <c r="B1262" s="707">
        <v>6</v>
      </c>
      <c r="D1262" s="707" t="s">
        <v>16104</v>
      </c>
      <c r="E1262" s="707" t="s">
        <v>156</v>
      </c>
      <c r="F1262" s="707">
        <f>VLOOKUP(E1262,'HS Code'!$L$4:$O$65,2,0)</f>
        <v>0</v>
      </c>
      <c r="G1262" s="707" t="s">
        <v>16072</v>
      </c>
      <c r="H1262" s="707" t="s">
        <v>16073</v>
      </c>
      <c r="I1262" s="707" t="s">
        <v>10899</v>
      </c>
      <c r="J1262" s="708">
        <v>25000</v>
      </c>
      <c r="K1262" s="708">
        <v>25000</v>
      </c>
      <c r="L1262" s="708">
        <v>1707647.59</v>
      </c>
      <c r="M1262" s="707" t="s">
        <v>16069</v>
      </c>
      <c r="N1262" s="707" t="s">
        <v>16070</v>
      </c>
      <c r="P1262" s="709">
        <f t="shared" si="15"/>
        <v>68.305903600000008</v>
      </c>
    </row>
    <row r="1263" spans="1:16">
      <c r="A1263" s="707">
        <v>2024</v>
      </c>
      <c r="B1263" s="707">
        <v>6</v>
      </c>
      <c r="D1263" s="707" t="s">
        <v>16106</v>
      </c>
      <c r="E1263" s="707" t="s">
        <v>130</v>
      </c>
      <c r="F1263" s="707">
        <f>VLOOKUP(E1263,'HS Code'!$L$4:$O$65,2,0)</f>
        <v>0</v>
      </c>
      <c r="G1263" s="707" t="s">
        <v>16093</v>
      </c>
      <c r="H1263" s="707" t="s">
        <v>16076</v>
      </c>
      <c r="I1263" s="707" t="s">
        <v>10899</v>
      </c>
      <c r="J1263" s="708">
        <v>23750</v>
      </c>
      <c r="K1263" s="708">
        <v>23750</v>
      </c>
      <c r="L1263" s="708">
        <v>5246456.0199999996</v>
      </c>
      <c r="M1263" s="707" t="s">
        <v>16069</v>
      </c>
      <c r="N1263" s="707" t="s">
        <v>16070</v>
      </c>
      <c r="P1263" s="709">
        <f t="shared" ref="P1263:P1326" si="16">L1263/J1263</f>
        <v>220.90341136842105</v>
      </c>
    </row>
    <row r="1264" spans="1:16">
      <c r="A1264" s="707">
        <v>2024</v>
      </c>
      <c r="B1264" s="707">
        <v>6</v>
      </c>
      <c r="D1264" s="707" t="s">
        <v>16106</v>
      </c>
      <c r="E1264" s="707" t="s">
        <v>159</v>
      </c>
      <c r="F1264" s="707">
        <f>VLOOKUP(E1264,'HS Code'!$L$4:$O$65,2,0)</f>
        <v>0</v>
      </c>
      <c r="G1264" s="707" t="s">
        <v>16083</v>
      </c>
      <c r="H1264" s="707" t="s">
        <v>16073</v>
      </c>
      <c r="I1264" s="707" t="s">
        <v>10899</v>
      </c>
      <c r="J1264" s="708">
        <v>197796</v>
      </c>
      <c r="K1264" s="708">
        <v>197796</v>
      </c>
      <c r="L1264" s="708">
        <v>11334737.59</v>
      </c>
      <c r="M1264" s="707" t="s">
        <v>16069</v>
      </c>
      <c r="N1264" s="707" t="s">
        <v>16070</v>
      </c>
      <c r="P1264" s="709">
        <f t="shared" si="16"/>
        <v>57.305191156545128</v>
      </c>
    </row>
    <row r="1265" spans="1:16">
      <c r="A1265" s="707">
        <v>2024</v>
      </c>
      <c r="B1265" s="707">
        <v>6</v>
      </c>
      <c r="D1265" s="707" t="s">
        <v>16071</v>
      </c>
      <c r="E1265" s="707" t="s">
        <v>99</v>
      </c>
      <c r="F1265" s="707" t="str">
        <f>VLOOKUP(E1265,'HS Code'!$L$4:$O$65,2,0)</f>
        <v>Petroleum</v>
      </c>
      <c r="G1265" s="707" t="s">
        <v>16075</v>
      </c>
      <c r="H1265" s="707" t="s">
        <v>16076</v>
      </c>
      <c r="I1265" s="707" t="s">
        <v>16077</v>
      </c>
      <c r="J1265" s="708">
        <v>5</v>
      </c>
      <c r="K1265" s="708">
        <v>5</v>
      </c>
      <c r="L1265" s="708">
        <v>14001.4</v>
      </c>
      <c r="M1265" s="707" t="s">
        <v>16069</v>
      </c>
      <c r="N1265" s="707" t="s">
        <v>16070</v>
      </c>
      <c r="P1265" s="709">
        <f t="shared" si="16"/>
        <v>2800.2799999999997</v>
      </c>
    </row>
    <row r="1266" spans="1:16">
      <c r="A1266" s="707">
        <v>2024</v>
      </c>
      <c r="B1266" s="707">
        <v>6</v>
      </c>
      <c r="D1266" s="707" t="s">
        <v>16071</v>
      </c>
      <c r="E1266" s="707" t="s">
        <v>113</v>
      </c>
      <c r="F1266" s="707" t="str">
        <f>VLOOKUP(E1266,'HS Code'!$L$4:$O$65,2,0)</f>
        <v>Petroleum</v>
      </c>
      <c r="G1266" s="707" t="s">
        <v>16081</v>
      </c>
      <c r="H1266" s="707" t="s">
        <v>16076</v>
      </c>
      <c r="I1266" s="707" t="s">
        <v>16077</v>
      </c>
      <c r="J1266" s="708">
        <v>3180</v>
      </c>
      <c r="K1266" s="708">
        <v>2550</v>
      </c>
      <c r="L1266" s="708">
        <v>914409.18</v>
      </c>
      <c r="M1266" s="707" t="s">
        <v>16069</v>
      </c>
      <c r="N1266" s="707" t="s">
        <v>16070</v>
      </c>
      <c r="P1266" s="709">
        <f t="shared" si="16"/>
        <v>287.55005660377361</v>
      </c>
    </row>
    <row r="1267" spans="1:16">
      <c r="A1267" s="707">
        <v>2024</v>
      </c>
      <c r="B1267" s="707">
        <v>6</v>
      </c>
      <c r="D1267" s="707" t="s">
        <v>16107</v>
      </c>
      <c r="E1267" s="707" t="s">
        <v>99</v>
      </c>
      <c r="F1267" s="707" t="str">
        <f>VLOOKUP(E1267,'HS Code'!$L$4:$O$65,2,0)</f>
        <v>Petroleum</v>
      </c>
      <c r="G1267" s="707" t="s">
        <v>16075</v>
      </c>
      <c r="H1267" s="707" t="s">
        <v>16076</v>
      </c>
      <c r="I1267" s="707" t="s">
        <v>16077</v>
      </c>
      <c r="J1267" s="708">
        <v>340</v>
      </c>
      <c r="K1267" s="708">
        <v>340</v>
      </c>
      <c r="L1267" s="708">
        <v>408643.1</v>
      </c>
      <c r="M1267" s="707" t="s">
        <v>16069</v>
      </c>
      <c r="N1267" s="707" t="s">
        <v>16070</v>
      </c>
      <c r="P1267" s="709">
        <f t="shared" si="16"/>
        <v>1201.8914705882353</v>
      </c>
    </row>
    <row r="1268" spans="1:16">
      <c r="A1268" s="707">
        <v>2024</v>
      </c>
      <c r="B1268" s="707">
        <v>6</v>
      </c>
      <c r="D1268" s="707" t="s">
        <v>16107</v>
      </c>
      <c r="E1268" s="707" t="s">
        <v>101</v>
      </c>
      <c r="F1268" s="707" t="str">
        <f>VLOOKUP(E1268,'HS Code'!$L$4:$O$65,2,0)</f>
        <v>Petroleum</v>
      </c>
      <c r="G1268" s="707" t="s">
        <v>16078</v>
      </c>
      <c r="H1268" s="707" t="s">
        <v>16076</v>
      </c>
      <c r="I1268" s="707" t="s">
        <v>10899</v>
      </c>
      <c r="J1268" s="708">
        <v>5.34</v>
      </c>
      <c r="K1268" s="708">
        <v>5.34</v>
      </c>
      <c r="L1268" s="708">
        <v>16439.759999999998</v>
      </c>
      <c r="M1268" s="707" t="s">
        <v>16069</v>
      </c>
      <c r="N1268" s="707" t="s">
        <v>16070</v>
      </c>
      <c r="P1268" s="709">
        <f t="shared" si="16"/>
        <v>3078.6067415730336</v>
      </c>
    </row>
    <row r="1269" spans="1:16">
      <c r="A1269" s="707">
        <v>2024</v>
      </c>
      <c r="B1269" s="707">
        <v>6</v>
      </c>
      <c r="D1269" s="707" t="s">
        <v>16107</v>
      </c>
      <c r="E1269" s="707" t="s">
        <v>145</v>
      </c>
      <c r="F1269" s="707">
        <f>VLOOKUP(E1269,'HS Code'!$L$4:$O$65,2,0)</f>
        <v>0</v>
      </c>
      <c r="G1269" s="707" t="s">
        <v>16094</v>
      </c>
      <c r="H1269" s="707" t="s">
        <v>16073</v>
      </c>
      <c r="I1269" s="707" t="s">
        <v>10899</v>
      </c>
      <c r="J1269" s="708">
        <v>17472</v>
      </c>
      <c r="K1269" s="708">
        <v>17472</v>
      </c>
      <c r="L1269" s="708">
        <v>5214073.8899999997</v>
      </c>
      <c r="M1269" s="707" t="s">
        <v>16069</v>
      </c>
      <c r="N1269" s="707" t="s">
        <v>16070</v>
      </c>
      <c r="P1269" s="709">
        <f t="shared" si="16"/>
        <v>298.42455872252748</v>
      </c>
    </row>
    <row r="1270" spans="1:16">
      <c r="A1270" s="707">
        <v>2024</v>
      </c>
      <c r="B1270" s="707">
        <v>6</v>
      </c>
      <c r="D1270" s="707" t="s">
        <v>16108</v>
      </c>
      <c r="E1270" s="707" t="s">
        <v>42</v>
      </c>
      <c r="F1270" s="707" t="str">
        <f>VLOOKUP(E1270,'HS Code'!$L$4:$O$65,2,0)</f>
        <v>Oils</v>
      </c>
      <c r="G1270" s="707" t="s">
        <v>16088</v>
      </c>
      <c r="H1270" s="707" t="s">
        <v>16073</v>
      </c>
      <c r="I1270" s="707" t="s">
        <v>10899</v>
      </c>
      <c r="J1270" s="708">
        <v>112902</v>
      </c>
      <c r="K1270" s="708">
        <v>112902</v>
      </c>
      <c r="L1270" s="708">
        <v>18477297.210000001</v>
      </c>
      <c r="M1270" s="707" t="s">
        <v>16069</v>
      </c>
      <c r="N1270" s="707" t="s">
        <v>16070</v>
      </c>
      <c r="P1270" s="709">
        <f t="shared" si="16"/>
        <v>163.65783785938248</v>
      </c>
    </row>
    <row r="1271" spans="1:16">
      <c r="A1271" s="707">
        <v>2024</v>
      </c>
      <c r="B1271" s="707">
        <v>6</v>
      </c>
      <c r="D1271" s="707" t="s">
        <v>16108</v>
      </c>
      <c r="E1271" s="707" t="s">
        <v>48</v>
      </c>
      <c r="F1271" s="707" t="str">
        <f>VLOOKUP(E1271,'HS Code'!$L$4:$O$65,2,0)</f>
        <v>Oils</v>
      </c>
      <c r="G1271" s="707" t="s">
        <v>16089</v>
      </c>
      <c r="H1271" s="707" t="s">
        <v>16073</v>
      </c>
      <c r="I1271" s="707" t="s">
        <v>10899</v>
      </c>
      <c r="J1271" s="708">
        <v>85518</v>
      </c>
      <c r="K1271" s="708">
        <v>85518</v>
      </c>
      <c r="L1271" s="708">
        <v>14634189.85</v>
      </c>
      <c r="M1271" s="707" t="s">
        <v>16069</v>
      </c>
      <c r="N1271" s="707" t="s">
        <v>16070</v>
      </c>
      <c r="P1271" s="709">
        <f t="shared" si="16"/>
        <v>171.12408908066138</v>
      </c>
    </row>
    <row r="1272" spans="1:16">
      <c r="A1272" s="707">
        <v>2024</v>
      </c>
      <c r="B1272" s="707">
        <v>6</v>
      </c>
      <c r="D1272" s="707" t="s">
        <v>16108</v>
      </c>
      <c r="E1272" s="707" t="s">
        <v>148</v>
      </c>
      <c r="F1272" s="707">
        <f>VLOOKUP(E1272,'HS Code'!$L$4:$O$65,2,0)</f>
        <v>0</v>
      </c>
      <c r="G1272" s="707" t="s">
        <v>16082</v>
      </c>
      <c r="H1272" s="707" t="s">
        <v>16073</v>
      </c>
      <c r="I1272" s="707" t="s">
        <v>10899</v>
      </c>
      <c r="J1272" s="708">
        <v>57000</v>
      </c>
      <c r="K1272" s="708">
        <v>57000</v>
      </c>
      <c r="L1272" s="708">
        <v>13664647.09</v>
      </c>
      <c r="M1272" s="707" t="s">
        <v>16069</v>
      </c>
      <c r="N1272" s="707" t="s">
        <v>16070</v>
      </c>
      <c r="P1272" s="709">
        <f t="shared" si="16"/>
        <v>239.73065070175437</v>
      </c>
    </row>
    <row r="1273" spans="1:16">
      <c r="A1273" s="707">
        <v>2024</v>
      </c>
      <c r="B1273" s="707">
        <v>6</v>
      </c>
      <c r="D1273" s="707" t="s">
        <v>16112</v>
      </c>
      <c r="E1273" s="707" t="s">
        <v>70</v>
      </c>
      <c r="F1273" s="707" t="str">
        <f>VLOOKUP(E1273,'HS Code'!$L$4:$O$65,2,0)</f>
        <v>Petroleum</v>
      </c>
      <c r="G1273" s="707" t="s">
        <v>16115</v>
      </c>
      <c r="H1273" s="707" t="s">
        <v>16116</v>
      </c>
      <c r="I1273" s="707" t="s">
        <v>16077</v>
      </c>
      <c r="J1273" s="708">
        <v>22880</v>
      </c>
      <c r="K1273" s="708">
        <v>22880</v>
      </c>
      <c r="L1273" s="708">
        <v>3490750.53</v>
      </c>
      <c r="M1273" s="707" t="s">
        <v>16069</v>
      </c>
      <c r="N1273" s="707" t="s">
        <v>16070</v>
      </c>
      <c r="P1273" s="709">
        <f t="shared" si="16"/>
        <v>152.5677679195804</v>
      </c>
    </row>
    <row r="1274" spans="1:16">
      <c r="A1274" s="707">
        <v>2024</v>
      </c>
      <c r="B1274" s="707">
        <v>6</v>
      </c>
      <c r="D1274" s="707" t="s">
        <v>16112</v>
      </c>
      <c r="E1274" s="707" t="s">
        <v>99</v>
      </c>
      <c r="F1274" s="707" t="str">
        <f>VLOOKUP(E1274,'HS Code'!$L$4:$O$65,2,0)</f>
        <v>Petroleum</v>
      </c>
      <c r="G1274" s="707" t="s">
        <v>16075</v>
      </c>
      <c r="H1274" s="707" t="s">
        <v>16076</v>
      </c>
      <c r="I1274" s="707" t="s">
        <v>16077</v>
      </c>
      <c r="J1274" s="708">
        <v>12</v>
      </c>
      <c r="K1274" s="708">
        <v>12</v>
      </c>
      <c r="L1274" s="708">
        <v>88408.79</v>
      </c>
      <c r="M1274" s="707" t="s">
        <v>16069</v>
      </c>
      <c r="N1274" s="707" t="s">
        <v>16070</v>
      </c>
      <c r="P1274" s="709">
        <f t="shared" si="16"/>
        <v>7367.3991666666661</v>
      </c>
    </row>
    <row r="1275" spans="1:16">
      <c r="A1275" s="707">
        <v>2024</v>
      </c>
      <c r="B1275" s="707">
        <v>6</v>
      </c>
      <c r="D1275" s="707" t="s">
        <v>16112</v>
      </c>
      <c r="E1275" s="707" t="s">
        <v>107</v>
      </c>
      <c r="F1275" s="707" t="str">
        <f>VLOOKUP(E1275,'HS Code'!$L$4:$O$65,2,0)</f>
        <v>Petroleum</v>
      </c>
      <c r="G1275" s="707" t="s">
        <v>16105</v>
      </c>
      <c r="H1275" s="707" t="s">
        <v>16076</v>
      </c>
      <c r="I1275" s="707" t="s">
        <v>16077</v>
      </c>
      <c r="J1275" s="708">
        <v>340</v>
      </c>
      <c r="K1275" s="708">
        <v>280</v>
      </c>
      <c r="L1275" s="708">
        <v>148017.26</v>
      </c>
      <c r="M1275" s="707" t="s">
        <v>16069</v>
      </c>
      <c r="N1275" s="707" t="s">
        <v>16070</v>
      </c>
      <c r="P1275" s="709">
        <f t="shared" si="16"/>
        <v>435.34488235294123</v>
      </c>
    </row>
    <row r="1276" spans="1:16">
      <c r="A1276" s="707">
        <v>2024</v>
      </c>
      <c r="B1276" s="707">
        <v>6</v>
      </c>
      <c r="D1276" s="707" t="s">
        <v>16113</v>
      </c>
      <c r="E1276" s="707" t="s">
        <v>111</v>
      </c>
      <c r="F1276" s="707" t="str">
        <f>VLOOKUP(E1276,'HS Code'!$L$4:$O$65,2,0)</f>
        <v>Petroleum</v>
      </c>
      <c r="G1276" s="707" t="s">
        <v>16080</v>
      </c>
      <c r="H1276" s="707" t="s">
        <v>16076</v>
      </c>
      <c r="I1276" s="707" t="s">
        <v>16077</v>
      </c>
      <c r="J1276" s="708">
        <v>20800</v>
      </c>
      <c r="K1276" s="708">
        <v>17160</v>
      </c>
      <c r="L1276" s="708">
        <v>2820370.76</v>
      </c>
      <c r="M1276" s="707" t="s">
        <v>16069</v>
      </c>
      <c r="N1276" s="707" t="s">
        <v>16070</v>
      </c>
      <c r="P1276" s="709">
        <f t="shared" si="16"/>
        <v>135.59474807692305</v>
      </c>
    </row>
    <row r="1277" spans="1:16">
      <c r="A1277" s="707">
        <v>2024</v>
      </c>
      <c r="B1277" s="707">
        <v>6</v>
      </c>
      <c r="D1277" s="707" t="s">
        <v>16117</v>
      </c>
      <c r="E1277" s="707" t="s">
        <v>42</v>
      </c>
      <c r="F1277" s="707" t="str">
        <f>VLOOKUP(E1277,'HS Code'!$L$4:$O$65,2,0)</f>
        <v>Oils</v>
      </c>
      <c r="G1277" s="707" t="s">
        <v>16088</v>
      </c>
      <c r="H1277" s="707" t="s">
        <v>16073</v>
      </c>
      <c r="I1277" s="707" t="s">
        <v>10899</v>
      </c>
      <c r="J1277" s="708">
        <v>850</v>
      </c>
      <c r="K1277" s="708">
        <v>850</v>
      </c>
      <c r="L1277" s="708">
        <v>177533.7</v>
      </c>
      <c r="M1277" s="707" t="s">
        <v>16069</v>
      </c>
      <c r="N1277" s="707" t="s">
        <v>16070</v>
      </c>
      <c r="P1277" s="709">
        <f t="shared" si="16"/>
        <v>208.86317647058826</v>
      </c>
    </row>
    <row r="1278" spans="1:16">
      <c r="A1278" s="707">
        <v>2024</v>
      </c>
      <c r="B1278" s="707">
        <v>6</v>
      </c>
      <c r="D1278" s="707" t="s">
        <v>16117</v>
      </c>
      <c r="E1278" s="707" t="s">
        <v>68</v>
      </c>
      <c r="F1278" s="707" t="str">
        <f>VLOOKUP(E1278,'HS Code'!$L$4:$O$65,2,0)</f>
        <v>Petroleum</v>
      </c>
      <c r="G1278" s="707" t="s">
        <v>16130</v>
      </c>
      <c r="H1278" s="707" t="s">
        <v>16116</v>
      </c>
      <c r="I1278" s="707" t="s">
        <v>16077</v>
      </c>
      <c r="J1278" s="708">
        <v>4500</v>
      </c>
      <c r="K1278" s="708">
        <v>4500</v>
      </c>
      <c r="L1278" s="708">
        <v>1047965.04</v>
      </c>
      <c r="M1278" s="707" t="s">
        <v>16069</v>
      </c>
      <c r="N1278" s="707" t="s">
        <v>16070</v>
      </c>
      <c r="P1278" s="709">
        <f t="shared" si="16"/>
        <v>232.88112000000001</v>
      </c>
    </row>
    <row r="1279" spans="1:16">
      <c r="A1279" s="707">
        <v>2024</v>
      </c>
      <c r="B1279" s="707">
        <v>6</v>
      </c>
      <c r="D1279" s="707" t="s">
        <v>16117</v>
      </c>
      <c r="E1279" s="707" t="s">
        <v>145</v>
      </c>
      <c r="F1279" s="707">
        <f>VLOOKUP(E1279,'HS Code'!$L$4:$O$65,2,0)</f>
        <v>0</v>
      </c>
      <c r="G1279" s="707" t="s">
        <v>16094</v>
      </c>
      <c r="H1279" s="707" t="s">
        <v>16073</v>
      </c>
      <c r="I1279" s="707" t="s">
        <v>10899</v>
      </c>
      <c r="J1279" s="708">
        <v>400</v>
      </c>
      <c r="K1279" s="708">
        <v>400</v>
      </c>
      <c r="L1279" s="708">
        <v>218610.82</v>
      </c>
      <c r="M1279" s="707" t="s">
        <v>16069</v>
      </c>
      <c r="N1279" s="707" t="s">
        <v>16070</v>
      </c>
      <c r="P1279" s="709">
        <f t="shared" si="16"/>
        <v>546.52705000000003</v>
      </c>
    </row>
    <row r="1280" spans="1:16">
      <c r="A1280" s="707">
        <v>2024</v>
      </c>
      <c r="B1280" s="707">
        <v>6</v>
      </c>
      <c r="D1280" s="707" t="s">
        <v>16118</v>
      </c>
      <c r="E1280" s="707" t="s">
        <v>99</v>
      </c>
      <c r="F1280" s="707" t="str">
        <f>VLOOKUP(E1280,'HS Code'!$L$4:$O$65,2,0)</f>
        <v>Petroleum</v>
      </c>
      <c r="G1280" s="707" t="s">
        <v>16075</v>
      </c>
      <c r="H1280" s="707" t="s">
        <v>16076</v>
      </c>
      <c r="I1280" s="707" t="s">
        <v>16077</v>
      </c>
      <c r="J1280" s="708">
        <v>600</v>
      </c>
      <c r="K1280" s="708">
        <v>800</v>
      </c>
      <c r="L1280" s="708">
        <v>469535.43</v>
      </c>
      <c r="M1280" s="707" t="s">
        <v>16069</v>
      </c>
      <c r="N1280" s="707" t="s">
        <v>16070</v>
      </c>
      <c r="P1280" s="709">
        <f t="shared" si="16"/>
        <v>782.55904999999996</v>
      </c>
    </row>
    <row r="1281" spans="1:16">
      <c r="A1281" s="707">
        <v>2024</v>
      </c>
      <c r="B1281" s="707">
        <v>6</v>
      </c>
      <c r="D1281" s="707" t="s">
        <v>16136</v>
      </c>
      <c r="E1281" s="707" t="s">
        <v>48</v>
      </c>
      <c r="F1281" s="707" t="str">
        <f>VLOOKUP(E1281,'HS Code'!$L$4:$O$65,2,0)</f>
        <v>Oils</v>
      </c>
      <c r="G1281" s="707" t="s">
        <v>16089</v>
      </c>
      <c r="H1281" s="707" t="s">
        <v>16073</v>
      </c>
      <c r="I1281" s="707" t="s">
        <v>10899</v>
      </c>
      <c r="J1281" s="708">
        <v>10780</v>
      </c>
      <c r="K1281" s="708">
        <v>10780</v>
      </c>
      <c r="L1281" s="708">
        <v>1749017.72</v>
      </c>
      <c r="M1281" s="707" t="s">
        <v>16069</v>
      </c>
      <c r="N1281" s="707" t="s">
        <v>16070</v>
      </c>
      <c r="P1281" s="709">
        <f t="shared" si="16"/>
        <v>162.24654174397031</v>
      </c>
    </row>
    <row r="1282" spans="1:16">
      <c r="A1282" s="707">
        <v>2024</v>
      </c>
      <c r="B1282" s="707">
        <v>6</v>
      </c>
      <c r="D1282" s="707" t="s">
        <v>16136</v>
      </c>
      <c r="E1282" s="707" t="s">
        <v>80</v>
      </c>
      <c r="F1282" s="707" t="str">
        <f>VLOOKUP(E1282,'HS Code'!$L$4:$O$65,2,0)</f>
        <v>Petroleum</v>
      </c>
      <c r="G1282" s="707" t="s">
        <v>16090</v>
      </c>
      <c r="H1282" s="707" t="s">
        <v>16076</v>
      </c>
      <c r="I1282" s="707" t="s">
        <v>16077</v>
      </c>
      <c r="J1282" s="708">
        <v>5618</v>
      </c>
      <c r="K1282" s="708">
        <v>5216</v>
      </c>
      <c r="L1282" s="708">
        <v>1851627.22</v>
      </c>
      <c r="M1282" s="707" t="s">
        <v>16069</v>
      </c>
      <c r="N1282" s="707" t="s">
        <v>16070</v>
      </c>
      <c r="P1282" s="709">
        <f t="shared" si="16"/>
        <v>329.58832680669275</v>
      </c>
    </row>
    <row r="1283" spans="1:16">
      <c r="A1283" s="707">
        <v>2024</v>
      </c>
      <c r="B1283" s="707">
        <v>6</v>
      </c>
      <c r="D1283" s="707" t="s">
        <v>16136</v>
      </c>
      <c r="E1283" s="707" t="s">
        <v>99</v>
      </c>
      <c r="F1283" s="707" t="str">
        <f>VLOOKUP(E1283,'HS Code'!$L$4:$O$65,2,0)</f>
        <v>Petroleum</v>
      </c>
      <c r="G1283" s="707" t="s">
        <v>16075</v>
      </c>
      <c r="H1283" s="707" t="s">
        <v>16076</v>
      </c>
      <c r="I1283" s="707" t="s">
        <v>16077</v>
      </c>
      <c r="J1283" s="708">
        <v>26600</v>
      </c>
      <c r="K1283" s="708">
        <v>23022.400000000001</v>
      </c>
      <c r="L1283" s="708">
        <v>7959970.4400000004</v>
      </c>
      <c r="M1283" s="707" t="s">
        <v>16069</v>
      </c>
      <c r="N1283" s="707" t="s">
        <v>16070</v>
      </c>
      <c r="P1283" s="709">
        <f t="shared" si="16"/>
        <v>299.24700902255643</v>
      </c>
    </row>
    <row r="1284" spans="1:16">
      <c r="A1284" s="707">
        <v>2024</v>
      </c>
      <c r="B1284" s="707">
        <v>6</v>
      </c>
      <c r="D1284" s="707" t="s">
        <v>16119</v>
      </c>
      <c r="E1284" s="707" t="s">
        <v>76</v>
      </c>
      <c r="F1284" s="707" t="str">
        <f>VLOOKUP(E1284,'HS Code'!$L$4:$O$65,2,0)</f>
        <v>Petroleum</v>
      </c>
      <c r="G1284" s="707" t="s">
        <v>16099</v>
      </c>
      <c r="H1284" s="707" t="s">
        <v>16076</v>
      </c>
      <c r="I1284" s="707" t="s">
        <v>16077</v>
      </c>
      <c r="J1284" s="708">
        <v>33000</v>
      </c>
      <c r="K1284" s="708">
        <v>23600</v>
      </c>
      <c r="L1284" s="708">
        <v>4550614.5599999996</v>
      </c>
      <c r="M1284" s="707" t="s">
        <v>16069</v>
      </c>
      <c r="N1284" s="707" t="s">
        <v>16070</v>
      </c>
      <c r="P1284" s="709">
        <f t="shared" si="16"/>
        <v>137.89741090909089</v>
      </c>
    </row>
    <row r="1285" spans="1:16">
      <c r="A1285" s="707">
        <v>2024</v>
      </c>
      <c r="B1285" s="707">
        <v>6</v>
      </c>
      <c r="D1285" s="707" t="s">
        <v>16119</v>
      </c>
      <c r="E1285" s="707" t="s">
        <v>99</v>
      </c>
      <c r="F1285" s="707" t="str">
        <f>VLOOKUP(E1285,'HS Code'!$L$4:$O$65,2,0)</f>
        <v>Petroleum</v>
      </c>
      <c r="G1285" s="707" t="s">
        <v>16075</v>
      </c>
      <c r="H1285" s="707" t="s">
        <v>16076</v>
      </c>
      <c r="I1285" s="707" t="s">
        <v>16077</v>
      </c>
      <c r="J1285" s="708">
        <v>2275</v>
      </c>
      <c r="K1285" s="708">
        <v>2275</v>
      </c>
      <c r="L1285" s="708">
        <v>2994210.47</v>
      </c>
      <c r="M1285" s="707" t="s">
        <v>16069</v>
      </c>
      <c r="N1285" s="707" t="s">
        <v>16070</v>
      </c>
      <c r="P1285" s="709">
        <f t="shared" si="16"/>
        <v>1316.1364703296704</v>
      </c>
    </row>
    <row r="1286" spans="1:16">
      <c r="A1286" s="707">
        <v>2024</v>
      </c>
      <c r="B1286" s="707">
        <v>6</v>
      </c>
      <c r="D1286" s="707" t="s">
        <v>16119</v>
      </c>
      <c r="E1286" s="707" t="s">
        <v>145</v>
      </c>
      <c r="F1286" s="707">
        <f>VLOOKUP(E1286,'HS Code'!$L$4:$O$65,2,0)</f>
        <v>0</v>
      </c>
      <c r="G1286" s="707" t="s">
        <v>16094</v>
      </c>
      <c r="H1286" s="707" t="s">
        <v>16073</v>
      </c>
      <c r="I1286" s="707" t="s">
        <v>10899</v>
      </c>
      <c r="J1286" s="708">
        <v>54000</v>
      </c>
      <c r="K1286" s="708">
        <v>54000</v>
      </c>
      <c r="L1286" s="708">
        <v>9088008.9900000002</v>
      </c>
      <c r="M1286" s="707" t="s">
        <v>16069</v>
      </c>
      <c r="N1286" s="707" t="s">
        <v>16070</v>
      </c>
      <c r="P1286" s="709">
        <f t="shared" si="16"/>
        <v>168.29646277777778</v>
      </c>
    </row>
    <row r="1287" spans="1:16">
      <c r="A1287" s="707">
        <v>2024</v>
      </c>
      <c r="B1287" s="707">
        <v>6</v>
      </c>
      <c r="D1287" s="707" t="s">
        <v>16119</v>
      </c>
      <c r="E1287" s="707" t="s">
        <v>148</v>
      </c>
      <c r="F1287" s="707">
        <f>VLOOKUP(E1287,'HS Code'!$L$4:$O$65,2,0)</f>
        <v>0</v>
      </c>
      <c r="G1287" s="707" t="s">
        <v>16082</v>
      </c>
      <c r="H1287" s="707" t="s">
        <v>16073</v>
      </c>
      <c r="I1287" s="707" t="s">
        <v>10899</v>
      </c>
      <c r="J1287" s="708">
        <v>80484</v>
      </c>
      <c r="K1287" s="708">
        <v>80484</v>
      </c>
      <c r="L1287" s="708">
        <v>20184343.329999998</v>
      </c>
      <c r="M1287" s="707" t="s">
        <v>16069</v>
      </c>
      <c r="N1287" s="707" t="s">
        <v>16070</v>
      </c>
      <c r="P1287" s="709">
        <f t="shared" si="16"/>
        <v>250.7870300929377</v>
      </c>
    </row>
    <row r="1288" spans="1:16">
      <c r="A1288" s="707">
        <v>2024</v>
      </c>
      <c r="B1288" s="707">
        <v>6</v>
      </c>
      <c r="D1288" s="707" t="s">
        <v>16120</v>
      </c>
      <c r="E1288" s="707" t="s">
        <v>99</v>
      </c>
      <c r="F1288" s="707" t="str">
        <f>VLOOKUP(E1288,'HS Code'!$L$4:$O$65,2,0)</f>
        <v>Petroleum</v>
      </c>
      <c r="G1288" s="707" t="s">
        <v>16075</v>
      </c>
      <c r="H1288" s="707" t="s">
        <v>16076</v>
      </c>
      <c r="I1288" s="707" t="s">
        <v>16077</v>
      </c>
      <c r="J1288" s="708">
        <v>5640</v>
      </c>
      <c r="K1288" s="708">
        <v>5415</v>
      </c>
      <c r="L1288" s="708">
        <v>1400260.62</v>
      </c>
      <c r="M1288" s="707" t="s">
        <v>16069</v>
      </c>
      <c r="N1288" s="707" t="s">
        <v>16070</v>
      </c>
      <c r="P1288" s="709">
        <f t="shared" si="16"/>
        <v>248.27315957446811</v>
      </c>
    </row>
    <row r="1289" spans="1:16">
      <c r="A1289" s="707">
        <v>2024</v>
      </c>
      <c r="B1289" s="707">
        <v>6</v>
      </c>
      <c r="D1289" s="707" t="s">
        <v>16120</v>
      </c>
      <c r="E1289" s="707" t="s">
        <v>101</v>
      </c>
      <c r="F1289" s="707" t="str">
        <f>VLOOKUP(E1289,'HS Code'!$L$4:$O$65,2,0)</f>
        <v>Petroleum</v>
      </c>
      <c r="G1289" s="707" t="s">
        <v>16078</v>
      </c>
      <c r="H1289" s="707" t="s">
        <v>16076</v>
      </c>
      <c r="I1289" s="707" t="s">
        <v>10899</v>
      </c>
      <c r="J1289" s="708">
        <v>8820</v>
      </c>
      <c r="K1289" s="708">
        <v>8820</v>
      </c>
      <c r="L1289" s="708">
        <v>2063391.89</v>
      </c>
      <c r="M1289" s="707" t="s">
        <v>16069</v>
      </c>
      <c r="N1289" s="707" t="s">
        <v>16070</v>
      </c>
      <c r="P1289" s="709">
        <f t="shared" si="16"/>
        <v>233.94465873015872</v>
      </c>
    </row>
    <row r="1290" spans="1:16">
      <c r="A1290" s="707">
        <v>2024</v>
      </c>
      <c r="B1290" s="707">
        <v>6</v>
      </c>
      <c r="D1290" s="707" t="s">
        <v>16120</v>
      </c>
      <c r="E1290" s="707" t="s">
        <v>148</v>
      </c>
      <c r="F1290" s="707">
        <f>VLOOKUP(E1290,'HS Code'!$L$4:$O$65,2,0)</f>
        <v>0</v>
      </c>
      <c r="G1290" s="707" t="s">
        <v>16082</v>
      </c>
      <c r="H1290" s="707" t="s">
        <v>16073</v>
      </c>
      <c r="I1290" s="707" t="s">
        <v>10899</v>
      </c>
      <c r="J1290" s="708">
        <v>23016.26</v>
      </c>
      <c r="K1290" s="708">
        <v>23016.26</v>
      </c>
      <c r="L1290" s="708">
        <v>3612074.2</v>
      </c>
      <c r="M1290" s="707" t="s">
        <v>16069</v>
      </c>
      <c r="N1290" s="707" t="s">
        <v>16070</v>
      </c>
      <c r="P1290" s="709">
        <f t="shared" si="16"/>
        <v>156.93575759050344</v>
      </c>
    </row>
    <row r="1291" spans="1:16">
      <c r="A1291" s="707">
        <v>2024</v>
      </c>
      <c r="B1291" s="707">
        <v>6</v>
      </c>
      <c r="D1291" s="707" t="s">
        <v>16186</v>
      </c>
      <c r="E1291" s="707" t="s">
        <v>42</v>
      </c>
      <c r="F1291" s="707" t="str">
        <f>VLOOKUP(E1291,'HS Code'!$L$4:$O$65,2,0)</f>
        <v>Oils</v>
      </c>
      <c r="G1291" s="707" t="s">
        <v>16088</v>
      </c>
      <c r="H1291" s="707" t="s">
        <v>16073</v>
      </c>
      <c r="I1291" s="707" t="s">
        <v>10899</v>
      </c>
      <c r="J1291" s="708">
        <v>170640</v>
      </c>
      <c r="K1291" s="708">
        <v>170640</v>
      </c>
      <c r="L1291" s="708">
        <v>29030060.949999999</v>
      </c>
      <c r="M1291" s="707" t="s">
        <v>16069</v>
      </c>
      <c r="N1291" s="707" t="s">
        <v>16070</v>
      </c>
      <c r="P1291" s="709">
        <f t="shared" si="16"/>
        <v>170.1245953469292</v>
      </c>
    </row>
    <row r="1292" spans="1:16">
      <c r="A1292" s="707">
        <v>2024</v>
      </c>
      <c r="B1292" s="707">
        <v>6</v>
      </c>
      <c r="D1292" s="707" t="s">
        <v>16186</v>
      </c>
      <c r="E1292" s="707" t="s">
        <v>48</v>
      </c>
      <c r="F1292" s="707" t="str">
        <f>VLOOKUP(E1292,'HS Code'!$L$4:$O$65,2,0)</f>
        <v>Oils</v>
      </c>
      <c r="G1292" s="707" t="s">
        <v>16089</v>
      </c>
      <c r="H1292" s="707" t="s">
        <v>16073</v>
      </c>
      <c r="I1292" s="707" t="s">
        <v>10899</v>
      </c>
      <c r="J1292" s="708">
        <v>71640</v>
      </c>
      <c r="K1292" s="708">
        <v>71640</v>
      </c>
      <c r="L1292" s="708">
        <v>12127311.470000001</v>
      </c>
      <c r="M1292" s="707" t="s">
        <v>16069</v>
      </c>
      <c r="N1292" s="707" t="s">
        <v>16070</v>
      </c>
      <c r="P1292" s="709">
        <f t="shared" si="16"/>
        <v>169.28128796761587</v>
      </c>
    </row>
    <row r="1293" spans="1:16">
      <c r="A1293" s="707">
        <v>2024</v>
      </c>
      <c r="B1293" s="707">
        <v>6</v>
      </c>
      <c r="D1293" s="707" t="s">
        <v>16121</v>
      </c>
      <c r="E1293" s="707" t="s">
        <v>22</v>
      </c>
      <c r="F1293" s="707" t="str">
        <f>VLOOKUP(E1293,'HS Code'!$L$4:$O$65,2,0)</f>
        <v>Coal and Coke</v>
      </c>
      <c r="G1293" s="707" t="s">
        <v>16125</v>
      </c>
      <c r="H1293" s="707" t="s">
        <v>16126</v>
      </c>
      <c r="I1293" s="707" t="s">
        <v>10899</v>
      </c>
      <c r="J1293" s="708">
        <v>135170</v>
      </c>
      <c r="K1293" s="708">
        <v>135170</v>
      </c>
      <c r="L1293" s="708">
        <v>901245.58</v>
      </c>
      <c r="M1293" s="707" t="s">
        <v>16069</v>
      </c>
      <c r="N1293" s="707" t="s">
        <v>16070</v>
      </c>
      <c r="P1293" s="709">
        <f t="shared" si="16"/>
        <v>6.6674970777539393</v>
      </c>
    </row>
    <row r="1294" spans="1:16">
      <c r="A1294" s="707">
        <v>2024</v>
      </c>
      <c r="B1294" s="707">
        <v>6</v>
      </c>
      <c r="D1294" s="707" t="s">
        <v>16121</v>
      </c>
      <c r="E1294" s="707" t="s">
        <v>130</v>
      </c>
      <c r="F1294" s="707">
        <f>VLOOKUP(E1294,'HS Code'!$L$4:$O$65,2,0)</f>
        <v>0</v>
      </c>
      <c r="G1294" s="707" t="s">
        <v>16093</v>
      </c>
      <c r="H1294" s="707" t="s">
        <v>16076</v>
      </c>
      <c r="I1294" s="707" t="s">
        <v>10899</v>
      </c>
      <c r="J1294" s="708">
        <v>484000</v>
      </c>
      <c r="K1294" s="708">
        <v>484000</v>
      </c>
      <c r="L1294" s="708">
        <v>50236354.219999999</v>
      </c>
      <c r="M1294" s="707" t="s">
        <v>16069</v>
      </c>
      <c r="N1294" s="707" t="s">
        <v>16070</v>
      </c>
      <c r="P1294" s="709">
        <f t="shared" si="16"/>
        <v>103.7941202892562</v>
      </c>
    </row>
    <row r="1295" spans="1:16">
      <c r="A1295" s="707">
        <v>2024</v>
      </c>
      <c r="B1295" s="707">
        <v>6</v>
      </c>
      <c r="D1295" s="707" t="s">
        <v>16129</v>
      </c>
      <c r="E1295" s="707" t="s">
        <v>99</v>
      </c>
      <c r="F1295" s="707" t="str">
        <f>VLOOKUP(E1295,'HS Code'!$L$4:$O$65,2,0)</f>
        <v>Petroleum</v>
      </c>
      <c r="G1295" s="707" t="s">
        <v>16075</v>
      </c>
      <c r="H1295" s="707" t="s">
        <v>16076</v>
      </c>
      <c r="I1295" s="707" t="s">
        <v>16077</v>
      </c>
      <c r="J1295" s="708">
        <v>22700</v>
      </c>
      <c r="K1295" s="708">
        <v>22700</v>
      </c>
      <c r="L1295" s="708">
        <v>4937747.8600000003</v>
      </c>
      <c r="M1295" s="707" t="s">
        <v>16069</v>
      </c>
      <c r="N1295" s="707" t="s">
        <v>16070</v>
      </c>
      <c r="P1295" s="709">
        <f t="shared" si="16"/>
        <v>217.52193215859032</v>
      </c>
    </row>
    <row r="1296" spans="1:16">
      <c r="A1296" s="707">
        <v>2024</v>
      </c>
      <c r="B1296" s="707">
        <v>6</v>
      </c>
      <c r="D1296" s="707" t="s">
        <v>16129</v>
      </c>
      <c r="E1296" s="707" t="s">
        <v>101</v>
      </c>
      <c r="F1296" s="707" t="str">
        <f>VLOOKUP(E1296,'HS Code'!$L$4:$O$65,2,0)</f>
        <v>Petroleum</v>
      </c>
      <c r="G1296" s="707" t="s">
        <v>16078</v>
      </c>
      <c r="H1296" s="707" t="s">
        <v>16076</v>
      </c>
      <c r="I1296" s="707" t="s">
        <v>10899</v>
      </c>
      <c r="J1296" s="708">
        <v>3000</v>
      </c>
      <c r="K1296" s="708">
        <v>3000</v>
      </c>
      <c r="L1296" s="708">
        <v>655623.9</v>
      </c>
      <c r="M1296" s="707" t="s">
        <v>16069</v>
      </c>
      <c r="N1296" s="707" t="s">
        <v>16070</v>
      </c>
      <c r="P1296" s="709">
        <f t="shared" si="16"/>
        <v>218.54130000000001</v>
      </c>
    </row>
    <row r="1297" spans="1:16">
      <c r="A1297" s="707">
        <v>2024</v>
      </c>
      <c r="B1297" s="707">
        <v>6</v>
      </c>
      <c r="D1297" s="707" t="s">
        <v>16122</v>
      </c>
      <c r="E1297" s="707" t="s">
        <v>99</v>
      </c>
      <c r="F1297" s="707" t="str">
        <f>VLOOKUP(E1297,'HS Code'!$L$4:$O$65,2,0)</f>
        <v>Petroleum</v>
      </c>
      <c r="G1297" s="707" t="s">
        <v>16075</v>
      </c>
      <c r="H1297" s="707" t="s">
        <v>16076</v>
      </c>
      <c r="I1297" s="707" t="s">
        <v>16077</v>
      </c>
      <c r="J1297" s="708">
        <v>465</v>
      </c>
      <c r="K1297" s="708">
        <v>433</v>
      </c>
      <c r="L1297" s="708">
        <v>2057948.42</v>
      </c>
      <c r="M1297" s="707" t="s">
        <v>16069</v>
      </c>
      <c r="N1297" s="707" t="s">
        <v>16070</v>
      </c>
      <c r="P1297" s="709">
        <f t="shared" si="16"/>
        <v>4425.6955268817201</v>
      </c>
    </row>
    <row r="1298" spans="1:16">
      <c r="A1298" s="707">
        <v>2024</v>
      </c>
      <c r="B1298" s="707">
        <v>6</v>
      </c>
      <c r="D1298" s="707" t="s">
        <v>16122</v>
      </c>
      <c r="E1298" s="707" t="s">
        <v>130</v>
      </c>
      <c r="F1298" s="707">
        <f>VLOOKUP(E1298,'HS Code'!$L$4:$O$65,2,0)</f>
        <v>0</v>
      </c>
      <c r="G1298" s="707" t="s">
        <v>16093</v>
      </c>
      <c r="H1298" s="707" t="s">
        <v>16076</v>
      </c>
      <c r="I1298" s="707" t="s">
        <v>10899</v>
      </c>
      <c r="J1298" s="708">
        <v>7400000</v>
      </c>
      <c r="K1298" s="708">
        <v>7400000</v>
      </c>
      <c r="L1298" s="708">
        <v>742532948.23999906</v>
      </c>
      <c r="M1298" s="707" t="s">
        <v>16069</v>
      </c>
      <c r="N1298" s="707" t="s">
        <v>16070</v>
      </c>
      <c r="P1298" s="709">
        <f t="shared" si="16"/>
        <v>100.34229030270258</v>
      </c>
    </row>
    <row r="1299" spans="1:16">
      <c r="A1299" s="707">
        <v>2024</v>
      </c>
      <c r="B1299" s="707">
        <v>6</v>
      </c>
      <c r="D1299" s="707" t="s">
        <v>16124</v>
      </c>
      <c r="E1299" s="707" t="s">
        <v>16</v>
      </c>
      <c r="F1299" s="707" t="str">
        <f>VLOOKUP(E1299,'HS Code'!$L$4:$O$65,2,0)</f>
        <v>Coal and Coke</v>
      </c>
      <c r="G1299" s="707" t="s">
        <v>16194</v>
      </c>
      <c r="H1299" s="707" t="s">
        <v>16126</v>
      </c>
      <c r="I1299" s="707" t="s">
        <v>10899</v>
      </c>
      <c r="J1299" s="708">
        <v>18000</v>
      </c>
      <c r="K1299" s="708">
        <v>18000</v>
      </c>
      <c r="L1299" s="708">
        <v>1216052.26</v>
      </c>
      <c r="M1299" s="707" t="s">
        <v>16069</v>
      </c>
      <c r="N1299" s="707" t="s">
        <v>16070</v>
      </c>
      <c r="P1299" s="709">
        <f t="shared" si="16"/>
        <v>67.558458888888893</v>
      </c>
    </row>
    <row r="1300" spans="1:16">
      <c r="A1300" s="707">
        <v>2024</v>
      </c>
      <c r="B1300" s="707">
        <v>6</v>
      </c>
      <c r="D1300" s="707" t="s">
        <v>16124</v>
      </c>
      <c r="E1300" s="707" t="s">
        <v>22</v>
      </c>
      <c r="F1300" s="707" t="str">
        <f>VLOOKUP(E1300,'HS Code'!$L$4:$O$65,2,0)</f>
        <v>Coal and Coke</v>
      </c>
      <c r="G1300" s="707" t="s">
        <v>16125</v>
      </c>
      <c r="H1300" s="707" t="s">
        <v>16126</v>
      </c>
      <c r="I1300" s="707" t="s">
        <v>10899</v>
      </c>
      <c r="J1300" s="708">
        <v>95092300</v>
      </c>
      <c r="K1300" s="708">
        <v>95092300</v>
      </c>
      <c r="L1300" s="708">
        <v>1369757754.5999999</v>
      </c>
      <c r="M1300" s="707" t="s">
        <v>16069</v>
      </c>
      <c r="N1300" s="707" t="s">
        <v>16070</v>
      </c>
      <c r="P1300" s="709">
        <f t="shared" si="16"/>
        <v>14.404507563703895</v>
      </c>
    </row>
    <row r="1301" spans="1:16">
      <c r="A1301" s="707">
        <v>2024</v>
      </c>
      <c r="B1301" s="707">
        <v>6</v>
      </c>
      <c r="D1301" s="707" t="s">
        <v>16124</v>
      </c>
      <c r="E1301" s="707" t="s">
        <v>99</v>
      </c>
      <c r="F1301" s="707" t="str">
        <f>VLOOKUP(E1301,'HS Code'!$L$4:$O$65,2,0)</f>
        <v>Petroleum</v>
      </c>
      <c r="G1301" s="707" t="s">
        <v>16075</v>
      </c>
      <c r="H1301" s="707" t="s">
        <v>16076</v>
      </c>
      <c r="I1301" s="707" t="s">
        <v>16077</v>
      </c>
      <c r="J1301" s="708">
        <v>4468.8599999999997</v>
      </c>
      <c r="K1301" s="708">
        <v>4680.0200000000004</v>
      </c>
      <c r="L1301" s="708">
        <v>2988526.11</v>
      </c>
      <c r="M1301" s="707" t="s">
        <v>16069</v>
      </c>
      <c r="N1301" s="707" t="s">
        <v>16070</v>
      </c>
      <c r="P1301" s="709">
        <f t="shared" si="16"/>
        <v>668.74462614626555</v>
      </c>
    </row>
    <row r="1302" spans="1:16">
      <c r="A1302" s="707">
        <v>2024</v>
      </c>
      <c r="B1302" s="707">
        <v>6</v>
      </c>
      <c r="D1302" s="707" t="s">
        <v>16124</v>
      </c>
      <c r="E1302" s="707" t="s">
        <v>101</v>
      </c>
      <c r="F1302" s="707" t="str">
        <f>VLOOKUP(E1302,'HS Code'!$L$4:$O$65,2,0)</f>
        <v>Petroleum</v>
      </c>
      <c r="G1302" s="707" t="s">
        <v>16078</v>
      </c>
      <c r="H1302" s="707" t="s">
        <v>16076</v>
      </c>
      <c r="I1302" s="707" t="s">
        <v>10899</v>
      </c>
      <c r="J1302" s="708">
        <v>4</v>
      </c>
      <c r="K1302" s="708">
        <v>4</v>
      </c>
      <c r="L1302" s="708">
        <v>20868.759999999998</v>
      </c>
      <c r="M1302" s="707" t="s">
        <v>16069</v>
      </c>
      <c r="N1302" s="707" t="s">
        <v>16070</v>
      </c>
      <c r="P1302" s="709">
        <f t="shared" si="16"/>
        <v>5217.1899999999996</v>
      </c>
    </row>
    <row r="1303" spans="1:16">
      <c r="A1303" s="707">
        <v>2024</v>
      </c>
      <c r="B1303" s="707">
        <v>6</v>
      </c>
      <c r="D1303" s="707" t="s">
        <v>16124</v>
      </c>
      <c r="E1303" s="707" t="s">
        <v>109</v>
      </c>
      <c r="F1303" s="707" t="str">
        <f>VLOOKUP(E1303,'HS Code'!$L$4:$O$65,2,0)</f>
        <v>Petroleum</v>
      </c>
      <c r="G1303" s="707" t="s">
        <v>16079</v>
      </c>
      <c r="H1303" s="707" t="s">
        <v>16076</v>
      </c>
      <c r="I1303" s="707" t="s">
        <v>16077</v>
      </c>
      <c r="J1303" s="708">
        <v>879</v>
      </c>
      <c r="K1303" s="708">
        <v>1354.56</v>
      </c>
      <c r="L1303" s="708">
        <v>535408.07999999996</v>
      </c>
      <c r="M1303" s="707" t="s">
        <v>16069</v>
      </c>
      <c r="N1303" s="707" t="s">
        <v>16070</v>
      </c>
      <c r="P1303" s="709">
        <f t="shared" si="16"/>
        <v>609.11044368600676</v>
      </c>
    </row>
    <row r="1304" spans="1:16">
      <c r="A1304" s="707">
        <v>2024</v>
      </c>
      <c r="B1304" s="707">
        <v>6</v>
      </c>
      <c r="D1304" s="707" t="s">
        <v>16124</v>
      </c>
      <c r="E1304" s="707" t="s">
        <v>145</v>
      </c>
      <c r="F1304" s="707">
        <f>VLOOKUP(E1304,'HS Code'!$L$4:$O$65,2,0)</f>
        <v>0</v>
      </c>
      <c r="G1304" s="707" t="s">
        <v>16094</v>
      </c>
      <c r="H1304" s="707" t="s">
        <v>16073</v>
      </c>
      <c r="I1304" s="707" t="s">
        <v>10899</v>
      </c>
      <c r="J1304" s="708">
        <v>10500</v>
      </c>
      <c r="K1304" s="708">
        <v>10500</v>
      </c>
      <c r="L1304" s="708">
        <v>4777071.16</v>
      </c>
      <c r="M1304" s="707" t="s">
        <v>16069</v>
      </c>
      <c r="N1304" s="707" t="s">
        <v>16070</v>
      </c>
      <c r="P1304" s="709">
        <f t="shared" si="16"/>
        <v>454.95915809523814</v>
      </c>
    </row>
    <row r="1305" spans="1:16">
      <c r="A1305" s="707">
        <v>2024</v>
      </c>
      <c r="B1305" s="707">
        <v>6</v>
      </c>
      <c r="D1305" s="707" t="s">
        <v>16121</v>
      </c>
      <c r="E1305" s="707" t="s">
        <v>22</v>
      </c>
      <c r="F1305" s="707" t="str">
        <f>VLOOKUP(E1305,'HS Code'!$L$4:$O$65,2,0)</f>
        <v>Coal and Coke</v>
      </c>
      <c r="G1305" s="707" t="s">
        <v>16125</v>
      </c>
      <c r="H1305" s="707" t="s">
        <v>16126</v>
      </c>
      <c r="I1305" s="707" t="s">
        <v>10899</v>
      </c>
      <c r="J1305" s="708">
        <v>28000</v>
      </c>
      <c r="K1305" s="708">
        <v>28000</v>
      </c>
      <c r="L1305" s="708">
        <v>181675.45</v>
      </c>
      <c r="M1305" s="707" t="s">
        <v>16069</v>
      </c>
      <c r="N1305" s="707" t="s">
        <v>16070</v>
      </c>
      <c r="P1305" s="709">
        <f t="shared" si="16"/>
        <v>6.4884089285714293</v>
      </c>
    </row>
    <row r="1306" spans="1:16">
      <c r="A1306" s="707">
        <v>2024</v>
      </c>
      <c r="B1306" s="707">
        <v>6</v>
      </c>
      <c r="D1306" s="707" t="s">
        <v>16121</v>
      </c>
      <c r="E1306" s="707" t="s">
        <v>19</v>
      </c>
      <c r="F1306" s="707" t="str">
        <f>VLOOKUP(E1306,'HS Code'!$L$4:$O$65,2,0)</f>
        <v>Coal and Coke</v>
      </c>
      <c r="G1306" s="707" t="s">
        <v>16187</v>
      </c>
      <c r="H1306" s="707" t="s">
        <v>16126</v>
      </c>
      <c r="I1306" s="707" t="s">
        <v>10899</v>
      </c>
      <c r="J1306" s="708">
        <v>304000</v>
      </c>
      <c r="K1306" s="708">
        <v>304000</v>
      </c>
      <c r="L1306" s="708">
        <v>1765968.86</v>
      </c>
      <c r="M1306" s="707" t="s">
        <v>16069</v>
      </c>
      <c r="N1306" s="707" t="s">
        <v>16070</v>
      </c>
      <c r="P1306" s="709">
        <f t="shared" si="16"/>
        <v>5.8091080921052631</v>
      </c>
    </row>
    <row r="1307" spans="1:16">
      <c r="A1307" s="707">
        <v>2024</v>
      </c>
      <c r="B1307" s="707">
        <v>6</v>
      </c>
      <c r="D1307" s="707" t="s">
        <v>16121</v>
      </c>
      <c r="E1307" s="707" t="s">
        <v>22</v>
      </c>
      <c r="F1307" s="707" t="str">
        <f>VLOOKUP(E1307,'HS Code'!$L$4:$O$65,2,0)</f>
        <v>Coal and Coke</v>
      </c>
      <c r="G1307" s="707" t="s">
        <v>16125</v>
      </c>
      <c r="H1307" s="707" t="s">
        <v>16126</v>
      </c>
      <c r="I1307" s="707" t="s">
        <v>10899</v>
      </c>
      <c r="J1307" s="708">
        <v>68277610</v>
      </c>
      <c r="K1307" s="708">
        <v>68277610</v>
      </c>
      <c r="L1307" s="708">
        <v>403024838.61999798</v>
      </c>
      <c r="M1307" s="707" t="s">
        <v>16069</v>
      </c>
      <c r="N1307" s="707" t="s">
        <v>16070</v>
      </c>
      <c r="P1307" s="709">
        <f t="shared" si="16"/>
        <v>5.9027379344414364</v>
      </c>
    </row>
    <row r="1308" spans="1:16">
      <c r="A1308" s="707">
        <v>2024</v>
      </c>
      <c r="B1308" s="707">
        <v>6</v>
      </c>
      <c r="D1308" s="707" t="s">
        <v>16121</v>
      </c>
      <c r="E1308" s="707" t="s">
        <v>99</v>
      </c>
      <c r="F1308" s="707" t="str">
        <f>VLOOKUP(E1308,'HS Code'!$L$4:$O$65,2,0)</f>
        <v>Petroleum</v>
      </c>
      <c r="G1308" s="707" t="s">
        <v>16075</v>
      </c>
      <c r="H1308" s="707" t="s">
        <v>16076</v>
      </c>
      <c r="I1308" s="707" t="s">
        <v>16077</v>
      </c>
      <c r="J1308" s="708">
        <v>52816</v>
      </c>
      <c r="K1308" s="708">
        <v>49281</v>
      </c>
      <c r="L1308" s="708">
        <v>14217054.34</v>
      </c>
      <c r="M1308" s="707" t="s">
        <v>16069</v>
      </c>
      <c r="N1308" s="707" t="s">
        <v>16070</v>
      </c>
      <c r="P1308" s="709">
        <f t="shared" si="16"/>
        <v>269.18082285671011</v>
      </c>
    </row>
    <row r="1309" spans="1:16">
      <c r="A1309" s="707">
        <v>2024</v>
      </c>
      <c r="B1309" s="707">
        <v>6</v>
      </c>
      <c r="D1309" s="707" t="s">
        <v>16121</v>
      </c>
      <c r="E1309" s="707" t="s">
        <v>109</v>
      </c>
      <c r="F1309" s="707" t="str">
        <f>VLOOKUP(E1309,'HS Code'!$L$4:$O$65,2,0)</f>
        <v>Petroleum</v>
      </c>
      <c r="G1309" s="707" t="s">
        <v>16079</v>
      </c>
      <c r="H1309" s="707" t="s">
        <v>16076</v>
      </c>
      <c r="I1309" s="707" t="s">
        <v>16077</v>
      </c>
      <c r="J1309" s="708">
        <v>1000</v>
      </c>
      <c r="K1309" s="708">
        <v>1000</v>
      </c>
      <c r="L1309" s="708">
        <v>221917.53</v>
      </c>
      <c r="M1309" s="707" t="s">
        <v>16069</v>
      </c>
      <c r="N1309" s="707" t="s">
        <v>16070</v>
      </c>
      <c r="P1309" s="709">
        <f t="shared" si="16"/>
        <v>221.91753</v>
      </c>
    </row>
    <row r="1310" spans="1:16">
      <c r="A1310" s="707">
        <v>2024</v>
      </c>
      <c r="B1310" s="707">
        <v>6</v>
      </c>
      <c r="D1310" s="707" t="s">
        <v>16129</v>
      </c>
      <c r="E1310" s="707" t="s">
        <v>31</v>
      </c>
      <c r="F1310" s="707" t="str">
        <f>VLOOKUP(E1310,'HS Code'!$L$4:$O$65,2,0)</f>
        <v>Coal and Coke</v>
      </c>
      <c r="G1310" s="707" t="s">
        <v>16087</v>
      </c>
      <c r="H1310" s="707" t="s">
        <v>16076</v>
      </c>
      <c r="I1310" s="707" t="s">
        <v>10899</v>
      </c>
      <c r="J1310" s="708">
        <v>477160</v>
      </c>
      <c r="K1310" s="708">
        <v>477160</v>
      </c>
      <c r="L1310" s="708">
        <v>1059724.6399999999</v>
      </c>
      <c r="M1310" s="707" t="s">
        <v>16069</v>
      </c>
      <c r="N1310" s="707" t="s">
        <v>16070</v>
      </c>
      <c r="P1310" s="709">
        <f t="shared" si="16"/>
        <v>2.2208999916170673</v>
      </c>
    </row>
    <row r="1311" spans="1:16">
      <c r="A1311" s="707">
        <v>2024</v>
      </c>
      <c r="B1311" s="707">
        <v>6</v>
      </c>
      <c r="D1311" s="707" t="s">
        <v>16074</v>
      </c>
      <c r="E1311" s="707" t="s">
        <v>68</v>
      </c>
      <c r="F1311" s="707" t="str">
        <f>VLOOKUP(E1311,'HS Code'!$L$4:$O$65,2,0)</f>
        <v>Petroleum</v>
      </c>
      <c r="G1311" s="707" t="s">
        <v>16130</v>
      </c>
      <c r="H1311" s="707" t="s">
        <v>16116</v>
      </c>
      <c r="I1311" s="707" t="s">
        <v>16077</v>
      </c>
      <c r="J1311" s="708">
        <v>23785139</v>
      </c>
      <c r="K1311" s="708">
        <v>17579879</v>
      </c>
      <c r="L1311" s="708">
        <v>2260082349.0500002</v>
      </c>
      <c r="M1311" s="707" t="s">
        <v>16069</v>
      </c>
      <c r="N1311" s="707" t="s">
        <v>16070</v>
      </c>
      <c r="P1311" s="709">
        <f t="shared" si="16"/>
        <v>95.02077532740087</v>
      </c>
    </row>
    <row r="1312" spans="1:16">
      <c r="A1312" s="707">
        <v>2024</v>
      </c>
      <c r="B1312" s="707">
        <v>6</v>
      </c>
      <c r="D1312" s="707" t="s">
        <v>16074</v>
      </c>
      <c r="E1312" s="707" t="s">
        <v>87</v>
      </c>
      <c r="F1312" s="707" t="str">
        <f>VLOOKUP(E1312,'HS Code'!$L$4:$O$65,2,0)</f>
        <v>Petroleum</v>
      </c>
      <c r="G1312" s="707" t="s">
        <v>16132</v>
      </c>
      <c r="H1312" s="707" t="s">
        <v>16076</v>
      </c>
      <c r="I1312" s="707" t="s">
        <v>16077</v>
      </c>
      <c r="J1312" s="708">
        <v>14723372</v>
      </c>
      <c r="K1312" s="708">
        <v>12510781</v>
      </c>
      <c r="L1312" s="708">
        <v>1357218105.5</v>
      </c>
      <c r="M1312" s="707" t="s">
        <v>16069</v>
      </c>
      <c r="N1312" s="707" t="s">
        <v>16070</v>
      </c>
      <c r="P1312" s="709">
        <f t="shared" si="16"/>
        <v>92.181200441040275</v>
      </c>
    </row>
    <row r="1313" spans="1:16">
      <c r="A1313" s="707">
        <v>2024</v>
      </c>
      <c r="B1313" s="707">
        <v>6</v>
      </c>
      <c r="D1313" s="707" t="s">
        <v>16074</v>
      </c>
      <c r="E1313" s="707" t="s">
        <v>92</v>
      </c>
      <c r="F1313" s="707" t="str">
        <f>VLOOKUP(E1313,'HS Code'!$L$4:$O$65,2,0)</f>
        <v>Petroleum</v>
      </c>
      <c r="G1313" s="707" t="s">
        <v>16133</v>
      </c>
      <c r="H1313" s="707" t="s">
        <v>16076</v>
      </c>
      <c r="I1313" s="707" t="s">
        <v>16077</v>
      </c>
      <c r="J1313" s="708">
        <v>21260300</v>
      </c>
      <c r="K1313" s="708">
        <v>20030350</v>
      </c>
      <c r="L1313" s="708">
        <v>1729768152.0999999</v>
      </c>
      <c r="M1313" s="707" t="s">
        <v>16069</v>
      </c>
      <c r="N1313" s="707" t="s">
        <v>16070</v>
      </c>
      <c r="P1313" s="709">
        <f t="shared" si="16"/>
        <v>81.361417858637921</v>
      </c>
    </row>
    <row r="1314" spans="1:16">
      <c r="A1314" s="707">
        <v>2024</v>
      </c>
      <c r="B1314" s="707">
        <v>6</v>
      </c>
      <c r="D1314" s="707" t="s">
        <v>16104</v>
      </c>
      <c r="E1314" s="707" t="s">
        <v>68</v>
      </c>
      <c r="F1314" s="707" t="str">
        <f>VLOOKUP(E1314,'HS Code'!$L$4:$O$65,2,0)</f>
        <v>Petroleum</v>
      </c>
      <c r="G1314" s="707" t="s">
        <v>16130</v>
      </c>
      <c r="H1314" s="707" t="s">
        <v>16116</v>
      </c>
      <c r="I1314" s="707" t="s">
        <v>16077</v>
      </c>
      <c r="J1314" s="708">
        <v>3048221</v>
      </c>
      <c r="K1314" s="708">
        <v>2264970</v>
      </c>
      <c r="L1314" s="708">
        <v>276557451.74000001</v>
      </c>
      <c r="M1314" s="707" t="s">
        <v>16069</v>
      </c>
      <c r="N1314" s="707" t="s">
        <v>16070</v>
      </c>
      <c r="P1314" s="709">
        <f t="shared" si="16"/>
        <v>90.72749375455389</v>
      </c>
    </row>
    <row r="1315" spans="1:16">
      <c r="A1315" s="707">
        <v>2024</v>
      </c>
      <c r="B1315" s="707">
        <v>6</v>
      </c>
      <c r="D1315" s="707" t="s">
        <v>16104</v>
      </c>
      <c r="E1315" s="707" t="s">
        <v>87</v>
      </c>
      <c r="F1315" s="707" t="str">
        <f>VLOOKUP(E1315,'HS Code'!$L$4:$O$65,2,0)</f>
        <v>Petroleum</v>
      </c>
      <c r="G1315" s="707" t="s">
        <v>16132</v>
      </c>
      <c r="H1315" s="707" t="s">
        <v>16076</v>
      </c>
      <c r="I1315" s="707" t="s">
        <v>16077</v>
      </c>
      <c r="J1315" s="708">
        <v>345834</v>
      </c>
      <c r="K1315" s="708">
        <v>286426</v>
      </c>
      <c r="L1315" s="708">
        <v>32247002.789999999</v>
      </c>
      <c r="M1315" s="707" t="s">
        <v>16069</v>
      </c>
      <c r="N1315" s="707" t="s">
        <v>16070</v>
      </c>
      <c r="P1315" s="709">
        <f t="shared" si="16"/>
        <v>93.244165669078228</v>
      </c>
    </row>
    <row r="1316" spans="1:16">
      <c r="A1316" s="707">
        <v>2024</v>
      </c>
      <c r="B1316" s="707">
        <v>6</v>
      </c>
      <c r="D1316" s="707" t="s">
        <v>16110</v>
      </c>
      <c r="E1316" s="707" t="s">
        <v>87</v>
      </c>
      <c r="F1316" s="707" t="str">
        <f>VLOOKUP(E1316,'HS Code'!$L$4:$O$65,2,0)</f>
        <v>Petroleum</v>
      </c>
      <c r="G1316" s="707" t="s">
        <v>16132</v>
      </c>
      <c r="H1316" s="707" t="s">
        <v>16076</v>
      </c>
      <c r="I1316" s="707" t="s">
        <v>16077</v>
      </c>
      <c r="J1316" s="708">
        <v>6093241</v>
      </c>
      <c r="K1316" s="708">
        <v>5146783</v>
      </c>
      <c r="L1316" s="708">
        <v>541726967.36000001</v>
      </c>
      <c r="M1316" s="707" t="s">
        <v>16069</v>
      </c>
      <c r="N1316" s="707" t="s">
        <v>16070</v>
      </c>
      <c r="P1316" s="709">
        <f t="shared" si="16"/>
        <v>88.90621056347517</v>
      </c>
    </row>
    <row r="1317" spans="1:16">
      <c r="A1317" s="707">
        <v>2024</v>
      </c>
      <c r="B1317" s="707">
        <v>6</v>
      </c>
      <c r="D1317" s="707" t="s">
        <v>16113</v>
      </c>
      <c r="E1317" s="707" t="s">
        <v>83</v>
      </c>
      <c r="F1317" s="707" t="str">
        <f>VLOOKUP(E1317,'HS Code'!$L$4:$O$65,2,0)</f>
        <v>Petroleum</v>
      </c>
      <c r="G1317" s="707" t="s">
        <v>16131</v>
      </c>
      <c r="H1317" s="707" t="s">
        <v>16076</v>
      </c>
      <c r="I1317" s="707" t="s">
        <v>16077</v>
      </c>
      <c r="J1317" s="708">
        <v>334239</v>
      </c>
      <c r="K1317" s="708">
        <v>262062</v>
      </c>
      <c r="L1317" s="708">
        <v>31728324.399999999</v>
      </c>
      <c r="M1317" s="707" t="s">
        <v>16069</v>
      </c>
      <c r="N1317" s="707" t="s">
        <v>16070</v>
      </c>
      <c r="P1317" s="709">
        <f t="shared" si="16"/>
        <v>94.927056387794352</v>
      </c>
    </row>
    <row r="1318" spans="1:16">
      <c r="A1318" s="707">
        <v>2024</v>
      </c>
      <c r="B1318" s="707">
        <v>6</v>
      </c>
      <c r="D1318" s="707" t="s">
        <v>16134</v>
      </c>
      <c r="E1318" s="707" t="s">
        <v>68</v>
      </c>
      <c r="F1318" s="707" t="str">
        <f>VLOOKUP(E1318,'HS Code'!$L$4:$O$65,2,0)</f>
        <v>Petroleum</v>
      </c>
      <c r="G1318" s="707" t="s">
        <v>16130</v>
      </c>
      <c r="H1318" s="707" t="s">
        <v>16116</v>
      </c>
      <c r="I1318" s="707" t="s">
        <v>16077</v>
      </c>
      <c r="J1318" s="708">
        <v>7213</v>
      </c>
      <c r="K1318" s="708">
        <v>5347</v>
      </c>
      <c r="L1318" s="708">
        <v>731664</v>
      </c>
      <c r="M1318" s="707" t="s">
        <v>16069</v>
      </c>
      <c r="N1318" s="707" t="s">
        <v>16070</v>
      </c>
      <c r="P1318" s="709">
        <f t="shared" si="16"/>
        <v>101.43685013170663</v>
      </c>
    </row>
    <row r="1319" spans="1:16">
      <c r="A1319" s="707">
        <v>2024</v>
      </c>
      <c r="B1319" s="707">
        <v>6</v>
      </c>
      <c r="D1319" s="707" t="s">
        <v>16134</v>
      </c>
      <c r="E1319" s="707" t="s">
        <v>87</v>
      </c>
      <c r="F1319" s="707" t="str">
        <f>VLOOKUP(E1319,'HS Code'!$L$4:$O$65,2,0)</f>
        <v>Petroleum</v>
      </c>
      <c r="G1319" s="707" t="s">
        <v>16132</v>
      </c>
      <c r="H1319" s="707" t="s">
        <v>16076</v>
      </c>
      <c r="I1319" s="707" t="s">
        <v>16077</v>
      </c>
      <c r="J1319" s="708">
        <v>110737</v>
      </c>
      <c r="K1319" s="708">
        <v>91187</v>
      </c>
      <c r="L1319" s="708">
        <v>10323200</v>
      </c>
      <c r="M1319" s="707" t="s">
        <v>16069</v>
      </c>
      <c r="N1319" s="707" t="s">
        <v>16070</v>
      </c>
      <c r="P1319" s="709">
        <f t="shared" si="16"/>
        <v>93.22268076613959</v>
      </c>
    </row>
    <row r="1320" spans="1:16">
      <c r="A1320" s="707">
        <v>2024</v>
      </c>
      <c r="B1320" s="707">
        <v>6</v>
      </c>
      <c r="D1320" s="707" t="s">
        <v>16135</v>
      </c>
      <c r="E1320" s="707" t="s">
        <v>87</v>
      </c>
      <c r="F1320" s="707" t="str">
        <f>VLOOKUP(E1320,'HS Code'!$L$4:$O$65,2,0)</f>
        <v>Petroleum</v>
      </c>
      <c r="G1320" s="707" t="s">
        <v>16132</v>
      </c>
      <c r="H1320" s="707" t="s">
        <v>16076</v>
      </c>
      <c r="I1320" s="707" t="s">
        <v>16077</v>
      </c>
      <c r="J1320" s="708">
        <v>102712</v>
      </c>
      <c r="K1320" s="708">
        <v>87044</v>
      </c>
      <c r="L1320" s="708">
        <v>9575080</v>
      </c>
      <c r="M1320" s="707" t="s">
        <v>16069</v>
      </c>
      <c r="N1320" s="707" t="s">
        <v>16070</v>
      </c>
      <c r="P1320" s="709">
        <f t="shared" si="16"/>
        <v>93.222603006464681</v>
      </c>
    </row>
    <row r="1321" spans="1:16">
      <c r="A1321" s="707">
        <v>2024</v>
      </c>
      <c r="B1321" s="707">
        <v>6</v>
      </c>
      <c r="D1321" s="707" t="s">
        <v>16122</v>
      </c>
      <c r="E1321" s="707" t="s">
        <v>130</v>
      </c>
      <c r="F1321" s="707">
        <f>VLOOKUP(E1321,'HS Code'!$L$4:$O$65,2,0)</f>
        <v>0</v>
      </c>
      <c r="G1321" s="707" t="s">
        <v>16093</v>
      </c>
      <c r="H1321" s="707" t="s">
        <v>16076</v>
      </c>
      <c r="I1321" s="707" t="s">
        <v>10899</v>
      </c>
      <c r="J1321" s="708">
        <v>16000000</v>
      </c>
      <c r="K1321" s="708">
        <v>16000000</v>
      </c>
      <c r="L1321" s="708">
        <v>1243239321.6800001</v>
      </c>
      <c r="M1321" s="707" t="s">
        <v>16069</v>
      </c>
      <c r="N1321" s="707" t="s">
        <v>16070</v>
      </c>
      <c r="P1321" s="709">
        <f t="shared" si="16"/>
        <v>77.702457605000006</v>
      </c>
    </row>
    <row r="1322" spans="1:16">
      <c r="A1322" s="707">
        <v>2024</v>
      </c>
      <c r="B1322" s="707">
        <v>6</v>
      </c>
      <c r="D1322" s="707" t="s">
        <v>16074</v>
      </c>
      <c r="E1322" s="707" t="s">
        <v>68</v>
      </c>
      <c r="F1322" s="707" t="str">
        <f>VLOOKUP(E1322,'HS Code'!$L$4:$O$65,2,0)</f>
        <v>Petroleum</v>
      </c>
      <c r="G1322" s="707" t="s">
        <v>16130</v>
      </c>
      <c r="H1322" s="707" t="s">
        <v>16116</v>
      </c>
      <c r="I1322" s="707" t="s">
        <v>16077</v>
      </c>
      <c r="J1322" s="708">
        <v>15613197</v>
      </c>
      <c r="K1322" s="708">
        <v>12196532.24</v>
      </c>
      <c r="L1322" s="708">
        <v>1598650102.98</v>
      </c>
      <c r="M1322" s="707" t="s">
        <v>16069</v>
      </c>
      <c r="N1322" s="707" t="s">
        <v>16070</v>
      </c>
      <c r="P1322" s="709">
        <f t="shared" si="16"/>
        <v>102.39095189665512</v>
      </c>
    </row>
    <row r="1323" spans="1:16">
      <c r="A1323" s="707">
        <v>2024</v>
      </c>
      <c r="B1323" s="707">
        <v>6</v>
      </c>
      <c r="D1323" s="707" t="s">
        <v>16074</v>
      </c>
      <c r="E1323" s="707" t="s">
        <v>87</v>
      </c>
      <c r="F1323" s="707" t="str">
        <f>VLOOKUP(E1323,'HS Code'!$L$4:$O$65,2,0)</f>
        <v>Petroleum</v>
      </c>
      <c r="G1323" s="707" t="s">
        <v>16132</v>
      </c>
      <c r="H1323" s="707" t="s">
        <v>16076</v>
      </c>
      <c r="I1323" s="707" t="s">
        <v>16077</v>
      </c>
      <c r="J1323" s="708">
        <v>10905136</v>
      </c>
      <c r="K1323" s="708">
        <v>9283474</v>
      </c>
      <c r="L1323" s="708">
        <v>985565966.51999998</v>
      </c>
      <c r="M1323" s="707" t="s">
        <v>16069</v>
      </c>
      <c r="N1323" s="707" t="s">
        <v>16070</v>
      </c>
      <c r="P1323" s="709">
        <f t="shared" si="16"/>
        <v>90.376311356410412</v>
      </c>
    </row>
    <row r="1324" spans="1:16">
      <c r="A1324" s="707">
        <v>2024</v>
      </c>
      <c r="B1324" s="707">
        <v>6</v>
      </c>
      <c r="D1324" s="707" t="s">
        <v>16104</v>
      </c>
      <c r="E1324" s="707" t="s">
        <v>68</v>
      </c>
      <c r="F1324" s="707" t="str">
        <f>VLOOKUP(E1324,'HS Code'!$L$4:$O$65,2,0)</f>
        <v>Petroleum</v>
      </c>
      <c r="G1324" s="707" t="s">
        <v>16130</v>
      </c>
      <c r="H1324" s="707" t="s">
        <v>16116</v>
      </c>
      <c r="I1324" s="707" t="s">
        <v>16077</v>
      </c>
      <c r="J1324" s="708">
        <v>230148</v>
      </c>
      <c r="K1324" s="708">
        <v>171000</v>
      </c>
      <c r="L1324" s="708">
        <v>20454240</v>
      </c>
      <c r="M1324" s="707" t="s">
        <v>16069</v>
      </c>
      <c r="N1324" s="707" t="s">
        <v>16070</v>
      </c>
      <c r="P1324" s="709">
        <f t="shared" si="16"/>
        <v>88.874289587569734</v>
      </c>
    </row>
    <row r="1325" spans="1:16">
      <c r="A1325" s="707">
        <v>2024</v>
      </c>
      <c r="B1325" s="707">
        <v>6</v>
      </c>
      <c r="D1325" s="707" t="s">
        <v>16110</v>
      </c>
      <c r="E1325" s="707" t="s">
        <v>68</v>
      </c>
      <c r="F1325" s="707" t="str">
        <f>VLOOKUP(E1325,'HS Code'!$L$4:$O$65,2,0)</f>
        <v>Petroleum</v>
      </c>
      <c r="G1325" s="707" t="s">
        <v>16130</v>
      </c>
      <c r="H1325" s="707" t="s">
        <v>16116</v>
      </c>
      <c r="I1325" s="707" t="s">
        <v>16077</v>
      </c>
      <c r="J1325" s="708">
        <v>1009503</v>
      </c>
      <c r="K1325" s="708">
        <v>749997</v>
      </c>
      <c r="L1325" s="708">
        <v>102505200</v>
      </c>
      <c r="M1325" s="707" t="s">
        <v>16069</v>
      </c>
      <c r="N1325" s="707" t="s">
        <v>16070</v>
      </c>
      <c r="P1325" s="709">
        <f t="shared" si="16"/>
        <v>101.54026288183393</v>
      </c>
    </row>
    <row r="1326" spans="1:16">
      <c r="A1326" s="707">
        <v>2024</v>
      </c>
      <c r="B1326" s="707">
        <v>6</v>
      </c>
      <c r="D1326" s="707" t="s">
        <v>16110</v>
      </c>
      <c r="E1326" s="707" t="s">
        <v>87</v>
      </c>
      <c r="F1326" s="707" t="str">
        <f>VLOOKUP(E1326,'HS Code'!$L$4:$O$65,2,0)</f>
        <v>Petroleum</v>
      </c>
      <c r="G1326" s="707" t="s">
        <v>16132</v>
      </c>
      <c r="H1326" s="707" t="s">
        <v>16076</v>
      </c>
      <c r="I1326" s="707" t="s">
        <v>16077</v>
      </c>
      <c r="J1326" s="708">
        <v>2953048</v>
      </c>
      <c r="K1326" s="708">
        <v>2658558</v>
      </c>
      <c r="L1326" s="708">
        <v>278090057.18000001</v>
      </c>
      <c r="M1326" s="707" t="s">
        <v>16069</v>
      </c>
      <c r="N1326" s="707" t="s">
        <v>16070</v>
      </c>
      <c r="P1326" s="709">
        <f t="shared" si="16"/>
        <v>94.170517099620469</v>
      </c>
    </row>
    <row r="1327" spans="1:16">
      <c r="A1327" s="707">
        <v>2024</v>
      </c>
      <c r="B1327" s="707">
        <v>6</v>
      </c>
      <c r="D1327" s="707" t="s">
        <v>16112</v>
      </c>
      <c r="E1327" s="707" t="s">
        <v>68</v>
      </c>
      <c r="F1327" s="707" t="str">
        <f>VLOOKUP(E1327,'HS Code'!$L$4:$O$65,2,0)</f>
        <v>Petroleum</v>
      </c>
      <c r="G1327" s="707" t="s">
        <v>16130</v>
      </c>
      <c r="H1327" s="707" t="s">
        <v>16116</v>
      </c>
      <c r="I1327" s="707" t="s">
        <v>16077</v>
      </c>
      <c r="J1327" s="708">
        <v>198228</v>
      </c>
      <c r="K1327" s="708">
        <v>147584</v>
      </c>
      <c r="L1327" s="708">
        <v>21504080</v>
      </c>
      <c r="M1327" s="707" t="s">
        <v>16069</v>
      </c>
      <c r="N1327" s="707" t="s">
        <v>16070</v>
      </c>
      <c r="P1327" s="709">
        <f t="shared" ref="P1327:P1366" si="17">L1327/J1327</f>
        <v>108.48154650200779</v>
      </c>
    </row>
    <row r="1328" spans="1:16">
      <c r="A1328" s="707">
        <v>2024</v>
      </c>
      <c r="B1328" s="707">
        <v>6</v>
      </c>
      <c r="D1328" s="707" t="s">
        <v>16113</v>
      </c>
      <c r="E1328" s="707" t="s">
        <v>83</v>
      </c>
      <c r="F1328" s="707" t="str">
        <f>VLOOKUP(E1328,'HS Code'!$L$4:$O$65,2,0)</f>
        <v>Petroleum</v>
      </c>
      <c r="G1328" s="707" t="s">
        <v>16131</v>
      </c>
      <c r="H1328" s="707" t="s">
        <v>16076</v>
      </c>
      <c r="I1328" s="707" t="s">
        <v>16077</v>
      </c>
      <c r="J1328" s="708">
        <v>100000</v>
      </c>
      <c r="K1328" s="708">
        <v>78405</v>
      </c>
      <c r="L1328" s="708">
        <v>9584760</v>
      </c>
      <c r="M1328" s="707" t="s">
        <v>16069</v>
      </c>
      <c r="N1328" s="707" t="s">
        <v>16070</v>
      </c>
      <c r="P1328" s="709">
        <f t="shared" si="17"/>
        <v>95.8476</v>
      </c>
    </row>
    <row r="1329" spans="1:16">
      <c r="A1329" s="707">
        <v>2024</v>
      </c>
      <c r="B1329" s="707">
        <v>6</v>
      </c>
      <c r="D1329" s="707" t="s">
        <v>16113</v>
      </c>
      <c r="E1329" s="707" t="s">
        <v>85</v>
      </c>
      <c r="F1329" s="707" t="str">
        <f>VLOOKUP(E1329,'HS Code'!$L$4:$O$65,2,0)</f>
        <v>Petroleum</v>
      </c>
      <c r="G1329" s="707" t="s">
        <v>16091</v>
      </c>
      <c r="H1329" s="707" t="s">
        <v>16076</v>
      </c>
      <c r="I1329" s="707" t="s">
        <v>16077</v>
      </c>
      <c r="J1329" s="708">
        <v>2387</v>
      </c>
      <c r="K1329" s="708">
        <v>1866</v>
      </c>
      <c r="L1329" s="708">
        <v>233960.02</v>
      </c>
      <c r="M1329" s="707" t="s">
        <v>16069</v>
      </c>
      <c r="N1329" s="707" t="s">
        <v>16070</v>
      </c>
      <c r="P1329" s="709">
        <f t="shared" si="17"/>
        <v>98.014252199413491</v>
      </c>
    </row>
    <row r="1330" spans="1:16">
      <c r="A1330" s="707">
        <v>2024</v>
      </c>
      <c r="B1330" s="707">
        <v>6</v>
      </c>
      <c r="D1330" s="707" t="s">
        <v>16113</v>
      </c>
      <c r="E1330" s="707" t="s">
        <v>87</v>
      </c>
      <c r="F1330" s="707" t="str">
        <f>VLOOKUP(E1330,'HS Code'!$L$4:$O$65,2,0)</f>
        <v>Petroleum</v>
      </c>
      <c r="G1330" s="707" t="s">
        <v>16132</v>
      </c>
      <c r="H1330" s="707" t="s">
        <v>16076</v>
      </c>
      <c r="I1330" s="707" t="s">
        <v>16077</v>
      </c>
      <c r="J1330" s="708">
        <v>259</v>
      </c>
      <c r="K1330" s="708">
        <v>259</v>
      </c>
      <c r="L1330" s="708">
        <v>36759.01</v>
      </c>
      <c r="M1330" s="707" t="s">
        <v>16069</v>
      </c>
      <c r="N1330" s="707" t="s">
        <v>16070</v>
      </c>
      <c r="P1330" s="709">
        <f t="shared" si="17"/>
        <v>141.92667953667956</v>
      </c>
    </row>
    <row r="1331" spans="1:16">
      <c r="A1331" s="707">
        <v>2024</v>
      </c>
      <c r="B1331" s="707">
        <v>6</v>
      </c>
      <c r="D1331" s="707" t="s">
        <v>16122</v>
      </c>
      <c r="E1331" s="707" t="s">
        <v>130</v>
      </c>
      <c r="F1331" s="707">
        <f>VLOOKUP(E1331,'HS Code'!$L$4:$O$65,2,0)</f>
        <v>0</v>
      </c>
      <c r="G1331" s="707" t="s">
        <v>16093</v>
      </c>
      <c r="H1331" s="707" t="s">
        <v>16076</v>
      </c>
      <c r="I1331" s="707" t="s">
        <v>10899</v>
      </c>
      <c r="J1331" s="708">
        <v>100000</v>
      </c>
      <c r="K1331" s="708">
        <v>100000</v>
      </c>
      <c r="L1331" s="708">
        <v>10909256.6</v>
      </c>
      <c r="M1331" s="707" t="s">
        <v>16069</v>
      </c>
      <c r="N1331" s="707" t="s">
        <v>16070</v>
      </c>
      <c r="P1331" s="709">
        <f t="shared" si="17"/>
        <v>109.09256599999999</v>
      </c>
    </row>
    <row r="1332" spans="1:16">
      <c r="A1332" s="707">
        <v>2024</v>
      </c>
      <c r="B1332" s="707">
        <v>6</v>
      </c>
      <c r="D1332" s="707" t="s">
        <v>16074</v>
      </c>
      <c r="E1332" s="707" t="s">
        <v>113</v>
      </c>
      <c r="F1332" s="707" t="str">
        <f>VLOOKUP(E1332,'HS Code'!$L$4:$O$65,2,0)</f>
        <v>Petroleum</v>
      </c>
      <c r="G1332" s="707" t="s">
        <v>16081</v>
      </c>
      <c r="H1332" s="707" t="s">
        <v>16076</v>
      </c>
      <c r="I1332" s="707" t="s">
        <v>16077</v>
      </c>
      <c r="J1332" s="708">
        <v>122320</v>
      </c>
      <c r="K1332" s="708">
        <v>119000</v>
      </c>
      <c r="L1332" s="708">
        <v>15492528.779999999</v>
      </c>
      <c r="M1332" s="707" t="s">
        <v>16069</v>
      </c>
      <c r="N1332" s="707" t="s">
        <v>16070</v>
      </c>
      <c r="P1332" s="709">
        <f t="shared" si="17"/>
        <v>126.65572907128842</v>
      </c>
    </row>
    <row r="1333" spans="1:16">
      <c r="A1333" s="707">
        <v>2024</v>
      </c>
      <c r="B1333" s="707">
        <v>6</v>
      </c>
      <c r="D1333" s="707" t="s">
        <v>16096</v>
      </c>
      <c r="E1333" s="707" t="s">
        <v>113</v>
      </c>
      <c r="F1333" s="707" t="str">
        <f>VLOOKUP(E1333,'HS Code'!$L$4:$O$65,2,0)</f>
        <v>Petroleum</v>
      </c>
      <c r="G1333" s="707" t="s">
        <v>16081</v>
      </c>
      <c r="H1333" s="707" t="s">
        <v>16076</v>
      </c>
      <c r="I1333" s="707" t="s">
        <v>16077</v>
      </c>
      <c r="J1333" s="708">
        <v>69498</v>
      </c>
      <c r="K1333" s="708">
        <v>57192</v>
      </c>
      <c r="L1333" s="708">
        <v>13736589.300000001</v>
      </c>
      <c r="M1333" s="707" t="s">
        <v>16069</v>
      </c>
      <c r="N1333" s="707" t="s">
        <v>16070</v>
      </c>
      <c r="P1333" s="709">
        <f t="shared" si="17"/>
        <v>197.65445480445482</v>
      </c>
    </row>
    <row r="1334" spans="1:16">
      <c r="A1334" s="707">
        <v>2024</v>
      </c>
      <c r="B1334" s="707">
        <v>6</v>
      </c>
      <c r="D1334" s="707" t="s">
        <v>16101</v>
      </c>
      <c r="E1334" s="707" t="s">
        <v>113</v>
      </c>
      <c r="F1334" s="707" t="str">
        <f>VLOOKUP(E1334,'HS Code'!$L$4:$O$65,2,0)</f>
        <v>Petroleum</v>
      </c>
      <c r="G1334" s="707" t="s">
        <v>16081</v>
      </c>
      <c r="H1334" s="707" t="s">
        <v>16076</v>
      </c>
      <c r="I1334" s="707" t="s">
        <v>16077</v>
      </c>
      <c r="J1334" s="708">
        <v>23703.35</v>
      </c>
      <c r="K1334" s="708">
        <v>19880</v>
      </c>
      <c r="L1334" s="708">
        <v>3695655.25</v>
      </c>
      <c r="M1334" s="707" t="s">
        <v>16069</v>
      </c>
      <c r="N1334" s="707" t="s">
        <v>16070</v>
      </c>
      <c r="P1334" s="709">
        <f t="shared" si="17"/>
        <v>155.91278237042445</v>
      </c>
    </row>
    <row r="1335" spans="1:16">
      <c r="A1335" s="707">
        <v>2024</v>
      </c>
      <c r="B1335" s="707">
        <v>6</v>
      </c>
      <c r="D1335" s="707" t="s">
        <v>16104</v>
      </c>
      <c r="E1335" s="707" t="s">
        <v>113</v>
      </c>
      <c r="F1335" s="707" t="str">
        <f>VLOOKUP(E1335,'HS Code'!$L$4:$O$65,2,0)</f>
        <v>Petroleum</v>
      </c>
      <c r="G1335" s="707" t="s">
        <v>16081</v>
      </c>
      <c r="H1335" s="707" t="s">
        <v>16076</v>
      </c>
      <c r="I1335" s="707" t="s">
        <v>16077</v>
      </c>
      <c r="J1335" s="708">
        <v>99732</v>
      </c>
      <c r="K1335" s="708">
        <v>84590</v>
      </c>
      <c r="L1335" s="708">
        <v>11723187.619999999</v>
      </c>
      <c r="M1335" s="707" t="s">
        <v>16069</v>
      </c>
      <c r="N1335" s="707" t="s">
        <v>16070</v>
      </c>
      <c r="P1335" s="709">
        <f t="shared" si="17"/>
        <v>117.54690189708418</v>
      </c>
    </row>
    <row r="1336" spans="1:16">
      <c r="A1336" s="707">
        <v>2024</v>
      </c>
      <c r="B1336" s="707">
        <v>6</v>
      </c>
      <c r="D1336" s="707" t="s">
        <v>16108</v>
      </c>
      <c r="E1336" s="707" t="s">
        <v>113</v>
      </c>
      <c r="F1336" s="707" t="str">
        <f>VLOOKUP(E1336,'HS Code'!$L$4:$O$65,2,0)</f>
        <v>Petroleum</v>
      </c>
      <c r="G1336" s="707" t="s">
        <v>16081</v>
      </c>
      <c r="H1336" s="707" t="s">
        <v>16076</v>
      </c>
      <c r="I1336" s="707" t="s">
        <v>16077</v>
      </c>
      <c r="J1336" s="708">
        <v>67176</v>
      </c>
      <c r="K1336" s="708">
        <v>56090</v>
      </c>
      <c r="L1336" s="708">
        <v>9627403.3300000001</v>
      </c>
      <c r="M1336" s="707" t="s">
        <v>16069</v>
      </c>
      <c r="N1336" s="707" t="s">
        <v>16070</v>
      </c>
      <c r="P1336" s="709">
        <f t="shared" si="17"/>
        <v>143.31611483267835</v>
      </c>
    </row>
    <row r="1337" spans="1:16">
      <c r="A1337" s="707">
        <v>2024</v>
      </c>
      <c r="B1337" s="707">
        <v>6</v>
      </c>
      <c r="D1337" s="707" t="s">
        <v>16122</v>
      </c>
      <c r="E1337" s="707" t="s">
        <v>113</v>
      </c>
      <c r="F1337" s="707" t="str">
        <f>VLOOKUP(E1337,'HS Code'!$L$4:$O$65,2,0)</f>
        <v>Petroleum</v>
      </c>
      <c r="G1337" s="707" t="s">
        <v>16081</v>
      </c>
      <c r="H1337" s="707" t="s">
        <v>16076</v>
      </c>
      <c r="I1337" s="707" t="s">
        <v>16077</v>
      </c>
      <c r="J1337" s="708">
        <v>36659</v>
      </c>
      <c r="K1337" s="708">
        <v>32400</v>
      </c>
      <c r="L1337" s="708">
        <v>8087739.8499999996</v>
      </c>
      <c r="M1337" s="707" t="s">
        <v>16069</v>
      </c>
      <c r="N1337" s="707" t="s">
        <v>16070</v>
      </c>
      <c r="P1337" s="709">
        <f t="shared" si="17"/>
        <v>220.62085299653563</v>
      </c>
    </row>
    <row r="1338" spans="1:16">
      <c r="A1338" s="707">
        <v>2024</v>
      </c>
      <c r="B1338" s="707">
        <v>6</v>
      </c>
      <c r="D1338" s="707" t="s">
        <v>16085</v>
      </c>
      <c r="E1338" s="707" t="s">
        <v>99</v>
      </c>
      <c r="F1338" s="707" t="str">
        <f>VLOOKUP(E1338,'HS Code'!$L$4:$O$65,2,0)</f>
        <v>Petroleum</v>
      </c>
      <c r="G1338" s="707" t="s">
        <v>16075</v>
      </c>
      <c r="H1338" s="707" t="s">
        <v>16076</v>
      </c>
      <c r="I1338" s="707" t="s">
        <v>16077</v>
      </c>
      <c r="J1338" s="708">
        <v>9</v>
      </c>
      <c r="K1338" s="708">
        <v>9</v>
      </c>
      <c r="L1338" s="708">
        <v>6236.75</v>
      </c>
      <c r="M1338" s="707" t="s">
        <v>16069</v>
      </c>
      <c r="N1338" s="707" t="s">
        <v>16070</v>
      </c>
      <c r="P1338" s="709">
        <f t="shared" si="17"/>
        <v>692.97222222222217</v>
      </c>
    </row>
    <row r="1339" spans="1:16">
      <c r="A1339" s="707">
        <v>2024</v>
      </c>
      <c r="B1339" s="707">
        <v>6</v>
      </c>
      <c r="D1339" s="707" t="s">
        <v>16122</v>
      </c>
      <c r="E1339" s="707" t="s">
        <v>99</v>
      </c>
      <c r="F1339" s="707" t="str">
        <f>VLOOKUP(E1339,'HS Code'!$L$4:$O$65,2,0)</f>
        <v>Petroleum</v>
      </c>
      <c r="G1339" s="707" t="s">
        <v>16075</v>
      </c>
      <c r="H1339" s="707" t="s">
        <v>16076</v>
      </c>
      <c r="I1339" s="707" t="s">
        <v>16077</v>
      </c>
      <c r="J1339" s="708">
        <v>3</v>
      </c>
      <c r="K1339" s="708">
        <v>9.6</v>
      </c>
      <c r="L1339" s="708">
        <v>23510.74</v>
      </c>
      <c r="M1339" s="707" t="s">
        <v>16069</v>
      </c>
      <c r="N1339" s="707" t="s">
        <v>16070</v>
      </c>
      <c r="P1339" s="709">
        <f t="shared" si="17"/>
        <v>7836.9133333333339</v>
      </c>
    </row>
    <row r="1340" spans="1:16">
      <c r="A1340" s="707">
        <v>2024</v>
      </c>
      <c r="B1340" s="707">
        <v>6</v>
      </c>
      <c r="D1340" s="707" t="s">
        <v>16074</v>
      </c>
      <c r="E1340" s="707" t="s">
        <v>159</v>
      </c>
      <c r="F1340" s="707">
        <f>VLOOKUP(E1340,'HS Code'!$L$4:$O$65,2,0)</f>
        <v>0</v>
      </c>
      <c r="G1340" s="707" t="s">
        <v>16083</v>
      </c>
      <c r="H1340" s="707" t="s">
        <v>16073</v>
      </c>
      <c r="I1340" s="707" t="s">
        <v>10899</v>
      </c>
      <c r="J1340" s="708">
        <v>6</v>
      </c>
      <c r="K1340" s="708">
        <v>6</v>
      </c>
      <c r="L1340" s="708">
        <v>26642.5</v>
      </c>
      <c r="M1340" s="707" t="s">
        <v>16069</v>
      </c>
      <c r="N1340" s="707" t="s">
        <v>16070</v>
      </c>
      <c r="P1340" s="709">
        <f t="shared" si="17"/>
        <v>4440.416666666667</v>
      </c>
    </row>
    <row r="1341" spans="1:16">
      <c r="A1341" s="707">
        <v>2024</v>
      </c>
      <c r="B1341" s="707">
        <v>6</v>
      </c>
      <c r="D1341" s="707" t="s">
        <v>16103</v>
      </c>
      <c r="E1341" s="707" t="s">
        <v>101</v>
      </c>
      <c r="F1341" s="707" t="str">
        <f>VLOOKUP(E1341,'HS Code'!$L$4:$O$65,2,0)</f>
        <v>Petroleum</v>
      </c>
      <c r="G1341" s="707" t="s">
        <v>16078</v>
      </c>
      <c r="H1341" s="707" t="s">
        <v>16076</v>
      </c>
      <c r="I1341" s="707" t="s">
        <v>10899</v>
      </c>
      <c r="J1341" s="708">
        <v>6.3</v>
      </c>
      <c r="K1341" s="708">
        <v>6.3</v>
      </c>
      <c r="L1341" s="708">
        <v>25840.91</v>
      </c>
      <c r="M1341" s="707" t="s">
        <v>16069</v>
      </c>
      <c r="N1341" s="707" t="s">
        <v>16070</v>
      </c>
      <c r="P1341" s="709">
        <f t="shared" si="17"/>
        <v>4101.7317460317463</v>
      </c>
    </row>
    <row r="1342" spans="1:16">
      <c r="A1342" s="707">
        <v>2024</v>
      </c>
      <c r="B1342" s="707">
        <v>6</v>
      </c>
      <c r="D1342" s="707" t="s">
        <v>16137</v>
      </c>
      <c r="E1342" s="707" t="s">
        <v>83</v>
      </c>
      <c r="F1342" s="707" t="str">
        <f>VLOOKUP(E1342,'HS Code'!$L$4:$O$65,2,0)</f>
        <v>Petroleum</v>
      </c>
      <c r="G1342" s="707" t="s">
        <v>16131</v>
      </c>
      <c r="H1342" s="707" t="s">
        <v>16076</v>
      </c>
      <c r="I1342" s="707" t="s">
        <v>16077</v>
      </c>
      <c r="J1342" s="708">
        <v>10</v>
      </c>
      <c r="K1342" s="708">
        <v>10</v>
      </c>
      <c r="L1342" s="708">
        <v>1462.59</v>
      </c>
      <c r="M1342" s="707" t="s">
        <v>16069</v>
      </c>
      <c r="N1342" s="707" t="s">
        <v>16070</v>
      </c>
      <c r="P1342" s="709">
        <f t="shared" si="17"/>
        <v>146.25899999999999</v>
      </c>
    </row>
    <row r="1343" spans="1:16">
      <c r="A1343" s="707">
        <v>2024</v>
      </c>
      <c r="B1343" s="707">
        <v>6</v>
      </c>
      <c r="D1343" s="707" t="s">
        <v>16139</v>
      </c>
      <c r="E1343" s="707" t="s">
        <v>70</v>
      </c>
      <c r="F1343" s="707" t="str">
        <f>VLOOKUP(E1343,'HS Code'!$L$4:$O$65,2,0)</f>
        <v>Petroleum</v>
      </c>
      <c r="G1343" s="707" t="s">
        <v>16115</v>
      </c>
      <c r="H1343" s="707" t="s">
        <v>16116</v>
      </c>
      <c r="I1343" s="707" t="s">
        <v>16077</v>
      </c>
      <c r="J1343" s="708">
        <v>8</v>
      </c>
      <c r="K1343" s="708">
        <v>7</v>
      </c>
      <c r="L1343" s="708">
        <v>5168.43</v>
      </c>
      <c r="M1343" s="707" t="s">
        <v>16069</v>
      </c>
      <c r="N1343" s="707" t="s">
        <v>16070</v>
      </c>
      <c r="P1343" s="709">
        <f t="shared" si="17"/>
        <v>646.05375000000004</v>
      </c>
    </row>
    <row r="1344" spans="1:16">
      <c r="A1344" s="707">
        <v>2024</v>
      </c>
      <c r="B1344" s="707">
        <v>6</v>
      </c>
      <c r="D1344" s="707" t="s">
        <v>16139</v>
      </c>
      <c r="E1344" s="707" t="s">
        <v>89</v>
      </c>
      <c r="F1344" s="707" t="str">
        <f>VLOOKUP(E1344,'HS Code'!$L$4:$O$65,2,0)</f>
        <v>Petroleum</v>
      </c>
      <c r="G1344" s="707" t="s">
        <v>16154</v>
      </c>
      <c r="H1344" s="707" t="s">
        <v>16076</v>
      </c>
      <c r="I1344" s="707" t="s">
        <v>16077</v>
      </c>
      <c r="J1344" s="708">
        <v>4</v>
      </c>
      <c r="K1344" s="708">
        <v>4</v>
      </c>
      <c r="L1344" s="708">
        <v>2934.01</v>
      </c>
      <c r="M1344" s="707" t="s">
        <v>16069</v>
      </c>
      <c r="N1344" s="707" t="s">
        <v>16070</v>
      </c>
      <c r="P1344" s="709">
        <f t="shared" si="17"/>
        <v>733.50250000000005</v>
      </c>
    </row>
    <row r="1345" spans="1:16">
      <c r="A1345" s="707">
        <v>2024</v>
      </c>
      <c r="B1345" s="707">
        <v>6</v>
      </c>
      <c r="D1345" s="707" t="s">
        <v>16122</v>
      </c>
      <c r="E1345" s="707" t="s">
        <v>88</v>
      </c>
      <c r="F1345" s="707" t="str">
        <f>VLOOKUP(E1345,'HS Code'!$L$4:$O$65,2,0)</f>
        <v>Petroleum</v>
      </c>
      <c r="G1345" s="707" t="s">
        <v>16181</v>
      </c>
      <c r="H1345" s="707" t="s">
        <v>16076</v>
      </c>
      <c r="I1345" s="707" t="s">
        <v>16077</v>
      </c>
      <c r="J1345" s="708">
        <v>4</v>
      </c>
      <c r="K1345" s="708">
        <v>4</v>
      </c>
      <c r="L1345" s="708">
        <v>1304.82</v>
      </c>
      <c r="M1345" s="707" t="s">
        <v>16069</v>
      </c>
      <c r="N1345" s="707" t="s">
        <v>16070</v>
      </c>
      <c r="P1345" s="709">
        <f t="shared" si="17"/>
        <v>326.20499999999998</v>
      </c>
    </row>
    <row r="1346" spans="1:16">
      <c r="A1346" s="707">
        <v>2024</v>
      </c>
      <c r="B1346" s="707">
        <v>6</v>
      </c>
      <c r="D1346" s="707" t="s">
        <v>16121</v>
      </c>
      <c r="E1346" s="707" t="s">
        <v>130</v>
      </c>
      <c r="F1346" s="707">
        <f>VLOOKUP(E1346,'HS Code'!$L$4:$O$65,2,0)</f>
        <v>0</v>
      </c>
      <c r="G1346" s="707" t="s">
        <v>16093</v>
      </c>
      <c r="H1346" s="707" t="s">
        <v>16076</v>
      </c>
      <c r="I1346" s="707" t="s">
        <v>10899</v>
      </c>
      <c r="J1346" s="708">
        <v>22000</v>
      </c>
      <c r="K1346" s="708">
        <v>22000</v>
      </c>
      <c r="L1346" s="708">
        <v>2292105.9900000002</v>
      </c>
      <c r="M1346" s="707" t="s">
        <v>16069</v>
      </c>
      <c r="N1346" s="707" t="s">
        <v>16070</v>
      </c>
      <c r="P1346" s="709">
        <f t="shared" si="17"/>
        <v>104.18663590909092</v>
      </c>
    </row>
    <row r="1347" spans="1:16">
      <c r="A1347" s="707">
        <v>2024</v>
      </c>
      <c r="B1347" s="707">
        <v>6</v>
      </c>
      <c r="D1347" s="707" t="s">
        <v>16122</v>
      </c>
      <c r="E1347" s="707" t="s">
        <v>80</v>
      </c>
      <c r="F1347" s="707" t="str">
        <f>VLOOKUP(E1347,'HS Code'!$L$4:$O$65,2,0)</f>
        <v>Petroleum</v>
      </c>
      <c r="G1347" s="707" t="s">
        <v>16090</v>
      </c>
      <c r="H1347" s="707" t="s">
        <v>16076</v>
      </c>
      <c r="I1347" s="707" t="s">
        <v>16077</v>
      </c>
      <c r="J1347" s="708">
        <v>200</v>
      </c>
      <c r="K1347" s="708">
        <v>200</v>
      </c>
      <c r="L1347" s="708">
        <v>2481409.13</v>
      </c>
      <c r="M1347" s="707" t="s">
        <v>16069</v>
      </c>
      <c r="N1347" s="707" t="s">
        <v>16070</v>
      </c>
      <c r="P1347" s="709">
        <f t="shared" si="17"/>
        <v>12407.04565</v>
      </c>
    </row>
    <row r="1348" spans="1:16">
      <c r="A1348" s="707">
        <v>2024</v>
      </c>
      <c r="B1348" s="707">
        <v>6</v>
      </c>
      <c r="D1348" s="707" t="s">
        <v>16122</v>
      </c>
      <c r="E1348" s="707" t="s">
        <v>80</v>
      </c>
      <c r="F1348" s="707" t="str">
        <f>VLOOKUP(E1348,'HS Code'!$L$4:$O$65,2,0)</f>
        <v>Petroleum</v>
      </c>
      <c r="G1348" s="707" t="s">
        <v>16090</v>
      </c>
      <c r="H1348" s="707" t="s">
        <v>16076</v>
      </c>
      <c r="I1348" s="707" t="s">
        <v>16077</v>
      </c>
      <c r="J1348" s="708">
        <v>200</v>
      </c>
      <c r="K1348" s="708">
        <v>200</v>
      </c>
      <c r="L1348" s="708">
        <v>2439567.9300000002</v>
      </c>
      <c r="M1348" s="707" t="s">
        <v>16069</v>
      </c>
      <c r="N1348" s="707" t="s">
        <v>16070</v>
      </c>
      <c r="P1348" s="709">
        <f t="shared" si="17"/>
        <v>12197.839650000002</v>
      </c>
    </row>
    <row r="1349" spans="1:16">
      <c r="A1349" s="707">
        <v>2024</v>
      </c>
      <c r="B1349" s="707">
        <v>6</v>
      </c>
      <c r="D1349" s="707" t="s">
        <v>16156</v>
      </c>
      <c r="E1349" s="707" t="s">
        <v>28</v>
      </c>
      <c r="F1349" s="707" t="str">
        <f>VLOOKUP(E1349,'HS Code'!$L$4:$O$65,2,0)</f>
        <v>Coal and Coke</v>
      </c>
      <c r="G1349" s="707" t="s">
        <v>16143</v>
      </c>
      <c r="H1349" s="707" t="s">
        <v>16126</v>
      </c>
      <c r="I1349" s="707" t="s">
        <v>10899</v>
      </c>
      <c r="J1349" s="708">
        <v>106.5</v>
      </c>
      <c r="K1349" s="708">
        <v>106.5</v>
      </c>
      <c r="L1349" s="708">
        <v>2572.0700000000002</v>
      </c>
      <c r="M1349" s="707" t="s">
        <v>16069</v>
      </c>
      <c r="N1349" s="707" t="s">
        <v>16070</v>
      </c>
      <c r="P1349" s="709">
        <f t="shared" si="17"/>
        <v>24.150892018779345</v>
      </c>
    </row>
    <row r="1350" spans="1:16">
      <c r="A1350" s="707">
        <v>2024</v>
      </c>
      <c r="B1350" s="707">
        <v>6</v>
      </c>
      <c r="D1350" s="707" t="s">
        <v>16104</v>
      </c>
      <c r="E1350" s="707" t="s">
        <v>145</v>
      </c>
      <c r="F1350" s="707">
        <f>VLOOKUP(E1350,'HS Code'!$L$4:$O$65,2,0)</f>
        <v>0</v>
      </c>
      <c r="G1350" s="707" t="s">
        <v>16094</v>
      </c>
      <c r="H1350" s="707" t="s">
        <v>16073</v>
      </c>
      <c r="I1350" s="707" t="s">
        <v>10899</v>
      </c>
      <c r="J1350" s="708">
        <v>428.68</v>
      </c>
      <c r="K1350" s="708">
        <v>428.68</v>
      </c>
      <c r="L1350" s="708">
        <v>126396.45</v>
      </c>
      <c r="M1350" s="707" t="s">
        <v>16069</v>
      </c>
      <c r="N1350" s="707" t="s">
        <v>16070</v>
      </c>
      <c r="P1350" s="709">
        <f t="shared" si="17"/>
        <v>294.85035457684052</v>
      </c>
    </row>
    <row r="1351" spans="1:16">
      <c r="A1351" s="707">
        <v>2024</v>
      </c>
      <c r="B1351" s="707">
        <v>6</v>
      </c>
      <c r="D1351" s="707" t="s">
        <v>16122</v>
      </c>
      <c r="E1351" s="707" t="s">
        <v>101</v>
      </c>
      <c r="F1351" s="707" t="str">
        <f>VLOOKUP(E1351,'HS Code'!$L$4:$O$65,2,0)</f>
        <v>Petroleum</v>
      </c>
      <c r="G1351" s="707" t="s">
        <v>16078</v>
      </c>
      <c r="H1351" s="707" t="s">
        <v>16076</v>
      </c>
      <c r="I1351" s="707" t="s">
        <v>10899</v>
      </c>
      <c r="J1351" s="708">
        <v>3</v>
      </c>
      <c r="K1351" s="708">
        <v>3</v>
      </c>
      <c r="L1351" s="708">
        <v>61059.86</v>
      </c>
      <c r="M1351" s="707" t="s">
        <v>16069</v>
      </c>
      <c r="N1351" s="707" t="s">
        <v>16070</v>
      </c>
      <c r="P1351" s="709">
        <f t="shared" si="17"/>
        <v>20353.286666666667</v>
      </c>
    </row>
    <row r="1352" spans="1:16">
      <c r="A1352" s="707">
        <v>2024</v>
      </c>
      <c r="B1352" s="707">
        <v>6</v>
      </c>
      <c r="D1352" s="707" t="s">
        <v>16170</v>
      </c>
      <c r="E1352" s="707" t="s">
        <v>28</v>
      </c>
      <c r="F1352" s="707" t="str">
        <f>VLOOKUP(E1352,'HS Code'!$L$4:$O$65,2,0)</f>
        <v>Coal and Coke</v>
      </c>
      <c r="G1352" s="707" t="s">
        <v>16143</v>
      </c>
      <c r="H1352" s="707" t="s">
        <v>16126</v>
      </c>
      <c r="I1352" s="707" t="s">
        <v>10899</v>
      </c>
      <c r="J1352" s="708">
        <v>25350</v>
      </c>
      <c r="K1352" s="708">
        <v>25350</v>
      </c>
      <c r="L1352" s="708">
        <v>1082208.8799999999</v>
      </c>
      <c r="M1352" s="707" t="s">
        <v>16069</v>
      </c>
      <c r="N1352" s="707" t="s">
        <v>16070</v>
      </c>
      <c r="P1352" s="709">
        <f t="shared" si="17"/>
        <v>42.690685601577904</v>
      </c>
    </row>
    <row r="1353" spans="1:16">
      <c r="A1353" s="707">
        <v>2024</v>
      </c>
      <c r="B1353" s="707">
        <v>6</v>
      </c>
      <c r="D1353" s="707" t="s">
        <v>16101</v>
      </c>
      <c r="E1353" s="707" t="s">
        <v>28</v>
      </c>
      <c r="F1353" s="707" t="str">
        <f>VLOOKUP(E1353,'HS Code'!$L$4:$O$65,2,0)</f>
        <v>Coal and Coke</v>
      </c>
      <c r="G1353" s="707" t="s">
        <v>16143</v>
      </c>
      <c r="H1353" s="707" t="s">
        <v>16126</v>
      </c>
      <c r="I1353" s="707" t="s">
        <v>10899</v>
      </c>
      <c r="J1353" s="708">
        <v>386087</v>
      </c>
      <c r="K1353" s="708">
        <v>386087</v>
      </c>
      <c r="L1353" s="708">
        <v>23926718.48</v>
      </c>
      <c r="M1353" s="707" t="s">
        <v>16069</v>
      </c>
      <c r="N1353" s="707" t="s">
        <v>16070</v>
      </c>
      <c r="P1353" s="709">
        <f t="shared" si="17"/>
        <v>61.972349444555242</v>
      </c>
    </row>
    <row r="1354" spans="1:16">
      <c r="A1354" s="707">
        <v>2024</v>
      </c>
      <c r="B1354" s="707">
        <v>6</v>
      </c>
      <c r="D1354" s="707" t="s">
        <v>16142</v>
      </c>
      <c r="E1354" s="707" t="s">
        <v>28</v>
      </c>
      <c r="F1354" s="707" t="str">
        <f>VLOOKUP(E1354,'HS Code'!$L$4:$O$65,2,0)</f>
        <v>Coal and Coke</v>
      </c>
      <c r="G1354" s="707" t="s">
        <v>16143</v>
      </c>
      <c r="H1354" s="707" t="s">
        <v>16126</v>
      </c>
      <c r="I1354" s="707" t="s">
        <v>10899</v>
      </c>
      <c r="J1354" s="708">
        <v>150000</v>
      </c>
      <c r="K1354" s="708">
        <v>150000</v>
      </c>
      <c r="L1354" s="708">
        <v>6527670.3899999997</v>
      </c>
      <c r="M1354" s="707" t="s">
        <v>16069</v>
      </c>
      <c r="N1354" s="707" t="s">
        <v>16070</v>
      </c>
      <c r="P1354" s="709">
        <f t="shared" si="17"/>
        <v>43.517802599999996</v>
      </c>
    </row>
    <row r="1355" spans="1:16">
      <c r="A1355" s="707">
        <v>2024</v>
      </c>
      <c r="B1355" s="707">
        <v>6</v>
      </c>
      <c r="D1355" s="707" t="s">
        <v>16112</v>
      </c>
      <c r="E1355" s="707" t="s">
        <v>28</v>
      </c>
      <c r="F1355" s="707" t="str">
        <f>VLOOKUP(E1355,'HS Code'!$L$4:$O$65,2,0)</f>
        <v>Coal and Coke</v>
      </c>
      <c r="G1355" s="707" t="s">
        <v>16143</v>
      </c>
      <c r="H1355" s="707" t="s">
        <v>16126</v>
      </c>
      <c r="I1355" s="707" t="s">
        <v>10899</v>
      </c>
      <c r="J1355" s="708">
        <v>23567</v>
      </c>
      <c r="K1355" s="708">
        <v>23567</v>
      </c>
      <c r="L1355" s="708">
        <v>1885955.1</v>
      </c>
      <c r="M1355" s="707" t="s">
        <v>16069</v>
      </c>
      <c r="N1355" s="707" t="s">
        <v>16070</v>
      </c>
      <c r="P1355" s="709">
        <f t="shared" si="17"/>
        <v>80.025251410871135</v>
      </c>
    </row>
    <row r="1356" spans="1:16">
      <c r="A1356" s="707">
        <v>2024</v>
      </c>
      <c r="B1356" s="707">
        <v>6</v>
      </c>
      <c r="D1356" s="707" t="s">
        <v>16074</v>
      </c>
      <c r="E1356" s="707" t="s">
        <v>68</v>
      </c>
      <c r="F1356" s="707" t="str">
        <f>VLOOKUP(E1356,'HS Code'!$L$4:$O$65,2,0)</f>
        <v>Petroleum</v>
      </c>
      <c r="G1356" s="707" t="s">
        <v>16130</v>
      </c>
      <c r="H1356" s="707" t="s">
        <v>16116</v>
      </c>
      <c r="I1356" s="707" t="s">
        <v>16077</v>
      </c>
      <c r="J1356" s="708">
        <v>1426283</v>
      </c>
      <c r="K1356" s="708">
        <v>1070440</v>
      </c>
      <c r="L1356" s="708">
        <v>1836074275.01</v>
      </c>
      <c r="M1356" s="707" t="s">
        <v>16069</v>
      </c>
      <c r="N1356" s="707" t="s">
        <v>16070</v>
      </c>
      <c r="P1356" s="709">
        <f t="shared" si="17"/>
        <v>1287.3141410295152</v>
      </c>
    </row>
    <row r="1357" spans="1:16">
      <c r="A1357" s="707">
        <v>2024</v>
      </c>
      <c r="B1357" s="707">
        <v>6</v>
      </c>
      <c r="D1357" s="707" t="s">
        <v>16074</v>
      </c>
      <c r="E1357" s="707" t="s">
        <v>87</v>
      </c>
      <c r="F1357" s="707" t="str">
        <f>VLOOKUP(E1357,'HS Code'!$L$4:$O$65,2,0)</f>
        <v>Petroleum</v>
      </c>
      <c r="G1357" s="707" t="s">
        <v>16132</v>
      </c>
      <c r="H1357" s="707" t="s">
        <v>16076</v>
      </c>
      <c r="I1357" s="707" t="s">
        <v>16077</v>
      </c>
      <c r="J1357" s="708">
        <v>4007720</v>
      </c>
      <c r="K1357" s="708">
        <v>3329071</v>
      </c>
      <c r="L1357" s="708">
        <v>334983990.42000002</v>
      </c>
      <c r="M1357" s="707" t="s">
        <v>16069</v>
      </c>
      <c r="N1357" s="707" t="s">
        <v>16070</v>
      </c>
      <c r="P1357" s="709">
        <f t="shared" si="17"/>
        <v>83.584679174193809</v>
      </c>
    </row>
    <row r="1358" spans="1:16">
      <c r="A1358" s="707">
        <v>2024</v>
      </c>
      <c r="B1358" s="707">
        <v>6</v>
      </c>
      <c r="D1358" s="707" t="s">
        <v>16113</v>
      </c>
      <c r="E1358" s="707" t="s">
        <v>83</v>
      </c>
      <c r="F1358" s="707" t="str">
        <f>VLOOKUP(E1358,'HS Code'!$L$4:$O$65,2,0)</f>
        <v>Petroleum</v>
      </c>
      <c r="G1358" s="707" t="s">
        <v>16131</v>
      </c>
      <c r="H1358" s="707" t="s">
        <v>16076</v>
      </c>
      <c r="I1358" s="707" t="s">
        <v>16077</v>
      </c>
      <c r="J1358" s="708">
        <v>63942</v>
      </c>
      <c r="K1358" s="708">
        <v>50000</v>
      </c>
      <c r="L1358" s="708">
        <v>5558384.9500000002</v>
      </c>
      <c r="M1358" s="707" t="s">
        <v>16069</v>
      </c>
      <c r="N1358" s="707" t="s">
        <v>16070</v>
      </c>
      <c r="P1358" s="709">
        <f t="shared" si="17"/>
        <v>86.928543836601918</v>
      </c>
    </row>
    <row r="1359" spans="1:16">
      <c r="A1359" s="707">
        <v>2024</v>
      </c>
      <c r="B1359" s="707">
        <v>6</v>
      </c>
      <c r="D1359" s="707" t="s">
        <v>16136</v>
      </c>
      <c r="E1359" s="707" t="s">
        <v>68</v>
      </c>
      <c r="F1359" s="707" t="str">
        <f>VLOOKUP(E1359,'HS Code'!$L$4:$O$65,2,0)</f>
        <v>Petroleum</v>
      </c>
      <c r="G1359" s="707" t="s">
        <v>16130</v>
      </c>
      <c r="H1359" s="707" t="s">
        <v>16116</v>
      </c>
      <c r="I1359" s="707" t="s">
        <v>16077</v>
      </c>
      <c r="J1359" s="708">
        <v>190566</v>
      </c>
      <c r="K1359" s="708">
        <v>190566</v>
      </c>
      <c r="L1359" s="708">
        <v>30900253.5</v>
      </c>
      <c r="M1359" s="707" t="s">
        <v>16069</v>
      </c>
      <c r="N1359" s="707" t="s">
        <v>16070</v>
      </c>
      <c r="P1359" s="709">
        <f t="shared" si="17"/>
        <v>162.14987720789648</v>
      </c>
    </row>
    <row r="1360" spans="1:16">
      <c r="A1360" s="707">
        <v>2024</v>
      </c>
      <c r="B1360" s="707">
        <v>6</v>
      </c>
      <c r="D1360" s="707" t="s">
        <v>16074</v>
      </c>
      <c r="E1360" s="707" t="s">
        <v>68</v>
      </c>
      <c r="F1360" s="707" t="str">
        <f>VLOOKUP(E1360,'HS Code'!$L$4:$O$65,2,0)</f>
        <v>Petroleum</v>
      </c>
      <c r="G1360" s="707" t="s">
        <v>16130</v>
      </c>
      <c r="H1360" s="707" t="s">
        <v>16116</v>
      </c>
      <c r="I1360" s="707" t="s">
        <v>16077</v>
      </c>
      <c r="J1360" s="708">
        <v>45157830</v>
      </c>
      <c r="K1360" s="708">
        <v>45157830</v>
      </c>
      <c r="L1360" s="708">
        <v>5517312385</v>
      </c>
      <c r="M1360" s="707" t="s">
        <v>16069</v>
      </c>
      <c r="N1360" s="707" t="s">
        <v>16070</v>
      </c>
      <c r="P1360" s="709">
        <f t="shared" si="17"/>
        <v>122.17842143876267</v>
      </c>
    </row>
    <row r="1361" spans="1:16">
      <c r="A1361" s="707">
        <v>2024</v>
      </c>
      <c r="B1361" s="707">
        <v>6</v>
      </c>
      <c r="D1361" s="707" t="s">
        <v>16074</v>
      </c>
      <c r="E1361" s="707" t="s">
        <v>83</v>
      </c>
      <c r="F1361" s="707" t="str">
        <f>VLOOKUP(E1361,'HS Code'!$L$4:$O$65,2,0)</f>
        <v>Petroleum</v>
      </c>
      <c r="G1361" s="707" t="s">
        <v>16131</v>
      </c>
      <c r="H1361" s="707" t="s">
        <v>16076</v>
      </c>
      <c r="I1361" s="707" t="s">
        <v>16077</v>
      </c>
      <c r="J1361" s="708">
        <v>856954</v>
      </c>
      <c r="K1361" s="708">
        <v>670000</v>
      </c>
      <c r="L1361" s="708">
        <v>80100480.700000003</v>
      </c>
      <c r="M1361" s="707" t="s">
        <v>16069</v>
      </c>
      <c r="N1361" s="707" t="s">
        <v>16070</v>
      </c>
      <c r="P1361" s="709">
        <f t="shared" si="17"/>
        <v>93.471155627956691</v>
      </c>
    </row>
    <row r="1362" spans="1:16">
      <c r="A1362" s="707">
        <v>2024</v>
      </c>
      <c r="B1362" s="707">
        <v>6</v>
      </c>
      <c r="D1362" s="707" t="s">
        <v>16074</v>
      </c>
      <c r="E1362" s="707" t="s">
        <v>87</v>
      </c>
      <c r="F1362" s="707" t="str">
        <f>VLOOKUP(E1362,'HS Code'!$L$4:$O$65,2,0)</f>
        <v>Petroleum</v>
      </c>
      <c r="G1362" s="707" t="s">
        <v>16132</v>
      </c>
      <c r="H1362" s="707" t="s">
        <v>16076</v>
      </c>
      <c r="I1362" s="707" t="s">
        <v>16077</v>
      </c>
      <c r="J1362" s="708">
        <v>120233183</v>
      </c>
      <c r="K1362" s="708">
        <v>102864299</v>
      </c>
      <c r="L1362" s="708">
        <v>10267353573.299999</v>
      </c>
      <c r="M1362" s="707" t="s">
        <v>16069</v>
      </c>
      <c r="N1362" s="707" t="s">
        <v>16070</v>
      </c>
      <c r="P1362" s="709">
        <f t="shared" si="17"/>
        <v>85.395340263926968</v>
      </c>
    </row>
    <row r="1363" spans="1:16">
      <c r="A1363" s="707">
        <v>2024</v>
      </c>
      <c r="B1363" s="707">
        <v>6</v>
      </c>
      <c r="D1363" s="707" t="s">
        <v>16074</v>
      </c>
      <c r="E1363" s="707" t="s">
        <v>92</v>
      </c>
      <c r="F1363" s="707" t="str">
        <f>VLOOKUP(E1363,'HS Code'!$L$4:$O$65,2,0)</f>
        <v>Petroleum</v>
      </c>
      <c r="G1363" s="707" t="s">
        <v>16133</v>
      </c>
      <c r="H1363" s="707" t="s">
        <v>16076</v>
      </c>
      <c r="I1363" s="707" t="s">
        <v>16077</v>
      </c>
      <c r="J1363" s="708">
        <v>2056436</v>
      </c>
      <c r="K1363" s="708">
        <v>1980176</v>
      </c>
      <c r="L1363" s="708">
        <v>200090027</v>
      </c>
      <c r="M1363" s="707" t="s">
        <v>16069</v>
      </c>
      <c r="N1363" s="707" t="s">
        <v>16070</v>
      </c>
      <c r="P1363" s="709">
        <f t="shared" si="17"/>
        <v>97.299418508526401</v>
      </c>
    </row>
    <row r="1364" spans="1:16">
      <c r="A1364" s="707">
        <v>2024</v>
      </c>
      <c r="B1364" s="707">
        <v>6</v>
      </c>
      <c r="D1364" s="707" t="s">
        <v>16104</v>
      </c>
      <c r="E1364" s="707" t="s">
        <v>68</v>
      </c>
      <c r="F1364" s="707" t="str">
        <f>VLOOKUP(E1364,'HS Code'!$L$4:$O$65,2,0)</f>
        <v>Petroleum</v>
      </c>
      <c r="G1364" s="707" t="s">
        <v>16130</v>
      </c>
      <c r="H1364" s="707" t="s">
        <v>16116</v>
      </c>
      <c r="I1364" s="707" t="s">
        <v>16077</v>
      </c>
      <c r="J1364" s="708">
        <v>51952605</v>
      </c>
      <c r="K1364" s="708">
        <v>38600722</v>
      </c>
      <c r="L1364" s="708">
        <v>4460760761.3000002</v>
      </c>
      <c r="M1364" s="707" t="s">
        <v>16069</v>
      </c>
      <c r="N1364" s="707" t="s">
        <v>16070</v>
      </c>
      <c r="P1364" s="709">
        <f t="shared" si="17"/>
        <v>85.862119162263383</v>
      </c>
    </row>
    <row r="1365" spans="1:16">
      <c r="A1365" s="707">
        <v>2024</v>
      </c>
      <c r="B1365" s="707">
        <v>6</v>
      </c>
      <c r="D1365" s="707" t="s">
        <v>16110</v>
      </c>
      <c r="E1365" s="707" t="s">
        <v>87</v>
      </c>
      <c r="F1365" s="707" t="str">
        <f>VLOOKUP(E1365,'HS Code'!$L$4:$O$65,2,0)</f>
        <v>Petroleum</v>
      </c>
      <c r="G1365" s="707" t="s">
        <v>16132</v>
      </c>
      <c r="H1365" s="707" t="s">
        <v>16076</v>
      </c>
      <c r="I1365" s="707" t="s">
        <v>16077</v>
      </c>
      <c r="J1365" s="708">
        <v>57414340</v>
      </c>
      <c r="K1365" s="708">
        <v>47629025</v>
      </c>
      <c r="L1365" s="708">
        <v>4857263719</v>
      </c>
      <c r="M1365" s="707" t="s">
        <v>16069</v>
      </c>
      <c r="N1365" s="707" t="s">
        <v>16070</v>
      </c>
      <c r="P1365" s="709">
        <f t="shared" si="17"/>
        <v>84.600183839089681</v>
      </c>
    </row>
    <row r="1366" spans="1:16">
      <c r="A1366" s="707">
        <v>2024</v>
      </c>
      <c r="B1366" s="707">
        <v>6</v>
      </c>
      <c r="D1366" s="707" t="s">
        <v>16113</v>
      </c>
      <c r="E1366" s="707" t="s">
        <v>83</v>
      </c>
      <c r="F1366" s="707" t="str">
        <f>VLOOKUP(E1366,'HS Code'!$L$4:$O$65,2,0)</f>
        <v>Petroleum</v>
      </c>
      <c r="G1366" s="707" t="s">
        <v>16131</v>
      </c>
      <c r="H1366" s="707" t="s">
        <v>16076</v>
      </c>
      <c r="I1366" s="707" t="s">
        <v>16077</v>
      </c>
      <c r="J1366" s="708">
        <v>172550017</v>
      </c>
      <c r="K1366" s="708">
        <v>134622149</v>
      </c>
      <c r="L1366" s="708">
        <v>14780773100.1</v>
      </c>
      <c r="M1366" s="707" t="s">
        <v>16069</v>
      </c>
      <c r="N1366" s="707" t="s">
        <v>16070</v>
      </c>
      <c r="P1366" s="709">
        <f t="shared" si="17"/>
        <v>85.660803499660048</v>
      </c>
    </row>
    <row r="1367" spans="1:16">
      <c r="A1367" s="707">
        <v>2024</v>
      </c>
      <c r="B1367" s="707">
        <v>6</v>
      </c>
      <c r="D1367" s="707" t="s">
        <v>16153</v>
      </c>
      <c r="E1367" s="707" t="s">
        <v>171</v>
      </c>
      <c r="F1367" s="707">
        <f>VLOOKUP(E1367,'HS Code'!$L$4:$O$65,2,0)</f>
        <v>0</v>
      </c>
      <c r="G1367" s="707" t="s">
        <v>16095</v>
      </c>
      <c r="H1367" s="707" t="s">
        <v>16073</v>
      </c>
      <c r="I1367" s="707" t="s">
        <v>10899</v>
      </c>
      <c r="J1367" s="708">
        <v>44540</v>
      </c>
      <c r="K1367" s="708">
        <v>44540</v>
      </c>
      <c r="L1367" s="708">
        <v>1917681.13</v>
      </c>
      <c r="M1367" s="707" t="s">
        <v>16145</v>
      </c>
      <c r="N1367" s="707" t="s">
        <v>16070</v>
      </c>
    </row>
    <row r="1368" spans="1:16">
      <c r="A1368" s="707">
        <v>2024</v>
      </c>
      <c r="B1368" s="707">
        <v>6</v>
      </c>
      <c r="D1368" s="707" t="s">
        <v>16129</v>
      </c>
      <c r="E1368" s="707" t="s">
        <v>171</v>
      </c>
      <c r="F1368" s="707">
        <f>VLOOKUP(E1368,'HS Code'!$L$4:$O$65,2,0)</f>
        <v>0</v>
      </c>
      <c r="G1368" s="707" t="s">
        <v>16095</v>
      </c>
      <c r="H1368" s="707" t="s">
        <v>16073</v>
      </c>
      <c r="I1368" s="707" t="s">
        <v>10899</v>
      </c>
      <c r="J1368" s="708">
        <v>88340</v>
      </c>
      <c r="K1368" s="708">
        <v>88340</v>
      </c>
      <c r="L1368" s="708">
        <v>3803504.86</v>
      </c>
      <c r="M1368" s="707" t="s">
        <v>16145</v>
      </c>
      <c r="N1368" s="707" t="s">
        <v>16070</v>
      </c>
    </row>
    <row r="1369" spans="1:16">
      <c r="A1369" s="707">
        <v>2024</v>
      </c>
      <c r="B1369" s="707">
        <v>6</v>
      </c>
      <c r="D1369" s="707" t="s">
        <v>16146</v>
      </c>
      <c r="E1369" s="707" t="s">
        <v>83</v>
      </c>
      <c r="F1369" s="707" t="str">
        <f>VLOOKUP(E1369,'HS Code'!$L$4:$O$65,2,0)</f>
        <v>Petroleum</v>
      </c>
      <c r="G1369" s="707" t="s">
        <v>16131</v>
      </c>
      <c r="H1369" s="707" t="s">
        <v>16076</v>
      </c>
      <c r="I1369" s="707" t="s">
        <v>16077</v>
      </c>
      <c r="J1369" s="708">
        <v>36891168</v>
      </c>
      <c r="K1369" s="708">
        <v>29340221</v>
      </c>
      <c r="L1369" s="708">
        <v>4099323875.0999999</v>
      </c>
      <c r="M1369" s="707" t="s">
        <v>16145</v>
      </c>
      <c r="N1369" s="707" t="s">
        <v>16070</v>
      </c>
    </row>
    <row r="1370" spans="1:16">
      <c r="A1370" s="707">
        <v>2024</v>
      </c>
      <c r="B1370" s="707">
        <v>6</v>
      </c>
      <c r="D1370" s="707" t="s">
        <v>16146</v>
      </c>
      <c r="E1370" s="707" t="s">
        <v>83</v>
      </c>
      <c r="F1370" s="707" t="str">
        <f>VLOOKUP(E1370,'HS Code'!$L$4:$O$65,2,0)</f>
        <v>Petroleum</v>
      </c>
      <c r="G1370" s="707" t="s">
        <v>16131</v>
      </c>
      <c r="H1370" s="707" t="s">
        <v>16076</v>
      </c>
      <c r="I1370" s="707" t="s">
        <v>16077</v>
      </c>
      <c r="J1370" s="708">
        <v>66398935</v>
      </c>
      <c r="K1370" s="708">
        <v>55128179</v>
      </c>
      <c r="L1370" s="708">
        <v>7356545965.7200003</v>
      </c>
      <c r="M1370" s="707" t="s">
        <v>16145</v>
      </c>
      <c r="N1370" s="707" t="s">
        <v>16070</v>
      </c>
    </row>
    <row r="1371" spans="1:16">
      <c r="A1371" s="707">
        <v>2024</v>
      </c>
      <c r="B1371" s="707">
        <v>6</v>
      </c>
      <c r="D1371" s="707" t="s">
        <v>16146</v>
      </c>
      <c r="E1371" s="707" t="s">
        <v>92</v>
      </c>
      <c r="F1371" s="707" t="str">
        <f>VLOOKUP(E1371,'HS Code'!$L$4:$O$65,2,0)</f>
        <v>Petroleum</v>
      </c>
      <c r="G1371" s="707" t="s">
        <v>16133</v>
      </c>
      <c r="H1371" s="707" t="s">
        <v>16076</v>
      </c>
      <c r="I1371" s="707" t="s">
        <v>16077</v>
      </c>
      <c r="J1371" s="708">
        <v>1006517</v>
      </c>
      <c r="K1371" s="708">
        <v>940435</v>
      </c>
      <c r="L1371" s="708">
        <v>104139198.69</v>
      </c>
      <c r="M1371" s="707" t="s">
        <v>16145</v>
      </c>
      <c r="N1371" s="707" t="s">
        <v>16070</v>
      </c>
    </row>
    <row r="1372" spans="1:16">
      <c r="A1372" s="707">
        <v>2024</v>
      </c>
      <c r="B1372" s="707">
        <v>6</v>
      </c>
      <c r="D1372" s="707" t="s">
        <v>16134</v>
      </c>
      <c r="E1372" s="707" t="s">
        <v>92</v>
      </c>
      <c r="F1372" s="707" t="str">
        <f>VLOOKUP(E1372,'HS Code'!$L$4:$O$65,2,0)</f>
        <v>Petroleum</v>
      </c>
      <c r="G1372" s="707" t="s">
        <v>16133</v>
      </c>
      <c r="H1372" s="707" t="s">
        <v>16076</v>
      </c>
      <c r="I1372" s="707" t="s">
        <v>16077</v>
      </c>
      <c r="J1372" s="708">
        <v>758902</v>
      </c>
      <c r="K1372" s="708">
        <v>696486</v>
      </c>
      <c r="L1372" s="708">
        <v>73985245</v>
      </c>
      <c r="M1372" s="707" t="s">
        <v>16145</v>
      </c>
      <c r="N1372" s="707" t="s">
        <v>16070</v>
      </c>
    </row>
    <row r="1373" spans="1:16">
      <c r="A1373" s="707">
        <v>2024</v>
      </c>
      <c r="B1373" s="707">
        <v>6</v>
      </c>
      <c r="D1373" s="707" t="s">
        <v>16146</v>
      </c>
      <c r="E1373" s="707" t="s">
        <v>83</v>
      </c>
      <c r="F1373" s="707" t="str">
        <f>VLOOKUP(E1373,'HS Code'!$L$4:$O$65,2,0)</f>
        <v>Petroleum</v>
      </c>
      <c r="G1373" s="707" t="s">
        <v>16131</v>
      </c>
      <c r="H1373" s="707" t="s">
        <v>16076</v>
      </c>
      <c r="I1373" s="707" t="s">
        <v>16077</v>
      </c>
      <c r="J1373" s="708">
        <v>290761</v>
      </c>
      <c r="K1373" s="708">
        <v>211866</v>
      </c>
      <c r="L1373" s="708">
        <v>32400512.48</v>
      </c>
      <c r="M1373" s="707" t="s">
        <v>16145</v>
      </c>
      <c r="N1373" s="707" t="s">
        <v>16070</v>
      </c>
    </row>
    <row r="1374" spans="1:16">
      <c r="A1374" s="707">
        <v>2024</v>
      </c>
      <c r="B1374" s="707">
        <v>6</v>
      </c>
      <c r="D1374" s="707" t="s">
        <v>16147</v>
      </c>
      <c r="E1374" s="707" t="s">
        <v>68</v>
      </c>
      <c r="F1374" s="707" t="str">
        <f>VLOOKUP(E1374,'HS Code'!$L$4:$O$65,2,0)</f>
        <v>Petroleum</v>
      </c>
      <c r="G1374" s="707" t="s">
        <v>16130</v>
      </c>
      <c r="H1374" s="707" t="s">
        <v>16116</v>
      </c>
      <c r="I1374" s="707" t="s">
        <v>16077</v>
      </c>
      <c r="J1374" s="708">
        <v>41539</v>
      </c>
      <c r="K1374" s="708">
        <v>30103</v>
      </c>
      <c r="L1374" s="708">
        <v>3853042.43</v>
      </c>
      <c r="M1374" s="707" t="s">
        <v>16145</v>
      </c>
      <c r="N1374" s="707" t="s">
        <v>16070</v>
      </c>
    </row>
    <row r="1375" spans="1:16">
      <c r="A1375" s="707">
        <v>2024</v>
      </c>
      <c r="B1375" s="707">
        <v>6</v>
      </c>
      <c r="D1375" s="707" t="s">
        <v>16146</v>
      </c>
      <c r="E1375" s="707" t="s">
        <v>83</v>
      </c>
      <c r="F1375" s="707" t="str">
        <f>VLOOKUP(E1375,'HS Code'!$L$4:$O$65,2,0)</f>
        <v>Petroleum</v>
      </c>
      <c r="G1375" s="707" t="s">
        <v>16131</v>
      </c>
      <c r="H1375" s="707" t="s">
        <v>16076</v>
      </c>
      <c r="I1375" s="707" t="s">
        <v>16077</v>
      </c>
      <c r="J1375" s="708">
        <v>27720</v>
      </c>
      <c r="K1375" s="708">
        <v>20440</v>
      </c>
      <c r="L1375" s="708">
        <v>5511708.7199999997</v>
      </c>
      <c r="M1375" s="707" t="s">
        <v>16149</v>
      </c>
      <c r="N1375" s="707" t="s">
        <v>16070</v>
      </c>
    </row>
    <row r="1376" spans="1:16">
      <c r="A1376" s="707">
        <v>2024</v>
      </c>
      <c r="B1376" s="707">
        <v>6</v>
      </c>
      <c r="D1376" s="707" t="s">
        <v>16148</v>
      </c>
      <c r="E1376" s="707" t="s">
        <v>113</v>
      </c>
      <c r="F1376" s="707" t="str">
        <f>VLOOKUP(E1376,'HS Code'!$L$4:$O$65,2,0)</f>
        <v>Petroleum</v>
      </c>
      <c r="G1376" s="707" t="s">
        <v>16081</v>
      </c>
      <c r="H1376" s="707" t="s">
        <v>16076</v>
      </c>
      <c r="I1376" s="707" t="s">
        <v>16077</v>
      </c>
      <c r="J1376" s="708">
        <v>400</v>
      </c>
      <c r="K1376" s="708">
        <v>400</v>
      </c>
      <c r="L1376" s="708">
        <v>10284.24</v>
      </c>
      <c r="M1376" s="707" t="s">
        <v>16149</v>
      </c>
      <c r="N1376" s="707" t="s">
        <v>16070</v>
      </c>
    </row>
    <row r="1377" spans="1:16">
      <c r="A1377" s="707">
        <v>2024</v>
      </c>
      <c r="B1377" s="707">
        <v>6</v>
      </c>
      <c r="D1377" s="707" t="s">
        <v>16147</v>
      </c>
      <c r="E1377" s="707" t="s">
        <v>28</v>
      </c>
      <c r="F1377" s="707" t="str">
        <f>VLOOKUP(E1377,'HS Code'!$L$4:$O$65,2,0)</f>
        <v>Coal and Coke</v>
      </c>
      <c r="G1377" s="707" t="s">
        <v>16143</v>
      </c>
      <c r="H1377" s="707" t="s">
        <v>16126</v>
      </c>
      <c r="I1377" s="707" t="s">
        <v>10899</v>
      </c>
      <c r="J1377" s="708">
        <v>400</v>
      </c>
      <c r="K1377" s="708">
        <v>400</v>
      </c>
      <c r="L1377" s="708">
        <v>147000</v>
      </c>
      <c r="M1377" s="707" t="s">
        <v>16149</v>
      </c>
      <c r="N1377" s="707" t="s">
        <v>16070</v>
      </c>
      <c r="P1377" s="709">
        <f>L1377/J1377</f>
        <v>367.5</v>
      </c>
    </row>
    <row r="1378" spans="1:16">
      <c r="A1378" s="707">
        <v>2024</v>
      </c>
      <c r="B1378" s="707">
        <v>6</v>
      </c>
      <c r="D1378" s="707" t="s">
        <v>16147</v>
      </c>
      <c r="E1378" s="707" t="s">
        <v>68</v>
      </c>
      <c r="F1378" s="707" t="str">
        <f>VLOOKUP(E1378,'HS Code'!$L$4:$O$65,2,0)</f>
        <v>Petroleum</v>
      </c>
      <c r="G1378" s="707" t="s">
        <v>16130</v>
      </c>
      <c r="H1378" s="707" t="s">
        <v>16116</v>
      </c>
      <c r="I1378" s="707" t="s">
        <v>16077</v>
      </c>
      <c r="J1378" s="708">
        <v>41547</v>
      </c>
      <c r="K1378" s="708">
        <v>30205</v>
      </c>
      <c r="L1378" s="708">
        <v>6083997.5161199998</v>
      </c>
      <c r="M1378" s="707" t="s">
        <v>16149</v>
      </c>
      <c r="N1378" s="707" t="s">
        <v>16070</v>
      </c>
      <c r="P1378" s="709">
        <f>L1378/J1378</f>
        <v>146.43650603220448</v>
      </c>
    </row>
    <row r="1379" spans="1:16">
      <c r="A1379" s="707">
        <v>2024</v>
      </c>
      <c r="B1379" s="707">
        <v>6</v>
      </c>
      <c r="D1379" s="707" t="s">
        <v>16147</v>
      </c>
      <c r="E1379" s="707" t="s">
        <v>76</v>
      </c>
      <c r="F1379" s="707" t="str">
        <f>VLOOKUP(E1379,'HS Code'!$L$4:$O$65,2,0)</f>
        <v>Petroleum</v>
      </c>
      <c r="G1379" s="707" t="s">
        <v>16099</v>
      </c>
      <c r="H1379" s="707" t="s">
        <v>16076</v>
      </c>
      <c r="I1379" s="707" t="s">
        <v>16077</v>
      </c>
      <c r="J1379" s="708">
        <v>640</v>
      </c>
      <c r="K1379" s="708">
        <v>680</v>
      </c>
      <c r="L1379" s="708">
        <v>136864</v>
      </c>
      <c r="M1379" s="707" t="s">
        <v>16149</v>
      </c>
      <c r="N1379" s="707" t="s">
        <v>16070</v>
      </c>
    </row>
    <row r="1380" spans="1:16">
      <c r="A1380" s="707">
        <v>2024</v>
      </c>
      <c r="B1380" s="707">
        <v>6</v>
      </c>
      <c r="D1380" s="707" t="s">
        <v>16147</v>
      </c>
      <c r="E1380" s="707" t="s">
        <v>99</v>
      </c>
      <c r="F1380" s="707" t="str">
        <f>VLOOKUP(E1380,'HS Code'!$L$4:$O$65,2,0)</f>
        <v>Petroleum</v>
      </c>
      <c r="G1380" s="707" t="s">
        <v>16075</v>
      </c>
      <c r="H1380" s="707" t="s">
        <v>16076</v>
      </c>
      <c r="I1380" s="707" t="s">
        <v>16077</v>
      </c>
      <c r="J1380" s="708">
        <v>63478</v>
      </c>
      <c r="K1380" s="708">
        <v>60886</v>
      </c>
      <c r="L1380" s="708">
        <v>17581156.079700001</v>
      </c>
      <c r="M1380" s="707" t="s">
        <v>16149</v>
      </c>
      <c r="N1380" s="707" t="s">
        <v>16070</v>
      </c>
    </row>
    <row r="1381" spans="1:16">
      <c r="A1381" s="707">
        <v>2024</v>
      </c>
      <c r="B1381" s="707">
        <v>6</v>
      </c>
      <c r="D1381" s="707" t="s">
        <v>16147</v>
      </c>
      <c r="E1381" s="707" t="s">
        <v>109</v>
      </c>
      <c r="F1381" s="707" t="str">
        <f>VLOOKUP(E1381,'HS Code'!$L$4:$O$65,2,0)</f>
        <v>Petroleum</v>
      </c>
      <c r="G1381" s="707" t="s">
        <v>16079</v>
      </c>
      <c r="H1381" s="707" t="s">
        <v>16076</v>
      </c>
      <c r="I1381" s="707" t="s">
        <v>16077</v>
      </c>
      <c r="J1381" s="708">
        <v>1500</v>
      </c>
      <c r="K1381" s="708">
        <v>1500</v>
      </c>
      <c r="L1381" s="708">
        <v>1165775.1000000001</v>
      </c>
      <c r="M1381" s="707" t="s">
        <v>16149</v>
      </c>
      <c r="N1381" s="707" t="s">
        <v>16070</v>
      </c>
    </row>
    <row r="1382" spans="1:16">
      <c r="A1382" s="707">
        <v>2024</v>
      </c>
      <c r="B1382" s="707">
        <v>6</v>
      </c>
      <c r="D1382" s="707" t="s">
        <v>16147</v>
      </c>
      <c r="E1382" s="707" t="s">
        <v>111</v>
      </c>
      <c r="F1382" s="707" t="str">
        <f>VLOOKUP(E1382,'HS Code'!$L$4:$O$65,2,0)</f>
        <v>Petroleum</v>
      </c>
      <c r="G1382" s="707" t="s">
        <v>16080</v>
      </c>
      <c r="H1382" s="707" t="s">
        <v>16076</v>
      </c>
      <c r="I1382" s="707" t="s">
        <v>16077</v>
      </c>
      <c r="J1382" s="708">
        <v>324</v>
      </c>
      <c r="K1382" s="708">
        <v>324</v>
      </c>
      <c r="L1382" s="708">
        <v>67392</v>
      </c>
      <c r="M1382" s="707" t="s">
        <v>16149</v>
      </c>
      <c r="N1382" s="707" t="s">
        <v>16070</v>
      </c>
    </row>
    <row r="1383" spans="1:16">
      <c r="A1383" s="707">
        <v>2024</v>
      </c>
      <c r="B1383" s="707">
        <v>6</v>
      </c>
      <c r="D1383" s="707" t="s">
        <v>16147</v>
      </c>
      <c r="E1383" s="707" t="s">
        <v>145</v>
      </c>
      <c r="F1383" s="707">
        <f>VLOOKUP(E1383,'HS Code'!$L$4:$O$65,2,0)</f>
        <v>0</v>
      </c>
      <c r="G1383" s="707" t="s">
        <v>16094</v>
      </c>
      <c r="H1383" s="707" t="s">
        <v>16073</v>
      </c>
      <c r="I1383" s="707" t="s">
        <v>10899</v>
      </c>
      <c r="J1383" s="708">
        <v>1050</v>
      </c>
      <c r="K1383" s="708">
        <v>1050</v>
      </c>
      <c r="L1383" s="708">
        <v>293793.64</v>
      </c>
      <c r="M1383" s="707" t="s">
        <v>16149</v>
      </c>
      <c r="N1383" s="707" t="s">
        <v>16070</v>
      </c>
    </row>
    <row r="1384" spans="1:16">
      <c r="A1384" s="707">
        <v>2024</v>
      </c>
      <c r="B1384" s="707">
        <v>6</v>
      </c>
      <c r="D1384" s="707" t="s">
        <v>16121</v>
      </c>
      <c r="E1384" s="707" t="s">
        <v>99</v>
      </c>
      <c r="F1384" s="707" t="str">
        <f>VLOOKUP(E1384,'HS Code'!$L$4:$O$65,2,0)</f>
        <v>Petroleum</v>
      </c>
      <c r="G1384" s="707" t="s">
        <v>16075</v>
      </c>
      <c r="H1384" s="707" t="s">
        <v>16076</v>
      </c>
      <c r="I1384" s="707" t="s">
        <v>16077</v>
      </c>
      <c r="J1384" s="708">
        <v>228473</v>
      </c>
      <c r="K1384" s="708">
        <v>225001</v>
      </c>
      <c r="L1384" s="708">
        <v>64598083.265299998</v>
      </c>
      <c r="M1384" s="707" t="s">
        <v>16149</v>
      </c>
      <c r="N1384" s="707" t="s">
        <v>16070</v>
      </c>
    </row>
    <row r="1385" spans="1:16">
      <c r="A1385" s="707">
        <v>2024</v>
      </c>
      <c r="B1385" s="707">
        <v>6</v>
      </c>
      <c r="D1385" s="707" t="s">
        <v>16121</v>
      </c>
      <c r="E1385" s="707" t="s">
        <v>101</v>
      </c>
      <c r="F1385" s="707" t="str">
        <f>VLOOKUP(E1385,'HS Code'!$L$4:$O$65,2,0)</f>
        <v>Petroleum</v>
      </c>
      <c r="G1385" s="707" t="s">
        <v>16078</v>
      </c>
      <c r="H1385" s="707" t="s">
        <v>16076</v>
      </c>
      <c r="I1385" s="707" t="s">
        <v>10899</v>
      </c>
      <c r="J1385" s="708">
        <v>24660</v>
      </c>
      <c r="K1385" s="708">
        <v>24660</v>
      </c>
      <c r="L1385" s="708">
        <v>11227340.369999999</v>
      </c>
      <c r="M1385" s="707" t="s">
        <v>16149</v>
      </c>
      <c r="N1385" s="707" t="s">
        <v>16070</v>
      </c>
    </row>
    <row r="1386" spans="1:16">
      <c r="A1386" s="707">
        <v>2024</v>
      </c>
      <c r="B1386" s="707">
        <v>6</v>
      </c>
      <c r="D1386" s="707" t="s">
        <v>16121</v>
      </c>
      <c r="E1386" s="707" t="s">
        <v>148</v>
      </c>
      <c r="F1386" s="707">
        <f>VLOOKUP(E1386,'HS Code'!$L$4:$O$65,2,0)</f>
        <v>0</v>
      </c>
      <c r="G1386" s="707" t="s">
        <v>16082</v>
      </c>
      <c r="H1386" s="707" t="s">
        <v>16073</v>
      </c>
      <c r="I1386" s="707" t="s">
        <v>10899</v>
      </c>
      <c r="J1386" s="708">
        <v>18000</v>
      </c>
      <c r="K1386" s="708">
        <v>18000</v>
      </c>
      <c r="L1386" s="708">
        <v>8097314</v>
      </c>
      <c r="M1386" s="707" t="s">
        <v>16149</v>
      </c>
      <c r="N1386" s="707" t="s">
        <v>16070</v>
      </c>
    </row>
    <row r="1387" spans="1:16">
      <c r="A1387" s="707">
        <v>2024</v>
      </c>
      <c r="B1387" s="707">
        <v>6</v>
      </c>
      <c r="D1387" s="707" t="s">
        <v>16129</v>
      </c>
      <c r="E1387" s="707" t="s">
        <v>48</v>
      </c>
      <c r="F1387" s="707" t="str">
        <f>VLOOKUP(E1387,'HS Code'!$L$4:$O$65,2,0)</f>
        <v>Oils</v>
      </c>
      <c r="G1387" s="707" t="s">
        <v>16089</v>
      </c>
      <c r="H1387" s="707" t="s">
        <v>16073</v>
      </c>
      <c r="I1387" s="707" t="s">
        <v>10899</v>
      </c>
      <c r="J1387" s="708">
        <v>1620</v>
      </c>
      <c r="K1387" s="708">
        <v>1620</v>
      </c>
      <c r="L1387" s="708">
        <v>477746.15351400001</v>
      </c>
      <c r="M1387" s="707" t="s">
        <v>16149</v>
      </c>
      <c r="N1387" s="707" t="s">
        <v>16070</v>
      </c>
    </row>
    <row r="1388" spans="1:16">
      <c r="A1388" s="707">
        <v>2024</v>
      </c>
      <c r="B1388" s="707">
        <v>6</v>
      </c>
      <c r="D1388" s="707" t="s">
        <v>16129</v>
      </c>
      <c r="E1388" s="707" t="s">
        <v>99</v>
      </c>
      <c r="F1388" s="707" t="str">
        <f>VLOOKUP(E1388,'HS Code'!$L$4:$O$65,2,0)</f>
        <v>Petroleum</v>
      </c>
      <c r="G1388" s="707" t="s">
        <v>16075</v>
      </c>
      <c r="H1388" s="707" t="s">
        <v>16076</v>
      </c>
      <c r="I1388" s="707" t="s">
        <v>16077</v>
      </c>
      <c r="J1388" s="708">
        <v>1822670.68</v>
      </c>
      <c r="K1388" s="708">
        <v>1580979.64</v>
      </c>
      <c r="L1388" s="708">
        <v>511855390.54376298</v>
      </c>
      <c r="M1388" s="707" t="s">
        <v>16149</v>
      </c>
      <c r="N1388" s="707" t="s">
        <v>16070</v>
      </c>
    </row>
    <row r="1389" spans="1:16">
      <c r="A1389" s="707">
        <v>2024</v>
      </c>
      <c r="B1389" s="707">
        <v>6</v>
      </c>
      <c r="D1389" s="707" t="s">
        <v>16129</v>
      </c>
      <c r="E1389" s="707" t="s">
        <v>101</v>
      </c>
      <c r="F1389" s="707" t="str">
        <f>VLOOKUP(E1389,'HS Code'!$L$4:$O$65,2,0)</f>
        <v>Petroleum</v>
      </c>
      <c r="G1389" s="707" t="s">
        <v>16078</v>
      </c>
      <c r="H1389" s="707" t="s">
        <v>16076</v>
      </c>
      <c r="I1389" s="707" t="s">
        <v>10899</v>
      </c>
      <c r="J1389" s="708">
        <v>900</v>
      </c>
      <c r="K1389" s="708">
        <v>900</v>
      </c>
      <c r="L1389" s="708">
        <v>414936.9</v>
      </c>
      <c r="M1389" s="707" t="s">
        <v>16149</v>
      </c>
      <c r="N1389" s="707" t="s">
        <v>16070</v>
      </c>
    </row>
    <row r="1390" spans="1:16">
      <c r="A1390" s="707">
        <v>2024</v>
      </c>
      <c r="B1390" s="707">
        <v>6</v>
      </c>
      <c r="D1390" s="707" t="s">
        <v>16129</v>
      </c>
      <c r="E1390" s="707" t="s">
        <v>109</v>
      </c>
      <c r="F1390" s="707" t="str">
        <f>VLOOKUP(E1390,'HS Code'!$L$4:$O$65,2,0)</f>
        <v>Petroleum</v>
      </c>
      <c r="G1390" s="707" t="s">
        <v>16079</v>
      </c>
      <c r="H1390" s="707" t="s">
        <v>16076</v>
      </c>
      <c r="I1390" s="707" t="s">
        <v>16077</v>
      </c>
      <c r="J1390" s="708">
        <v>11830</v>
      </c>
      <c r="K1390" s="708">
        <v>3442</v>
      </c>
      <c r="L1390" s="708">
        <v>337192.21480000002</v>
      </c>
      <c r="M1390" s="707" t="s">
        <v>16149</v>
      </c>
      <c r="N1390" s="707" t="s">
        <v>16070</v>
      </c>
    </row>
    <row r="1391" spans="1:16">
      <c r="A1391" s="707">
        <v>2024</v>
      </c>
      <c r="B1391" s="707">
        <v>6</v>
      </c>
      <c r="D1391" s="707" t="s">
        <v>16129</v>
      </c>
      <c r="E1391" s="707" t="s">
        <v>121</v>
      </c>
      <c r="F1391" s="707" t="str">
        <f>VLOOKUP(E1391,'HS Code'!$L$4:$O$65,2,0)</f>
        <v>Petroleum</v>
      </c>
      <c r="G1391" s="707" t="s">
        <v>16155</v>
      </c>
      <c r="H1391" s="707" t="s">
        <v>16076</v>
      </c>
      <c r="I1391" s="707" t="s">
        <v>16077</v>
      </c>
      <c r="J1391" s="708">
        <v>536</v>
      </c>
      <c r="K1391" s="708">
        <v>536</v>
      </c>
      <c r="L1391" s="708">
        <v>302228.103</v>
      </c>
      <c r="M1391" s="707" t="s">
        <v>16149</v>
      </c>
      <c r="N1391" s="707" t="s">
        <v>16070</v>
      </c>
    </row>
    <row r="1392" spans="1:16">
      <c r="A1392" s="707">
        <v>2024</v>
      </c>
      <c r="B1392" s="707">
        <v>6</v>
      </c>
      <c r="D1392" s="707" t="s">
        <v>16129</v>
      </c>
      <c r="E1392" s="707" t="s">
        <v>135</v>
      </c>
      <c r="F1392" s="707">
        <f>VLOOKUP(E1392,'HS Code'!$L$4:$O$65,2,0)</f>
        <v>0</v>
      </c>
      <c r="G1392" s="707" t="s">
        <v>16195</v>
      </c>
      <c r="H1392" s="707" t="s">
        <v>16076</v>
      </c>
      <c r="I1392" s="707" t="s">
        <v>10899</v>
      </c>
      <c r="J1392" s="708">
        <v>3320</v>
      </c>
      <c r="K1392" s="708">
        <v>3320</v>
      </c>
      <c r="L1392" s="708">
        <v>265086</v>
      </c>
      <c r="M1392" s="707" t="s">
        <v>16149</v>
      </c>
      <c r="N1392" s="707" t="s">
        <v>16070</v>
      </c>
    </row>
    <row r="1393" spans="1:16">
      <c r="A1393" s="707">
        <v>2024</v>
      </c>
      <c r="B1393" s="707">
        <v>6</v>
      </c>
      <c r="D1393" s="707" t="s">
        <v>16129</v>
      </c>
      <c r="E1393" s="707" t="s">
        <v>171</v>
      </c>
      <c r="F1393" s="707">
        <f>VLOOKUP(E1393,'HS Code'!$L$4:$O$65,2,0)</f>
        <v>0</v>
      </c>
      <c r="G1393" s="707" t="s">
        <v>16095</v>
      </c>
      <c r="H1393" s="707" t="s">
        <v>16073</v>
      </c>
      <c r="I1393" s="707" t="s">
        <v>10899</v>
      </c>
      <c r="J1393" s="708">
        <v>64580</v>
      </c>
      <c r="K1393" s="708">
        <v>64580</v>
      </c>
      <c r="L1393" s="708">
        <v>6137381.5107000005</v>
      </c>
      <c r="M1393" s="707" t="s">
        <v>16149</v>
      </c>
      <c r="N1393" s="707" t="s">
        <v>16070</v>
      </c>
    </row>
    <row r="1394" spans="1:16">
      <c r="A1394" s="707">
        <v>2024</v>
      </c>
      <c r="B1394" s="707">
        <v>6</v>
      </c>
      <c r="D1394" s="707" t="s">
        <v>16148</v>
      </c>
      <c r="E1394" s="707" t="s">
        <v>92</v>
      </c>
      <c r="F1394" s="707" t="str">
        <f>VLOOKUP(E1394,'HS Code'!$L$4:$O$65,2,0)</f>
        <v>Petroleum</v>
      </c>
      <c r="G1394" s="707" t="s">
        <v>16133</v>
      </c>
      <c r="H1394" s="707" t="s">
        <v>16076</v>
      </c>
      <c r="I1394" s="707" t="s">
        <v>16077</v>
      </c>
      <c r="J1394" s="708">
        <v>572000</v>
      </c>
      <c r="K1394" s="708">
        <v>493397</v>
      </c>
      <c r="L1394" s="708">
        <v>55125149.107600003</v>
      </c>
      <c r="M1394" s="707" t="s">
        <v>16149</v>
      </c>
      <c r="N1394" s="707" t="s">
        <v>16070</v>
      </c>
    </row>
    <row r="1395" spans="1:16">
      <c r="A1395" s="707">
        <v>2024</v>
      </c>
      <c r="B1395" s="707">
        <v>6</v>
      </c>
      <c r="D1395" s="707" t="s">
        <v>16148</v>
      </c>
      <c r="E1395" s="707" t="s">
        <v>109</v>
      </c>
      <c r="F1395" s="707" t="str">
        <f>VLOOKUP(E1395,'HS Code'!$L$4:$O$65,2,0)</f>
        <v>Petroleum</v>
      </c>
      <c r="G1395" s="707" t="s">
        <v>16079</v>
      </c>
      <c r="H1395" s="707" t="s">
        <v>16076</v>
      </c>
      <c r="I1395" s="707" t="s">
        <v>16077</v>
      </c>
      <c r="J1395" s="708">
        <v>1080</v>
      </c>
      <c r="K1395" s="708">
        <v>1080</v>
      </c>
      <c r="L1395" s="708">
        <v>435588.90227999998</v>
      </c>
      <c r="M1395" s="707" t="s">
        <v>16149</v>
      </c>
      <c r="N1395" s="707" t="s">
        <v>16070</v>
      </c>
    </row>
    <row r="1396" spans="1:16">
      <c r="A1396" s="707">
        <v>2024</v>
      </c>
      <c r="B1396" s="707">
        <v>6</v>
      </c>
      <c r="D1396" s="707" t="s">
        <v>16147</v>
      </c>
      <c r="E1396" s="707" t="s">
        <v>62</v>
      </c>
      <c r="F1396" s="707" t="str">
        <f>VLOOKUP(E1396,'HS Code'!$L$4:$O$65,2,0)</f>
        <v>Petroleum</v>
      </c>
      <c r="G1396" s="707" t="s">
        <v>16165</v>
      </c>
      <c r="H1396" s="707" t="s">
        <v>16126</v>
      </c>
      <c r="I1396" s="707" t="s">
        <v>10899</v>
      </c>
      <c r="J1396" s="708">
        <v>810</v>
      </c>
      <c r="K1396" s="708">
        <v>810</v>
      </c>
      <c r="L1396" s="708">
        <v>194400</v>
      </c>
      <c r="M1396" s="707" t="s">
        <v>16149</v>
      </c>
      <c r="N1396" s="707" t="s">
        <v>16070</v>
      </c>
    </row>
    <row r="1397" spans="1:16">
      <c r="A1397" s="707">
        <v>2024</v>
      </c>
      <c r="B1397" s="707">
        <v>6</v>
      </c>
      <c r="D1397" s="707" t="s">
        <v>16147</v>
      </c>
      <c r="E1397" s="707" t="s">
        <v>68</v>
      </c>
      <c r="F1397" s="707" t="str">
        <f>VLOOKUP(E1397,'HS Code'!$L$4:$O$65,2,0)</f>
        <v>Petroleum</v>
      </c>
      <c r="G1397" s="707" t="s">
        <v>16130</v>
      </c>
      <c r="H1397" s="707" t="s">
        <v>16116</v>
      </c>
      <c r="I1397" s="707" t="s">
        <v>16077</v>
      </c>
      <c r="J1397" s="708">
        <v>41539</v>
      </c>
      <c r="K1397" s="708">
        <v>30199</v>
      </c>
      <c r="L1397" s="708">
        <v>6077859.8580600005</v>
      </c>
      <c r="M1397" s="707" t="s">
        <v>16149</v>
      </c>
      <c r="N1397" s="707" t="s">
        <v>16070</v>
      </c>
      <c r="P1397" s="709">
        <f>L1397/J1397</f>
        <v>146.3169517335516</v>
      </c>
    </row>
    <row r="1398" spans="1:16">
      <c r="A1398" s="707">
        <v>2024</v>
      </c>
      <c r="B1398" s="707">
        <v>6</v>
      </c>
      <c r="D1398" s="707" t="s">
        <v>16147</v>
      </c>
      <c r="E1398" s="707" t="s">
        <v>76</v>
      </c>
      <c r="F1398" s="707" t="str">
        <f>VLOOKUP(E1398,'HS Code'!$L$4:$O$65,2,0)</f>
        <v>Petroleum</v>
      </c>
      <c r="G1398" s="707" t="s">
        <v>16099</v>
      </c>
      <c r="H1398" s="707" t="s">
        <v>16076</v>
      </c>
      <c r="I1398" s="707" t="s">
        <v>16077</v>
      </c>
      <c r="J1398" s="708">
        <v>18</v>
      </c>
      <c r="K1398" s="708">
        <v>18</v>
      </c>
      <c r="L1398" s="708">
        <v>9134.7180000000008</v>
      </c>
      <c r="M1398" s="707" t="s">
        <v>16149</v>
      </c>
      <c r="N1398" s="707" t="s">
        <v>16070</v>
      </c>
    </row>
    <row r="1399" spans="1:16">
      <c r="A1399" s="707">
        <v>2024</v>
      </c>
      <c r="B1399" s="707">
        <v>6</v>
      </c>
      <c r="D1399" s="707" t="s">
        <v>16147</v>
      </c>
      <c r="E1399" s="707" t="s">
        <v>78</v>
      </c>
      <c r="F1399" s="707" t="str">
        <f>VLOOKUP(E1399,'HS Code'!$L$4:$O$65,2,0)</f>
        <v>Petroleum</v>
      </c>
      <c r="G1399" s="707" t="s">
        <v>16128</v>
      </c>
      <c r="H1399" s="707" t="s">
        <v>16076</v>
      </c>
      <c r="I1399" s="707" t="s">
        <v>16077</v>
      </c>
      <c r="J1399" s="708">
        <v>13</v>
      </c>
      <c r="K1399" s="708">
        <v>37</v>
      </c>
      <c r="L1399" s="708">
        <v>22772.466</v>
      </c>
      <c r="M1399" s="707" t="s">
        <v>16149</v>
      </c>
      <c r="N1399" s="707" t="s">
        <v>16070</v>
      </c>
      <c r="P1399" s="448">
        <f>L1399/J1399</f>
        <v>1751.7281538461539</v>
      </c>
    </row>
    <row r="1400" spans="1:16">
      <c r="A1400" s="707">
        <v>2024</v>
      </c>
      <c r="B1400" s="707">
        <v>6</v>
      </c>
      <c r="D1400" s="707" t="s">
        <v>16147</v>
      </c>
      <c r="E1400" s="707" t="s">
        <v>99</v>
      </c>
      <c r="F1400" s="707" t="str">
        <f>VLOOKUP(E1400,'HS Code'!$L$4:$O$65,2,0)</f>
        <v>Petroleum</v>
      </c>
      <c r="G1400" s="707" t="s">
        <v>16075</v>
      </c>
      <c r="H1400" s="707" t="s">
        <v>16076</v>
      </c>
      <c r="I1400" s="707" t="s">
        <v>16077</v>
      </c>
      <c r="J1400" s="708">
        <v>136167</v>
      </c>
      <c r="K1400" s="708">
        <v>130227</v>
      </c>
      <c r="L1400" s="708">
        <v>39603245.729994997</v>
      </c>
      <c r="M1400" s="707" t="s">
        <v>16149</v>
      </c>
      <c r="N1400" s="707" t="s">
        <v>16070</v>
      </c>
    </row>
    <row r="1401" spans="1:16">
      <c r="A1401" s="707">
        <v>2024</v>
      </c>
      <c r="B1401" s="707">
        <v>6</v>
      </c>
      <c r="D1401" s="707" t="s">
        <v>16147</v>
      </c>
      <c r="E1401" s="707" t="s">
        <v>121</v>
      </c>
      <c r="F1401" s="707" t="str">
        <f>VLOOKUP(E1401,'HS Code'!$L$4:$O$65,2,0)</f>
        <v>Petroleum</v>
      </c>
      <c r="G1401" s="707" t="s">
        <v>16155</v>
      </c>
      <c r="H1401" s="707" t="s">
        <v>16076</v>
      </c>
      <c r="I1401" s="707" t="s">
        <v>16077</v>
      </c>
      <c r="J1401" s="708">
        <v>20</v>
      </c>
      <c r="K1401" s="708">
        <v>20</v>
      </c>
      <c r="L1401" s="708">
        <v>30400</v>
      </c>
      <c r="M1401" s="707" t="s">
        <v>16149</v>
      </c>
      <c r="N1401" s="707" t="s">
        <v>16070</v>
      </c>
    </row>
    <row r="1402" spans="1:16">
      <c r="A1402" s="707">
        <v>2024</v>
      </c>
      <c r="B1402" s="707">
        <v>6</v>
      </c>
      <c r="D1402" s="707" t="s">
        <v>16129</v>
      </c>
      <c r="E1402" s="707" t="s">
        <v>99</v>
      </c>
      <c r="F1402" s="707" t="str">
        <f>VLOOKUP(E1402,'HS Code'!$L$4:$O$65,2,0)</f>
        <v>Petroleum</v>
      </c>
      <c r="G1402" s="707" t="s">
        <v>16075</v>
      </c>
      <c r="H1402" s="707" t="s">
        <v>16076</v>
      </c>
      <c r="I1402" s="707" t="s">
        <v>16077</v>
      </c>
      <c r="J1402" s="708">
        <v>103930</v>
      </c>
      <c r="K1402" s="708">
        <v>93861</v>
      </c>
      <c r="L1402" s="708">
        <v>29961568.255796101</v>
      </c>
      <c r="M1402" s="707" t="s">
        <v>16149</v>
      </c>
      <c r="N1402" s="707" t="s">
        <v>16070</v>
      </c>
    </row>
    <row r="1403" spans="1:16">
      <c r="A1403" s="707">
        <v>2024</v>
      </c>
      <c r="B1403" s="707">
        <v>6</v>
      </c>
      <c r="D1403" s="707" t="s">
        <v>16129</v>
      </c>
      <c r="E1403" s="707" t="s">
        <v>165</v>
      </c>
      <c r="F1403" s="707">
        <f>VLOOKUP(E1403,'HS Code'!$L$4:$O$65,2,0)</f>
        <v>0</v>
      </c>
      <c r="G1403" s="707" t="s">
        <v>16166</v>
      </c>
      <c r="H1403" s="707" t="s">
        <v>16068</v>
      </c>
      <c r="I1403" s="707" t="s">
        <v>10899</v>
      </c>
      <c r="J1403" s="708">
        <v>10807.5</v>
      </c>
      <c r="K1403" s="708">
        <v>10807.5</v>
      </c>
      <c r="L1403" s="708">
        <v>2645000</v>
      </c>
      <c r="M1403" s="707" t="s">
        <v>16149</v>
      </c>
      <c r="N1403" s="707" t="s">
        <v>16070</v>
      </c>
    </row>
    <row r="1404" spans="1:16">
      <c r="A1404" s="707">
        <v>2024</v>
      </c>
      <c r="B1404" s="707">
        <v>6</v>
      </c>
      <c r="D1404" s="707" t="s">
        <v>16129</v>
      </c>
      <c r="E1404" s="707" t="s">
        <v>171</v>
      </c>
      <c r="F1404" s="707">
        <f>VLOOKUP(E1404,'HS Code'!$L$4:$O$65,2,0)</f>
        <v>0</v>
      </c>
      <c r="G1404" s="707" t="s">
        <v>16095</v>
      </c>
      <c r="H1404" s="707" t="s">
        <v>16073</v>
      </c>
      <c r="I1404" s="707" t="s">
        <v>10899</v>
      </c>
      <c r="J1404" s="708">
        <v>50500</v>
      </c>
      <c r="K1404" s="708">
        <v>50500</v>
      </c>
      <c r="L1404" s="708">
        <v>7486317.4499481497</v>
      </c>
      <c r="M1404" s="707" t="s">
        <v>16149</v>
      </c>
      <c r="N1404" s="707" t="s">
        <v>16070</v>
      </c>
    </row>
    <row r="1405" spans="1:16">
      <c r="A1405" s="707">
        <v>2024</v>
      </c>
      <c r="B1405" s="707">
        <v>6</v>
      </c>
      <c r="D1405" s="707" t="s">
        <v>16177</v>
      </c>
      <c r="E1405" s="707" t="s">
        <v>99</v>
      </c>
      <c r="F1405" s="707" t="str">
        <f>VLOOKUP(E1405,'HS Code'!$L$4:$O$65,2,0)</f>
        <v>Petroleum</v>
      </c>
      <c r="G1405" s="707" t="s">
        <v>16075</v>
      </c>
      <c r="H1405" s="707" t="s">
        <v>16076</v>
      </c>
      <c r="I1405" s="707" t="s">
        <v>16077</v>
      </c>
      <c r="J1405" s="708">
        <v>40</v>
      </c>
      <c r="K1405" s="708">
        <v>40</v>
      </c>
      <c r="L1405" s="708">
        <v>26008.66</v>
      </c>
      <c r="M1405" s="707" t="s">
        <v>16149</v>
      </c>
      <c r="N1405" s="707" t="s">
        <v>16070</v>
      </c>
    </row>
    <row r="1406" spans="1:16">
      <c r="A1406" s="707">
        <v>2024</v>
      </c>
      <c r="B1406" s="707">
        <v>6</v>
      </c>
      <c r="D1406" s="707" t="s">
        <v>16156</v>
      </c>
      <c r="E1406" s="707" t="s">
        <v>121</v>
      </c>
      <c r="F1406" s="707" t="str">
        <f>VLOOKUP(E1406,'HS Code'!$L$4:$O$65,2,0)</f>
        <v>Petroleum</v>
      </c>
      <c r="G1406" s="707" t="s">
        <v>16155</v>
      </c>
      <c r="H1406" s="707" t="s">
        <v>16076</v>
      </c>
      <c r="I1406" s="707" t="s">
        <v>16077</v>
      </c>
      <c r="J1406" s="708">
        <v>24</v>
      </c>
      <c r="K1406" s="708">
        <v>24</v>
      </c>
      <c r="L1406" s="708">
        <v>13004.33</v>
      </c>
      <c r="M1406" s="707" t="s">
        <v>16149</v>
      </c>
      <c r="N1406" s="707" t="s">
        <v>16070</v>
      </c>
    </row>
    <row r="1407" spans="1:16">
      <c r="A1407" s="707">
        <v>2024</v>
      </c>
      <c r="B1407" s="707">
        <v>6</v>
      </c>
      <c r="D1407" s="707" t="s">
        <v>16151</v>
      </c>
      <c r="E1407" s="707" t="s">
        <v>28</v>
      </c>
      <c r="F1407" s="707" t="str">
        <f>VLOOKUP(E1407,'HS Code'!$L$4:$O$65,2,0)</f>
        <v>Coal and Coke</v>
      </c>
      <c r="G1407" s="707" t="s">
        <v>16143</v>
      </c>
      <c r="H1407" s="707" t="s">
        <v>16126</v>
      </c>
      <c r="I1407" s="707" t="s">
        <v>10899</v>
      </c>
      <c r="J1407" s="708">
        <v>25</v>
      </c>
      <c r="K1407" s="708">
        <v>25</v>
      </c>
      <c r="L1407" s="708">
        <v>25000</v>
      </c>
      <c r="M1407" s="707" t="s">
        <v>16149</v>
      </c>
      <c r="N1407" s="707" t="s">
        <v>16070</v>
      </c>
      <c r="P1407" s="709">
        <f>L1407/J1407</f>
        <v>1000</v>
      </c>
    </row>
    <row r="1408" spans="1:16">
      <c r="A1408" s="707">
        <v>2024</v>
      </c>
      <c r="B1408" s="707">
        <v>6</v>
      </c>
      <c r="D1408" s="707" t="s">
        <v>16177</v>
      </c>
      <c r="E1408" s="707" t="s">
        <v>99</v>
      </c>
      <c r="F1408" s="707" t="str">
        <f>VLOOKUP(E1408,'HS Code'!$L$4:$O$65,2,0)</f>
        <v>Petroleum</v>
      </c>
      <c r="G1408" s="707" t="s">
        <v>16075</v>
      </c>
      <c r="H1408" s="707" t="s">
        <v>16076</v>
      </c>
      <c r="I1408" s="707" t="s">
        <v>16077</v>
      </c>
      <c r="J1408" s="708">
        <v>50</v>
      </c>
      <c r="K1408" s="708">
        <v>50</v>
      </c>
      <c r="L1408" s="708">
        <v>260086.61</v>
      </c>
      <c r="M1408" s="707" t="s">
        <v>16149</v>
      </c>
      <c r="N1408" s="707" t="s">
        <v>16070</v>
      </c>
    </row>
    <row r="1409" spans="1:14">
      <c r="A1409" s="707">
        <v>2024</v>
      </c>
      <c r="B1409" s="707">
        <v>6</v>
      </c>
      <c r="D1409" s="707" t="s">
        <v>16146</v>
      </c>
      <c r="E1409" s="707" t="s">
        <v>99</v>
      </c>
      <c r="F1409" s="707" t="str">
        <f>VLOOKUP(E1409,'HS Code'!$L$4:$O$65,2,0)</f>
        <v>Petroleum</v>
      </c>
      <c r="G1409" s="707" t="s">
        <v>16075</v>
      </c>
      <c r="H1409" s="707" t="s">
        <v>16076</v>
      </c>
      <c r="I1409" s="707" t="s">
        <v>16077</v>
      </c>
      <c r="J1409" s="708">
        <v>2146.6999999999998</v>
      </c>
      <c r="K1409" s="708">
        <v>2146.6999999999998</v>
      </c>
      <c r="L1409" s="708">
        <v>1011083</v>
      </c>
      <c r="M1409" s="707" t="s">
        <v>16149</v>
      </c>
      <c r="N1409" s="707" t="s">
        <v>16070</v>
      </c>
    </row>
    <row r="1410" spans="1:14">
      <c r="A1410" s="707">
        <v>2024</v>
      </c>
      <c r="B1410" s="707">
        <v>6</v>
      </c>
      <c r="D1410" s="707" t="s">
        <v>16152</v>
      </c>
      <c r="E1410" s="707" t="s">
        <v>99</v>
      </c>
      <c r="F1410" s="707" t="str">
        <f>VLOOKUP(E1410,'HS Code'!$L$4:$O$65,2,0)</f>
        <v>Petroleum</v>
      </c>
      <c r="G1410" s="707" t="s">
        <v>16075</v>
      </c>
      <c r="H1410" s="707" t="s">
        <v>16076</v>
      </c>
      <c r="I1410" s="707" t="s">
        <v>16077</v>
      </c>
      <c r="J1410" s="708">
        <v>63580.29</v>
      </c>
      <c r="K1410" s="708">
        <v>84654.53</v>
      </c>
      <c r="L1410" s="708">
        <v>26203949.16</v>
      </c>
      <c r="M1410" s="707" t="s">
        <v>16149</v>
      </c>
      <c r="N1410" s="707" t="s">
        <v>16070</v>
      </c>
    </row>
    <row r="1411" spans="1:14">
      <c r="A1411" s="707">
        <v>2024</v>
      </c>
      <c r="B1411" s="707">
        <v>6</v>
      </c>
      <c r="D1411" s="707" t="s">
        <v>16153</v>
      </c>
      <c r="E1411" s="707" t="s">
        <v>86</v>
      </c>
      <c r="F1411" s="707" t="str">
        <f>VLOOKUP(E1411,'HS Code'!$L$4:$O$65,2,0)</f>
        <v>Petroleum</v>
      </c>
      <c r="G1411" s="707" t="s">
        <v>16140</v>
      </c>
      <c r="H1411" s="707" t="s">
        <v>16076</v>
      </c>
      <c r="I1411" s="707" t="s">
        <v>16077</v>
      </c>
      <c r="J1411" s="708">
        <v>750</v>
      </c>
      <c r="K1411" s="708">
        <v>750</v>
      </c>
      <c r="L1411" s="708">
        <v>97674.97</v>
      </c>
      <c r="M1411" s="707" t="s">
        <v>16149</v>
      </c>
      <c r="N1411" s="707" t="s">
        <v>16070</v>
      </c>
    </row>
    <row r="1412" spans="1:14">
      <c r="A1412" s="707">
        <v>2024</v>
      </c>
      <c r="B1412" s="707">
        <v>6</v>
      </c>
      <c r="D1412" s="707" t="s">
        <v>16153</v>
      </c>
      <c r="E1412" s="707" t="s">
        <v>89</v>
      </c>
      <c r="F1412" s="707" t="str">
        <f>VLOOKUP(E1412,'HS Code'!$L$4:$O$65,2,0)</f>
        <v>Petroleum</v>
      </c>
      <c r="G1412" s="707" t="s">
        <v>16154</v>
      </c>
      <c r="H1412" s="707" t="s">
        <v>16076</v>
      </c>
      <c r="I1412" s="707" t="s">
        <v>16077</v>
      </c>
      <c r="J1412" s="708">
        <v>7500</v>
      </c>
      <c r="K1412" s="708">
        <v>11000</v>
      </c>
      <c r="L1412" s="708">
        <v>480888</v>
      </c>
      <c r="M1412" s="707" t="s">
        <v>16149</v>
      </c>
      <c r="N1412" s="707" t="s">
        <v>16070</v>
      </c>
    </row>
    <row r="1413" spans="1:14">
      <c r="A1413" s="707">
        <v>2024</v>
      </c>
      <c r="B1413" s="707">
        <v>6</v>
      </c>
      <c r="D1413" s="707" t="s">
        <v>16153</v>
      </c>
      <c r="E1413" s="707" t="s">
        <v>99</v>
      </c>
      <c r="F1413" s="707" t="str">
        <f>VLOOKUP(E1413,'HS Code'!$L$4:$O$65,2,0)</f>
        <v>Petroleum</v>
      </c>
      <c r="G1413" s="707" t="s">
        <v>16075</v>
      </c>
      <c r="H1413" s="707" t="s">
        <v>16076</v>
      </c>
      <c r="I1413" s="707" t="s">
        <v>16077</v>
      </c>
      <c r="J1413" s="708">
        <v>158420</v>
      </c>
      <c r="K1413" s="708">
        <v>156402</v>
      </c>
      <c r="L1413" s="708">
        <v>56575176.060000002</v>
      </c>
      <c r="M1413" s="707" t="s">
        <v>16149</v>
      </c>
      <c r="N1413" s="707" t="s">
        <v>16070</v>
      </c>
    </row>
    <row r="1414" spans="1:14">
      <c r="A1414" s="707">
        <v>2024</v>
      </c>
      <c r="B1414" s="707">
        <v>6</v>
      </c>
      <c r="D1414" s="707" t="s">
        <v>16153</v>
      </c>
      <c r="E1414" s="707" t="s">
        <v>113</v>
      </c>
      <c r="F1414" s="707" t="str">
        <f>VLOOKUP(E1414,'HS Code'!$L$4:$O$65,2,0)</f>
        <v>Petroleum</v>
      </c>
      <c r="G1414" s="707" t="s">
        <v>16081</v>
      </c>
      <c r="H1414" s="707" t="s">
        <v>16076</v>
      </c>
      <c r="I1414" s="707" t="s">
        <v>16077</v>
      </c>
      <c r="J1414" s="708">
        <v>14040</v>
      </c>
      <c r="K1414" s="708">
        <v>17000</v>
      </c>
      <c r="L1414" s="708">
        <v>861360</v>
      </c>
      <c r="M1414" s="707" t="s">
        <v>16149</v>
      </c>
      <c r="N1414" s="707" t="s">
        <v>16070</v>
      </c>
    </row>
    <row r="1415" spans="1:14">
      <c r="A1415" s="707">
        <v>2024</v>
      </c>
      <c r="B1415" s="707">
        <v>6</v>
      </c>
      <c r="D1415" s="707" t="s">
        <v>16153</v>
      </c>
      <c r="E1415" s="707" t="s">
        <v>142</v>
      </c>
      <c r="F1415" s="707">
        <f>VLOOKUP(E1415,'HS Code'!$L$4:$O$65,2,0)</f>
        <v>0</v>
      </c>
      <c r="G1415" s="707" t="s">
        <v>16141</v>
      </c>
      <c r="H1415" s="707" t="s">
        <v>16073</v>
      </c>
      <c r="I1415" s="707" t="s">
        <v>10899</v>
      </c>
      <c r="J1415" s="708">
        <v>27697.5</v>
      </c>
      <c r="K1415" s="708">
        <v>27697.5</v>
      </c>
      <c r="L1415" s="708">
        <v>7404340.79</v>
      </c>
      <c r="M1415" s="707" t="s">
        <v>16149</v>
      </c>
      <c r="N1415" s="707" t="s">
        <v>16070</v>
      </c>
    </row>
    <row r="1416" spans="1:14">
      <c r="A1416" s="707">
        <v>2024</v>
      </c>
      <c r="B1416" s="707">
        <v>6</v>
      </c>
      <c r="D1416" s="707" t="s">
        <v>16156</v>
      </c>
      <c r="E1416" s="707" t="s">
        <v>99</v>
      </c>
      <c r="F1416" s="707" t="str">
        <f>VLOOKUP(E1416,'HS Code'!$L$4:$O$65,2,0)</f>
        <v>Petroleum</v>
      </c>
      <c r="G1416" s="707" t="s">
        <v>16075</v>
      </c>
      <c r="H1416" s="707" t="s">
        <v>16076</v>
      </c>
      <c r="I1416" s="707" t="s">
        <v>16077</v>
      </c>
      <c r="J1416" s="708">
        <v>163862.79999999999</v>
      </c>
      <c r="K1416" s="708">
        <v>163862.79999999999</v>
      </c>
      <c r="L1416" s="708">
        <v>58224970.060000002</v>
      </c>
      <c r="M1416" s="707" t="s">
        <v>16149</v>
      </c>
      <c r="N1416" s="707" t="s">
        <v>16070</v>
      </c>
    </row>
    <row r="1417" spans="1:14">
      <c r="A1417" s="707">
        <v>2024</v>
      </c>
      <c r="B1417" s="707">
        <v>6</v>
      </c>
      <c r="D1417" s="707" t="s">
        <v>16156</v>
      </c>
      <c r="E1417" s="707" t="s">
        <v>101</v>
      </c>
      <c r="F1417" s="707" t="str">
        <f>VLOOKUP(E1417,'HS Code'!$L$4:$O$65,2,0)</f>
        <v>Petroleum</v>
      </c>
      <c r="G1417" s="707" t="s">
        <v>16078</v>
      </c>
      <c r="H1417" s="707" t="s">
        <v>16076</v>
      </c>
      <c r="I1417" s="707" t="s">
        <v>10899</v>
      </c>
      <c r="J1417" s="708">
        <v>720</v>
      </c>
      <c r="K1417" s="708">
        <v>720</v>
      </c>
      <c r="L1417" s="708">
        <v>497160.76</v>
      </c>
      <c r="M1417" s="707" t="s">
        <v>16149</v>
      </c>
      <c r="N1417" s="707" t="s">
        <v>16070</v>
      </c>
    </row>
    <row r="1418" spans="1:14">
      <c r="A1418" s="707">
        <v>2024</v>
      </c>
      <c r="B1418" s="707">
        <v>6</v>
      </c>
      <c r="D1418" s="707" t="s">
        <v>16157</v>
      </c>
      <c r="E1418" s="707" t="s">
        <v>99</v>
      </c>
      <c r="F1418" s="707" t="str">
        <f>VLOOKUP(E1418,'HS Code'!$L$4:$O$65,2,0)</f>
        <v>Petroleum</v>
      </c>
      <c r="G1418" s="707" t="s">
        <v>16075</v>
      </c>
      <c r="H1418" s="707" t="s">
        <v>16076</v>
      </c>
      <c r="I1418" s="707" t="s">
        <v>16077</v>
      </c>
      <c r="J1418" s="708">
        <v>14740.36</v>
      </c>
      <c r="K1418" s="708">
        <v>14740.36</v>
      </c>
      <c r="L1418" s="708">
        <v>4777967.96</v>
      </c>
      <c r="M1418" s="707" t="s">
        <v>16149</v>
      </c>
      <c r="N1418" s="707" t="s">
        <v>16070</v>
      </c>
    </row>
    <row r="1419" spans="1:14">
      <c r="A1419" s="707">
        <v>2024</v>
      </c>
      <c r="B1419" s="707">
        <v>6</v>
      </c>
      <c r="D1419" s="707" t="s">
        <v>16159</v>
      </c>
      <c r="E1419" s="707" t="s">
        <v>99</v>
      </c>
      <c r="F1419" s="707" t="str">
        <f>VLOOKUP(E1419,'HS Code'!$L$4:$O$65,2,0)</f>
        <v>Petroleum</v>
      </c>
      <c r="G1419" s="707" t="s">
        <v>16075</v>
      </c>
      <c r="H1419" s="707" t="s">
        <v>16076</v>
      </c>
      <c r="I1419" s="707" t="s">
        <v>16077</v>
      </c>
      <c r="J1419" s="708">
        <v>88912</v>
      </c>
      <c r="K1419" s="708">
        <v>88912</v>
      </c>
      <c r="L1419" s="708">
        <v>27135868.609999999</v>
      </c>
      <c r="M1419" s="707" t="s">
        <v>16149</v>
      </c>
      <c r="N1419" s="707" t="s">
        <v>16070</v>
      </c>
    </row>
    <row r="1420" spans="1:14">
      <c r="A1420" s="707">
        <v>2024</v>
      </c>
      <c r="B1420" s="707">
        <v>6</v>
      </c>
      <c r="D1420" s="707" t="s">
        <v>16178</v>
      </c>
      <c r="E1420" s="707" t="s">
        <v>99</v>
      </c>
      <c r="F1420" s="707" t="str">
        <f>VLOOKUP(E1420,'HS Code'!$L$4:$O$65,2,0)</f>
        <v>Petroleum</v>
      </c>
      <c r="G1420" s="707" t="s">
        <v>16075</v>
      </c>
      <c r="H1420" s="707" t="s">
        <v>16076</v>
      </c>
      <c r="I1420" s="707" t="s">
        <v>16077</v>
      </c>
      <c r="J1420" s="708">
        <v>124807.23</v>
      </c>
      <c r="K1420" s="708">
        <v>124807.23</v>
      </c>
      <c r="L1420" s="708">
        <v>36330486.670000002</v>
      </c>
      <c r="M1420" s="707" t="s">
        <v>16149</v>
      </c>
      <c r="N1420" s="707" t="s">
        <v>16070</v>
      </c>
    </row>
    <row r="1421" spans="1:14">
      <c r="A1421" s="707">
        <v>2024</v>
      </c>
      <c r="B1421" s="707">
        <v>6</v>
      </c>
      <c r="D1421" s="707" t="s">
        <v>16144</v>
      </c>
      <c r="E1421" s="707" t="s">
        <v>76</v>
      </c>
      <c r="F1421" s="707" t="str">
        <f>VLOOKUP(E1421,'HS Code'!$L$4:$O$65,2,0)</f>
        <v>Petroleum</v>
      </c>
      <c r="G1421" s="707" t="s">
        <v>16099</v>
      </c>
      <c r="H1421" s="707" t="s">
        <v>16076</v>
      </c>
      <c r="I1421" s="707" t="s">
        <v>16077</v>
      </c>
      <c r="J1421" s="708">
        <v>750</v>
      </c>
      <c r="K1421" s="708">
        <v>750</v>
      </c>
      <c r="L1421" s="708">
        <v>172689.35</v>
      </c>
      <c r="M1421" s="707" t="s">
        <v>16149</v>
      </c>
      <c r="N1421" s="707" t="s">
        <v>16070</v>
      </c>
    </row>
    <row r="1422" spans="1:14">
      <c r="A1422" s="707">
        <v>2024</v>
      </c>
      <c r="B1422" s="707">
        <v>6</v>
      </c>
      <c r="D1422" s="707" t="s">
        <v>16144</v>
      </c>
      <c r="E1422" s="707" t="s">
        <v>99</v>
      </c>
      <c r="F1422" s="707" t="str">
        <f>VLOOKUP(E1422,'HS Code'!$L$4:$O$65,2,0)</f>
        <v>Petroleum</v>
      </c>
      <c r="G1422" s="707" t="s">
        <v>16075</v>
      </c>
      <c r="H1422" s="707" t="s">
        <v>16076</v>
      </c>
      <c r="I1422" s="707" t="s">
        <v>16077</v>
      </c>
      <c r="J1422" s="708">
        <v>145190</v>
      </c>
      <c r="K1422" s="708">
        <v>144856</v>
      </c>
      <c r="L1422" s="708">
        <v>52922768.909999996</v>
      </c>
      <c r="M1422" s="707" t="s">
        <v>16149</v>
      </c>
      <c r="N1422" s="707" t="s">
        <v>16070</v>
      </c>
    </row>
    <row r="1423" spans="1:14">
      <c r="A1423" s="707">
        <v>2024</v>
      </c>
      <c r="B1423" s="707">
        <v>6</v>
      </c>
      <c r="D1423" s="707" t="s">
        <v>16144</v>
      </c>
      <c r="E1423" s="707" t="s">
        <v>142</v>
      </c>
      <c r="F1423" s="707">
        <f>VLOOKUP(E1423,'HS Code'!$L$4:$O$65,2,0)</f>
        <v>0</v>
      </c>
      <c r="G1423" s="707" t="s">
        <v>16141</v>
      </c>
      <c r="H1423" s="707" t="s">
        <v>16073</v>
      </c>
      <c r="I1423" s="707" t="s">
        <v>10899</v>
      </c>
      <c r="J1423" s="708">
        <v>100</v>
      </c>
      <c r="K1423" s="708">
        <v>100</v>
      </c>
      <c r="L1423" s="708">
        <v>19506.5</v>
      </c>
      <c r="M1423" s="707" t="s">
        <v>16149</v>
      </c>
      <c r="N1423" s="707" t="s">
        <v>16070</v>
      </c>
    </row>
    <row r="1424" spans="1:14">
      <c r="A1424" s="707">
        <v>2024</v>
      </c>
      <c r="B1424" s="707">
        <v>6</v>
      </c>
      <c r="D1424" s="707" t="s">
        <v>16074</v>
      </c>
      <c r="E1424" s="707" t="s">
        <v>88</v>
      </c>
      <c r="F1424" s="707" t="str">
        <f>VLOOKUP(E1424,'HS Code'!$L$4:$O$65,2,0)</f>
        <v>Petroleum</v>
      </c>
      <c r="G1424" s="707" t="s">
        <v>16181</v>
      </c>
      <c r="H1424" s="707" t="s">
        <v>16076</v>
      </c>
      <c r="I1424" s="707" t="s">
        <v>16077</v>
      </c>
      <c r="J1424" s="708">
        <v>4.5</v>
      </c>
      <c r="K1424" s="708">
        <v>4.5</v>
      </c>
      <c r="L1424" s="708">
        <v>3251.08</v>
      </c>
      <c r="M1424" s="707" t="s">
        <v>16149</v>
      </c>
      <c r="N1424" s="707" t="s">
        <v>16070</v>
      </c>
    </row>
    <row r="1425" spans="1:16">
      <c r="A1425" s="707">
        <v>2024</v>
      </c>
      <c r="B1425" s="707">
        <v>6</v>
      </c>
      <c r="D1425" s="707" t="s">
        <v>16162</v>
      </c>
      <c r="E1425" s="707" t="s">
        <v>99</v>
      </c>
      <c r="F1425" s="707" t="str">
        <f>VLOOKUP(E1425,'HS Code'!$L$4:$O$65,2,0)</f>
        <v>Petroleum</v>
      </c>
      <c r="G1425" s="707" t="s">
        <v>16075</v>
      </c>
      <c r="H1425" s="707" t="s">
        <v>16076</v>
      </c>
      <c r="I1425" s="707" t="s">
        <v>16077</v>
      </c>
      <c r="J1425" s="708">
        <v>48998.41</v>
      </c>
      <c r="K1425" s="708">
        <v>108457.56</v>
      </c>
      <c r="L1425" s="708">
        <v>33927539.850000001</v>
      </c>
      <c r="M1425" s="707" t="s">
        <v>16149</v>
      </c>
      <c r="N1425" s="707" t="s">
        <v>16070</v>
      </c>
    </row>
    <row r="1426" spans="1:16">
      <c r="A1426" s="707">
        <v>2024</v>
      </c>
      <c r="B1426" s="707">
        <v>6</v>
      </c>
      <c r="D1426" s="707" t="s">
        <v>16162</v>
      </c>
      <c r="E1426" s="707" t="s">
        <v>145</v>
      </c>
      <c r="F1426" s="707">
        <f>VLOOKUP(E1426,'HS Code'!$L$4:$O$65,2,0)</f>
        <v>0</v>
      </c>
      <c r="G1426" s="707" t="s">
        <v>16094</v>
      </c>
      <c r="H1426" s="707" t="s">
        <v>16073</v>
      </c>
      <c r="I1426" s="707" t="s">
        <v>10899</v>
      </c>
      <c r="J1426" s="708">
        <v>54000</v>
      </c>
      <c r="K1426" s="708">
        <v>54000</v>
      </c>
      <c r="L1426" s="708">
        <v>8337083.7400000002</v>
      </c>
      <c r="M1426" s="707" t="s">
        <v>16149</v>
      </c>
      <c r="N1426" s="707" t="s">
        <v>16070</v>
      </c>
    </row>
    <row r="1427" spans="1:16">
      <c r="A1427" s="707">
        <v>2024</v>
      </c>
      <c r="B1427" s="707">
        <v>6</v>
      </c>
      <c r="D1427" s="707" t="s">
        <v>16163</v>
      </c>
      <c r="E1427" s="707" t="s">
        <v>99</v>
      </c>
      <c r="F1427" s="707" t="str">
        <f>VLOOKUP(E1427,'HS Code'!$L$4:$O$65,2,0)</f>
        <v>Petroleum</v>
      </c>
      <c r="G1427" s="707" t="s">
        <v>16075</v>
      </c>
      <c r="H1427" s="707" t="s">
        <v>16076</v>
      </c>
      <c r="I1427" s="707" t="s">
        <v>16077</v>
      </c>
      <c r="J1427" s="708">
        <v>30856</v>
      </c>
      <c r="K1427" s="708">
        <v>30856</v>
      </c>
      <c r="L1427" s="708">
        <v>8660724.6899999995</v>
      </c>
      <c r="M1427" s="707" t="s">
        <v>16149</v>
      </c>
      <c r="N1427" s="707" t="s">
        <v>16070</v>
      </c>
    </row>
    <row r="1428" spans="1:16">
      <c r="A1428" s="707">
        <v>2024</v>
      </c>
      <c r="B1428" s="707">
        <v>6</v>
      </c>
      <c r="D1428" s="707" t="s">
        <v>16134</v>
      </c>
      <c r="E1428" s="707" t="s">
        <v>99</v>
      </c>
      <c r="F1428" s="707" t="str">
        <f>VLOOKUP(E1428,'HS Code'!$L$4:$O$65,2,0)</f>
        <v>Petroleum</v>
      </c>
      <c r="G1428" s="707" t="s">
        <v>16075</v>
      </c>
      <c r="H1428" s="707" t="s">
        <v>16076</v>
      </c>
      <c r="I1428" s="707" t="s">
        <v>16077</v>
      </c>
      <c r="J1428" s="708">
        <v>3655.8</v>
      </c>
      <c r="K1428" s="708">
        <v>3655.8</v>
      </c>
      <c r="L1428" s="708">
        <v>1683525.8</v>
      </c>
      <c r="M1428" s="707" t="s">
        <v>16149</v>
      </c>
      <c r="N1428" s="707" t="s">
        <v>16070</v>
      </c>
    </row>
    <row r="1429" spans="1:16">
      <c r="A1429" s="707">
        <v>2024</v>
      </c>
      <c r="B1429" s="707">
        <v>6</v>
      </c>
      <c r="D1429" s="707" t="s">
        <v>16146</v>
      </c>
      <c r="E1429" s="707" t="s">
        <v>83</v>
      </c>
      <c r="F1429" s="707" t="str">
        <f>VLOOKUP(E1429,'HS Code'!$L$4:$O$65,2,0)</f>
        <v>Petroleum</v>
      </c>
      <c r="G1429" s="707" t="s">
        <v>16131</v>
      </c>
      <c r="H1429" s="707" t="s">
        <v>16076</v>
      </c>
      <c r="I1429" s="707" t="s">
        <v>16077</v>
      </c>
      <c r="J1429" s="708">
        <v>19783</v>
      </c>
      <c r="K1429" s="708">
        <v>15399</v>
      </c>
      <c r="L1429" s="708">
        <v>1950375.26</v>
      </c>
      <c r="M1429" s="707" t="s">
        <v>16145</v>
      </c>
      <c r="N1429" s="707" t="s">
        <v>16070</v>
      </c>
    </row>
    <row r="1430" spans="1:16">
      <c r="A1430" s="707">
        <v>2024</v>
      </c>
      <c r="B1430" s="707">
        <v>6</v>
      </c>
      <c r="D1430" s="707" t="s">
        <v>16153</v>
      </c>
      <c r="E1430" s="707" t="s">
        <v>109</v>
      </c>
      <c r="F1430" s="707" t="str">
        <f>VLOOKUP(E1430,'HS Code'!$L$4:$O$65,2,0)</f>
        <v>Petroleum</v>
      </c>
      <c r="G1430" s="707" t="s">
        <v>16079</v>
      </c>
      <c r="H1430" s="707" t="s">
        <v>16076</v>
      </c>
      <c r="I1430" s="707" t="s">
        <v>16077</v>
      </c>
      <c r="J1430" s="708">
        <v>266</v>
      </c>
      <c r="K1430" s="708">
        <v>266</v>
      </c>
      <c r="L1430" s="708">
        <v>195914.36</v>
      </c>
      <c r="M1430" s="707" t="s">
        <v>16145</v>
      </c>
      <c r="N1430" s="707" t="s">
        <v>16070</v>
      </c>
    </row>
    <row r="1431" spans="1:16">
      <c r="A1431" s="707">
        <v>2024</v>
      </c>
      <c r="B1431" s="707">
        <v>6</v>
      </c>
      <c r="D1431" s="707" t="s">
        <v>16202</v>
      </c>
      <c r="E1431" s="707" t="s">
        <v>99</v>
      </c>
      <c r="F1431" s="707" t="str">
        <f>VLOOKUP(E1431,'HS Code'!$L$4:$O$65,2,0)</f>
        <v>Petroleum</v>
      </c>
      <c r="G1431" s="707" t="s">
        <v>16075</v>
      </c>
      <c r="H1431" s="707" t="s">
        <v>16076</v>
      </c>
      <c r="I1431" s="707" t="s">
        <v>16077</v>
      </c>
      <c r="J1431" s="708">
        <v>642</v>
      </c>
      <c r="K1431" s="708">
        <v>642</v>
      </c>
      <c r="L1431" s="708">
        <v>529417.42000000004</v>
      </c>
      <c r="M1431" s="707" t="s">
        <v>16145</v>
      </c>
      <c r="N1431" s="707" t="s">
        <v>16070</v>
      </c>
    </row>
    <row r="1432" spans="1:16">
      <c r="A1432" s="707">
        <v>2024</v>
      </c>
      <c r="B1432" s="707">
        <v>6</v>
      </c>
      <c r="D1432" s="707" t="s">
        <v>16202</v>
      </c>
      <c r="E1432" s="707" t="s">
        <v>101</v>
      </c>
      <c r="F1432" s="707" t="str">
        <f>VLOOKUP(E1432,'HS Code'!$L$4:$O$65,2,0)</f>
        <v>Petroleum</v>
      </c>
      <c r="G1432" s="707" t="s">
        <v>16078</v>
      </c>
      <c r="H1432" s="707" t="s">
        <v>16076</v>
      </c>
      <c r="I1432" s="707" t="s">
        <v>10899</v>
      </c>
      <c r="J1432" s="708">
        <v>206.8</v>
      </c>
      <c r="K1432" s="708">
        <v>206.8</v>
      </c>
      <c r="L1432" s="708">
        <v>137703.75</v>
      </c>
      <c r="M1432" s="707" t="s">
        <v>16145</v>
      </c>
      <c r="N1432" s="707" t="s">
        <v>16070</v>
      </c>
    </row>
    <row r="1433" spans="1:16">
      <c r="A1433" s="707">
        <v>2024</v>
      </c>
      <c r="B1433" s="707">
        <v>6</v>
      </c>
      <c r="D1433" s="707" t="s">
        <v>16153</v>
      </c>
      <c r="E1433" s="707" t="s">
        <v>113</v>
      </c>
      <c r="F1433" s="707" t="str">
        <f>VLOOKUP(E1433,'HS Code'!$L$4:$O$65,2,0)</f>
        <v>Petroleum</v>
      </c>
      <c r="G1433" s="707" t="s">
        <v>16081</v>
      </c>
      <c r="H1433" s="707" t="s">
        <v>16076</v>
      </c>
      <c r="I1433" s="707" t="s">
        <v>16077</v>
      </c>
      <c r="J1433" s="708">
        <v>160</v>
      </c>
      <c r="K1433" s="708">
        <v>160</v>
      </c>
      <c r="L1433" s="708">
        <v>602021.64</v>
      </c>
      <c r="M1433" s="707" t="s">
        <v>16145</v>
      </c>
      <c r="N1433" s="707" t="s">
        <v>16070</v>
      </c>
    </row>
    <row r="1434" spans="1:16">
      <c r="A1434" s="707">
        <v>2024</v>
      </c>
      <c r="B1434" s="707">
        <v>6</v>
      </c>
      <c r="D1434" s="707" t="s">
        <v>16205</v>
      </c>
      <c r="E1434" s="707" t="s">
        <v>99</v>
      </c>
      <c r="F1434" s="707" t="str">
        <f>VLOOKUP(E1434,'HS Code'!$L$4:$O$65,2,0)</f>
        <v>Petroleum</v>
      </c>
      <c r="G1434" s="707" t="s">
        <v>16075</v>
      </c>
      <c r="H1434" s="707" t="s">
        <v>16076</v>
      </c>
      <c r="I1434" s="707" t="s">
        <v>16077</v>
      </c>
      <c r="J1434" s="708">
        <v>2200</v>
      </c>
      <c r="K1434" s="708">
        <v>1980</v>
      </c>
      <c r="L1434" s="708">
        <v>137845.9</v>
      </c>
      <c r="M1434" s="707" t="s">
        <v>16145</v>
      </c>
      <c r="N1434" s="707" t="s">
        <v>16070</v>
      </c>
    </row>
    <row r="1435" spans="1:16">
      <c r="A1435" s="707">
        <v>2024</v>
      </c>
      <c r="B1435" s="707">
        <v>6</v>
      </c>
      <c r="D1435" s="707" t="s">
        <v>16147</v>
      </c>
      <c r="E1435" s="707" t="s">
        <v>68</v>
      </c>
      <c r="F1435" s="707" t="str">
        <f>VLOOKUP(E1435,'HS Code'!$L$4:$O$65,2,0)</f>
        <v>Petroleum</v>
      </c>
      <c r="G1435" s="707" t="s">
        <v>16130</v>
      </c>
      <c r="H1435" s="707" t="s">
        <v>16116</v>
      </c>
      <c r="I1435" s="707" t="s">
        <v>16077</v>
      </c>
      <c r="J1435" s="708">
        <v>41547</v>
      </c>
      <c r="K1435" s="708">
        <v>30109</v>
      </c>
      <c r="L1435" s="708">
        <v>3853784.49</v>
      </c>
      <c r="M1435" s="707" t="s">
        <v>16149</v>
      </c>
      <c r="N1435" s="707" t="s">
        <v>16070</v>
      </c>
      <c r="P1435" s="709">
        <f>L1435/J1435</f>
        <v>92.757226514549799</v>
      </c>
    </row>
    <row r="1436" spans="1:16">
      <c r="A1436" s="707">
        <v>2024</v>
      </c>
      <c r="B1436" s="707">
        <v>6</v>
      </c>
      <c r="D1436" s="707" t="s">
        <v>16146</v>
      </c>
      <c r="E1436" s="707" t="s">
        <v>83</v>
      </c>
      <c r="F1436" s="707" t="str">
        <f>VLOOKUP(E1436,'HS Code'!$L$4:$O$65,2,0)</f>
        <v>Petroleum</v>
      </c>
      <c r="G1436" s="707" t="s">
        <v>16131</v>
      </c>
      <c r="H1436" s="707" t="s">
        <v>16076</v>
      </c>
      <c r="I1436" s="707" t="s">
        <v>16077</v>
      </c>
      <c r="J1436" s="708">
        <v>21686</v>
      </c>
      <c r="K1436" s="708">
        <v>21686</v>
      </c>
      <c r="L1436" s="708">
        <v>2592966.81</v>
      </c>
      <c r="M1436" s="707" t="s">
        <v>16149</v>
      </c>
      <c r="N1436" s="707" t="s">
        <v>16070</v>
      </c>
    </row>
    <row r="1437" spans="1:16">
      <c r="A1437" s="707">
        <v>2024</v>
      </c>
      <c r="B1437" s="707">
        <v>6</v>
      </c>
      <c r="D1437" s="707" t="s">
        <v>16103</v>
      </c>
      <c r="E1437" s="707" t="s">
        <v>99</v>
      </c>
      <c r="F1437" s="707" t="str">
        <f>VLOOKUP(E1437,'HS Code'!$L$4:$O$65,2,0)</f>
        <v>Petroleum</v>
      </c>
      <c r="G1437" s="707" t="s">
        <v>16075</v>
      </c>
      <c r="H1437" s="707" t="s">
        <v>16076</v>
      </c>
      <c r="I1437" s="707" t="s">
        <v>16077</v>
      </c>
      <c r="J1437" s="708">
        <v>205</v>
      </c>
      <c r="K1437" s="708">
        <v>205</v>
      </c>
      <c r="L1437" s="708">
        <v>221112.69</v>
      </c>
      <c r="M1437" s="707" t="s">
        <v>16069</v>
      </c>
      <c r="N1437" s="707" t="s">
        <v>16070</v>
      </c>
      <c r="P1437" s="709">
        <f t="shared" ref="P1437:P1500" si="18">L1437/J1437</f>
        <v>1078.598487804878</v>
      </c>
    </row>
    <row r="1438" spans="1:16">
      <c r="A1438" s="707">
        <v>2024</v>
      </c>
      <c r="B1438" s="707">
        <v>7</v>
      </c>
      <c r="D1438" s="707" t="s">
        <v>16066</v>
      </c>
      <c r="E1438" s="707" t="s">
        <v>159</v>
      </c>
      <c r="F1438" s="707">
        <f>VLOOKUP(E1438,'HS Code'!$L$4:$O$65,2,0)</f>
        <v>0</v>
      </c>
      <c r="G1438" s="707" t="s">
        <v>16083</v>
      </c>
      <c r="H1438" s="707" t="s">
        <v>16073</v>
      </c>
      <c r="I1438" s="707" t="s">
        <v>10899</v>
      </c>
      <c r="J1438" s="708">
        <v>602910</v>
      </c>
      <c r="K1438" s="708">
        <v>602910</v>
      </c>
      <c r="L1438" s="708">
        <v>40999312.899999999</v>
      </c>
      <c r="M1438" s="707" t="s">
        <v>16069</v>
      </c>
      <c r="N1438" s="707" t="s">
        <v>16070</v>
      </c>
      <c r="P1438" s="709">
        <f t="shared" si="18"/>
        <v>68.002376639962847</v>
      </c>
    </row>
    <row r="1439" spans="1:16">
      <c r="A1439" s="707">
        <v>2024</v>
      </c>
      <c r="B1439" s="707">
        <v>7</v>
      </c>
      <c r="D1439" s="707" t="s">
        <v>16066</v>
      </c>
      <c r="E1439" s="707" t="s">
        <v>159</v>
      </c>
      <c r="F1439" s="707">
        <f>VLOOKUP(E1439,'HS Code'!$L$4:$O$65,2,0)</f>
        <v>0</v>
      </c>
      <c r="G1439" s="707" t="s">
        <v>16083</v>
      </c>
      <c r="H1439" s="707" t="s">
        <v>16073</v>
      </c>
      <c r="I1439" s="707" t="s">
        <v>10899</v>
      </c>
      <c r="J1439" s="708">
        <v>522650</v>
      </c>
      <c r="K1439" s="708">
        <v>522650</v>
      </c>
      <c r="L1439" s="708">
        <v>64607004.600000001</v>
      </c>
      <c r="M1439" s="707" t="s">
        <v>16069</v>
      </c>
      <c r="N1439" s="707" t="s">
        <v>16070</v>
      </c>
      <c r="P1439" s="709">
        <f t="shared" si="18"/>
        <v>123.61428221563187</v>
      </c>
    </row>
    <row r="1440" spans="1:16">
      <c r="A1440" s="707">
        <v>2024</v>
      </c>
      <c r="B1440" s="707">
        <v>7</v>
      </c>
      <c r="D1440" s="707" t="s">
        <v>16074</v>
      </c>
      <c r="E1440" s="707" t="s">
        <v>87</v>
      </c>
      <c r="F1440" s="707" t="str">
        <f>VLOOKUP(E1440,'HS Code'!$L$4:$O$65,2,0)</f>
        <v>Petroleum</v>
      </c>
      <c r="G1440" s="707" t="s">
        <v>16132</v>
      </c>
      <c r="H1440" s="707" t="s">
        <v>16076</v>
      </c>
      <c r="I1440" s="707" t="s">
        <v>16077</v>
      </c>
      <c r="J1440" s="708">
        <v>5933</v>
      </c>
      <c r="K1440" s="708">
        <v>5000</v>
      </c>
      <c r="L1440" s="708">
        <v>576462.06999999995</v>
      </c>
      <c r="M1440" s="707" t="s">
        <v>16069</v>
      </c>
      <c r="N1440" s="707" t="s">
        <v>16070</v>
      </c>
      <c r="P1440" s="709">
        <f t="shared" si="18"/>
        <v>97.161987190291583</v>
      </c>
    </row>
    <row r="1441" spans="1:16">
      <c r="A1441" s="707">
        <v>2024</v>
      </c>
      <c r="B1441" s="707">
        <v>7</v>
      </c>
      <c r="D1441" s="707" t="s">
        <v>16074</v>
      </c>
      <c r="E1441" s="707" t="s">
        <v>99</v>
      </c>
      <c r="F1441" s="707" t="str">
        <f>VLOOKUP(E1441,'HS Code'!$L$4:$O$65,2,0)</f>
        <v>Petroleum</v>
      </c>
      <c r="G1441" s="707" t="s">
        <v>16075</v>
      </c>
      <c r="H1441" s="707" t="s">
        <v>16076</v>
      </c>
      <c r="I1441" s="707" t="s">
        <v>16077</v>
      </c>
      <c r="J1441" s="708">
        <v>266456.24</v>
      </c>
      <c r="K1441" s="708">
        <v>235963.57199999999</v>
      </c>
      <c r="L1441" s="708">
        <v>39317882.700000003</v>
      </c>
      <c r="M1441" s="707" t="s">
        <v>16069</v>
      </c>
      <c r="N1441" s="707" t="s">
        <v>16070</v>
      </c>
      <c r="P1441" s="709">
        <f t="shared" si="18"/>
        <v>147.55849853619492</v>
      </c>
    </row>
    <row r="1442" spans="1:16">
      <c r="A1442" s="707">
        <v>2024</v>
      </c>
      <c r="B1442" s="707">
        <v>7</v>
      </c>
      <c r="D1442" s="707" t="s">
        <v>16074</v>
      </c>
      <c r="E1442" s="707" t="s">
        <v>101</v>
      </c>
      <c r="F1442" s="707" t="str">
        <f>VLOOKUP(E1442,'HS Code'!$L$4:$O$65,2,0)</f>
        <v>Petroleum</v>
      </c>
      <c r="G1442" s="707" t="s">
        <v>16078</v>
      </c>
      <c r="H1442" s="707" t="s">
        <v>16076</v>
      </c>
      <c r="I1442" s="707" t="s">
        <v>10899</v>
      </c>
      <c r="J1442" s="708">
        <v>15749</v>
      </c>
      <c r="K1442" s="708">
        <v>15749</v>
      </c>
      <c r="L1442" s="708">
        <v>2084744.8</v>
      </c>
      <c r="M1442" s="707" t="s">
        <v>16069</v>
      </c>
      <c r="N1442" s="707" t="s">
        <v>16070</v>
      </c>
      <c r="P1442" s="709">
        <f t="shared" si="18"/>
        <v>132.37315385103815</v>
      </c>
    </row>
    <row r="1443" spans="1:16">
      <c r="A1443" s="707">
        <v>2024</v>
      </c>
      <c r="B1443" s="707">
        <v>7</v>
      </c>
      <c r="D1443" s="707" t="s">
        <v>16074</v>
      </c>
      <c r="E1443" s="707" t="s">
        <v>107</v>
      </c>
      <c r="F1443" s="707" t="str">
        <f>VLOOKUP(E1443,'HS Code'!$L$4:$O$65,2,0)</f>
        <v>Petroleum</v>
      </c>
      <c r="G1443" s="707" t="s">
        <v>16105</v>
      </c>
      <c r="H1443" s="707" t="s">
        <v>16076</v>
      </c>
      <c r="I1443" s="707" t="s">
        <v>16077</v>
      </c>
      <c r="J1443" s="708">
        <v>96000</v>
      </c>
      <c r="K1443" s="708">
        <v>80600</v>
      </c>
      <c r="L1443" s="708">
        <v>10771327</v>
      </c>
      <c r="M1443" s="707" t="s">
        <v>16069</v>
      </c>
      <c r="N1443" s="707" t="s">
        <v>16070</v>
      </c>
      <c r="P1443" s="709">
        <f t="shared" si="18"/>
        <v>112.20132291666667</v>
      </c>
    </row>
    <row r="1444" spans="1:16">
      <c r="A1444" s="707">
        <v>2024</v>
      </c>
      <c r="B1444" s="707">
        <v>7</v>
      </c>
      <c r="D1444" s="707" t="s">
        <v>16074</v>
      </c>
      <c r="E1444" s="707" t="s">
        <v>109</v>
      </c>
      <c r="F1444" s="707" t="str">
        <f>VLOOKUP(E1444,'HS Code'!$L$4:$O$65,2,0)</f>
        <v>Petroleum</v>
      </c>
      <c r="G1444" s="707" t="s">
        <v>16079</v>
      </c>
      <c r="H1444" s="707" t="s">
        <v>16076</v>
      </c>
      <c r="I1444" s="707" t="s">
        <v>16077</v>
      </c>
      <c r="J1444" s="708">
        <v>5290.8</v>
      </c>
      <c r="K1444" s="708">
        <v>5523.8</v>
      </c>
      <c r="L1444" s="708">
        <v>1034329.4</v>
      </c>
      <c r="M1444" s="707" t="s">
        <v>16069</v>
      </c>
      <c r="N1444" s="707" t="s">
        <v>16070</v>
      </c>
      <c r="P1444" s="709">
        <f t="shared" si="18"/>
        <v>195.49584183866332</v>
      </c>
    </row>
    <row r="1445" spans="1:16">
      <c r="A1445" s="707">
        <v>2024</v>
      </c>
      <c r="B1445" s="707">
        <v>7</v>
      </c>
      <c r="D1445" s="707" t="s">
        <v>16074</v>
      </c>
      <c r="E1445" s="707" t="s">
        <v>111</v>
      </c>
      <c r="F1445" s="707" t="str">
        <f>VLOOKUP(E1445,'HS Code'!$L$4:$O$65,2,0)</f>
        <v>Petroleum</v>
      </c>
      <c r="G1445" s="707" t="s">
        <v>16080</v>
      </c>
      <c r="H1445" s="707" t="s">
        <v>16076</v>
      </c>
      <c r="I1445" s="707" t="s">
        <v>16077</v>
      </c>
      <c r="J1445" s="708">
        <v>280577.723</v>
      </c>
      <c r="K1445" s="708">
        <v>472962</v>
      </c>
      <c r="L1445" s="708">
        <v>70062311.379999995</v>
      </c>
      <c r="M1445" s="707" t="s">
        <v>16069</v>
      </c>
      <c r="N1445" s="707" t="s">
        <v>16070</v>
      </c>
      <c r="P1445" s="709">
        <f t="shared" si="18"/>
        <v>249.70732042044548</v>
      </c>
    </row>
    <row r="1446" spans="1:16">
      <c r="A1446" s="707">
        <v>2024</v>
      </c>
      <c r="B1446" s="707">
        <v>7</v>
      </c>
      <c r="D1446" s="707" t="s">
        <v>16074</v>
      </c>
      <c r="E1446" s="707" t="s">
        <v>113</v>
      </c>
      <c r="F1446" s="707" t="str">
        <f>VLOOKUP(E1446,'HS Code'!$L$4:$O$65,2,0)</f>
        <v>Petroleum</v>
      </c>
      <c r="G1446" s="707" t="s">
        <v>16081</v>
      </c>
      <c r="H1446" s="707" t="s">
        <v>16076</v>
      </c>
      <c r="I1446" s="707" t="s">
        <v>16077</v>
      </c>
      <c r="J1446" s="708">
        <v>45211.9</v>
      </c>
      <c r="K1446" s="708">
        <v>79760</v>
      </c>
      <c r="L1446" s="708">
        <v>13862869.41</v>
      </c>
      <c r="M1446" s="707" t="s">
        <v>16069</v>
      </c>
      <c r="N1446" s="707" t="s">
        <v>16070</v>
      </c>
      <c r="P1446" s="709">
        <f t="shared" si="18"/>
        <v>306.61992550633795</v>
      </c>
    </row>
    <row r="1447" spans="1:16">
      <c r="A1447" s="707">
        <v>2024</v>
      </c>
      <c r="B1447" s="707">
        <v>7</v>
      </c>
      <c r="D1447" s="707" t="s">
        <v>16074</v>
      </c>
      <c r="E1447" s="707" t="s">
        <v>141</v>
      </c>
      <c r="F1447" s="707">
        <f>VLOOKUP(E1447,'HS Code'!$L$4:$O$65,2,0)</f>
        <v>0</v>
      </c>
      <c r="G1447" s="707" t="s">
        <v>16197</v>
      </c>
      <c r="H1447" s="707" t="s">
        <v>16126</v>
      </c>
      <c r="I1447" s="707" t="s">
        <v>10899</v>
      </c>
      <c r="J1447" s="708">
        <v>18</v>
      </c>
      <c r="K1447" s="708">
        <v>18</v>
      </c>
      <c r="L1447" s="708">
        <v>241247.29</v>
      </c>
      <c r="M1447" s="707" t="s">
        <v>16069</v>
      </c>
      <c r="N1447" s="707" t="s">
        <v>16070</v>
      </c>
      <c r="P1447" s="709">
        <f t="shared" si="18"/>
        <v>13402.627222222223</v>
      </c>
    </row>
    <row r="1448" spans="1:16">
      <c r="A1448" s="707">
        <v>2024</v>
      </c>
      <c r="B1448" s="707">
        <v>7</v>
      </c>
      <c r="D1448" s="707" t="s">
        <v>16074</v>
      </c>
      <c r="E1448" s="707" t="s">
        <v>145</v>
      </c>
      <c r="F1448" s="707">
        <f>VLOOKUP(E1448,'HS Code'!$L$4:$O$65,2,0)</f>
        <v>0</v>
      </c>
      <c r="G1448" s="707" t="s">
        <v>16094</v>
      </c>
      <c r="H1448" s="707" t="s">
        <v>16073</v>
      </c>
      <c r="I1448" s="707" t="s">
        <v>10899</v>
      </c>
      <c r="J1448" s="708">
        <v>42048</v>
      </c>
      <c r="K1448" s="708">
        <v>42048</v>
      </c>
      <c r="L1448" s="708">
        <v>7439943.46</v>
      </c>
      <c r="M1448" s="707" t="s">
        <v>16069</v>
      </c>
      <c r="N1448" s="707" t="s">
        <v>16070</v>
      </c>
      <c r="P1448" s="709">
        <f t="shared" si="18"/>
        <v>176.93929461567731</v>
      </c>
    </row>
    <row r="1449" spans="1:16">
      <c r="A1449" s="707">
        <v>2024</v>
      </c>
      <c r="B1449" s="707">
        <v>7</v>
      </c>
      <c r="D1449" s="707" t="s">
        <v>16074</v>
      </c>
      <c r="E1449" s="707" t="s">
        <v>171</v>
      </c>
      <c r="F1449" s="707">
        <f>VLOOKUP(E1449,'HS Code'!$L$4:$O$65,2,0)</f>
        <v>0</v>
      </c>
      <c r="G1449" s="707" t="s">
        <v>16095</v>
      </c>
      <c r="H1449" s="707" t="s">
        <v>16073</v>
      </c>
      <c r="I1449" s="707" t="s">
        <v>10899</v>
      </c>
      <c r="J1449" s="708">
        <v>4365</v>
      </c>
      <c r="K1449" s="708">
        <v>4365</v>
      </c>
      <c r="L1449" s="708">
        <v>581758.89</v>
      </c>
      <c r="M1449" s="707" t="s">
        <v>16069</v>
      </c>
      <c r="N1449" s="707" t="s">
        <v>16070</v>
      </c>
      <c r="P1449" s="709">
        <f t="shared" si="18"/>
        <v>133.27809621993129</v>
      </c>
    </row>
    <row r="1450" spans="1:16">
      <c r="A1450" s="707">
        <v>2024</v>
      </c>
      <c r="B1450" s="707">
        <v>7</v>
      </c>
      <c r="D1450" s="707" t="s">
        <v>16085</v>
      </c>
      <c r="E1450" s="707" t="s">
        <v>99</v>
      </c>
      <c r="F1450" s="707" t="str">
        <f>VLOOKUP(E1450,'HS Code'!$L$4:$O$65,2,0)</f>
        <v>Petroleum</v>
      </c>
      <c r="G1450" s="707" t="s">
        <v>16075</v>
      </c>
      <c r="H1450" s="707" t="s">
        <v>16076</v>
      </c>
      <c r="I1450" s="707" t="s">
        <v>16077</v>
      </c>
      <c r="J1450" s="708">
        <v>1796</v>
      </c>
      <c r="K1450" s="708">
        <v>1718.76</v>
      </c>
      <c r="L1450" s="708">
        <v>1904124.93</v>
      </c>
      <c r="M1450" s="707" t="s">
        <v>16069</v>
      </c>
      <c r="N1450" s="707" t="s">
        <v>16070</v>
      </c>
      <c r="P1450" s="709">
        <f t="shared" si="18"/>
        <v>1060.2031904231626</v>
      </c>
    </row>
    <row r="1451" spans="1:16">
      <c r="A1451" s="707">
        <v>2024</v>
      </c>
      <c r="B1451" s="707">
        <v>7</v>
      </c>
      <c r="D1451" s="707" t="s">
        <v>16085</v>
      </c>
      <c r="E1451" s="707" t="s">
        <v>101</v>
      </c>
      <c r="F1451" s="707" t="str">
        <f>VLOOKUP(E1451,'HS Code'!$L$4:$O$65,2,0)</f>
        <v>Petroleum</v>
      </c>
      <c r="G1451" s="707" t="s">
        <v>16078</v>
      </c>
      <c r="H1451" s="707" t="s">
        <v>16076</v>
      </c>
      <c r="I1451" s="707" t="s">
        <v>10899</v>
      </c>
      <c r="J1451" s="708">
        <v>108.3</v>
      </c>
      <c r="K1451" s="708">
        <v>108.3</v>
      </c>
      <c r="L1451" s="708">
        <v>306791.65000000002</v>
      </c>
      <c r="M1451" s="707" t="s">
        <v>16069</v>
      </c>
      <c r="N1451" s="707" t="s">
        <v>16070</v>
      </c>
      <c r="P1451" s="709">
        <f t="shared" si="18"/>
        <v>2832.7945521698989</v>
      </c>
    </row>
    <row r="1452" spans="1:16">
      <c r="A1452" s="707">
        <v>2024</v>
      </c>
      <c r="B1452" s="707">
        <v>7</v>
      </c>
      <c r="D1452" s="707" t="s">
        <v>16169</v>
      </c>
      <c r="E1452" s="707" t="s">
        <v>101</v>
      </c>
      <c r="F1452" s="707" t="str">
        <f>VLOOKUP(E1452,'HS Code'!$L$4:$O$65,2,0)</f>
        <v>Petroleum</v>
      </c>
      <c r="G1452" s="707" t="s">
        <v>16078</v>
      </c>
      <c r="H1452" s="707" t="s">
        <v>16076</v>
      </c>
      <c r="I1452" s="707" t="s">
        <v>10899</v>
      </c>
      <c r="J1452" s="708">
        <v>65</v>
      </c>
      <c r="K1452" s="708">
        <v>65</v>
      </c>
      <c r="L1452" s="708">
        <v>1444558.54</v>
      </c>
      <c r="M1452" s="707" t="s">
        <v>16069</v>
      </c>
      <c r="N1452" s="707" t="s">
        <v>16070</v>
      </c>
      <c r="P1452" s="709">
        <f t="shared" si="18"/>
        <v>22223.977538461539</v>
      </c>
    </row>
    <row r="1453" spans="1:16">
      <c r="A1453" s="707">
        <v>2024</v>
      </c>
      <c r="B1453" s="707">
        <v>7</v>
      </c>
      <c r="D1453" s="707" t="s">
        <v>16086</v>
      </c>
      <c r="E1453" s="707" t="s">
        <v>78</v>
      </c>
      <c r="F1453" s="707" t="str">
        <f>VLOOKUP(E1453,'HS Code'!$L$4:$O$65,2,0)</f>
        <v>Petroleum</v>
      </c>
      <c r="G1453" s="707" t="s">
        <v>16128</v>
      </c>
      <c r="H1453" s="707" t="s">
        <v>16076</v>
      </c>
      <c r="I1453" s="707" t="s">
        <v>16077</v>
      </c>
      <c r="J1453" s="708">
        <v>426</v>
      </c>
      <c r="K1453" s="708">
        <v>8.52</v>
      </c>
      <c r="L1453" s="708">
        <v>20182.3</v>
      </c>
      <c r="M1453" s="707" t="s">
        <v>16069</v>
      </c>
      <c r="N1453" s="707" t="s">
        <v>16070</v>
      </c>
      <c r="P1453" s="709">
        <f t="shared" si="18"/>
        <v>47.376291079812205</v>
      </c>
    </row>
    <row r="1454" spans="1:16">
      <c r="A1454" s="707">
        <v>2024</v>
      </c>
      <c r="B1454" s="707">
        <v>7</v>
      </c>
      <c r="D1454" s="707" t="s">
        <v>16086</v>
      </c>
      <c r="E1454" s="707" t="s">
        <v>101</v>
      </c>
      <c r="F1454" s="707" t="str">
        <f>VLOOKUP(E1454,'HS Code'!$L$4:$O$65,2,0)</f>
        <v>Petroleum</v>
      </c>
      <c r="G1454" s="707" t="s">
        <v>16078</v>
      </c>
      <c r="H1454" s="707" t="s">
        <v>16076</v>
      </c>
      <c r="I1454" s="707" t="s">
        <v>10899</v>
      </c>
      <c r="J1454" s="708">
        <v>2</v>
      </c>
      <c r="K1454" s="708">
        <v>2</v>
      </c>
      <c r="L1454" s="708">
        <v>1701.99</v>
      </c>
      <c r="M1454" s="707" t="s">
        <v>16069</v>
      </c>
      <c r="N1454" s="707" t="s">
        <v>16070</v>
      </c>
      <c r="P1454" s="709">
        <f t="shared" si="18"/>
        <v>850.995</v>
      </c>
    </row>
    <row r="1455" spans="1:16">
      <c r="A1455" s="707">
        <v>2024</v>
      </c>
      <c r="B1455" s="707">
        <v>7</v>
      </c>
      <c r="D1455" s="707" t="s">
        <v>16066</v>
      </c>
      <c r="E1455" s="707" t="s">
        <v>45</v>
      </c>
      <c r="F1455" s="707" t="str">
        <f>VLOOKUP(E1455,'HS Code'!$L$4:$O$65,2,0)</f>
        <v>Oils</v>
      </c>
      <c r="G1455" s="707" t="s">
        <v>16206</v>
      </c>
      <c r="H1455" s="707" t="s">
        <v>16073</v>
      </c>
      <c r="I1455" s="707" t="s">
        <v>10899</v>
      </c>
      <c r="J1455" s="708">
        <v>1389</v>
      </c>
      <c r="K1455" s="708">
        <v>1389</v>
      </c>
      <c r="L1455" s="708">
        <v>6302418.9400000004</v>
      </c>
      <c r="M1455" s="707" t="s">
        <v>16069</v>
      </c>
      <c r="N1455" s="707" t="s">
        <v>16070</v>
      </c>
      <c r="P1455" s="709">
        <f t="shared" si="18"/>
        <v>4537.3786465082794</v>
      </c>
    </row>
    <row r="1456" spans="1:16">
      <c r="A1456" s="707">
        <v>2024</v>
      </c>
      <c r="B1456" s="707">
        <v>7</v>
      </c>
      <c r="D1456" s="707" t="s">
        <v>16066</v>
      </c>
      <c r="E1456" s="707" t="s">
        <v>76</v>
      </c>
      <c r="F1456" s="707" t="str">
        <f>VLOOKUP(E1456,'HS Code'!$L$4:$O$65,2,0)</f>
        <v>Petroleum</v>
      </c>
      <c r="G1456" s="707" t="s">
        <v>16099</v>
      </c>
      <c r="H1456" s="707" t="s">
        <v>16076</v>
      </c>
      <c r="I1456" s="707" t="s">
        <v>16077</v>
      </c>
      <c r="J1456" s="708">
        <v>1</v>
      </c>
      <c r="K1456" s="708">
        <v>100</v>
      </c>
      <c r="L1456" s="708">
        <v>189093.04</v>
      </c>
      <c r="M1456" s="707" t="s">
        <v>16069</v>
      </c>
      <c r="N1456" s="707" t="s">
        <v>16070</v>
      </c>
      <c r="P1456" s="709">
        <f t="shared" si="18"/>
        <v>189093.04</v>
      </c>
    </row>
    <row r="1457" spans="1:16">
      <c r="A1457" s="707">
        <v>2024</v>
      </c>
      <c r="B1457" s="707">
        <v>7</v>
      </c>
      <c r="D1457" s="707" t="s">
        <v>16066</v>
      </c>
      <c r="E1457" s="707" t="s">
        <v>99</v>
      </c>
      <c r="F1457" s="707" t="str">
        <f>VLOOKUP(E1457,'HS Code'!$L$4:$O$65,2,0)</f>
        <v>Petroleum</v>
      </c>
      <c r="G1457" s="707" t="s">
        <v>16075</v>
      </c>
      <c r="H1457" s="707" t="s">
        <v>16076</v>
      </c>
      <c r="I1457" s="707" t="s">
        <v>16077</v>
      </c>
      <c r="J1457" s="708">
        <v>70231.59</v>
      </c>
      <c r="K1457" s="708">
        <v>108465.12</v>
      </c>
      <c r="L1457" s="708">
        <v>19942644.710000001</v>
      </c>
      <c r="M1457" s="707" t="s">
        <v>16069</v>
      </c>
      <c r="N1457" s="707" t="s">
        <v>16070</v>
      </c>
      <c r="P1457" s="709">
        <f t="shared" si="18"/>
        <v>283.95547801210256</v>
      </c>
    </row>
    <row r="1458" spans="1:16">
      <c r="A1458" s="707">
        <v>2024</v>
      </c>
      <c r="B1458" s="707">
        <v>7</v>
      </c>
      <c r="D1458" s="707" t="s">
        <v>16066</v>
      </c>
      <c r="E1458" s="707" t="s">
        <v>101</v>
      </c>
      <c r="F1458" s="707" t="str">
        <f>VLOOKUP(E1458,'HS Code'!$L$4:$O$65,2,0)</f>
        <v>Petroleum</v>
      </c>
      <c r="G1458" s="707" t="s">
        <v>16078</v>
      </c>
      <c r="H1458" s="707" t="s">
        <v>16076</v>
      </c>
      <c r="I1458" s="707" t="s">
        <v>10899</v>
      </c>
      <c r="J1458" s="708">
        <v>31013</v>
      </c>
      <c r="K1458" s="708">
        <v>31013</v>
      </c>
      <c r="L1458" s="708">
        <v>4371449.78</v>
      </c>
      <c r="M1458" s="707" t="s">
        <v>16069</v>
      </c>
      <c r="N1458" s="707" t="s">
        <v>16070</v>
      </c>
      <c r="P1458" s="709">
        <f t="shared" si="18"/>
        <v>140.95539870376939</v>
      </c>
    </row>
    <row r="1459" spans="1:16">
      <c r="A1459" s="707">
        <v>2024</v>
      </c>
      <c r="B1459" s="707">
        <v>7</v>
      </c>
      <c r="D1459" s="707" t="s">
        <v>16066</v>
      </c>
      <c r="E1459" s="707" t="s">
        <v>105</v>
      </c>
      <c r="F1459" s="707" t="str">
        <f>VLOOKUP(E1459,'HS Code'!$L$4:$O$65,2,0)</f>
        <v>Petroleum</v>
      </c>
      <c r="G1459" s="707" t="s">
        <v>16092</v>
      </c>
      <c r="H1459" s="707" t="s">
        <v>16076</v>
      </c>
      <c r="I1459" s="707" t="s">
        <v>16077</v>
      </c>
      <c r="J1459" s="708">
        <v>90</v>
      </c>
      <c r="K1459" s="708">
        <v>900</v>
      </c>
      <c r="L1459" s="708">
        <v>366109.46</v>
      </c>
      <c r="M1459" s="707" t="s">
        <v>16069</v>
      </c>
      <c r="N1459" s="707" t="s">
        <v>16070</v>
      </c>
      <c r="P1459" s="709">
        <f t="shared" si="18"/>
        <v>4067.8828888888893</v>
      </c>
    </row>
    <row r="1460" spans="1:16">
      <c r="A1460" s="707">
        <v>2024</v>
      </c>
      <c r="B1460" s="707">
        <v>7</v>
      </c>
      <c r="D1460" s="707" t="s">
        <v>16066</v>
      </c>
      <c r="E1460" s="707" t="s">
        <v>109</v>
      </c>
      <c r="F1460" s="707" t="str">
        <f>VLOOKUP(E1460,'HS Code'!$L$4:$O$65,2,0)</f>
        <v>Petroleum</v>
      </c>
      <c r="G1460" s="707" t="s">
        <v>16079</v>
      </c>
      <c r="H1460" s="707" t="s">
        <v>16076</v>
      </c>
      <c r="I1460" s="707" t="s">
        <v>16077</v>
      </c>
      <c r="J1460" s="708">
        <v>15821</v>
      </c>
      <c r="K1460" s="708">
        <v>13258</v>
      </c>
      <c r="L1460" s="708">
        <v>5510398.5300000003</v>
      </c>
      <c r="M1460" s="707" t="s">
        <v>16069</v>
      </c>
      <c r="N1460" s="707" t="s">
        <v>16070</v>
      </c>
      <c r="P1460" s="709">
        <f t="shared" si="18"/>
        <v>348.29647493837308</v>
      </c>
    </row>
    <row r="1461" spans="1:16">
      <c r="A1461" s="707">
        <v>2024</v>
      </c>
      <c r="B1461" s="707">
        <v>7</v>
      </c>
      <c r="D1461" s="707" t="s">
        <v>16066</v>
      </c>
      <c r="E1461" s="707" t="s">
        <v>111</v>
      </c>
      <c r="F1461" s="707" t="str">
        <f>VLOOKUP(E1461,'HS Code'!$L$4:$O$65,2,0)</f>
        <v>Petroleum</v>
      </c>
      <c r="G1461" s="707" t="s">
        <v>16080</v>
      </c>
      <c r="H1461" s="707" t="s">
        <v>16076</v>
      </c>
      <c r="I1461" s="707" t="s">
        <v>16077</v>
      </c>
      <c r="J1461" s="708">
        <v>19370</v>
      </c>
      <c r="K1461" s="708">
        <v>19370</v>
      </c>
      <c r="L1461" s="708">
        <v>2273212.59</v>
      </c>
      <c r="M1461" s="707" t="s">
        <v>16069</v>
      </c>
      <c r="N1461" s="707" t="s">
        <v>16070</v>
      </c>
      <c r="P1461" s="709">
        <f t="shared" si="18"/>
        <v>117.35738719669591</v>
      </c>
    </row>
    <row r="1462" spans="1:16">
      <c r="A1462" s="707">
        <v>2024</v>
      </c>
      <c r="B1462" s="707">
        <v>7</v>
      </c>
      <c r="D1462" s="707" t="s">
        <v>16066</v>
      </c>
      <c r="E1462" s="707" t="s">
        <v>113</v>
      </c>
      <c r="F1462" s="707" t="str">
        <f>VLOOKUP(E1462,'HS Code'!$L$4:$O$65,2,0)</f>
        <v>Petroleum</v>
      </c>
      <c r="G1462" s="707" t="s">
        <v>16081</v>
      </c>
      <c r="H1462" s="707" t="s">
        <v>16076</v>
      </c>
      <c r="I1462" s="707" t="s">
        <v>16077</v>
      </c>
      <c r="J1462" s="708">
        <v>40016</v>
      </c>
      <c r="K1462" s="708">
        <v>63525</v>
      </c>
      <c r="L1462" s="708">
        <v>8658126.1899999995</v>
      </c>
      <c r="M1462" s="707" t="s">
        <v>16069</v>
      </c>
      <c r="N1462" s="707" t="s">
        <v>16070</v>
      </c>
      <c r="P1462" s="709">
        <f t="shared" si="18"/>
        <v>216.3666081067573</v>
      </c>
    </row>
    <row r="1463" spans="1:16">
      <c r="A1463" s="707">
        <v>2024</v>
      </c>
      <c r="B1463" s="707">
        <v>7</v>
      </c>
      <c r="D1463" s="707" t="s">
        <v>16066</v>
      </c>
      <c r="E1463" s="707" t="s">
        <v>145</v>
      </c>
      <c r="F1463" s="707">
        <f>VLOOKUP(E1463,'HS Code'!$L$4:$O$65,2,0)</f>
        <v>0</v>
      </c>
      <c r="G1463" s="707" t="s">
        <v>16094</v>
      </c>
      <c r="H1463" s="707" t="s">
        <v>16073</v>
      </c>
      <c r="I1463" s="707" t="s">
        <v>10899</v>
      </c>
      <c r="J1463" s="708">
        <v>1364450</v>
      </c>
      <c r="K1463" s="708">
        <v>1364450</v>
      </c>
      <c r="L1463" s="708">
        <v>233681624.44</v>
      </c>
      <c r="M1463" s="707" t="s">
        <v>16069</v>
      </c>
      <c r="N1463" s="707" t="s">
        <v>16070</v>
      </c>
      <c r="P1463" s="709">
        <f t="shared" si="18"/>
        <v>171.26433686833522</v>
      </c>
    </row>
    <row r="1464" spans="1:16">
      <c r="A1464" s="707">
        <v>2024</v>
      </c>
      <c r="B1464" s="707">
        <v>7</v>
      </c>
      <c r="D1464" s="707" t="s">
        <v>16066</v>
      </c>
      <c r="E1464" s="707" t="s">
        <v>148</v>
      </c>
      <c r="F1464" s="707">
        <f>VLOOKUP(E1464,'HS Code'!$L$4:$O$65,2,0)</f>
        <v>0</v>
      </c>
      <c r="G1464" s="707" t="s">
        <v>16082</v>
      </c>
      <c r="H1464" s="707" t="s">
        <v>16073</v>
      </c>
      <c r="I1464" s="707" t="s">
        <v>10899</v>
      </c>
      <c r="J1464" s="708">
        <v>127200</v>
      </c>
      <c r="K1464" s="708">
        <v>127200</v>
      </c>
      <c r="L1464" s="708">
        <v>19933315.73</v>
      </c>
      <c r="M1464" s="707" t="s">
        <v>16069</v>
      </c>
      <c r="N1464" s="707" t="s">
        <v>16070</v>
      </c>
      <c r="P1464" s="709">
        <f t="shared" si="18"/>
        <v>156.70845699685535</v>
      </c>
    </row>
    <row r="1465" spans="1:16">
      <c r="A1465" s="707">
        <v>2024</v>
      </c>
      <c r="B1465" s="707">
        <v>7</v>
      </c>
      <c r="D1465" s="707" t="s">
        <v>16096</v>
      </c>
      <c r="E1465" s="707" t="s">
        <v>86</v>
      </c>
      <c r="F1465" s="707" t="str">
        <f>VLOOKUP(E1465,'HS Code'!$L$4:$O$65,2,0)</f>
        <v>Petroleum</v>
      </c>
      <c r="G1465" s="707" t="s">
        <v>16140</v>
      </c>
      <c r="H1465" s="707" t="s">
        <v>16076</v>
      </c>
      <c r="I1465" s="707" t="s">
        <v>16077</v>
      </c>
      <c r="J1465" s="708">
        <v>1120</v>
      </c>
      <c r="K1465" s="708">
        <v>1120</v>
      </c>
      <c r="L1465" s="708">
        <v>892852.3</v>
      </c>
      <c r="M1465" s="707" t="s">
        <v>16069</v>
      </c>
      <c r="N1465" s="707" t="s">
        <v>16070</v>
      </c>
      <c r="P1465" s="709">
        <f t="shared" si="18"/>
        <v>797.18955357142863</v>
      </c>
    </row>
    <row r="1466" spans="1:16">
      <c r="A1466" s="707">
        <v>2024</v>
      </c>
      <c r="B1466" s="707">
        <v>7</v>
      </c>
      <c r="D1466" s="707" t="s">
        <v>16096</v>
      </c>
      <c r="E1466" s="707" t="s">
        <v>99</v>
      </c>
      <c r="F1466" s="707" t="str">
        <f>VLOOKUP(E1466,'HS Code'!$L$4:$O$65,2,0)</f>
        <v>Petroleum</v>
      </c>
      <c r="G1466" s="707" t="s">
        <v>16075</v>
      </c>
      <c r="H1466" s="707" t="s">
        <v>16076</v>
      </c>
      <c r="I1466" s="707" t="s">
        <v>16077</v>
      </c>
      <c r="J1466" s="708">
        <v>23691</v>
      </c>
      <c r="K1466" s="708">
        <v>22097.7</v>
      </c>
      <c r="L1466" s="708">
        <v>11766963.699999999</v>
      </c>
      <c r="M1466" s="707" t="s">
        <v>16069</v>
      </c>
      <c r="N1466" s="707" t="s">
        <v>16070</v>
      </c>
      <c r="P1466" s="709">
        <f t="shared" si="18"/>
        <v>496.68497319657251</v>
      </c>
    </row>
    <row r="1467" spans="1:16">
      <c r="A1467" s="707">
        <v>2024</v>
      </c>
      <c r="B1467" s="707">
        <v>7</v>
      </c>
      <c r="D1467" s="707" t="s">
        <v>16096</v>
      </c>
      <c r="E1467" s="707" t="s">
        <v>109</v>
      </c>
      <c r="F1467" s="707" t="str">
        <f>VLOOKUP(E1467,'HS Code'!$L$4:$O$65,2,0)</f>
        <v>Petroleum</v>
      </c>
      <c r="G1467" s="707" t="s">
        <v>16079</v>
      </c>
      <c r="H1467" s="707" t="s">
        <v>16076</v>
      </c>
      <c r="I1467" s="707" t="s">
        <v>16077</v>
      </c>
      <c r="J1467" s="708">
        <v>69.108000000000004</v>
      </c>
      <c r="K1467" s="708">
        <v>69.108000000000004</v>
      </c>
      <c r="L1467" s="708">
        <v>60702.18</v>
      </c>
      <c r="M1467" s="707" t="s">
        <v>16069</v>
      </c>
      <c r="N1467" s="707" t="s">
        <v>16070</v>
      </c>
      <c r="P1467" s="709">
        <f t="shared" si="18"/>
        <v>878.36690397638472</v>
      </c>
    </row>
    <row r="1468" spans="1:16">
      <c r="A1468" s="707">
        <v>2024</v>
      </c>
      <c r="B1468" s="707">
        <v>7</v>
      </c>
      <c r="D1468" s="707" t="s">
        <v>16096</v>
      </c>
      <c r="E1468" s="707" t="s">
        <v>113</v>
      </c>
      <c r="F1468" s="707" t="str">
        <f>VLOOKUP(E1468,'HS Code'!$L$4:$O$65,2,0)</f>
        <v>Petroleum</v>
      </c>
      <c r="G1468" s="707" t="s">
        <v>16081</v>
      </c>
      <c r="H1468" s="707" t="s">
        <v>16076</v>
      </c>
      <c r="I1468" s="707" t="s">
        <v>16077</v>
      </c>
      <c r="J1468" s="708">
        <v>600</v>
      </c>
      <c r="K1468" s="708">
        <v>605.14800000000002</v>
      </c>
      <c r="L1468" s="708">
        <v>311270.59999999998</v>
      </c>
      <c r="M1468" s="707" t="s">
        <v>16069</v>
      </c>
      <c r="N1468" s="707" t="s">
        <v>16070</v>
      </c>
      <c r="P1468" s="709">
        <f t="shared" si="18"/>
        <v>518.78433333333328</v>
      </c>
    </row>
    <row r="1469" spans="1:16">
      <c r="A1469" s="707">
        <v>2024</v>
      </c>
      <c r="B1469" s="707">
        <v>7</v>
      </c>
      <c r="D1469" s="707" t="s">
        <v>16096</v>
      </c>
      <c r="E1469" s="707" t="s">
        <v>145</v>
      </c>
      <c r="F1469" s="707">
        <f>VLOOKUP(E1469,'HS Code'!$L$4:$O$65,2,0)</f>
        <v>0</v>
      </c>
      <c r="G1469" s="707" t="s">
        <v>16094</v>
      </c>
      <c r="H1469" s="707" t="s">
        <v>16073</v>
      </c>
      <c r="I1469" s="707" t="s">
        <v>10899</v>
      </c>
      <c r="J1469" s="708">
        <v>3</v>
      </c>
      <c r="K1469" s="708">
        <v>3</v>
      </c>
      <c r="L1469" s="708">
        <v>47672.61</v>
      </c>
      <c r="M1469" s="707" t="s">
        <v>16069</v>
      </c>
      <c r="N1469" s="707" t="s">
        <v>16070</v>
      </c>
      <c r="P1469" s="709">
        <f t="shared" si="18"/>
        <v>15890.87</v>
      </c>
    </row>
    <row r="1470" spans="1:16">
      <c r="A1470" s="707">
        <v>2024</v>
      </c>
      <c r="B1470" s="707">
        <v>7</v>
      </c>
      <c r="D1470" s="707" t="s">
        <v>16096</v>
      </c>
      <c r="E1470" s="707" t="s">
        <v>148</v>
      </c>
      <c r="F1470" s="707">
        <f>VLOOKUP(E1470,'HS Code'!$L$4:$O$65,2,0)</f>
        <v>0</v>
      </c>
      <c r="G1470" s="707" t="s">
        <v>16082</v>
      </c>
      <c r="H1470" s="707" t="s">
        <v>16073</v>
      </c>
      <c r="I1470" s="707" t="s">
        <v>10899</v>
      </c>
      <c r="J1470" s="708">
        <v>20002</v>
      </c>
      <c r="K1470" s="708">
        <v>20002</v>
      </c>
      <c r="L1470" s="708">
        <v>5502120.3899999997</v>
      </c>
      <c r="M1470" s="707" t="s">
        <v>16069</v>
      </c>
      <c r="N1470" s="707" t="s">
        <v>16070</v>
      </c>
      <c r="P1470" s="709">
        <f t="shared" si="18"/>
        <v>275.0785116488351</v>
      </c>
    </row>
    <row r="1471" spans="1:16">
      <c r="A1471" s="707">
        <v>2024</v>
      </c>
      <c r="B1471" s="707">
        <v>7</v>
      </c>
      <c r="D1471" s="707" t="s">
        <v>16098</v>
      </c>
      <c r="E1471" s="707" t="s">
        <v>76</v>
      </c>
      <c r="F1471" s="707" t="str">
        <f>VLOOKUP(E1471,'HS Code'!$L$4:$O$65,2,0)</f>
        <v>Petroleum</v>
      </c>
      <c r="G1471" s="707" t="s">
        <v>16099</v>
      </c>
      <c r="H1471" s="707" t="s">
        <v>16076</v>
      </c>
      <c r="I1471" s="707" t="s">
        <v>16077</v>
      </c>
      <c r="J1471" s="708">
        <v>170119.51</v>
      </c>
      <c r="K1471" s="708">
        <v>144400</v>
      </c>
      <c r="L1471" s="708">
        <v>16234214.539999999</v>
      </c>
      <c r="M1471" s="707" t="s">
        <v>16069</v>
      </c>
      <c r="N1471" s="707" t="s">
        <v>16070</v>
      </c>
      <c r="P1471" s="709">
        <f t="shared" si="18"/>
        <v>95.428293556688459</v>
      </c>
    </row>
    <row r="1472" spans="1:16">
      <c r="A1472" s="707">
        <v>2024</v>
      </c>
      <c r="B1472" s="707">
        <v>7</v>
      </c>
      <c r="D1472" s="707" t="s">
        <v>16098</v>
      </c>
      <c r="E1472" s="707" t="s">
        <v>99</v>
      </c>
      <c r="F1472" s="707" t="str">
        <f>VLOOKUP(E1472,'HS Code'!$L$4:$O$65,2,0)</f>
        <v>Petroleum</v>
      </c>
      <c r="G1472" s="707" t="s">
        <v>16075</v>
      </c>
      <c r="H1472" s="707" t="s">
        <v>16076</v>
      </c>
      <c r="I1472" s="707" t="s">
        <v>16077</v>
      </c>
      <c r="J1472" s="708">
        <v>4150</v>
      </c>
      <c r="K1472" s="708">
        <v>4061.2</v>
      </c>
      <c r="L1472" s="708">
        <v>2563940.7400000002</v>
      </c>
      <c r="M1472" s="707" t="s">
        <v>16069</v>
      </c>
      <c r="N1472" s="707" t="s">
        <v>16070</v>
      </c>
      <c r="P1472" s="709">
        <f t="shared" si="18"/>
        <v>617.81704578313258</v>
      </c>
    </row>
    <row r="1473" spans="1:16">
      <c r="A1473" s="707">
        <v>2024</v>
      </c>
      <c r="B1473" s="707">
        <v>7</v>
      </c>
      <c r="D1473" s="707" t="s">
        <v>16098</v>
      </c>
      <c r="E1473" s="707" t="s">
        <v>101</v>
      </c>
      <c r="F1473" s="707" t="str">
        <f>VLOOKUP(E1473,'HS Code'!$L$4:$O$65,2,0)</f>
        <v>Petroleum</v>
      </c>
      <c r="G1473" s="707" t="s">
        <v>16078</v>
      </c>
      <c r="H1473" s="707" t="s">
        <v>16076</v>
      </c>
      <c r="I1473" s="707" t="s">
        <v>10899</v>
      </c>
      <c r="J1473" s="708">
        <v>39491</v>
      </c>
      <c r="K1473" s="708">
        <v>39491</v>
      </c>
      <c r="L1473" s="708">
        <v>8473120.7699999996</v>
      </c>
      <c r="M1473" s="707" t="s">
        <v>16069</v>
      </c>
      <c r="N1473" s="707" t="s">
        <v>16070</v>
      </c>
      <c r="P1473" s="709">
        <f t="shared" si="18"/>
        <v>214.55827327745561</v>
      </c>
    </row>
    <row r="1474" spans="1:16">
      <c r="A1474" s="707">
        <v>2024</v>
      </c>
      <c r="B1474" s="707">
        <v>7</v>
      </c>
      <c r="D1474" s="707" t="s">
        <v>16098</v>
      </c>
      <c r="E1474" s="707" t="s">
        <v>113</v>
      </c>
      <c r="F1474" s="707" t="str">
        <f>VLOOKUP(E1474,'HS Code'!$L$4:$O$65,2,0)</f>
        <v>Petroleum</v>
      </c>
      <c r="G1474" s="707" t="s">
        <v>16081</v>
      </c>
      <c r="H1474" s="707" t="s">
        <v>16076</v>
      </c>
      <c r="I1474" s="707" t="s">
        <v>16077</v>
      </c>
      <c r="J1474" s="708">
        <v>247490</v>
      </c>
      <c r="K1474" s="708">
        <v>247490</v>
      </c>
      <c r="L1474" s="708">
        <v>29019829.649999999</v>
      </c>
      <c r="M1474" s="707" t="s">
        <v>16069</v>
      </c>
      <c r="N1474" s="707" t="s">
        <v>16070</v>
      </c>
      <c r="P1474" s="709">
        <f t="shared" si="18"/>
        <v>117.2565746090751</v>
      </c>
    </row>
    <row r="1475" spans="1:16">
      <c r="A1475" s="707">
        <v>2024</v>
      </c>
      <c r="B1475" s="707">
        <v>7</v>
      </c>
      <c r="D1475" s="707" t="s">
        <v>16098</v>
      </c>
      <c r="E1475" s="707" t="s">
        <v>145</v>
      </c>
      <c r="F1475" s="707">
        <f>VLOOKUP(E1475,'HS Code'!$L$4:$O$65,2,0)</f>
        <v>0</v>
      </c>
      <c r="G1475" s="707" t="s">
        <v>16094</v>
      </c>
      <c r="H1475" s="707" t="s">
        <v>16073</v>
      </c>
      <c r="I1475" s="707" t="s">
        <v>10899</v>
      </c>
      <c r="J1475" s="708">
        <v>60000</v>
      </c>
      <c r="K1475" s="708">
        <v>60000</v>
      </c>
      <c r="L1475" s="708">
        <v>11358178.9</v>
      </c>
      <c r="M1475" s="707" t="s">
        <v>16069</v>
      </c>
      <c r="N1475" s="707" t="s">
        <v>16070</v>
      </c>
      <c r="P1475" s="709">
        <f t="shared" si="18"/>
        <v>189.30298166666668</v>
      </c>
    </row>
    <row r="1476" spans="1:16">
      <c r="A1476" s="707">
        <v>2024</v>
      </c>
      <c r="B1476" s="707">
        <v>7</v>
      </c>
      <c r="D1476" s="707" t="s">
        <v>16098</v>
      </c>
      <c r="E1476" s="707" t="s">
        <v>171</v>
      </c>
      <c r="F1476" s="707">
        <f>VLOOKUP(E1476,'HS Code'!$L$4:$O$65,2,0)</f>
        <v>0</v>
      </c>
      <c r="G1476" s="707" t="s">
        <v>16095</v>
      </c>
      <c r="H1476" s="707" t="s">
        <v>16073</v>
      </c>
      <c r="I1476" s="707" t="s">
        <v>10899</v>
      </c>
      <c r="J1476" s="708">
        <v>2700</v>
      </c>
      <c r="K1476" s="708">
        <v>2700</v>
      </c>
      <c r="L1476" s="708">
        <v>200783.83</v>
      </c>
      <c r="M1476" s="707" t="s">
        <v>16069</v>
      </c>
      <c r="N1476" s="707" t="s">
        <v>16070</v>
      </c>
      <c r="P1476" s="709">
        <f t="shared" si="18"/>
        <v>74.364381481481473</v>
      </c>
    </row>
    <row r="1477" spans="1:16">
      <c r="A1477" s="707">
        <v>2024</v>
      </c>
      <c r="B1477" s="707">
        <v>7</v>
      </c>
      <c r="D1477" s="707" t="s">
        <v>16100</v>
      </c>
      <c r="E1477" s="707" t="s">
        <v>99</v>
      </c>
      <c r="F1477" s="707" t="str">
        <f>VLOOKUP(E1477,'HS Code'!$L$4:$O$65,2,0)</f>
        <v>Petroleum</v>
      </c>
      <c r="G1477" s="707" t="s">
        <v>16075</v>
      </c>
      <c r="H1477" s="707" t="s">
        <v>16076</v>
      </c>
      <c r="I1477" s="707" t="s">
        <v>16077</v>
      </c>
      <c r="J1477" s="708">
        <v>576</v>
      </c>
      <c r="K1477" s="708">
        <v>570</v>
      </c>
      <c r="L1477" s="708">
        <v>310059.34999999998</v>
      </c>
      <c r="M1477" s="707" t="s">
        <v>16069</v>
      </c>
      <c r="N1477" s="707" t="s">
        <v>16070</v>
      </c>
      <c r="P1477" s="709">
        <f t="shared" si="18"/>
        <v>538.29748263888882</v>
      </c>
    </row>
    <row r="1478" spans="1:16">
      <c r="A1478" s="707">
        <v>2024</v>
      </c>
      <c r="B1478" s="707">
        <v>7</v>
      </c>
      <c r="D1478" s="707" t="s">
        <v>16101</v>
      </c>
      <c r="E1478" s="707" t="s">
        <v>28</v>
      </c>
      <c r="F1478" s="707" t="str">
        <f>VLOOKUP(E1478,'HS Code'!$L$4:$O$65,2,0)</f>
        <v>Coal and Coke</v>
      </c>
      <c r="G1478" s="707" t="s">
        <v>16143</v>
      </c>
      <c r="H1478" s="707" t="s">
        <v>16126</v>
      </c>
      <c r="I1478" s="707" t="s">
        <v>10899</v>
      </c>
      <c r="J1478" s="708">
        <v>23500</v>
      </c>
      <c r="K1478" s="708">
        <v>23500</v>
      </c>
      <c r="L1478" s="708">
        <v>1606651.94</v>
      </c>
      <c r="M1478" s="707" t="s">
        <v>16069</v>
      </c>
      <c r="N1478" s="707" t="s">
        <v>16070</v>
      </c>
      <c r="P1478" s="709">
        <f t="shared" si="18"/>
        <v>68.368167659574468</v>
      </c>
    </row>
    <row r="1479" spans="1:16">
      <c r="A1479" s="707">
        <v>2024</v>
      </c>
      <c r="B1479" s="707">
        <v>7</v>
      </c>
      <c r="D1479" s="707" t="s">
        <v>16102</v>
      </c>
      <c r="E1479" s="707" t="s">
        <v>99</v>
      </c>
      <c r="F1479" s="707" t="str">
        <f>VLOOKUP(E1479,'HS Code'!$L$4:$O$65,2,0)</f>
        <v>Petroleum</v>
      </c>
      <c r="G1479" s="707" t="s">
        <v>16075</v>
      </c>
      <c r="H1479" s="707" t="s">
        <v>16076</v>
      </c>
      <c r="I1479" s="707" t="s">
        <v>16077</v>
      </c>
      <c r="J1479" s="708">
        <v>1601</v>
      </c>
      <c r="K1479" s="708">
        <v>1498</v>
      </c>
      <c r="L1479" s="708">
        <v>2049996.04</v>
      </c>
      <c r="M1479" s="707" t="s">
        <v>16069</v>
      </c>
      <c r="N1479" s="707" t="s">
        <v>16070</v>
      </c>
      <c r="P1479" s="709">
        <f t="shared" si="18"/>
        <v>1280.4472454715803</v>
      </c>
    </row>
    <row r="1480" spans="1:16">
      <c r="A1480" s="707">
        <v>2024</v>
      </c>
      <c r="B1480" s="707">
        <v>7</v>
      </c>
      <c r="D1480" s="707" t="s">
        <v>16103</v>
      </c>
      <c r="E1480" s="707" t="s">
        <v>99</v>
      </c>
      <c r="F1480" s="707" t="str">
        <f>VLOOKUP(E1480,'HS Code'!$L$4:$O$65,2,0)</f>
        <v>Petroleum</v>
      </c>
      <c r="G1480" s="707" t="s">
        <v>16075</v>
      </c>
      <c r="H1480" s="707" t="s">
        <v>16076</v>
      </c>
      <c r="I1480" s="707" t="s">
        <v>16077</v>
      </c>
      <c r="J1480" s="708">
        <v>246.5</v>
      </c>
      <c r="K1480" s="708">
        <v>132.1</v>
      </c>
      <c r="L1480" s="708">
        <v>489487.28</v>
      </c>
      <c r="M1480" s="707" t="s">
        <v>16069</v>
      </c>
      <c r="N1480" s="707" t="s">
        <v>16070</v>
      </c>
      <c r="P1480" s="709">
        <f t="shared" si="18"/>
        <v>1985.7496146044625</v>
      </c>
    </row>
    <row r="1481" spans="1:16">
      <c r="A1481" s="707">
        <v>2024</v>
      </c>
      <c r="B1481" s="707">
        <v>7</v>
      </c>
      <c r="D1481" s="707" t="s">
        <v>16103</v>
      </c>
      <c r="E1481" s="707" t="s">
        <v>142</v>
      </c>
      <c r="F1481" s="707">
        <f>VLOOKUP(E1481,'HS Code'!$L$4:$O$65,2,0)</f>
        <v>0</v>
      </c>
      <c r="G1481" s="707" t="s">
        <v>16141</v>
      </c>
      <c r="H1481" s="707" t="s">
        <v>16073</v>
      </c>
      <c r="I1481" s="707" t="s">
        <v>10899</v>
      </c>
      <c r="J1481" s="708">
        <v>2</v>
      </c>
      <c r="K1481" s="708">
        <v>2</v>
      </c>
      <c r="L1481" s="708">
        <v>8177.53</v>
      </c>
      <c r="M1481" s="707" t="s">
        <v>16069</v>
      </c>
      <c r="N1481" s="707" t="s">
        <v>16070</v>
      </c>
      <c r="P1481" s="709">
        <f t="shared" si="18"/>
        <v>4088.7649999999999</v>
      </c>
    </row>
    <row r="1482" spans="1:16">
      <c r="A1482" s="707">
        <v>2024</v>
      </c>
      <c r="B1482" s="707">
        <v>7</v>
      </c>
      <c r="D1482" s="707" t="s">
        <v>16103</v>
      </c>
      <c r="E1482" s="707" t="s">
        <v>145</v>
      </c>
      <c r="F1482" s="707">
        <f>VLOOKUP(E1482,'HS Code'!$L$4:$O$65,2,0)</f>
        <v>0</v>
      </c>
      <c r="G1482" s="707" t="s">
        <v>16094</v>
      </c>
      <c r="H1482" s="707" t="s">
        <v>16073</v>
      </c>
      <c r="I1482" s="707" t="s">
        <v>10899</v>
      </c>
      <c r="J1482" s="708">
        <v>621.04</v>
      </c>
      <c r="K1482" s="708">
        <v>621.04</v>
      </c>
      <c r="L1482" s="708">
        <v>394384.11</v>
      </c>
      <c r="M1482" s="707" t="s">
        <v>16069</v>
      </c>
      <c r="N1482" s="707" t="s">
        <v>16070</v>
      </c>
      <c r="P1482" s="709">
        <f t="shared" si="18"/>
        <v>635.03817789514369</v>
      </c>
    </row>
    <row r="1483" spans="1:16">
      <c r="A1483" s="707">
        <v>2024</v>
      </c>
      <c r="B1483" s="707">
        <v>7</v>
      </c>
      <c r="D1483" s="707" t="s">
        <v>16207</v>
      </c>
      <c r="E1483" s="707" t="s">
        <v>130</v>
      </c>
      <c r="F1483" s="707">
        <f>VLOOKUP(E1483,'HS Code'!$L$4:$O$65,2,0)</f>
        <v>0</v>
      </c>
      <c r="G1483" s="707" t="s">
        <v>16093</v>
      </c>
      <c r="H1483" s="707" t="s">
        <v>16076</v>
      </c>
      <c r="I1483" s="707" t="s">
        <v>10899</v>
      </c>
      <c r="J1483" s="708">
        <v>13250</v>
      </c>
      <c r="K1483" s="708">
        <v>13250</v>
      </c>
      <c r="L1483" s="708">
        <v>4149855.38</v>
      </c>
      <c r="M1483" s="707" t="s">
        <v>16069</v>
      </c>
      <c r="N1483" s="707" t="s">
        <v>16070</v>
      </c>
      <c r="P1483" s="709">
        <f t="shared" si="18"/>
        <v>313.19663245283016</v>
      </c>
    </row>
    <row r="1484" spans="1:16">
      <c r="A1484" s="707">
        <v>2024</v>
      </c>
      <c r="B1484" s="707">
        <v>7</v>
      </c>
      <c r="D1484" s="707" t="s">
        <v>16171</v>
      </c>
      <c r="E1484" s="707" t="s">
        <v>148</v>
      </c>
      <c r="F1484" s="707">
        <f>VLOOKUP(E1484,'HS Code'!$L$4:$O$65,2,0)</f>
        <v>0</v>
      </c>
      <c r="G1484" s="707" t="s">
        <v>16082</v>
      </c>
      <c r="H1484" s="707" t="s">
        <v>16073</v>
      </c>
      <c r="I1484" s="707" t="s">
        <v>10899</v>
      </c>
      <c r="J1484" s="708">
        <v>21372</v>
      </c>
      <c r="K1484" s="708">
        <v>21372</v>
      </c>
      <c r="L1484" s="708">
        <v>4973560.68</v>
      </c>
      <c r="M1484" s="707" t="s">
        <v>16069</v>
      </c>
      <c r="N1484" s="707" t="s">
        <v>16070</v>
      </c>
      <c r="P1484" s="709">
        <f t="shared" si="18"/>
        <v>232.71386299831553</v>
      </c>
    </row>
    <row r="1485" spans="1:16">
      <c r="A1485" s="707">
        <v>2024</v>
      </c>
      <c r="B1485" s="707">
        <v>7</v>
      </c>
      <c r="D1485" s="707" t="s">
        <v>16104</v>
      </c>
      <c r="E1485" s="707" t="s">
        <v>16</v>
      </c>
      <c r="F1485" s="707" t="str">
        <f>VLOOKUP(E1485,'HS Code'!$L$4:$O$65,2,0)</f>
        <v>Coal and Coke</v>
      </c>
      <c r="G1485" s="707" t="s">
        <v>16194</v>
      </c>
      <c r="H1485" s="707" t="s">
        <v>16126</v>
      </c>
      <c r="I1485" s="707" t="s">
        <v>10899</v>
      </c>
      <c r="J1485" s="708">
        <v>821.1</v>
      </c>
      <c r="K1485" s="708">
        <v>821.1</v>
      </c>
      <c r="L1485" s="708">
        <v>106573.13</v>
      </c>
      <c r="M1485" s="707" t="s">
        <v>16069</v>
      </c>
      <c r="N1485" s="707" t="s">
        <v>16070</v>
      </c>
      <c r="P1485" s="709">
        <f t="shared" si="18"/>
        <v>129.79311898672512</v>
      </c>
    </row>
    <row r="1486" spans="1:16">
      <c r="A1486" s="707">
        <v>2024</v>
      </c>
      <c r="B1486" s="707">
        <v>7</v>
      </c>
      <c r="D1486" s="707" t="s">
        <v>16104</v>
      </c>
      <c r="E1486" s="707" t="s">
        <v>42</v>
      </c>
      <c r="F1486" s="707" t="str">
        <f>VLOOKUP(E1486,'HS Code'!$L$4:$O$65,2,0)</f>
        <v>Oils</v>
      </c>
      <c r="G1486" s="707" t="s">
        <v>16088</v>
      </c>
      <c r="H1486" s="707" t="s">
        <v>16073</v>
      </c>
      <c r="I1486" s="707" t="s">
        <v>10899</v>
      </c>
      <c r="J1486" s="708">
        <v>25200</v>
      </c>
      <c r="K1486" s="708">
        <v>25200</v>
      </c>
      <c r="L1486" s="708">
        <v>4302071.1500000004</v>
      </c>
      <c r="M1486" s="707" t="s">
        <v>16069</v>
      </c>
      <c r="N1486" s="707" t="s">
        <v>16070</v>
      </c>
      <c r="P1486" s="709">
        <f t="shared" si="18"/>
        <v>170.71710912698416</v>
      </c>
    </row>
    <row r="1487" spans="1:16">
      <c r="A1487" s="707">
        <v>2024</v>
      </c>
      <c r="B1487" s="707">
        <v>7</v>
      </c>
      <c r="D1487" s="707" t="s">
        <v>16104</v>
      </c>
      <c r="E1487" s="707" t="s">
        <v>48</v>
      </c>
      <c r="F1487" s="707" t="str">
        <f>VLOOKUP(E1487,'HS Code'!$L$4:$O$65,2,0)</f>
        <v>Oils</v>
      </c>
      <c r="G1487" s="707" t="s">
        <v>16089</v>
      </c>
      <c r="H1487" s="707" t="s">
        <v>16073</v>
      </c>
      <c r="I1487" s="707" t="s">
        <v>10899</v>
      </c>
      <c r="J1487" s="708">
        <v>38700</v>
      </c>
      <c r="K1487" s="708">
        <v>38700</v>
      </c>
      <c r="L1487" s="708">
        <v>6704621.0700000003</v>
      </c>
      <c r="M1487" s="707" t="s">
        <v>16069</v>
      </c>
      <c r="N1487" s="707" t="s">
        <v>16070</v>
      </c>
      <c r="P1487" s="709">
        <f t="shared" si="18"/>
        <v>173.24602248062016</v>
      </c>
    </row>
    <row r="1488" spans="1:16">
      <c r="A1488" s="707">
        <v>2024</v>
      </c>
      <c r="B1488" s="707">
        <v>7</v>
      </c>
      <c r="D1488" s="707" t="s">
        <v>16104</v>
      </c>
      <c r="E1488" s="707" t="s">
        <v>89</v>
      </c>
      <c r="F1488" s="707" t="str">
        <f>VLOOKUP(E1488,'HS Code'!$L$4:$O$65,2,0)</f>
        <v>Petroleum</v>
      </c>
      <c r="G1488" s="707" t="s">
        <v>16154</v>
      </c>
      <c r="H1488" s="707" t="s">
        <v>16076</v>
      </c>
      <c r="I1488" s="707" t="s">
        <v>16077</v>
      </c>
      <c r="J1488" s="708">
        <v>11604</v>
      </c>
      <c r="K1488" s="708">
        <v>10260</v>
      </c>
      <c r="L1488" s="708">
        <v>1755774.58</v>
      </c>
      <c r="M1488" s="707" t="s">
        <v>16069</v>
      </c>
      <c r="N1488" s="707" t="s">
        <v>16070</v>
      </c>
      <c r="P1488" s="709">
        <f t="shared" si="18"/>
        <v>151.30770251637367</v>
      </c>
    </row>
    <row r="1489" spans="1:16">
      <c r="A1489" s="707">
        <v>2024</v>
      </c>
      <c r="B1489" s="707">
        <v>7</v>
      </c>
      <c r="D1489" s="707" t="s">
        <v>16104</v>
      </c>
      <c r="E1489" s="707" t="s">
        <v>99</v>
      </c>
      <c r="F1489" s="707" t="str">
        <f>VLOOKUP(E1489,'HS Code'!$L$4:$O$65,2,0)</f>
        <v>Petroleum</v>
      </c>
      <c r="G1489" s="707" t="s">
        <v>16075</v>
      </c>
      <c r="H1489" s="707" t="s">
        <v>16076</v>
      </c>
      <c r="I1489" s="707" t="s">
        <v>16077</v>
      </c>
      <c r="J1489" s="708">
        <v>51843.519999999997</v>
      </c>
      <c r="K1489" s="708">
        <v>67657.52</v>
      </c>
      <c r="L1489" s="708">
        <v>14501552.369999999</v>
      </c>
      <c r="M1489" s="707" t="s">
        <v>16069</v>
      </c>
      <c r="N1489" s="707" t="s">
        <v>16070</v>
      </c>
      <c r="P1489" s="709">
        <f t="shared" si="18"/>
        <v>279.71774235237115</v>
      </c>
    </row>
    <row r="1490" spans="1:16">
      <c r="A1490" s="707">
        <v>2024</v>
      </c>
      <c r="B1490" s="707">
        <v>7</v>
      </c>
      <c r="D1490" s="707" t="s">
        <v>16104</v>
      </c>
      <c r="E1490" s="707" t="s">
        <v>101</v>
      </c>
      <c r="F1490" s="707" t="str">
        <f>VLOOKUP(E1490,'HS Code'!$L$4:$O$65,2,0)</f>
        <v>Petroleum</v>
      </c>
      <c r="G1490" s="707" t="s">
        <v>16078</v>
      </c>
      <c r="H1490" s="707" t="s">
        <v>16076</v>
      </c>
      <c r="I1490" s="707" t="s">
        <v>10899</v>
      </c>
      <c r="J1490" s="708">
        <v>195822.21</v>
      </c>
      <c r="K1490" s="708">
        <v>195822.21</v>
      </c>
      <c r="L1490" s="708">
        <v>29291982.48</v>
      </c>
      <c r="M1490" s="707" t="s">
        <v>16069</v>
      </c>
      <c r="N1490" s="707" t="s">
        <v>16070</v>
      </c>
      <c r="P1490" s="709">
        <f t="shared" si="18"/>
        <v>149.58457715291846</v>
      </c>
    </row>
    <row r="1491" spans="1:16">
      <c r="A1491" s="707">
        <v>2024</v>
      </c>
      <c r="B1491" s="707">
        <v>7</v>
      </c>
      <c r="D1491" s="707" t="s">
        <v>16104</v>
      </c>
      <c r="E1491" s="707" t="s">
        <v>107</v>
      </c>
      <c r="F1491" s="707" t="str">
        <f>VLOOKUP(E1491,'HS Code'!$L$4:$O$65,2,0)</f>
        <v>Petroleum</v>
      </c>
      <c r="G1491" s="707" t="s">
        <v>16105</v>
      </c>
      <c r="H1491" s="707" t="s">
        <v>16076</v>
      </c>
      <c r="I1491" s="707" t="s">
        <v>16077</v>
      </c>
      <c r="J1491" s="708">
        <v>151938</v>
      </c>
      <c r="K1491" s="708">
        <v>126257</v>
      </c>
      <c r="L1491" s="708">
        <v>19348483.699999999</v>
      </c>
      <c r="M1491" s="707" t="s">
        <v>16069</v>
      </c>
      <c r="N1491" s="707" t="s">
        <v>16070</v>
      </c>
      <c r="P1491" s="709">
        <f t="shared" si="18"/>
        <v>127.344599112796</v>
      </c>
    </row>
    <row r="1492" spans="1:16">
      <c r="A1492" s="707">
        <v>2024</v>
      </c>
      <c r="B1492" s="707">
        <v>7</v>
      </c>
      <c r="D1492" s="707" t="s">
        <v>16104</v>
      </c>
      <c r="E1492" s="707" t="s">
        <v>109</v>
      </c>
      <c r="F1492" s="707" t="str">
        <f>VLOOKUP(E1492,'HS Code'!$L$4:$O$65,2,0)</f>
        <v>Petroleum</v>
      </c>
      <c r="G1492" s="707" t="s">
        <v>16079</v>
      </c>
      <c r="H1492" s="707" t="s">
        <v>16076</v>
      </c>
      <c r="I1492" s="707" t="s">
        <v>16077</v>
      </c>
      <c r="J1492" s="708">
        <v>5177.3999999999996</v>
      </c>
      <c r="K1492" s="708">
        <v>5744.4</v>
      </c>
      <c r="L1492" s="708">
        <v>1132503.67</v>
      </c>
      <c r="M1492" s="707" t="s">
        <v>16069</v>
      </c>
      <c r="N1492" s="707" t="s">
        <v>16070</v>
      </c>
      <c r="P1492" s="709">
        <f t="shared" si="18"/>
        <v>218.73984432340558</v>
      </c>
    </row>
    <row r="1493" spans="1:16">
      <c r="A1493" s="707">
        <v>2024</v>
      </c>
      <c r="B1493" s="707">
        <v>7</v>
      </c>
      <c r="D1493" s="707" t="s">
        <v>16104</v>
      </c>
      <c r="E1493" s="707" t="s">
        <v>111</v>
      </c>
      <c r="F1493" s="707" t="str">
        <f>VLOOKUP(E1493,'HS Code'!$L$4:$O$65,2,0)</f>
        <v>Petroleum</v>
      </c>
      <c r="G1493" s="707" t="s">
        <v>16080</v>
      </c>
      <c r="H1493" s="707" t="s">
        <v>16076</v>
      </c>
      <c r="I1493" s="707" t="s">
        <v>16077</v>
      </c>
      <c r="J1493" s="708">
        <v>827378.52</v>
      </c>
      <c r="K1493" s="708">
        <v>777974</v>
      </c>
      <c r="L1493" s="708">
        <v>111031499.38</v>
      </c>
      <c r="M1493" s="707" t="s">
        <v>16069</v>
      </c>
      <c r="N1493" s="707" t="s">
        <v>16070</v>
      </c>
      <c r="P1493" s="709">
        <f t="shared" si="18"/>
        <v>134.19673909349254</v>
      </c>
    </row>
    <row r="1494" spans="1:16">
      <c r="A1494" s="707">
        <v>2024</v>
      </c>
      <c r="B1494" s="707">
        <v>7</v>
      </c>
      <c r="D1494" s="707" t="s">
        <v>16104</v>
      </c>
      <c r="E1494" s="707" t="s">
        <v>113</v>
      </c>
      <c r="F1494" s="707" t="str">
        <f>VLOOKUP(E1494,'HS Code'!$L$4:$O$65,2,0)</f>
        <v>Petroleum</v>
      </c>
      <c r="G1494" s="707" t="s">
        <v>16081</v>
      </c>
      <c r="H1494" s="707" t="s">
        <v>16076</v>
      </c>
      <c r="I1494" s="707" t="s">
        <v>16077</v>
      </c>
      <c r="J1494" s="708">
        <v>62576</v>
      </c>
      <c r="K1494" s="708">
        <v>79274.240000000005</v>
      </c>
      <c r="L1494" s="708">
        <v>14515121.09</v>
      </c>
      <c r="M1494" s="707" t="s">
        <v>16069</v>
      </c>
      <c r="N1494" s="707" t="s">
        <v>16070</v>
      </c>
      <c r="P1494" s="709">
        <f t="shared" si="18"/>
        <v>231.95987423293275</v>
      </c>
    </row>
    <row r="1495" spans="1:16">
      <c r="A1495" s="707">
        <v>2024</v>
      </c>
      <c r="B1495" s="707">
        <v>7</v>
      </c>
      <c r="D1495" s="707" t="s">
        <v>16104</v>
      </c>
      <c r="E1495" s="707" t="s">
        <v>142</v>
      </c>
      <c r="F1495" s="707">
        <f>VLOOKUP(E1495,'HS Code'!$L$4:$O$65,2,0)</f>
        <v>0</v>
      </c>
      <c r="G1495" s="707" t="s">
        <v>16141</v>
      </c>
      <c r="H1495" s="707" t="s">
        <v>16073</v>
      </c>
      <c r="I1495" s="707" t="s">
        <v>10899</v>
      </c>
      <c r="J1495" s="708">
        <v>3433.6</v>
      </c>
      <c r="K1495" s="708">
        <v>3433.6</v>
      </c>
      <c r="L1495" s="708">
        <v>938422.22</v>
      </c>
      <c r="M1495" s="707" t="s">
        <v>16069</v>
      </c>
      <c r="N1495" s="707" t="s">
        <v>16070</v>
      </c>
      <c r="P1495" s="709">
        <f t="shared" si="18"/>
        <v>273.30563257222741</v>
      </c>
    </row>
    <row r="1496" spans="1:16">
      <c r="A1496" s="707">
        <v>2024</v>
      </c>
      <c r="B1496" s="707">
        <v>7</v>
      </c>
      <c r="D1496" s="707" t="s">
        <v>16104</v>
      </c>
      <c r="E1496" s="707" t="s">
        <v>145</v>
      </c>
      <c r="F1496" s="707">
        <f>VLOOKUP(E1496,'HS Code'!$L$4:$O$65,2,0)</f>
        <v>0</v>
      </c>
      <c r="G1496" s="707" t="s">
        <v>16094</v>
      </c>
      <c r="H1496" s="707" t="s">
        <v>16073</v>
      </c>
      <c r="I1496" s="707" t="s">
        <v>10899</v>
      </c>
      <c r="J1496" s="708">
        <v>202.4</v>
      </c>
      <c r="K1496" s="708">
        <v>202.4</v>
      </c>
      <c r="L1496" s="708">
        <v>94082.240000000005</v>
      </c>
      <c r="M1496" s="707" t="s">
        <v>16069</v>
      </c>
      <c r="N1496" s="707" t="s">
        <v>16070</v>
      </c>
      <c r="P1496" s="709">
        <f t="shared" si="18"/>
        <v>464.83320158102771</v>
      </c>
    </row>
    <row r="1497" spans="1:16">
      <c r="A1497" s="707">
        <v>2024</v>
      </c>
      <c r="B1497" s="707">
        <v>7</v>
      </c>
      <c r="D1497" s="707" t="s">
        <v>16104</v>
      </c>
      <c r="E1497" s="707" t="s">
        <v>148</v>
      </c>
      <c r="F1497" s="707">
        <f>VLOOKUP(E1497,'HS Code'!$L$4:$O$65,2,0)</f>
        <v>0</v>
      </c>
      <c r="G1497" s="707" t="s">
        <v>16082</v>
      </c>
      <c r="H1497" s="707" t="s">
        <v>16073</v>
      </c>
      <c r="I1497" s="707" t="s">
        <v>10899</v>
      </c>
      <c r="J1497" s="708">
        <v>139452</v>
      </c>
      <c r="K1497" s="708">
        <v>139452</v>
      </c>
      <c r="L1497" s="708">
        <v>42728244.829999998</v>
      </c>
      <c r="M1497" s="707" t="s">
        <v>16069</v>
      </c>
      <c r="N1497" s="707" t="s">
        <v>16070</v>
      </c>
      <c r="P1497" s="709">
        <f t="shared" si="18"/>
        <v>306.40109019590972</v>
      </c>
    </row>
    <row r="1498" spans="1:16">
      <c r="A1498" s="707">
        <v>2024</v>
      </c>
      <c r="B1498" s="707">
        <v>7</v>
      </c>
      <c r="D1498" s="707" t="s">
        <v>16106</v>
      </c>
      <c r="E1498" s="707" t="s">
        <v>130</v>
      </c>
      <c r="F1498" s="707">
        <f>VLOOKUP(E1498,'HS Code'!$L$4:$O$65,2,0)</f>
        <v>0</v>
      </c>
      <c r="G1498" s="707" t="s">
        <v>16093</v>
      </c>
      <c r="H1498" s="707" t="s">
        <v>16076</v>
      </c>
      <c r="I1498" s="707" t="s">
        <v>10899</v>
      </c>
      <c r="J1498" s="708">
        <v>6500</v>
      </c>
      <c r="K1498" s="708">
        <v>6500</v>
      </c>
      <c r="L1498" s="708">
        <v>1460400.74</v>
      </c>
      <c r="M1498" s="707" t="s">
        <v>16069</v>
      </c>
      <c r="N1498" s="707" t="s">
        <v>16070</v>
      </c>
      <c r="P1498" s="709">
        <f t="shared" si="18"/>
        <v>224.67703692307691</v>
      </c>
    </row>
    <row r="1499" spans="1:16">
      <c r="A1499" s="707">
        <v>2024</v>
      </c>
      <c r="B1499" s="707">
        <v>7</v>
      </c>
      <c r="D1499" s="707" t="s">
        <v>16106</v>
      </c>
      <c r="E1499" s="707" t="s">
        <v>142</v>
      </c>
      <c r="F1499" s="707">
        <f>VLOOKUP(E1499,'HS Code'!$L$4:$O$65,2,0)</f>
        <v>0</v>
      </c>
      <c r="G1499" s="707" t="s">
        <v>16141</v>
      </c>
      <c r="H1499" s="707" t="s">
        <v>16073</v>
      </c>
      <c r="I1499" s="707" t="s">
        <v>10899</v>
      </c>
      <c r="J1499" s="708">
        <v>14800</v>
      </c>
      <c r="K1499" s="708">
        <v>14800</v>
      </c>
      <c r="L1499" s="708">
        <v>2637597.54</v>
      </c>
      <c r="M1499" s="707" t="s">
        <v>16069</v>
      </c>
      <c r="N1499" s="707" t="s">
        <v>16070</v>
      </c>
      <c r="P1499" s="709">
        <f t="shared" si="18"/>
        <v>178.21605</v>
      </c>
    </row>
    <row r="1500" spans="1:16">
      <c r="A1500" s="707">
        <v>2024</v>
      </c>
      <c r="B1500" s="707">
        <v>7</v>
      </c>
      <c r="D1500" s="707" t="s">
        <v>16106</v>
      </c>
      <c r="E1500" s="707" t="s">
        <v>159</v>
      </c>
      <c r="F1500" s="707">
        <f>VLOOKUP(E1500,'HS Code'!$L$4:$O$65,2,0)</f>
        <v>0</v>
      </c>
      <c r="G1500" s="707" t="s">
        <v>16083</v>
      </c>
      <c r="H1500" s="707" t="s">
        <v>16073</v>
      </c>
      <c r="I1500" s="707" t="s">
        <v>10899</v>
      </c>
      <c r="J1500" s="708">
        <v>1778763</v>
      </c>
      <c r="K1500" s="708">
        <v>1778763</v>
      </c>
      <c r="L1500" s="708">
        <v>103803748.5</v>
      </c>
      <c r="M1500" s="707" t="s">
        <v>16069</v>
      </c>
      <c r="N1500" s="707" t="s">
        <v>16070</v>
      </c>
      <c r="P1500" s="709">
        <f t="shared" si="18"/>
        <v>58.357267662977023</v>
      </c>
    </row>
    <row r="1501" spans="1:16">
      <c r="A1501" s="707">
        <v>2024</v>
      </c>
      <c r="B1501" s="707">
        <v>7</v>
      </c>
      <c r="D1501" s="707" t="s">
        <v>16106</v>
      </c>
      <c r="E1501" s="707" t="s">
        <v>165</v>
      </c>
      <c r="F1501" s="707">
        <f>VLOOKUP(E1501,'HS Code'!$L$4:$O$65,2,0)</f>
        <v>0</v>
      </c>
      <c r="G1501" s="707" t="s">
        <v>16166</v>
      </c>
      <c r="H1501" s="707" t="s">
        <v>16068</v>
      </c>
      <c r="I1501" s="707" t="s">
        <v>10899</v>
      </c>
      <c r="J1501" s="708">
        <v>693667</v>
      </c>
      <c r="K1501" s="708">
        <v>693667</v>
      </c>
      <c r="L1501" s="708">
        <v>40521911.799999997</v>
      </c>
      <c r="M1501" s="707" t="s">
        <v>16069</v>
      </c>
      <c r="N1501" s="707" t="s">
        <v>16070</v>
      </c>
      <c r="P1501" s="709">
        <f t="shared" ref="P1501:P1564" si="19">L1501/J1501</f>
        <v>58.416951938033662</v>
      </c>
    </row>
    <row r="1502" spans="1:16">
      <c r="A1502" s="707">
        <v>2024</v>
      </c>
      <c r="B1502" s="707">
        <v>7</v>
      </c>
      <c r="D1502" s="707" t="s">
        <v>16106</v>
      </c>
      <c r="E1502" s="707" t="s">
        <v>171</v>
      </c>
      <c r="F1502" s="707">
        <f>VLOOKUP(E1502,'HS Code'!$L$4:$O$65,2,0)</f>
        <v>0</v>
      </c>
      <c r="G1502" s="707" t="s">
        <v>16095</v>
      </c>
      <c r="H1502" s="707" t="s">
        <v>16073</v>
      </c>
      <c r="I1502" s="707" t="s">
        <v>10899</v>
      </c>
      <c r="J1502" s="708">
        <v>1537192</v>
      </c>
      <c r="K1502" s="708">
        <v>1537192</v>
      </c>
      <c r="L1502" s="708">
        <v>90372697.75</v>
      </c>
      <c r="M1502" s="707" t="s">
        <v>16069</v>
      </c>
      <c r="N1502" s="707" t="s">
        <v>16070</v>
      </c>
      <c r="P1502" s="709">
        <f t="shared" si="19"/>
        <v>58.790767678988701</v>
      </c>
    </row>
    <row r="1503" spans="1:16">
      <c r="A1503" s="707">
        <v>2024</v>
      </c>
      <c r="B1503" s="707">
        <v>7</v>
      </c>
      <c r="D1503" s="707" t="s">
        <v>16071</v>
      </c>
      <c r="E1503" s="707" t="s">
        <v>99</v>
      </c>
      <c r="F1503" s="707" t="str">
        <f>VLOOKUP(E1503,'HS Code'!$L$4:$O$65,2,0)</f>
        <v>Petroleum</v>
      </c>
      <c r="G1503" s="707" t="s">
        <v>16075</v>
      </c>
      <c r="H1503" s="707" t="s">
        <v>16076</v>
      </c>
      <c r="I1503" s="707" t="s">
        <v>16077</v>
      </c>
      <c r="J1503" s="708">
        <v>5</v>
      </c>
      <c r="K1503" s="708">
        <v>5</v>
      </c>
      <c r="L1503" s="708">
        <v>19394.57</v>
      </c>
      <c r="M1503" s="707" t="s">
        <v>16069</v>
      </c>
      <c r="N1503" s="707" t="s">
        <v>16070</v>
      </c>
      <c r="P1503" s="709">
        <f t="shared" si="19"/>
        <v>3878.9139999999998</v>
      </c>
    </row>
    <row r="1504" spans="1:16">
      <c r="A1504" s="707">
        <v>2024</v>
      </c>
      <c r="B1504" s="707">
        <v>7</v>
      </c>
      <c r="D1504" s="707" t="s">
        <v>16071</v>
      </c>
      <c r="E1504" s="707" t="s">
        <v>101</v>
      </c>
      <c r="F1504" s="707" t="str">
        <f>VLOOKUP(E1504,'HS Code'!$L$4:$O$65,2,0)</f>
        <v>Petroleum</v>
      </c>
      <c r="G1504" s="707" t="s">
        <v>16078</v>
      </c>
      <c r="H1504" s="707" t="s">
        <v>16076</v>
      </c>
      <c r="I1504" s="707" t="s">
        <v>10899</v>
      </c>
      <c r="J1504" s="708">
        <v>0.5</v>
      </c>
      <c r="K1504" s="708">
        <v>0.5</v>
      </c>
      <c r="L1504" s="708">
        <v>13039.48</v>
      </c>
      <c r="M1504" s="707" t="s">
        <v>16069</v>
      </c>
      <c r="N1504" s="707" t="s">
        <v>16070</v>
      </c>
      <c r="P1504" s="709">
        <f t="shared" si="19"/>
        <v>26078.959999999999</v>
      </c>
    </row>
    <row r="1505" spans="1:16">
      <c r="A1505" s="707">
        <v>2024</v>
      </c>
      <c r="B1505" s="707">
        <v>7</v>
      </c>
      <c r="D1505" s="707" t="s">
        <v>16107</v>
      </c>
      <c r="E1505" s="707" t="s">
        <v>86</v>
      </c>
      <c r="F1505" s="707" t="str">
        <f>VLOOKUP(E1505,'HS Code'!$L$4:$O$65,2,0)</f>
        <v>Petroleum</v>
      </c>
      <c r="G1505" s="707" t="s">
        <v>16140</v>
      </c>
      <c r="H1505" s="707" t="s">
        <v>16076</v>
      </c>
      <c r="I1505" s="707" t="s">
        <v>16077</v>
      </c>
      <c r="J1505" s="708">
        <v>60</v>
      </c>
      <c r="K1505" s="708">
        <v>60</v>
      </c>
      <c r="L1505" s="708">
        <v>45288.21</v>
      </c>
      <c r="M1505" s="707" t="s">
        <v>16069</v>
      </c>
      <c r="N1505" s="707" t="s">
        <v>16070</v>
      </c>
      <c r="P1505" s="709">
        <f t="shared" si="19"/>
        <v>754.80349999999999</v>
      </c>
    </row>
    <row r="1506" spans="1:16">
      <c r="A1506" s="707">
        <v>2024</v>
      </c>
      <c r="B1506" s="707">
        <v>7</v>
      </c>
      <c r="D1506" s="707" t="s">
        <v>16107</v>
      </c>
      <c r="E1506" s="707" t="s">
        <v>99</v>
      </c>
      <c r="F1506" s="707" t="str">
        <f>VLOOKUP(E1506,'HS Code'!$L$4:$O$65,2,0)</f>
        <v>Petroleum</v>
      </c>
      <c r="G1506" s="707" t="s">
        <v>16075</v>
      </c>
      <c r="H1506" s="707" t="s">
        <v>16076</v>
      </c>
      <c r="I1506" s="707" t="s">
        <v>16077</v>
      </c>
      <c r="J1506" s="708">
        <v>550</v>
      </c>
      <c r="K1506" s="708">
        <v>1100</v>
      </c>
      <c r="L1506" s="708">
        <v>429150.59</v>
      </c>
      <c r="M1506" s="707" t="s">
        <v>16069</v>
      </c>
      <c r="N1506" s="707" t="s">
        <v>16070</v>
      </c>
      <c r="P1506" s="709">
        <f t="shared" si="19"/>
        <v>780.27380000000005</v>
      </c>
    </row>
    <row r="1507" spans="1:16">
      <c r="A1507" s="707">
        <v>2024</v>
      </c>
      <c r="B1507" s="707">
        <v>7</v>
      </c>
      <c r="D1507" s="707" t="s">
        <v>16107</v>
      </c>
      <c r="E1507" s="707" t="s">
        <v>101</v>
      </c>
      <c r="F1507" s="707" t="str">
        <f>VLOOKUP(E1507,'HS Code'!$L$4:$O$65,2,0)</f>
        <v>Petroleum</v>
      </c>
      <c r="G1507" s="707" t="s">
        <v>16078</v>
      </c>
      <c r="H1507" s="707" t="s">
        <v>16076</v>
      </c>
      <c r="I1507" s="707" t="s">
        <v>10899</v>
      </c>
      <c r="J1507" s="708">
        <v>3150.5</v>
      </c>
      <c r="K1507" s="708">
        <v>3150.5</v>
      </c>
      <c r="L1507" s="708">
        <v>639644.82999999996</v>
      </c>
      <c r="M1507" s="707" t="s">
        <v>16069</v>
      </c>
      <c r="N1507" s="707" t="s">
        <v>16070</v>
      </c>
      <c r="P1507" s="709">
        <f t="shared" si="19"/>
        <v>203.02962386922709</v>
      </c>
    </row>
    <row r="1508" spans="1:16">
      <c r="A1508" s="707">
        <v>2024</v>
      </c>
      <c r="B1508" s="707">
        <v>7</v>
      </c>
      <c r="D1508" s="707" t="s">
        <v>16107</v>
      </c>
      <c r="E1508" s="707" t="s">
        <v>113</v>
      </c>
      <c r="F1508" s="707" t="str">
        <f>VLOOKUP(E1508,'HS Code'!$L$4:$O$65,2,0)</f>
        <v>Petroleum</v>
      </c>
      <c r="G1508" s="707" t="s">
        <v>16081</v>
      </c>
      <c r="H1508" s="707" t="s">
        <v>16076</v>
      </c>
      <c r="I1508" s="707" t="s">
        <v>16077</v>
      </c>
      <c r="J1508" s="708">
        <v>1</v>
      </c>
      <c r="K1508" s="708">
        <v>0.2</v>
      </c>
      <c r="L1508" s="708">
        <v>6519.74</v>
      </c>
      <c r="M1508" s="707" t="s">
        <v>16069</v>
      </c>
      <c r="N1508" s="707" t="s">
        <v>16070</v>
      </c>
      <c r="P1508" s="709">
        <f t="shared" si="19"/>
        <v>6519.74</v>
      </c>
    </row>
    <row r="1509" spans="1:16">
      <c r="A1509" s="707">
        <v>2024</v>
      </c>
      <c r="B1509" s="707">
        <v>7</v>
      </c>
      <c r="D1509" s="707" t="s">
        <v>16107</v>
      </c>
      <c r="E1509" s="707" t="s">
        <v>145</v>
      </c>
      <c r="F1509" s="707">
        <f>VLOOKUP(E1509,'HS Code'!$L$4:$O$65,2,0)</f>
        <v>0</v>
      </c>
      <c r="G1509" s="707" t="s">
        <v>16094</v>
      </c>
      <c r="H1509" s="707" t="s">
        <v>16073</v>
      </c>
      <c r="I1509" s="707" t="s">
        <v>10899</v>
      </c>
      <c r="J1509" s="708">
        <v>17472</v>
      </c>
      <c r="K1509" s="708">
        <v>17472</v>
      </c>
      <c r="L1509" s="708">
        <v>6117773.25</v>
      </c>
      <c r="M1509" s="707" t="s">
        <v>16069</v>
      </c>
      <c r="N1509" s="707" t="s">
        <v>16070</v>
      </c>
      <c r="P1509" s="709">
        <f t="shared" si="19"/>
        <v>350.14727850274727</v>
      </c>
    </row>
    <row r="1510" spans="1:16">
      <c r="A1510" s="707">
        <v>2024</v>
      </c>
      <c r="B1510" s="707">
        <v>7</v>
      </c>
      <c r="D1510" s="707" t="s">
        <v>16108</v>
      </c>
      <c r="E1510" s="707" t="s">
        <v>42</v>
      </c>
      <c r="F1510" s="707" t="str">
        <f>VLOOKUP(E1510,'HS Code'!$L$4:$O$65,2,0)</f>
        <v>Oils</v>
      </c>
      <c r="G1510" s="707" t="s">
        <v>16088</v>
      </c>
      <c r="H1510" s="707" t="s">
        <v>16073</v>
      </c>
      <c r="I1510" s="707" t="s">
        <v>10899</v>
      </c>
      <c r="J1510" s="708">
        <v>62048</v>
      </c>
      <c r="K1510" s="708">
        <v>62048</v>
      </c>
      <c r="L1510" s="708">
        <v>10056025.59</v>
      </c>
      <c r="M1510" s="707" t="s">
        <v>16069</v>
      </c>
      <c r="N1510" s="707" t="s">
        <v>16070</v>
      </c>
      <c r="P1510" s="709">
        <f t="shared" si="19"/>
        <v>162.06848875064466</v>
      </c>
    </row>
    <row r="1511" spans="1:16">
      <c r="A1511" s="707">
        <v>2024</v>
      </c>
      <c r="B1511" s="707">
        <v>7</v>
      </c>
      <c r="D1511" s="707" t="s">
        <v>16108</v>
      </c>
      <c r="E1511" s="707" t="s">
        <v>48</v>
      </c>
      <c r="F1511" s="707" t="str">
        <f>VLOOKUP(E1511,'HS Code'!$L$4:$O$65,2,0)</f>
        <v>Oils</v>
      </c>
      <c r="G1511" s="707" t="s">
        <v>16089</v>
      </c>
      <c r="H1511" s="707" t="s">
        <v>16073</v>
      </c>
      <c r="I1511" s="707" t="s">
        <v>10899</v>
      </c>
      <c r="J1511" s="708">
        <v>107460</v>
      </c>
      <c r="K1511" s="708">
        <v>107460</v>
      </c>
      <c r="L1511" s="708">
        <v>18270972.43</v>
      </c>
      <c r="M1511" s="707" t="s">
        <v>16069</v>
      </c>
      <c r="N1511" s="707" t="s">
        <v>16070</v>
      </c>
      <c r="P1511" s="709">
        <f t="shared" si="19"/>
        <v>170.02579964638005</v>
      </c>
    </row>
    <row r="1512" spans="1:16">
      <c r="A1512" s="707">
        <v>2024</v>
      </c>
      <c r="B1512" s="707">
        <v>7</v>
      </c>
      <c r="D1512" s="707" t="s">
        <v>16108</v>
      </c>
      <c r="E1512" s="707" t="s">
        <v>145</v>
      </c>
      <c r="F1512" s="707">
        <f>VLOOKUP(E1512,'HS Code'!$L$4:$O$65,2,0)</f>
        <v>0</v>
      </c>
      <c r="G1512" s="707" t="s">
        <v>16094</v>
      </c>
      <c r="H1512" s="707" t="s">
        <v>16073</v>
      </c>
      <c r="I1512" s="707" t="s">
        <v>10899</v>
      </c>
      <c r="J1512" s="708">
        <v>19000</v>
      </c>
      <c r="K1512" s="708">
        <v>19000</v>
      </c>
      <c r="L1512" s="708">
        <v>4783426.88</v>
      </c>
      <c r="M1512" s="707" t="s">
        <v>16069</v>
      </c>
      <c r="N1512" s="707" t="s">
        <v>16070</v>
      </c>
      <c r="P1512" s="709">
        <f t="shared" si="19"/>
        <v>251.7593094736842</v>
      </c>
    </row>
    <row r="1513" spans="1:16">
      <c r="A1513" s="707">
        <v>2024</v>
      </c>
      <c r="B1513" s="707">
        <v>7</v>
      </c>
      <c r="D1513" s="707" t="s">
        <v>16108</v>
      </c>
      <c r="E1513" s="707" t="s">
        <v>148</v>
      </c>
      <c r="F1513" s="707">
        <f>VLOOKUP(E1513,'HS Code'!$L$4:$O$65,2,0)</f>
        <v>0</v>
      </c>
      <c r="G1513" s="707" t="s">
        <v>16082</v>
      </c>
      <c r="H1513" s="707" t="s">
        <v>16073</v>
      </c>
      <c r="I1513" s="707" t="s">
        <v>10899</v>
      </c>
      <c r="J1513" s="708">
        <v>19000</v>
      </c>
      <c r="K1513" s="708">
        <v>19000</v>
      </c>
      <c r="L1513" s="708">
        <v>5276872.59</v>
      </c>
      <c r="M1513" s="707" t="s">
        <v>16069</v>
      </c>
      <c r="N1513" s="707" t="s">
        <v>16070</v>
      </c>
      <c r="P1513" s="709">
        <f t="shared" si="19"/>
        <v>277.73013631578948</v>
      </c>
    </row>
    <row r="1514" spans="1:16">
      <c r="A1514" s="707">
        <v>2024</v>
      </c>
      <c r="B1514" s="707">
        <v>7</v>
      </c>
      <c r="D1514" s="707" t="s">
        <v>16110</v>
      </c>
      <c r="E1514" s="707" t="s">
        <v>76</v>
      </c>
      <c r="F1514" s="707" t="str">
        <f>VLOOKUP(E1514,'HS Code'!$L$4:$O$65,2,0)</f>
        <v>Petroleum</v>
      </c>
      <c r="G1514" s="707" t="s">
        <v>16099</v>
      </c>
      <c r="H1514" s="707" t="s">
        <v>16076</v>
      </c>
      <c r="I1514" s="707" t="s">
        <v>16077</v>
      </c>
      <c r="J1514" s="708">
        <v>46080</v>
      </c>
      <c r="K1514" s="708">
        <v>46080</v>
      </c>
      <c r="L1514" s="708">
        <v>6546142.7599999998</v>
      </c>
      <c r="M1514" s="707" t="s">
        <v>16069</v>
      </c>
      <c r="N1514" s="707" t="s">
        <v>16070</v>
      </c>
      <c r="P1514" s="709">
        <f t="shared" si="19"/>
        <v>142.06038975694443</v>
      </c>
    </row>
    <row r="1515" spans="1:16">
      <c r="A1515" s="707">
        <v>2024</v>
      </c>
      <c r="B1515" s="707">
        <v>7</v>
      </c>
      <c r="D1515" s="707" t="s">
        <v>16110</v>
      </c>
      <c r="E1515" s="707" t="s">
        <v>159</v>
      </c>
      <c r="F1515" s="707">
        <f>VLOOKUP(E1515,'HS Code'!$L$4:$O$65,2,0)</f>
        <v>0</v>
      </c>
      <c r="G1515" s="707" t="s">
        <v>16083</v>
      </c>
      <c r="H1515" s="707" t="s">
        <v>16073</v>
      </c>
      <c r="I1515" s="707" t="s">
        <v>10899</v>
      </c>
      <c r="J1515" s="708">
        <v>2454458</v>
      </c>
      <c r="K1515" s="708">
        <v>2454458</v>
      </c>
      <c r="L1515" s="708">
        <v>134082162.2</v>
      </c>
      <c r="M1515" s="707" t="s">
        <v>16069</v>
      </c>
      <c r="N1515" s="707" t="s">
        <v>16070</v>
      </c>
      <c r="P1515" s="709">
        <f t="shared" si="19"/>
        <v>54.628012457332737</v>
      </c>
    </row>
    <row r="1516" spans="1:16">
      <c r="A1516" s="707">
        <v>2024</v>
      </c>
      <c r="B1516" s="707">
        <v>7</v>
      </c>
      <c r="D1516" s="707" t="s">
        <v>16172</v>
      </c>
      <c r="E1516" s="707" t="s">
        <v>103</v>
      </c>
      <c r="F1516" s="707" t="str">
        <f>VLOOKUP(E1516,'HS Code'!$L$4:$O$65,2,0)</f>
        <v>Petroleum</v>
      </c>
      <c r="G1516" s="707" t="s">
        <v>16097</v>
      </c>
      <c r="H1516" s="707" t="s">
        <v>16076</v>
      </c>
      <c r="I1516" s="707" t="s">
        <v>16077</v>
      </c>
      <c r="J1516" s="708">
        <v>7600</v>
      </c>
      <c r="K1516" s="708">
        <v>7600</v>
      </c>
      <c r="L1516" s="708">
        <v>7009611.8499999996</v>
      </c>
      <c r="M1516" s="707" t="s">
        <v>16069</v>
      </c>
      <c r="N1516" s="707" t="s">
        <v>16070</v>
      </c>
      <c r="P1516" s="709">
        <f t="shared" si="19"/>
        <v>922.31734868421051</v>
      </c>
    </row>
    <row r="1517" spans="1:16">
      <c r="A1517" s="707">
        <v>2024</v>
      </c>
      <c r="B1517" s="707">
        <v>7</v>
      </c>
      <c r="D1517" s="707" t="s">
        <v>16112</v>
      </c>
      <c r="E1517" s="707" t="s">
        <v>70</v>
      </c>
      <c r="F1517" s="707" t="str">
        <f>VLOOKUP(E1517,'HS Code'!$L$4:$O$65,2,0)</f>
        <v>Petroleum</v>
      </c>
      <c r="G1517" s="707" t="s">
        <v>16115</v>
      </c>
      <c r="H1517" s="707" t="s">
        <v>16116</v>
      </c>
      <c r="I1517" s="707" t="s">
        <v>16077</v>
      </c>
      <c r="J1517" s="708">
        <v>32000</v>
      </c>
      <c r="K1517" s="708">
        <v>22800</v>
      </c>
      <c r="L1517" s="708">
        <v>3506984.23</v>
      </c>
      <c r="M1517" s="707" t="s">
        <v>16069</v>
      </c>
      <c r="N1517" s="707" t="s">
        <v>16070</v>
      </c>
      <c r="P1517" s="709">
        <f t="shared" si="19"/>
        <v>109.5932571875</v>
      </c>
    </row>
    <row r="1518" spans="1:16">
      <c r="A1518" s="707">
        <v>2024</v>
      </c>
      <c r="B1518" s="707">
        <v>7</v>
      </c>
      <c r="D1518" s="707" t="s">
        <v>16112</v>
      </c>
      <c r="E1518" s="707" t="s">
        <v>142</v>
      </c>
      <c r="F1518" s="707">
        <f>VLOOKUP(E1518,'HS Code'!$L$4:$O$65,2,0)</f>
        <v>0</v>
      </c>
      <c r="G1518" s="707" t="s">
        <v>16141</v>
      </c>
      <c r="H1518" s="707" t="s">
        <v>16073</v>
      </c>
      <c r="I1518" s="707" t="s">
        <v>10899</v>
      </c>
      <c r="J1518" s="708">
        <v>14040</v>
      </c>
      <c r="K1518" s="708">
        <v>14040</v>
      </c>
      <c r="L1518" s="708">
        <v>4665610.55</v>
      </c>
      <c r="M1518" s="707" t="s">
        <v>16069</v>
      </c>
      <c r="N1518" s="707" t="s">
        <v>16070</v>
      </c>
      <c r="P1518" s="709">
        <f t="shared" si="19"/>
        <v>332.30844373219372</v>
      </c>
    </row>
    <row r="1519" spans="1:16">
      <c r="A1519" s="707">
        <v>2024</v>
      </c>
      <c r="B1519" s="707">
        <v>7</v>
      </c>
      <c r="D1519" s="707" t="s">
        <v>16114</v>
      </c>
      <c r="E1519" s="707" t="s">
        <v>70</v>
      </c>
      <c r="F1519" s="707" t="str">
        <f>VLOOKUP(E1519,'HS Code'!$L$4:$O$65,2,0)</f>
        <v>Petroleum</v>
      </c>
      <c r="G1519" s="707" t="s">
        <v>16115</v>
      </c>
      <c r="H1519" s="707" t="s">
        <v>16116</v>
      </c>
      <c r="I1519" s="707" t="s">
        <v>16077</v>
      </c>
      <c r="J1519" s="708">
        <v>29600</v>
      </c>
      <c r="K1519" s="708">
        <v>21243</v>
      </c>
      <c r="L1519" s="708">
        <v>5144830.9800000004</v>
      </c>
      <c r="M1519" s="707" t="s">
        <v>16069</v>
      </c>
      <c r="N1519" s="707" t="s">
        <v>16070</v>
      </c>
      <c r="P1519" s="709">
        <f t="shared" si="19"/>
        <v>173.81185743243245</v>
      </c>
    </row>
    <row r="1520" spans="1:16">
      <c r="A1520" s="707">
        <v>2024</v>
      </c>
      <c r="B1520" s="707">
        <v>7</v>
      </c>
      <c r="D1520" s="707" t="s">
        <v>16117</v>
      </c>
      <c r="E1520" s="707" t="s">
        <v>68</v>
      </c>
      <c r="F1520" s="707" t="str">
        <f>VLOOKUP(E1520,'HS Code'!$L$4:$O$65,2,0)</f>
        <v>Petroleum</v>
      </c>
      <c r="G1520" s="707" t="s">
        <v>16130</v>
      </c>
      <c r="H1520" s="707" t="s">
        <v>16116</v>
      </c>
      <c r="I1520" s="707" t="s">
        <v>16077</v>
      </c>
      <c r="J1520" s="708">
        <v>1500</v>
      </c>
      <c r="K1520" s="708">
        <v>1500</v>
      </c>
      <c r="L1520" s="708">
        <v>345134.04</v>
      </c>
      <c r="M1520" s="707" t="s">
        <v>16069</v>
      </c>
      <c r="N1520" s="707" t="s">
        <v>16070</v>
      </c>
      <c r="P1520" s="709">
        <f t="shared" si="19"/>
        <v>230.08936</v>
      </c>
    </row>
    <row r="1521" spans="1:16">
      <c r="A1521" s="707">
        <v>2024</v>
      </c>
      <c r="B1521" s="707">
        <v>7</v>
      </c>
      <c r="D1521" s="707" t="s">
        <v>16118</v>
      </c>
      <c r="E1521" s="707" t="s">
        <v>62</v>
      </c>
      <c r="F1521" s="707" t="str">
        <f>VLOOKUP(E1521,'HS Code'!$L$4:$O$65,2,0)</f>
        <v>Petroleum</v>
      </c>
      <c r="G1521" s="707" t="s">
        <v>16165</v>
      </c>
      <c r="H1521" s="707" t="s">
        <v>16126</v>
      </c>
      <c r="I1521" s="707" t="s">
        <v>10899</v>
      </c>
      <c r="J1521" s="708">
        <v>13</v>
      </c>
      <c r="K1521" s="708">
        <v>13</v>
      </c>
      <c r="L1521" s="708">
        <v>37877.230000000003</v>
      </c>
      <c r="M1521" s="707" t="s">
        <v>16069</v>
      </c>
      <c r="N1521" s="707" t="s">
        <v>16070</v>
      </c>
      <c r="P1521" s="709">
        <f t="shared" si="19"/>
        <v>2913.6330769230772</v>
      </c>
    </row>
    <row r="1522" spans="1:16">
      <c r="A1522" s="707">
        <v>2024</v>
      </c>
      <c r="B1522" s="707">
        <v>7</v>
      </c>
      <c r="D1522" s="707" t="s">
        <v>16118</v>
      </c>
      <c r="E1522" s="707" t="s">
        <v>101</v>
      </c>
      <c r="F1522" s="707" t="str">
        <f>VLOOKUP(E1522,'HS Code'!$L$4:$O$65,2,0)</f>
        <v>Petroleum</v>
      </c>
      <c r="G1522" s="707" t="s">
        <v>16078</v>
      </c>
      <c r="H1522" s="707" t="s">
        <v>16076</v>
      </c>
      <c r="I1522" s="707" t="s">
        <v>10899</v>
      </c>
      <c r="J1522" s="708">
        <v>20</v>
      </c>
      <c r="K1522" s="708">
        <v>20</v>
      </c>
      <c r="L1522" s="708">
        <v>23368.799999999999</v>
      </c>
      <c r="M1522" s="707" t="s">
        <v>16069</v>
      </c>
      <c r="N1522" s="707" t="s">
        <v>16070</v>
      </c>
      <c r="P1522" s="709">
        <f t="shared" si="19"/>
        <v>1168.44</v>
      </c>
    </row>
    <row r="1523" spans="1:16">
      <c r="A1523" s="707">
        <v>2024</v>
      </c>
      <c r="B1523" s="707">
        <v>7</v>
      </c>
      <c r="D1523" s="707" t="s">
        <v>16136</v>
      </c>
      <c r="E1523" s="707" t="s">
        <v>99</v>
      </c>
      <c r="F1523" s="707" t="str">
        <f>VLOOKUP(E1523,'HS Code'!$L$4:$O$65,2,0)</f>
        <v>Petroleum</v>
      </c>
      <c r="G1523" s="707" t="s">
        <v>16075</v>
      </c>
      <c r="H1523" s="707" t="s">
        <v>16076</v>
      </c>
      <c r="I1523" s="707" t="s">
        <v>16077</v>
      </c>
      <c r="J1523" s="708">
        <v>20820</v>
      </c>
      <c r="K1523" s="708">
        <v>17987.7</v>
      </c>
      <c r="L1523" s="708">
        <v>5344826.53</v>
      </c>
      <c r="M1523" s="707" t="s">
        <v>16069</v>
      </c>
      <c r="N1523" s="707" t="s">
        <v>16070</v>
      </c>
      <c r="P1523" s="709">
        <f t="shared" si="19"/>
        <v>256.71597166186359</v>
      </c>
    </row>
    <row r="1524" spans="1:16">
      <c r="A1524" s="707">
        <v>2024</v>
      </c>
      <c r="B1524" s="707">
        <v>7</v>
      </c>
      <c r="D1524" s="707" t="s">
        <v>16136</v>
      </c>
      <c r="E1524" s="707" t="s">
        <v>101</v>
      </c>
      <c r="F1524" s="707" t="str">
        <f>VLOOKUP(E1524,'HS Code'!$L$4:$O$65,2,0)</f>
        <v>Petroleum</v>
      </c>
      <c r="G1524" s="707" t="s">
        <v>16078</v>
      </c>
      <c r="H1524" s="707" t="s">
        <v>16076</v>
      </c>
      <c r="I1524" s="707" t="s">
        <v>10899</v>
      </c>
      <c r="J1524" s="708">
        <v>891.5</v>
      </c>
      <c r="K1524" s="708">
        <v>891.5</v>
      </c>
      <c r="L1524" s="708">
        <v>182576.21</v>
      </c>
      <c r="M1524" s="707" t="s">
        <v>16069</v>
      </c>
      <c r="N1524" s="707" t="s">
        <v>16070</v>
      </c>
      <c r="P1524" s="709">
        <f t="shared" si="19"/>
        <v>204.79664610207516</v>
      </c>
    </row>
    <row r="1525" spans="1:16">
      <c r="A1525" s="707">
        <v>2024</v>
      </c>
      <c r="B1525" s="707">
        <v>7</v>
      </c>
      <c r="D1525" s="707" t="s">
        <v>16136</v>
      </c>
      <c r="E1525" s="707" t="s">
        <v>109</v>
      </c>
      <c r="F1525" s="707" t="str">
        <f>VLOOKUP(E1525,'HS Code'!$L$4:$O$65,2,0)</f>
        <v>Petroleum</v>
      </c>
      <c r="G1525" s="707" t="s">
        <v>16079</v>
      </c>
      <c r="H1525" s="707" t="s">
        <v>16076</v>
      </c>
      <c r="I1525" s="707" t="s">
        <v>16077</v>
      </c>
      <c r="J1525" s="708">
        <v>21944</v>
      </c>
      <c r="K1525" s="708">
        <v>19088.2</v>
      </c>
      <c r="L1525" s="708">
        <v>3339613.25</v>
      </c>
      <c r="M1525" s="707" t="s">
        <v>16069</v>
      </c>
      <c r="N1525" s="707" t="s">
        <v>16070</v>
      </c>
      <c r="P1525" s="709">
        <f t="shared" si="19"/>
        <v>152.18798988333941</v>
      </c>
    </row>
    <row r="1526" spans="1:16">
      <c r="A1526" s="707">
        <v>2024</v>
      </c>
      <c r="B1526" s="707">
        <v>7</v>
      </c>
      <c r="D1526" s="707" t="s">
        <v>16119</v>
      </c>
      <c r="E1526" s="707" t="s">
        <v>54</v>
      </c>
      <c r="F1526" s="707" t="str">
        <f>VLOOKUP(E1526,'HS Code'!$L$4:$O$65,2,0)</f>
        <v>Oils</v>
      </c>
      <c r="G1526" s="707" t="s">
        <v>16109</v>
      </c>
      <c r="H1526" s="707" t="s">
        <v>16073</v>
      </c>
      <c r="I1526" s="707" t="s">
        <v>10899</v>
      </c>
      <c r="J1526" s="708">
        <v>2508</v>
      </c>
      <c r="K1526" s="708">
        <v>2508</v>
      </c>
      <c r="L1526" s="708">
        <v>1310436.3999999999</v>
      </c>
      <c r="M1526" s="707" t="s">
        <v>16069</v>
      </c>
      <c r="N1526" s="707" t="s">
        <v>16070</v>
      </c>
      <c r="P1526" s="709">
        <f t="shared" si="19"/>
        <v>522.50255183413071</v>
      </c>
    </row>
    <row r="1527" spans="1:16">
      <c r="A1527" s="707">
        <v>2024</v>
      </c>
      <c r="B1527" s="707">
        <v>7</v>
      </c>
      <c r="D1527" s="707" t="s">
        <v>16119</v>
      </c>
      <c r="E1527" s="707" t="s">
        <v>76</v>
      </c>
      <c r="F1527" s="707" t="str">
        <f>VLOOKUP(E1527,'HS Code'!$L$4:$O$65,2,0)</f>
        <v>Petroleum</v>
      </c>
      <c r="G1527" s="707" t="s">
        <v>16099</v>
      </c>
      <c r="H1527" s="707" t="s">
        <v>16076</v>
      </c>
      <c r="I1527" s="707" t="s">
        <v>16077</v>
      </c>
      <c r="J1527" s="708">
        <v>30000</v>
      </c>
      <c r="K1527" s="708">
        <v>23600</v>
      </c>
      <c r="L1527" s="708">
        <v>4669455.37</v>
      </c>
      <c r="M1527" s="707" t="s">
        <v>16069</v>
      </c>
      <c r="N1527" s="707" t="s">
        <v>16070</v>
      </c>
      <c r="P1527" s="709">
        <f t="shared" si="19"/>
        <v>155.64851233333334</v>
      </c>
    </row>
    <row r="1528" spans="1:16">
      <c r="A1528" s="707">
        <v>2024</v>
      </c>
      <c r="B1528" s="707">
        <v>7</v>
      </c>
      <c r="D1528" s="707" t="s">
        <v>16119</v>
      </c>
      <c r="E1528" s="707" t="s">
        <v>145</v>
      </c>
      <c r="F1528" s="707">
        <f>VLOOKUP(E1528,'HS Code'!$L$4:$O$65,2,0)</f>
        <v>0</v>
      </c>
      <c r="G1528" s="707" t="s">
        <v>16094</v>
      </c>
      <c r="H1528" s="707" t="s">
        <v>16073</v>
      </c>
      <c r="I1528" s="707" t="s">
        <v>10899</v>
      </c>
      <c r="J1528" s="708">
        <v>72000</v>
      </c>
      <c r="K1528" s="708">
        <v>72000</v>
      </c>
      <c r="L1528" s="708">
        <v>12274525.5</v>
      </c>
      <c r="M1528" s="707" t="s">
        <v>16069</v>
      </c>
      <c r="N1528" s="707" t="s">
        <v>16070</v>
      </c>
      <c r="P1528" s="709">
        <f t="shared" si="19"/>
        <v>170.47952083333334</v>
      </c>
    </row>
    <row r="1529" spans="1:16">
      <c r="A1529" s="707">
        <v>2024</v>
      </c>
      <c r="B1529" s="707">
        <v>7</v>
      </c>
      <c r="D1529" s="707" t="s">
        <v>16119</v>
      </c>
      <c r="E1529" s="707" t="s">
        <v>148</v>
      </c>
      <c r="F1529" s="707">
        <f>VLOOKUP(E1529,'HS Code'!$L$4:$O$65,2,0)</f>
        <v>0</v>
      </c>
      <c r="G1529" s="707" t="s">
        <v>16082</v>
      </c>
      <c r="H1529" s="707" t="s">
        <v>16073</v>
      </c>
      <c r="I1529" s="707" t="s">
        <v>10899</v>
      </c>
      <c r="J1529" s="708">
        <v>105084</v>
      </c>
      <c r="K1529" s="708">
        <v>105084</v>
      </c>
      <c r="L1529" s="708">
        <v>27695947.620000001</v>
      </c>
      <c r="M1529" s="707" t="s">
        <v>16069</v>
      </c>
      <c r="N1529" s="707" t="s">
        <v>16070</v>
      </c>
      <c r="P1529" s="709">
        <f t="shared" si="19"/>
        <v>263.56008164896656</v>
      </c>
    </row>
    <row r="1530" spans="1:16">
      <c r="A1530" s="707">
        <v>2024</v>
      </c>
      <c r="B1530" s="707">
        <v>7</v>
      </c>
      <c r="D1530" s="707" t="s">
        <v>16120</v>
      </c>
      <c r="E1530" s="707" t="s">
        <v>99</v>
      </c>
      <c r="F1530" s="707" t="str">
        <f>VLOOKUP(E1530,'HS Code'!$L$4:$O$65,2,0)</f>
        <v>Petroleum</v>
      </c>
      <c r="G1530" s="707" t="s">
        <v>16075</v>
      </c>
      <c r="H1530" s="707" t="s">
        <v>16076</v>
      </c>
      <c r="I1530" s="707" t="s">
        <v>16077</v>
      </c>
      <c r="J1530" s="708">
        <v>640</v>
      </c>
      <c r="K1530" s="708">
        <v>556</v>
      </c>
      <c r="L1530" s="708">
        <v>473820.23</v>
      </c>
      <c r="M1530" s="707" t="s">
        <v>16069</v>
      </c>
      <c r="N1530" s="707" t="s">
        <v>16070</v>
      </c>
      <c r="P1530" s="709">
        <f t="shared" si="19"/>
        <v>740.34410937500002</v>
      </c>
    </row>
    <row r="1531" spans="1:16">
      <c r="A1531" s="707">
        <v>2024</v>
      </c>
      <c r="B1531" s="707">
        <v>7</v>
      </c>
      <c r="D1531" s="707" t="s">
        <v>16120</v>
      </c>
      <c r="E1531" s="707" t="s">
        <v>101</v>
      </c>
      <c r="F1531" s="707" t="str">
        <f>VLOOKUP(E1531,'HS Code'!$L$4:$O$65,2,0)</f>
        <v>Petroleum</v>
      </c>
      <c r="G1531" s="707" t="s">
        <v>16078</v>
      </c>
      <c r="H1531" s="707" t="s">
        <v>16076</v>
      </c>
      <c r="I1531" s="707" t="s">
        <v>10899</v>
      </c>
      <c r="J1531" s="708">
        <v>22970.5</v>
      </c>
      <c r="K1531" s="708">
        <v>22970.5</v>
      </c>
      <c r="L1531" s="708">
        <v>12918840.26</v>
      </c>
      <c r="M1531" s="707" t="s">
        <v>16069</v>
      </c>
      <c r="N1531" s="707" t="s">
        <v>16070</v>
      </c>
      <c r="P1531" s="709">
        <f t="shared" si="19"/>
        <v>562.41005898870287</v>
      </c>
    </row>
    <row r="1532" spans="1:16">
      <c r="A1532" s="707">
        <v>2024</v>
      </c>
      <c r="B1532" s="707">
        <v>7</v>
      </c>
      <c r="D1532" s="707" t="s">
        <v>16120</v>
      </c>
      <c r="E1532" s="707" t="s">
        <v>148</v>
      </c>
      <c r="F1532" s="707">
        <f>VLOOKUP(E1532,'HS Code'!$L$4:$O$65,2,0)</f>
        <v>0</v>
      </c>
      <c r="G1532" s="707" t="s">
        <v>16082</v>
      </c>
      <c r="H1532" s="707" t="s">
        <v>16073</v>
      </c>
      <c r="I1532" s="707" t="s">
        <v>10899</v>
      </c>
      <c r="J1532" s="708">
        <v>105200</v>
      </c>
      <c r="K1532" s="708">
        <v>105200</v>
      </c>
      <c r="L1532" s="708">
        <v>15625160.67</v>
      </c>
      <c r="M1532" s="707" t="s">
        <v>16069</v>
      </c>
      <c r="N1532" s="707" t="s">
        <v>16070</v>
      </c>
      <c r="P1532" s="709">
        <f t="shared" si="19"/>
        <v>148.52814325095056</v>
      </c>
    </row>
    <row r="1533" spans="1:16">
      <c r="A1533" s="707">
        <v>2024</v>
      </c>
      <c r="B1533" s="707">
        <v>7</v>
      </c>
      <c r="D1533" s="707" t="s">
        <v>16121</v>
      </c>
      <c r="E1533" s="707" t="s">
        <v>22</v>
      </c>
      <c r="F1533" s="707" t="str">
        <f>VLOOKUP(E1533,'HS Code'!$L$4:$O$65,2,0)</f>
        <v>Coal and Coke</v>
      </c>
      <c r="G1533" s="707" t="s">
        <v>16125</v>
      </c>
      <c r="H1533" s="707" t="s">
        <v>16126</v>
      </c>
      <c r="I1533" s="707" t="s">
        <v>10899</v>
      </c>
      <c r="J1533" s="708">
        <v>283180</v>
      </c>
      <c r="K1533" s="708">
        <v>283180</v>
      </c>
      <c r="L1533" s="708">
        <v>1757983.33</v>
      </c>
      <c r="M1533" s="707" t="s">
        <v>16069</v>
      </c>
      <c r="N1533" s="707" t="s">
        <v>16070</v>
      </c>
      <c r="P1533" s="709">
        <f t="shared" si="19"/>
        <v>6.2080066742001554</v>
      </c>
    </row>
    <row r="1534" spans="1:16">
      <c r="A1534" s="707">
        <v>2024</v>
      </c>
      <c r="B1534" s="707">
        <v>7</v>
      </c>
      <c r="D1534" s="707" t="s">
        <v>16121</v>
      </c>
      <c r="E1534" s="707" t="s">
        <v>130</v>
      </c>
      <c r="F1534" s="707">
        <f>VLOOKUP(E1534,'HS Code'!$L$4:$O$65,2,0)</f>
        <v>0</v>
      </c>
      <c r="G1534" s="707" t="s">
        <v>16093</v>
      </c>
      <c r="H1534" s="707" t="s">
        <v>16076</v>
      </c>
      <c r="I1534" s="707" t="s">
        <v>10899</v>
      </c>
      <c r="J1534" s="708">
        <v>321000</v>
      </c>
      <c r="K1534" s="708">
        <v>321000</v>
      </c>
      <c r="L1534" s="708">
        <v>34045769.689999998</v>
      </c>
      <c r="M1534" s="707" t="s">
        <v>16069</v>
      </c>
      <c r="N1534" s="707" t="s">
        <v>16070</v>
      </c>
      <c r="P1534" s="709">
        <f t="shared" si="19"/>
        <v>106.06158781931464</v>
      </c>
    </row>
    <row r="1535" spans="1:16">
      <c r="A1535" s="707">
        <v>2024</v>
      </c>
      <c r="B1535" s="707">
        <v>7</v>
      </c>
      <c r="D1535" s="707" t="s">
        <v>16121</v>
      </c>
      <c r="E1535" s="707" t="s">
        <v>142</v>
      </c>
      <c r="F1535" s="707">
        <f>VLOOKUP(E1535,'HS Code'!$L$4:$O$65,2,0)</f>
        <v>0</v>
      </c>
      <c r="G1535" s="707" t="s">
        <v>16141</v>
      </c>
      <c r="H1535" s="707" t="s">
        <v>16073</v>
      </c>
      <c r="I1535" s="707" t="s">
        <v>10899</v>
      </c>
      <c r="J1535" s="708">
        <v>4500</v>
      </c>
      <c r="K1535" s="708">
        <v>4500</v>
      </c>
      <c r="L1535" s="708">
        <v>782801.43</v>
      </c>
      <c r="M1535" s="707" t="s">
        <v>16069</v>
      </c>
      <c r="N1535" s="707" t="s">
        <v>16070</v>
      </c>
      <c r="P1535" s="709">
        <f t="shared" si="19"/>
        <v>173.95587333333336</v>
      </c>
    </row>
    <row r="1536" spans="1:16">
      <c r="A1536" s="707">
        <v>2024</v>
      </c>
      <c r="B1536" s="707">
        <v>7</v>
      </c>
      <c r="D1536" s="707" t="s">
        <v>16122</v>
      </c>
      <c r="E1536" s="707" t="s">
        <v>48</v>
      </c>
      <c r="F1536" s="707" t="str">
        <f>VLOOKUP(E1536,'HS Code'!$L$4:$O$65,2,0)</f>
        <v>Oils</v>
      </c>
      <c r="G1536" s="707" t="s">
        <v>16089</v>
      </c>
      <c r="H1536" s="707" t="s">
        <v>16073</v>
      </c>
      <c r="I1536" s="707" t="s">
        <v>10899</v>
      </c>
      <c r="J1536" s="708">
        <v>25</v>
      </c>
      <c r="K1536" s="708">
        <v>25</v>
      </c>
      <c r="L1536" s="708">
        <v>14551.09</v>
      </c>
      <c r="M1536" s="707" t="s">
        <v>16069</v>
      </c>
      <c r="N1536" s="707" t="s">
        <v>16070</v>
      </c>
      <c r="P1536" s="709">
        <f t="shared" si="19"/>
        <v>582.04359999999997</v>
      </c>
    </row>
    <row r="1537" spans="1:16">
      <c r="A1537" s="707">
        <v>2024</v>
      </c>
      <c r="B1537" s="707">
        <v>7</v>
      </c>
      <c r="D1537" s="707" t="s">
        <v>16122</v>
      </c>
      <c r="E1537" s="707" t="s">
        <v>99</v>
      </c>
      <c r="F1537" s="707" t="str">
        <f>VLOOKUP(E1537,'HS Code'!$L$4:$O$65,2,0)</f>
        <v>Petroleum</v>
      </c>
      <c r="G1537" s="707" t="s">
        <v>16075</v>
      </c>
      <c r="H1537" s="707" t="s">
        <v>16076</v>
      </c>
      <c r="I1537" s="707" t="s">
        <v>16077</v>
      </c>
      <c r="J1537" s="708">
        <v>246</v>
      </c>
      <c r="K1537" s="708">
        <v>236.8</v>
      </c>
      <c r="L1537" s="708">
        <v>314017.75</v>
      </c>
      <c r="M1537" s="707" t="s">
        <v>16069</v>
      </c>
      <c r="N1537" s="707" t="s">
        <v>16070</v>
      </c>
      <c r="P1537" s="709">
        <f t="shared" si="19"/>
        <v>1276.4949186991869</v>
      </c>
    </row>
    <row r="1538" spans="1:16">
      <c r="A1538" s="707">
        <v>2024</v>
      </c>
      <c r="B1538" s="707">
        <v>7</v>
      </c>
      <c r="D1538" s="707" t="s">
        <v>16122</v>
      </c>
      <c r="E1538" s="707" t="s">
        <v>101</v>
      </c>
      <c r="F1538" s="707" t="str">
        <f>VLOOKUP(E1538,'HS Code'!$L$4:$O$65,2,0)</f>
        <v>Petroleum</v>
      </c>
      <c r="G1538" s="707" t="s">
        <v>16078</v>
      </c>
      <c r="H1538" s="707" t="s">
        <v>16076</v>
      </c>
      <c r="I1538" s="707" t="s">
        <v>10899</v>
      </c>
      <c r="J1538" s="708">
        <v>9.85</v>
      </c>
      <c r="K1538" s="708">
        <v>9.85</v>
      </c>
      <c r="L1538" s="708">
        <v>405488.19</v>
      </c>
      <c r="M1538" s="707" t="s">
        <v>16069</v>
      </c>
      <c r="N1538" s="707" t="s">
        <v>16070</v>
      </c>
      <c r="P1538" s="709">
        <f t="shared" si="19"/>
        <v>41166.313705583758</v>
      </c>
    </row>
    <row r="1539" spans="1:16">
      <c r="A1539" s="707">
        <v>2024</v>
      </c>
      <c r="B1539" s="707">
        <v>7</v>
      </c>
      <c r="D1539" s="707" t="s">
        <v>16122</v>
      </c>
      <c r="E1539" s="707" t="s">
        <v>109</v>
      </c>
      <c r="F1539" s="707" t="str">
        <f>VLOOKUP(E1539,'HS Code'!$L$4:$O$65,2,0)</f>
        <v>Petroleum</v>
      </c>
      <c r="G1539" s="707" t="s">
        <v>16079</v>
      </c>
      <c r="H1539" s="707" t="s">
        <v>16076</v>
      </c>
      <c r="I1539" s="707" t="s">
        <v>16077</v>
      </c>
      <c r="J1539" s="708">
        <v>1</v>
      </c>
      <c r="K1539" s="708">
        <v>1</v>
      </c>
      <c r="L1539" s="708">
        <v>50853.98</v>
      </c>
      <c r="M1539" s="707" t="s">
        <v>16069</v>
      </c>
      <c r="N1539" s="707" t="s">
        <v>16070</v>
      </c>
      <c r="P1539" s="709">
        <f t="shared" si="19"/>
        <v>50853.98</v>
      </c>
    </row>
    <row r="1540" spans="1:16">
      <c r="A1540" s="707">
        <v>2024</v>
      </c>
      <c r="B1540" s="707">
        <v>7</v>
      </c>
      <c r="D1540" s="707" t="s">
        <v>16122</v>
      </c>
      <c r="E1540" s="707" t="s">
        <v>113</v>
      </c>
      <c r="F1540" s="707" t="str">
        <f>VLOOKUP(E1540,'HS Code'!$L$4:$O$65,2,0)</f>
        <v>Petroleum</v>
      </c>
      <c r="G1540" s="707" t="s">
        <v>16081</v>
      </c>
      <c r="H1540" s="707" t="s">
        <v>16076</v>
      </c>
      <c r="I1540" s="707" t="s">
        <v>16077</v>
      </c>
      <c r="J1540" s="708">
        <v>28</v>
      </c>
      <c r="K1540" s="708">
        <v>45.36</v>
      </c>
      <c r="L1540" s="708">
        <v>93084.66</v>
      </c>
      <c r="M1540" s="707" t="s">
        <v>16069</v>
      </c>
      <c r="N1540" s="707" t="s">
        <v>16070</v>
      </c>
      <c r="P1540" s="709">
        <f t="shared" si="19"/>
        <v>3324.4521428571429</v>
      </c>
    </row>
    <row r="1541" spans="1:16">
      <c r="A1541" s="707">
        <v>2024</v>
      </c>
      <c r="B1541" s="707">
        <v>7</v>
      </c>
      <c r="D1541" s="707" t="s">
        <v>16122</v>
      </c>
      <c r="E1541" s="707" t="s">
        <v>130</v>
      </c>
      <c r="F1541" s="707">
        <f>VLOOKUP(E1541,'HS Code'!$L$4:$O$65,2,0)</f>
        <v>0</v>
      </c>
      <c r="G1541" s="707" t="s">
        <v>16093</v>
      </c>
      <c r="H1541" s="707" t="s">
        <v>16076</v>
      </c>
      <c r="I1541" s="707" t="s">
        <v>10899</v>
      </c>
      <c r="J1541" s="708">
        <v>4730000</v>
      </c>
      <c r="K1541" s="708">
        <v>4730000</v>
      </c>
      <c r="L1541" s="708">
        <v>466425765.62000102</v>
      </c>
      <c r="M1541" s="707" t="s">
        <v>16069</v>
      </c>
      <c r="N1541" s="707" t="s">
        <v>16070</v>
      </c>
      <c r="P1541" s="709">
        <f t="shared" si="19"/>
        <v>98.610098439746508</v>
      </c>
    </row>
    <row r="1542" spans="1:16">
      <c r="A1542" s="707">
        <v>2024</v>
      </c>
      <c r="B1542" s="707">
        <v>7</v>
      </c>
      <c r="D1542" s="707" t="s">
        <v>16124</v>
      </c>
      <c r="E1542" s="707" t="s">
        <v>48</v>
      </c>
      <c r="F1542" s="707" t="str">
        <f>VLOOKUP(E1542,'HS Code'!$L$4:$O$65,2,0)</f>
        <v>Oils</v>
      </c>
      <c r="G1542" s="707" t="s">
        <v>16089</v>
      </c>
      <c r="H1542" s="707" t="s">
        <v>16073</v>
      </c>
      <c r="I1542" s="707" t="s">
        <v>10899</v>
      </c>
      <c r="J1542" s="708">
        <v>8294</v>
      </c>
      <c r="K1542" s="708">
        <v>8294</v>
      </c>
      <c r="L1542" s="708">
        <v>1490382.64</v>
      </c>
      <c r="M1542" s="707" t="s">
        <v>16069</v>
      </c>
      <c r="N1542" s="707" t="s">
        <v>16070</v>
      </c>
      <c r="P1542" s="709">
        <f t="shared" si="19"/>
        <v>179.69407282372799</v>
      </c>
    </row>
    <row r="1543" spans="1:16">
      <c r="A1543" s="707">
        <v>2024</v>
      </c>
      <c r="B1543" s="707">
        <v>7</v>
      </c>
      <c r="D1543" s="707" t="s">
        <v>16124</v>
      </c>
      <c r="E1543" s="707" t="s">
        <v>99</v>
      </c>
      <c r="F1543" s="707" t="str">
        <f>VLOOKUP(E1543,'HS Code'!$L$4:$O$65,2,0)</f>
        <v>Petroleum</v>
      </c>
      <c r="G1543" s="707" t="s">
        <v>16075</v>
      </c>
      <c r="H1543" s="707" t="s">
        <v>16076</v>
      </c>
      <c r="I1543" s="707" t="s">
        <v>16077</v>
      </c>
      <c r="J1543" s="708">
        <v>3571</v>
      </c>
      <c r="K1543" s="708">
        <v>6556.3</v>
      </c>
      <c r="L1543" s="708">
        <v>4634797.66</v>
      </c>
      <c r="M1543" s="707" t="s">
        <v>16069</v>
      </c>
      <c r="N1543" s="707" t="s">
        <v>16070</v>
      </c>
      <c r="P1543" s="709">
        <f t="shared" si="19"/>
        <v>1297.8990926911231</v>
      </c>
    </row>
    <row r="1544" spans="1:16">
      <c r="A1544" s="707">
        <v>2024</v>
      </c>
      <c r="B1544" s="707">
        <v>7</v>
      </c>
      <c r="D1544" s="707" t="s">
        <v>16124</v>
      </c>
      <c r="E1544" s="707" t="s">
        <v>101</v>
      </c>
      <c r="F1544" s="707" t="str">
        <f>VLOOKUP(E1544,'HS Code'!$L$4:$O$65,2,0)</f>
        <v>Petroleum</v>
      </c>
      <c r="G1544" s="707" t="s">
        <v>16078</v>
      </c>
      <c r="H1544" s="707" t="s">
        <v>16076</v>
      </c>
      <c r="I1544" s="707" t="s">
        <v>10899</v>
      </c>
      <c r="J1544" s="708">
        <v>20260</v>
      </c>
      <c r="K1544" s="708">
        <v>20260</v>
      </c>
      <c r="L1544" s="708">
        <v>13858407.59</v>
      </c>
      <c r="M1544" s="707" t="s">
        <v>16069</v>
      </c>
      <c r="N1544" s="707" t="s">
        <v>16070</v>
      </c>
      <c r="P1544" s="709">
        <f t="shared" si="19"/>
        <v>684.02801530108593</v>
      </c>
    </row>
    <row r="1545" spans="1:16">
      <c r="A1545" s="707">
        <v>2024</v>
      </c>
      <c r="B1545" s="707">
        <v>7</v>
      </c>
      <c r="D1545" s="707" t="s">
        <v>16124</v>
      </c>
      <c r="E1545" s="707" t="s">
        <v>109</v>
      </c>
      <c r="F1545" s="707" t="str">
        <f>VLOOKUP(E1545,'HS Code'!$L$4:$O$65,2,0)</f>
        <v>Petroleum</v>
      </c>
      <c r="G1545" s="707" t="s">
        <v>16079</v>
      </c>
      <c r="H1545" s="707" t="s">
        <v>16076</v>
      </c>
      <c r="I1545" s="707" t="s">
        <v>16077</v>
      </c>
      <c r="J1545" s="708">
        <v>750</v>
      </c>
      <c r="K1545" s="708">
        <v>1205.94</v>
      </c>
      <c r="L1545" s="708">
        <v>526717.27</v>
      </c>
      <c r="M1545" s="707" t="s">
        <v>16069</v>
      </c>
      <c r="N1545" s="707" t="s">
        <v>16070</v>
      </c>
      <c r="P1545" s="709">
        <f t="shared" si="19"/>
        <v>702.28969333333339</v>
      </c>
    </row>
    <row r="1546" spans="1:16">
      <c r="A1546" s="707">
        <v>2024</v>
      </c>
      <c r="B1546" s="707">
        <v>7</v>
      </c>
      <c r="D1546" s="707" t="s">
        <v>16124</v>
      </c>
      <c r="E1546" s="707" t="s">
        <v>113</v>
      </c>
      <c r="F1546" s="707" t="str">
        <f>VLOOKUP(E1546,'HS Code'!$L$4:$O$65,2,0)</f>
        <v>Petroleum</v>
      </c>
      <c r="G1546" s="707" t="s">
        <v>16081</v>
      </c>
      <c r="H1546" s="707" t="s">
        <v>16076</v>
      </c>
      <c r="I1546" s="707" t="s">
        <v>16077</v>
      </c>
      <c r="J1546" s="708">
        <v>4</v>
      </c>
      <c r="K1546" s="708">
        <v>1</v>
      </c>
      <c r="L1546" s="708">
        <v>123880.45</v>
      </c>
      <c r="M1546" s="707" t="s">
        <v>16069</v>
      </c>
      <c r="N1546" s="707" t="s">
        <v>16070</v>
      </c>
      <c r="P1546" s="709">
        <f t="shared" si="19"/>
        <v>30970.112499999999</v>
      </c>
    </row>
    <row r="1547" spans="1:16">
      <c r="A1547" s="707">
        <v>2024</v>
      </c>
      <c r="B1547" s="707">
        <v>7</v>
      </c>
      <c r="D1547" s="707" t="s">
        <v>16121</v>
      </c>
      <c r="E1547" s="707" t="s">
        <v>19</v>
      </c>
      <c r="F1547" s="707" t="str">
        <f>VLOOKUP(E1547,'HS Code'!$L$4:$O$65,2,0)</f>
        <v>Coal and Coke</v>
      </c>
      <c r="G1547" s="707" t="s">
        <v>16187</v>
      </c>
      <c r="H1547" s="707" t="s">
        <v>16126</v>
      </c>
      <c r="I1547" s="707" t="s">
        <v>10899</v>
      </c>
      <c r="J1547" s="708">
        <v>767170</v>
      </c>
      <c r="K1547" s="708">
        <v>767170</v>
      </c>
      <c r="L1547" s="708">
        <v>4471308.13</v>
      </c>
      <c r="M1547" s="707" t="s">
        <v>16069</v>
      </c>
      <c r="N1547" s="707" t="s">
        <v>16070</v>
      </c>
      <c r="P1547" s="709">
        <f t="shared" si="19"/>
        <v>5.8283146238773673</v>
      </c>
    </row>
    <row r="1548" spans="1:16">
      <c r="A1548" s="707">
        <v>2024</v>
      </c>
      <c r="B1548" s="707">
        <v>7</v>
      </c>
      <c r="D1548" s="707" t="s">
        <v>16121</v>
      </c>
      <c r="E1548" s="707" t="s">
        <v>22</v>
      </c>
      <c r="F1548" s="707" t="str">
        <f>VLOOKUP(E1548,'HS Code'!$L$4:$O$65,2,0)</f>
        <v>Coal and Coke</v>
      </c>
      <c r="G1548" s="707" t="s">
        <v>16125</v>
      </c>
      <c r="H1548" s="707" t="s">
        <v>16126</v>
      </c>
      <c r="I1548" s="707" t="s">
        <v>10899</v>
      </c>
      <c r="J1548" s="708">
        <v>84661450</v>
      </c>
      <c r="K1548" s="708">
        <v>84661450</v>
      </c>
      <c r="L1548" s="708">
        <v>500706673.81999499</v>
      </c>
      <c r="M1548" s="707" t="s">
        <v>16069</v>
      </c>
      <c r="N1548" s="707" t="s">
        <v>16070</v>
      </c>
      <c r="P1548" s="709">
        <f t="shared" si="19"/>
        <v>5.9142227521498274</v>
      </c>
    </row>
    <row r="1549" spans="1:16">
      <c r="A1549" s="707">
        <v>2024</v>
      </c>
      <c r="B1549" s="707">
        <v>7</v>
      </c>
      <c r="D1549" s="707" t="s">
        <v>16121</v>
      </c>
      <c r="E1549" s="707" t="s">
        <v>99</v>
      </c>
      <c r="F1549" s="707" t="str">
        <f>VLOOKUP(E1549,'HS Code'!$L$4:$O$65,2,0)</f>
        <v>Petroleum</v>
      </c>
      <c r="G1549" s="707" t="s">
        <v>16075</v>
      </c>
      <c r="H1549" s="707" t="s">
        <v>16076</v>
      </c>
      <c r="I1549" s="707" t="s">
        <v>16077</v>
      </c>
      <c r="J1549" s="708">
        <v>27600</v>
      </c>
      <c r="K1549" s="708">
        <v>24028</v>
      </c>
      <c r="L1549" s="708">
        <v>8208009.1399999997</v>
      </c>
      <c r="M1549" s="707" t="s">
        <v>16069</v>
      </c>
      <c r="N1549" s="707" t="s">
        <v>16070</v>
      </c>
      <c r="P1549" s="709">
        <f t="shared" si="19"/>
        <v>297.39163550724635</v>
      </c>
    </row>
    <row r="1550" spans="1:16">
      <c r="A1550" s="707">
        <v>2024</v>
      </c>
      <c r="B1550" s="707">
        <v>7</v>
      </c>
      <c r="D1550" s="707" t="s">
        <v>16121</v>
      </c>
      <c r="E1550" s="707" t="s">
        <v>142</v>
      </c>
      <c r="F1550" s="707">
        <f>VLOOKUP(E1550,'HS Code'!$L$4:$O$65,2,0)</f>
        <v>0</v>
      </c>
      <c r="G1550" s="707" t="s">
        <v>16141</v>
      </c>
      <c r="H1550" s="707" t="s">
        <v>16073</v>
      </c>
      <c r="I1550" s="707" t="s">
        <v>10899</v>
      </c>
      <c r="J1550" s="708">
        <v>4500</v>
      </c>
      <c r="K1550" s="708">
        <v>4500</v>
      </c>
      <c r="L1550" s="708">
        <v>795417.02</v>
      </c>
      <c r="M1550" s="707" t="s">
        <v>16069</v>
      </c>
      <c r="N1550" s="707" t="s">
        <v>16070</v>
      </c>
      <c r="P1550" s="709">
        <f t="shared" si="19"/>
        <v>176.75933777777777</v>
      </c>
    </row>
    <row r="1551" spans="1:16">
      <c r="A1551" s="707">
        <v>2024</v>
      </c>
      <c r="B1551" s="707">
        <v>7</v>
      </c>
      <c r="D1551" s="707" t="s">
        <v>16129</v>
      </c>
      <c r="E1551" s="707" t="s">
        <v>31</v>
      </c>
      <c r="F1551" s="707" t="str">
        <f>VLOOKUP(E1551,'HS Code'!$L$4:$O$65,2,0)</f>
        <v>Coal and Coke</v>
      </c>
      <c r="G1551" s="707" t="s">
        <v>16087</v>
      </c>
      <c r="H1551" s="707" t="s">
        <v>16076</v>
      </c>
      <c r="I1551" s="707" t="s">
        <v>10899</v>
      </c>
      <c r="J1551" s="708">
        <v>30000</v>
      </c>
      <c r="K1551" s="708">
        <v>30000</v>
      </c>
      <c r="L1551" s="708">
        <v>68835</v>
      </c>
      <c r="M1551" s="707" t="s">
        <v>16069</v>
      </c>
      <c r="N1551" s="707" t="s">
        <v>16070</v>
      </c>
      <c r="P1551" s="709">
        <f t="shared" si="19"/>
        <v>2.2945000000000002</v>
      </c>
    </row>
    <row r="1552" spans="1:16">
      <c r="A1552" s="707">
        <v>2024</v>
      </c>
      <c r="B1552" s="707">
        <v>7</v>
      </c>
      <c r="D1552" s="707" t="s">
        <v>16074</v>
      </c>
      <c r="E1552" s="707" t="s">
        <v>68</v>
      </c>
      <c r="F1552" s="707" t="str">
        <f>VLOOKUP(E1552,'HS Code'!$L$4:$O$65,2,0)</f>
        <v>Petroleum</v>
      </c>
      <c r="G1552" s="707" t="s">
        <v>16130</v>
      </c>
      <c r="H1552" s="707" t="s">
        <v>16116</v>
      </c>
      <c r="I1552" s="707" t="s">
        <v>16077</v>
      </c>
      <c r="J1552" s="708">
        <v>4709469</v>
      </c>
      <c r="K1552" s="708">
        <v>3515293</v>
      </c>
      <c r="L1552" s="708">
        <v>438638454.36000001</v>
      </c>
      <c r="M1552" s="707" t="s">
        <v>16069</v>
      </c>
      <c r="N1552" s="707" t="s">
        <v>16070</v>
      </c>
      <c r="P1552" s="709">
        <f t="shared" si="19"/>
        <v>93.139683977110792</v>
      </c>
    </row>
    <row r="1553" spans="1:16">
      <c r="A1553" s="707">
        <v>2024</v>
      </c>
      <c r="B1553" s="707">
        <v>7</v>
      </c>
      <c r="D1553" s="707" t="s">
        <v>16074</v>
      </c>
      <c r="E1553" s="707" t="s">
        <v>85</v>
      </c>
      <c r="F1553" s="707" t="str">
        <f>VLOOKUP(E1553,'HS Code'!$L$4:$O$65,2,0)</f>
        <v>Petroleum</v>
      </c>
      <c r="G1553" s="707" t="s">
        <v>16091</v>
      </c>
      <c r="H1553" s="707" t="s">
        <v>16076</v>
      </c>
      <c r="I1553" s="707" t="s">
        <v>16077</v>
      </c>
      <c r="J1553" s="708">
        <v>16272</v>
      </c>
      <c r="K1553" s="708">
        <v>13775</v>
      </c>
      <c r="L1553" s="708">
        <v>1564455.58</v>
      </c>
      <c r="M1553" s="707" t="s">
        <v>16069</v>
      </c>
      <c r="N1553" s="707" t="s">
        <v>16070</v>
      </c>
      <c r="P1553" s="709">
        <f t="shared" si="19"/>
        <v>96.144025319567362</v>
      </c>
    </row>
    <row r="1554" spans="1:16">
      <c r="A1554" s="707">
        <v>2024</v>
      </c>
      <c r="B1554" s="707">
        <v>7</v>
      </c>
      <c r="D1554" s="707" t="s">
        <v>16074</v>
      </c>
      <c r="E1554" s="707" t="s">
        <v>87</v>
      </c>
      <c r="F1554" s="707" t="str">
        <f>VLOOKUP(E1554,'HS Code'!$L$4:$O$65,2,0)</f>
        <v>Petroleum</v>
      </c>
      <c r="G1554" s="707" t="s">
        <v>16132</v>
      </c>
      <c r="H1554" s="707" t="s">
        <v>16076</v>
      </c>
      <c r="I1554" s="707" t="s">
        <v>16077</v>
      </c>
      <c r="J1554" s="708">
        <v>1313343</v>
      </c>
      <c r="K1554" s="708">
        <v>1089417</v>
      </c>
      <c r="L1554" s="708">
        <v>113743754.59999999</v>
      </c>
      <c r="M1554" s="707" t="s">
        <v>16069</v>
      </c>
      <c r="N1554" s="707" t="s">
        <v>16070</v>
      </c>
      <c r="P1554" s="709">
        <f t="shared" si="19"/>
        <v>86.606282288785181</v>
      </c>
    </row>
    <row r="1555" spans="1:16">
      <c r="A1555" s="707">
        <v>2024</v>
      </c>
      <c r="B1555" s="707">
        <v>7</v>
      </c>
      <c r="D1555" s="707" t="s">
        <v>16074</v>
      </c>
      <c r="E1555" s="707" t="s">
        <v>92</v>
      </c>
      <c r="F1555" s="707" t="str">
        <f>VLOOKUP(E1555,'HS Code'!$L$4:$O$65,2,0)</f>
        <v>Petroleum</v>
      </c>
      <c r="G1555" s="707" t="s">
        <v>16133</v>
      </c>
      <c r="H1555" s="707" t="s">
        <v>16076</v>
      </c>
      <c r="I1555" s="707" t="s">
        <v>16077</v>
      </c>
      <c r="J1555" s="708">
        <v>11061117</v>
      </c>
      <c r="K1555" s="708">
        <v>10680171</v>
      </c>
      <c r="L1555" s="708">
        <v>894638454.5</v>
      </c>
      <c r="M1555" s="707" t="s">
        <v>16069</v>
      </c>
      <c r="N1555" s="707" t="s">
        <v>16070</v>
      </c>
      <c r="P1555" s="709">
        <f t="shared" si="19"/>
        <v>80.881384267068142</v>
      </c>
    </row>
    <row r="1556" spans="1:16">
      <c r="A1556" s="707">
        <v>2024</v>
      </c>
      <c r="B1556" s="707">
        <v>7</v>
      </c>
      <c r="D1556" s="707" t="s">
        <v>16104</v>
      </c>
      <c r="E1556" s="707" t="s">
        <v>68</v>
      </c>
      <c r="F1556" s="707" t="str">
        <f>VLOOKUP(E1556,'HS Code'!$L$4:$O$65,2,0)</f>
        <v>Petroleum</v>
      </c>
      <c r="G1556" s="707" t="s">
        <v>16130</v>
      </c>
      <c r="H1556" s="707" t="s">
        <v>16116</v>
      </c>
      <c r="I1556" s="707" t="s">
        <v>16077</v>
      </c>
      <c r="J1556" s="708">
        <v>3621049</v>
      </c>
      <c r="K1556" s="708">
        <v>2691133</v>
      </c>
      <c r="L1556" s="708">
        <v>320991918.19999999</v>
      </c>
      <c r="M1556" s="707" t="s">
        <v>16069</v>
      </c>
      <c r="N1556" s="707" t="s">
        <v>16070</v>
      </c>
      <c r="P1556" s="709">
        <f t="shared" si="19"/>
        <v>88.646112825316635</v>
      </c>
    </row>
    <row r="1557" spans="1:16">
      <c r="A1557" s="707">
        <v>2024</v>
      </c>
      <c r="B1557" s="707">
        <v>7</v>
      </c>
      <c r="D1557" s="707" t="s">
        <v>16104</v>
      </c>
      <c r="E1557" s="707" t="s">
        <v>85</v>
      </c>
      <c r="F1557" s="707" t="str">
        <f>VLOOKUP(E1557,'HS Code'!$L$4:$O$65,2,0)</f>
        <v>Petroleum</v>
      </c>
      <c r="G1557" s="707" t="s">
        <v>16091</v>
      </c>
      <c r="H1557" s="707" t="s">
        <v>16076</v>
      </c>
      <c r="I1557" s="707" t="s">
        <v>16077</v>
      </c>
      <c r="J1557" s="708">
        <v>474</v>
      </c>
      <c r="K1557" s="708">
        <v>367</v>
      </c>
      <c r="L1557" s="708">
        <v>40680</v>
      </c>
      <c r="M1557" s="707" t="s">
        <v>16069</v>
      </c>
      <c r="N1557" s="707" t="s">
        <v>16070</v>
      </c>
      <c r="P1557" s="709">
        <f t="shared" si="19"/>
        <v>85.822784810126578</v>
      </c>
    </row>
    <row r="1558" spans="1:16">
      <c r="A1558" s="707">
        <v>2024</v>
      </c>
      <c r="B1558" s="707">
        <v>7</v>
      </c>
      <c r="D1558" s="707" t="s">
        <v>16104</v>
      </c>
      <c r="E1558" s="707" t="s">
        <v>87</v>
      </c>
      <c r="F1558" s="707" t="str">
        <f>VLOOKUP(E1558,'HS Code'!$L$4:$O$65,2,0)</f>
        <v>Petroleum</v>
      </c>
      <c r="G1558" s="707" t="s">
        <v>16132</v>
      </c>
      <c r="H1558" s="707" t="s">
        <v>16076</v>
      </c>
      <c r="I1558" s="707" t="s">
        <v>16077</v>
      </c>
      <c r="J1558" s="708">
        <v>572292</v>
      </c>
      <c r="K1558" s="708">
        <v>474413</v>
      </c>
      <c r="L1558" s="708">
        <v>50332539.030000001</v>
      </c>
      <c r="M1558" s="707" t="s">
        <v>16069</v>
      </c>
      <c r="N1558" s="707" t="s">
        <v>16070</v>
      </c>
      <c r="P1558" s="709">
        <f t="shared" si="19"/>
        <v>87.949052284498123</v>
      </c>
    </row>
    <row r="1559" spans="1:16">
      <c r="A1559" s="707">
        <v>2024</v>
      </c>
      <c r="B1559" s="707">
        <v>7</v>
      </c>
      <c r="D1559" s="707" t="s">
        <v>16110</v>
      </c>
      <c r="E1559" s="707" t="s">
        <v>87</v>
      </c>
      <c r="F1559" s="707" t="str">
        <f>VLOOKUP(E1559,'HS Code'!$L$4:$O$65,2,0)</f>
        <v>Petroleum</v>
      </c>
      <c r="G1559" s="707" t="s">
        <v>16132</v>
      </c>
      <c r="H1559" s="707" t="s">
        <v>16076</v>
      </c>
      <c r="I1559" s="707" t="s">
        <v>16077</v>
      </c>
      <c r="J1559" s="708">
        <v>2063006</v>
      </c>
      <c r="K1559" s="708">
        <v>1710757</v>
      </c>
      <c r="L1559" s="708">
        <v>177532504.75</v>
      </c>
      <c r="M1559" s="707" t="s">
        <v>16069</v>
      </c>
      <c r="N1559" s="707" t="s">
        <v>16070</v>
      </c>
      <c r="P1559" s="709">
        <f t="shared" si="19"/>
        <v>86.055253717148659</v>
      </c>
    </row>
    <row r="1560" spans="1:16">
      <c r="A1560" s="707">
        <v>2024</v>
      </c>
      <c r="B1560" s="707">
        <v>7</v>
      </c>
      <c r="D1560" s="707" t="s">
        <v>16112</v>
      </c>
      <c r="E1560" s="707" t="s">
        <v>70</v>
      </c>
      <c r="F1560" s="707" t="str">
        <f>VLOOKUP(E1560,'HS Code'!$L$4:$O$65,2,0)</f>
        <v>Petroleum</v>
      </c>
      <c r="G1560" s="707" t="s">
        <v>16115</v>
      </c>
      <c r="H1560" s="707" t="s">
        <v>16116</v>
      </c>
      <c r="I1560" s="707" t="s">
        <v>16077</v>
      </c>
      <c r="J1560" s="708">
        <v>1048594</v>
      </c>
      <c r="K1560" s="708">
        <v>751976</v>
      </c>
      <c r="L1560" s="708">
        <v>202184796</v>
      </c>
      <c r="M1560" s="707" t="s">
        <v>16069</v>
      </c>
      <c r="N1560" s="707" t="s">
        <v>16070</v>
      </c>
      <c r="P1560" s="709">
        <f t="shared" si="19"/>
        <v>192.81513722184181</v>
      </c>
    </row>
    <row r="1561" spans="1:16">
      <c r="A1561" s="707">
        <v>2024</v>
      </c>
      <c r="B1561" s="707">
        <v>7</v>
      </c>
      <c r="D1561" s="707" t="s">
        <v>16112</v>
      </c>
      <c r="E1561" s="707" t="s">
        <v>113</v>
      </c>
      <c r="F1561" s="707" t="str">
        <f>VLOOKUP(E1561,'HS Code'!$L$4:$O$65,2,0)</f>
        <v>Petroleum</v>
      </c>
      <c r="G1561" s="707" t="s">
        <v>16081</v>
      </c>
      <c r="H1561" s="707" t="s">
        <v>16076</v>
      </c>
      <c r="I1561" s="707" t="s">
        <v>16077</v>
      </c>
      <c r="J1561" s="708">
        <v>2733151</v>
      </c>
      <c r="K1561" s="708">
        <v>2286600</v>
      </c>
      <c r="L1561" s="708">
        <v>382378408.19999999</v>
      </c>
      <c r="M1561" s="707" t="s">
        <v>16069</v>
      </c>
      <c r="N1561" s="707" t="s">
        <v>16070</v>
      </c>
      <c r="P1561" s="709">
        <f t="shared" si="19"/>
        <v>139.90387219732827</v>
      </c>
    </row>
    <row r="1562" spans="1:16">
      <c r="A1562" s="707">
        <v>2024</v>
      </c>
      <c r="B1562" s="707">
        <v>7</v>
      </c>
      <c r="D1562" s="707" t="s">
        <v>16134</v>
      </c>
      <c r="E1562" s="707" t="s">
        <v>68</v>
      </c>
      <c r="F1562" s="707" t="str">
        <f>VLOOKUP(E1562,'HS Code'!$L$4:$O$65,2,0)</f>
        <v>Petroleum</v>
      </c>
      <c r="G1562" s="707" t="s">
        <v>16130</v>
      </c>
      <c r="H1562" s="707" t="s">
        <v>16116</v>
      </c>
      <c r="I1562" s="707" t="s">
        <v>16077</v>
      </c>
      <c r="J1562" s="708">
        <v>1410</v>
      </c>
      <c r="K1562" s="708">
        <v>1026</v>
      </c>
      <c r="L1562" s="708">
        <v>142999.95000000001</v>
      </c>
      <c r="M1562" s="707" t="s">
        <v>16069</v>
      </c>
      <c r="N1562" s="707" t="s">
        <v>16070</v>
      </c>
      <c r="P1562" s="709">
        <f t="shared" si="19"/>
        <v>101.41840425531916</v>
      </c>
    </row>
    <row r="1563" spans="1:16">
      <c r="A1563" s="707">
        <v>2024</v>
      </c>
      <c r="B1563" s="707">
        <v>7</v>
      </c>
      <c r="D1563" s="707" t="s">
        <v>16134</v>
      </c>
      <c r="E1563" s="707" t="s">
        <v>87</v>
      </c>
      <c r="F1563" s="707" t="str">
        <f>VLOOKUP(E1563,'HS Code'!$L$4:$O$65,2,0)</f>
        <v>Petroleum</v>
      </c>
      <c r="G1563" s="707" t="s">
        <v>16132</v>
      </c>
      <c r="H1563" s="707" t="s">
        <v>16076</v>
      </c>
      <c r="I1563" s="707" t="s">
        <v>16077</v>
      </c>
      <c r="J1563" s="708">
        <v>2023</v>
      </c>
      <c r="K1563" s="708">
        <v>1714</v>
      </c>
      <c r="L1563" s="708">
        <v>188599.98</v>
      </c>
      <c r="M1563" s="707" t="s">
        <v>16069</v>
      </c>
      <c r="N1563" s="707" t="s">
        <v>16070</v>
      </c>
      <c r="P1563" s="709">
        <f t="shared" si="19"/>
        <v>93.227869500741477</v>
      </c>
    </row>
    <row r="1564" spans="1:16">
      <c r="A1564" s="707">
        <v>2024</v>
      </c>
      <c r="B1564" s="707">
        <v>7</v>
      </c>
      <c r="D1564" s="707" t="s">
        <v>16122</v>
      </c>
      <c r="E1564" s="707" t="s">
        <v>130</v>
      </c>
      <c r="F1564" s="707">
        <f>VLOOKUP(E1564,'HS Code'!$L$4:$O$65,2,0)</f>
        <v>0</v>
      </c>
      <c r="G1564" s="707" t="s">
        <v>16093</v>
      </c>
      <c r="H1564" s="707" t="s">
        <v>16076</v>
      </c>
      <c r="I1564" s="707" t="s">
        <v>10899</v>
      </c>
      <c r="J1564" s="708">
        <v>30780000</v>
      </c>
      <c r="K1564" s="708">
        <v>30780000</v>
      </c>
      <c r="L1564" s="708">
        <v>2375242822.0999999</v>
      </c>
      <c r="M1564" s="707" t="s">
        <v>16069</v>
      </c>
      <c r="N1564" s="707" t="s">
        <v>16070</v>
      </c>
      <c r="P1564" s="709">
        <f t="shared" si="19"/>
        <v>77.168382784275494</v>
      </c>
    </row>
    <row r="1565" spans="1:16">
      <c r="A1565" s="707">
        <v>2024</v>
      </c>
      <c r="B1565" s="707">
        <v>7</v>
      </c>
      <c r="D1565" s="707" t="s">
        <v>16074</v>
      </c>
      <c r="E1565" s="707" t="s">
        <v>68</v>
      </c>
      <c r="F1565" s="707" t="str">
        <f>VLOOKUP(E1565,'HS Code'!$L$4:$O$65,2,0)</f>
        <v>Petroleum</v>
      </c>
      <c r="G1565" s="707" t="s">
        <v>16130</v>
      </c>
      <c r="H1565" s="707" t="s">
        <v>16116</v>
      </c>
      <c r="I1565" s="707" t="s">
        <v>16077</v>
      </c>
      <c r="J1565" s="708">
        <v>9549859</v>
      </c>
      <c r="K1565" s="708">
        <v>7114438</v>
      </c>
      <c r="L1565" s="708">
        <v>881725926.96000004</v>
      </c>
      <c r="M1565" s="707" t="s">
        <v>16069</v>
      </c>
      <c r="N1565" s="707" t="s">
        <v>16070</v>
      </c>
      <c r="P1565" s="709">
        <f t="shared" ref="P1565:P1624" si="20">L1565/J1565</f>
        <v>92.328685372213357</v>
      </c>
    </row>
    <row r="1566" spans="1:16">
      <c r="A1566" s="707">
        <v>2024</v>
      </c>
      <c r="B1566" s="707">
        <v>7</v>
      </c>
      <c r="D1566" s="707" t="s">
        <v>16074</v>
      </c>
      <c r="E1566" s="707" t="s">
        <v>85</v>
      </c>
      <c r="F1566" s="707" t="str">
        <f>VLOOKUP(E1566,'HS Code'!$L$4:$O$65,2,0)</f>
        <v>Petroleum</v>
      </c>
      <c r="G1566" s="707" t="s">
        <v>16091</v>
      </c>
      <c r="H1566" s="707" t="s">
        <v>16076</v>
      </c>
      <c r="I1566" s="707" t="s">
        <v>16077</v>
      </c>
      <c r="J1566" s="708">
        <v>5205</v>
      </c>
      <c r="K1566" s="708">
        <v>4073</v>
      </c>
      <c r="L1566" s="708">
        <v>507063.09</v>
      </c>
      <c r="M1566" s="707" t="s">
        <v>16069</v>
      </c>
      <c r="N1566" s="707" t="s">
        <v>16070</v>
      </c>
      <c r="P1566" s="709">
        <f t="shared" si="20"/>
        <v>97.418461095100866</v>
      </c>
    </row>
    <row r="1567" spans="1:16">
      <c r="A1567" s="707">
        <v>2024</v>
      </c>
      <c r="B1567" s="707">
        <v>7</v>
      </c>
      <c r="D1567" s="707" t="s">
        <v>16074</v>
      </c>
      <c r="E1567" s="707" t="s">
        <v>87</v>
      </c>
      <c r="F1567" s="707" t="str">
        <f>VLOOKUP(E1567,'HS Code'!$L$4:$O$65,2,0)</f>
        <v>Petroleum</v>
      </c>
      <c r="G1567" s="707" t="s">
        <v>16132</v>
      </c>
      <c r="H1567" s="707" t="s">
        <v>16076</v>
      </c>
      <c r="I1567" s="707" t="s">
        <v>16077</v>
      </c>
      <c r="J1567" s="708">
        <v>5099713</v>
      </c>
      <c r="K1567" s="708">
        <v>4231947.47</v>
      </c>
      <c r="L1567" s="708">
        <v>449078206.23000002</v>
      </c>
      <c r="M1567" s="707" t="s">
        <v>16069</v>
      </c>
      <c r="N1567" s="707" t="s">
        <v>16070</v>
      </c>
      <c r="P1567" s="709">
        <f t="shared" si="20"/>
        <v>88.059505746695947</v>
      </c>
    </row>
    <row r="1568" spans="1:16">
      <c r="A1568" s="707">
        <v>2024</v>
      </c>
      <c r="B1568" s="707">
        <v>7</v>
      </c>
      <c r="D1568" s="707" t="s">
        <v>16074</v>
      </c>
      <c r="E1568" s="707" t="s">
        <v>92</v>
      </c>
      <c r="F1568" s="707" t="str">
        <f>VLOOKUP(E1568,'HS Code'!$L$4:$O$65,2,0)</f>
        <v>Petroleum</v>
      </c>
      <c r="G1568" s="707" t="s">
        <v>16133</v>
      </c>
      <c r="H1568" s="707" t="s">
        <v>16076</v>
      </c>
      <c r="I1568" s="707" t="s">
        <v>16077</v>
      </c>
      <c r="J1568" s="708">
        <v>7851240</v>
      </c>
      <c r="K1568" s="708">
        <v>7396398</v>
      </c>
      <c r="L1568" s="708">
        <v>536052149.60000002</v>
      </c>
      <c r="M1568" s="707" t="s">
        <v>16069</v>
      </c>
      <c r="N1568" s="707" t="s">
        <v>16070</v>
      </c>
      <c r="P1568" s="709">
        <f t="shared" si="20"/>
        <v>68.276113021637343</v>
      </c>
    </row>
    <row r="1569" spans="1:16">
      <c r="A1569" s="707">
        <v>2024</v>
      </c>
      <c r="B1569" s="707">
        <v>7</v>
      </c>
      <c r="D1569" s="707" t="s">
        <v>16168</v>
      </c>
      <c r="E1569" s="707" t="s">
        <v>83</v>
      </c>
      <c r="F1569" s="707" t="str">
        <f>VLOOKUP(E1569,'HS Code'!$L$4:$O$65,2,0)</f>
        <v>Petroleum</v>
      </c>
      <c r="G1569" s="707" t="s">
        <v>16131</v>
      </c>
      <c r="H1569" s="707" t="s">
        <v>16076</v>
      </c>
      <c r="I1569" s="707" t="s">
        <v>16077</v>
      </c>
      <c r="J1569" s="708">
        <v>125281</v>
      </c>
      <c r="K1569" s="708">
        <v>98834</v>
      </c>
      <c r="L1569" s="708">
        <v>12013520</v>
      </c>
      <c r="M1569" s="707" t="s">
        <v>16069</v>
      </c>
      <c r="N1569" s="707" t="s">
        <v>16070</v>
      </c>
      <c r="P1569" s="709">
        <f t="shared" si="20"/>
        <v>95.892593449924576</v>
      </c>
    </row>
    <row r="1570" spans="1:16">
      <c r="A1570" s="707">
        <v>2024</v>
      </c>
      <c r="B1570" s="707">
        <v>7</v>
      </c>
      <c r="D1570" s="707" t="s">
        <v>16104</v>
      </c>
      <c r="E1570" s="707" t="s">
        <v>68</v>
      </c>
      <c r="F1570" s="707" t="str">
        <f>VLOOKUP(E1570,'HS Code'!$L$4:$O$65,2,0)</f>
        <v>Petroleum</v>
      </c>
      <c r="G1570" s="707" t="s">
        <v>16130</v>
      </c>
      <c r="H1570" s="707" t="s">
        <v>16116</v>
      </c>
      <c r="I1570" s="707" t="s">
        <v>16077</v>
      </c>
      <c r="J1570" s="708">
        <v>3189806</v>
      </c>
      <c r="K1570" s="708">
        <v>2366632.06</v>
      </c>
      <c r="L1570" s="708">
        <v>285999214.45999998</v>
      </c>
      <c r="M1570" s="707" t="s">
        <v>16069</v>
      </c>
      <c r="N1570" s="707" t="s">
        <v>16070</v>
      </c>
      <c r="P1570" s="709">
        <f t="shared" si="20"/>
        <v>89.66037886316596</v>
      </c>
    </row>
    <row r="1571" spans="1:16">
      <c r="A1571" s="707">
        <v>2024</v>
      </c>
      <c r="B1571" s="707">
        <v>7</v>
      </c>
      <c r="D1571" s="707" t="s">
        <v>16110</v>
      </c>
      <c r="E1571" s="707" t="s">
        <v>68</v>
      </c>
      <c r="F1571" s="707" t="str">
        <f>VLOOKUP(E1571,'HS Code'!$L$4:$O$65,2,0)</f>
        <v>Petroleum</v>
      </c>
      <c r="G1571" s="707" t="s">
        <v>16130</v>
      </c>
      <c r="H1571" s="707" t="s">
        <v>16116</v>
      </c>
      <c r="I1571" s="707" t="s">
        <v>16077</v>
      </c>
      <c r="J1571" s="708">
        <v>250000</v>
      </c>
      <c r="K1571" s="708">
        <v>185734</v>
      </c>
      <c r="L1571" s="708">
        <v>25385040</v>
      </c>
      <c r="M1571" s="707" t="s">
        <v>16069</v>
      </c>
      <c r="N1571" s="707" t="s">
        <v>16070</v>
      </c>
      <c r="P1571" s="709">
        <f t="shared" si="20"/>
        <v>101.54016</v>
      </c>
    </row>
    <row r="1572" spans="1:16">
      <c r="A1572" s="707">
        <v>2024</v>
      </c>
      <c r="B1572" s="707">
        <v>7</v>
      </c>
      <c r="D1572" s="707" t="s">
        <v>16110</v>
      </c>
      <c r="E1572" s="707" t="s">
        <v>87</v>
      </c>
      <c r="F1572" s="707" t="str">
        <f>VLOOKUP(E1572,'HS Code'!$L$4:$O$65,2,0)</f>
        <v>Petroleum</v>
      </c>
      <c r="G1572" s="707" t="s">
        <v>16132</v>
      </c>
      <c r="H1572" s="707" t="s">
        <v>16076</v>
      </c>
      <c r="I1572" s="707" t="s">
        <v>16077</v>
      </c>
      <c r="J1572" s="708">
        <v>5664457</v>
      </c>
      <c r="K1572" s="708">
        <v>4698160</v>
      </c>
      <c r="L1572" s="708">
        <v>488783746.33999997</v>
      </c>
      <c r="M1572" s="707" t="s">
        <v>16069</v>
      </c>
      <c r="N1572" s="707" t="s">
        <v>16070</v>
      </c>
      <c r="P1572" s="709">
        <f t="shared" si="20"/>
        <v>86.289603105822849</v>
      </c>
    </row>
    <row r="1573" spans="1:16">
      <c r="A1573" s="707">
        <v>2024</v>
      </c>
      <c r="B1573" s="707">
        <v>7</v>
      </c>
      <c r="D1573" s="707" t="s">
        <v>16112</v>
      </c>
      <c r="E1573" s="707" t="s">
        <v>68</v>
      </c>
      <c r="F1573" s="707" t="str">
        <f>VLOOKUP(E1573,'HS Code'!$L$4:$O$65,2,0)</f>
        <v>Petroleum</v>
      </c>
      <c r="G1573" s="707" t="s">
        <v>16130</v>
      </c>
      <c r="H1573" s="707" t="s">
        <v>16116</v>
      </c>
      <c r="I1573" s="707" t="s">
        <v>16077</v>
      </c>
      <c r="J1573" s="708">
        <v>177673</v>
      </c>
      <c r="K1573" s="708">
        <v>133245</v>
      </c>
      <c r="L1573" s="708">
        <v>17100840</v>
      </c>
      <c r="M1573" s="707" t="s">
        <v>16069</v>
      </c>
      <c r="N1573" s="707" t="s">
        <v>16070</v>
      </c>
      <c r="P1573" s="709">
        <f t="shared" si="20"/>
        <v>96.248951725923462</v>
      </c>
    </row>
    <row r="1574" spans="1:16">
      <c r="A1574" s="707">
        <v>2024</v>
      </c>
      <c r="B1574" s="707">
        <v>7</v>
      </c>
      <c r="D1574" s="707" t="s">
        <v>16113</v>
      </c>
      <c r="E1574" s="707" t="s">
        <v>83</v>
      </c>
      <c r="F1574" s="707" t="str">
        <f>VLOOKUP(E1574,'HS Code'!$L$4:$O$65,2,0)</f>
        <v>Petroleum</v>
      </c>
      <c r="G1574" s="707" t="s">
        <v>16131</v>
      </c>
      <c r="H1574" s="707" t="s">
        <v>16076</v>
      </c>
      <c r="I1574" s="707" t="s">
        <v>16077</v>
      </c>
      <c r="J1574" s="708">
        <v>13990</v>
      </c>
      <c r="K1574" s="708">
        <v>10940</v>
      </c>
      <c r="L1574" s="708">
        <v>1292200</v>
      </c>
      <c r="M1574" s="707" t="s">
        <v>16069</v>
      </c>
      <c r="N1574" s="707" t="s">
        <v>16070</v>
      </c>
      <c r="P1574" s="709">
        <f t="shared" si="20"/>
        <v>92.36597569692637</v>
      </c>
    </row>
    <row r="1575" spans="1:16">
      <c r="A1575" s="707">
        <v>2024</v>
      </c>
      <c r="B1575" s="707">
        <v>7</v>
      </c>
      <c r="D1575" s="707" t="s">
        <v>16113</v>
      </c>
      <c r="E1575" s="707" t="s">
        <v>85</v>
      </c>
      <c r="F1575" s="707" t="str">
        <f>VLOOKUP(E1575,'HS Code'!$L$4:$O$65,2,0)</f>
        <v>Petroleum</v>
      </c>
      <c r="G1575" s="707" t="s">
        <v>16091</v>
      </c>
      <c r="H1575" s="707" t="s">
        <v>16076</v>
      </c>
      <c r="I1575" s="707" t="s">
        <v>16077</v>
      </c>
      <c r="J1575" s="708">
        <v>306000</v>
      </c>
      <c r="K1575" s="708">
        <v>238793</v>
      </c>
      <c r="L1575" s="708">
        <v>27099045.399999999</v>
      </c>
      <c r="M1575" s="707" t="s">
        <v>16069</v>
      </c>
      <c r="N1575" s="707" t="s">
        <v>16070</v>
      </c>
      <c r="P1575" s="709">
        <f t="shared" si="20"/>
        <v>88.558971895424833</v>
      </c>
    </row>
    <row r="1576" spans="1:16">
      <c r="A1576" s="707">
        <v>2024</v>
      </c>
      <c r="B1576" s="707">
        <v>7</v>
      </c>
      <c r="D1576" s="707" t="s">
        <v>16135</v>
      </c>
      <c r="E1576" s="707" t="s">
        <v>87</v>
      </c>
      <c r="F1576" s="707" t="str">
        <f>VLOOKUP(E1576,'HS Code'!$L$4:$O$65,2,0)</f>
        <v>Petroleum</v>
      </c>
      <c r="G1576" s="707" t="s">
        <v>16132</v>
      </c>
      <c r="H1576" s="707" t="s">
        <v>16076</v>
      </c>
      <c r="I1576" s="707" t="s">
        <v>16077</v>
      </c>
      <c r="J1576" s="708">
        <v>1936</v>
      </c>
      <c r="K1576" s="708">
        <v>1936</v>
      </c>
      <c r="L1576" s="708">
        <v>288520</v>
      </c>
      <c r="M1576" s="707" t="s">
        <v>16069</v>
      </c>
      <c r="N1576" s="707" t="s">
        <v>16070</v>
      </c>
      <c r="P1576" s="709">
        <f t="shared" si="20"/>
        <v>149.02892561983472</v>
      </c>
    </row>
    <row r="1577" spans="1:16">
      <c r="A1577" s="707">
        <v>2024</v>
      </c>
      <c r="B1577" s="707">
        <v>7</v>
      </c>
      <c r="D1577" s="707" t="s">
        <v>16122</v>
      </c>
      <c r="E1577" s="707" t="s">
        <v>130</v>
      </c>
      <c r="F1577" s="707">
        <f>VLOOKUP(E1577,'HS Code'!$L$4:$O$65,2,0)</f>
        <v>0</v>
      </c>
      <c r="G1577" s="707" t="s">
        <v>16093</v>
      </c>
      <c r="H1577" s="707" t="s">
        <v>16076</v>
      </c>
      <c r="I1577" s="707" t="s">
        <v>10899</v>
      </c>
      <c r="J1577" s="708">
        <v>400000</v>
      </c>
      <c r="K1577" s="708">
        <v>400000</v>
      </c>
      <c r="L1577" s="708">
        <v>34033834.200000003</v>
      </c>
      <c r="M1577" s="707" t="s">
        <v>16069</v>
      </c>
      <c r="N1577" s="707" t="s">
        <v>16070</v>
      </c>
      <c r="P1577" s="709">
        <f t="shared" si="20"/>
        <v>85.084585500000003</v>
      </c>
    </row>
    <row r="1578" spans="1:16">
      <c r="A1578" s="707">
        <v>2024</v>
      </c>
      <c r="B1578" s="707">
        <v>7</v>
      </c>
      <c r="D1578" s="707" t="s">
        <v>16074</v>
      </c>
      <c r="E1578" s="707" t="s">
        <v>113</v>
      </c>
      <c r="F1578" s="707" t="str">
        <f>VLOOKUP(E1578,'HS Code'!$L$4:$O$65,2,0)</f>
        <v>Petroleum</v>
      </c>
      <c r="G1578" s="707" t="s">
        <v>16081</v>
      </c>
      <c r="H1578" s="707" t="s">
        <v>16076</v>
      </c>
      <c r="I1578" s="707" t="s">
        <v>16077</v>
      </c>
      <c r="J1578" s="708">
        <v>335061.95</v>
      </c>
      <c r="K1578" s="708">
        <v>308540</v>
      </c>
      <c r="L1578" s="708">
        <v>38180540.619999997</v>
      </c>
      <c r="M1578" s="707" t="s">
        <v>16069</v>
      </c>
      <c r="N1578" s="707" t="s">
        <v>16070</v>
      </c>
      <c r="P1578" s="709">
        <f t="shared" si="20"/>
        <v>113.95069067078489</v>
      </c>
    </row>
    <row r="1579" spans="1:16">
      <c r="A1579" s="707">
        <v>2024</v>
      </c>
      <c r="B1579" s="707">
        <v>7</v>
      </c>
      <c r="D1579" s="707" t="s">
        <v>16096</v>
      </c>
      <c r="E1579" s="707" t="s">
        <v>113</v>
      </c>
      <c r="F1579" s="707" t="str">
        <f>VLOOKUP(E1579,'HS Code'!$L$4:$O$65,2,0)</f>
        <v>Petroleum</v>
      </c>
      <c r="G1579" s="707" t="s">
        <v>16081</v>
      </c>
      <c r="H1579" s="707" t="s">
        <v>16076</v>
      </c>
      <c r="I1579" s="707" t="s">
        <v>16077</v>
      </c>
      <c r="J1579" s="708">
        <v>46885</v>
      </c>
      <c r="K1579" s="708">
        <v>38501</v>
      </c>
      <c r="L1579" s="708">
        <v>9431623.9199999999</v>
      </c>
      <c r="M1579" s="707" t="s">
        <v>16069</v>
      </c>
      <c r="N1579" s="707" t="s">
        <v>16070</v>
      </c>
      <c r="P1579" s="709">
        <f t="shared" si="20"/>
        <v>201.16506174682735</v>
      </c>
    </row>
    <row r="1580" spans="1:16">
      <c r="A1580" s="707">
        <v>2024</v>
      </c>
      <c r="B1580" s="707">
        <v>7</v>
      </c>
      <c r="D1580" s="707" t="s">
        <v>16101</v>
      </c>
      <c r="E1580" s="707" t="s">
        <v>113</v>
      </c>
      <c r="F1580" s="707" t="str">
        <f>VLOOKUP(E1580,'HS Code'!$L$4:$O$65,2,0)</f>
        <v>Petroleum</v>
      </c>
      <c r="G1580" s="707" t="s">
        <v>16081</v>
      </c>
      <c r="H1580" s="707" t="s">
        <v>16076</v>
      </c>
      <c r="I1580" s="707" t="s">
        <v>16077</v>
      </c>
      <c r="J1580" s="708">
        <v>23798.65</v>
      </c>
      <c r="K1580" s="708">
        <v>19960</v>
      </c>
      <c r="L1580" s="708">
        <v>3663532.48</v>
      </c>
      <c r="M1580" s="707" t="s">
        <v>16069</v>
      </c>
      <c r="N1580" s="707" t="s">
        <v>16070</v>
      </c>
      <c r="P1580" s="709">
        <f t="shared" si="20"/>
        <v>153.9386679496526</v>
      </c>
    </row>
    <row r="1581" spans="1:16">
      <c r="A1581" s="707">
        <v>2024</v>
      </c>
      <c r="B1581" s="707">
        <v>7</v>
      </c>
      <c r="D1581" s="707" t="s">
        <v>16104</v>
      </c>
      <c r="E1581" s="707" t="s">
        <v>113</v>
      </c>
      <c r="F1581" s="707" t="str">
        <f>VLOOKUP(E1581,'HS Code'!$L$4:$O$65,2,0)</f>
        <v>Petroleum</v>
      </c>
      <c r="G1581" s="707" t="s">
        <v>16081</v>
      </c>
      <c r="H1581" s="707" t="s">
        <v>16076</v>
      </c>
      <c r="I1581" s="707" t="s">
        <v>16077</v>
      </c>
      <c r="J1581" s="708">
        <v>199081</v>
      </c>
      <c r="K1581" s="708">
        <v>170270</v>
      </c>
      <c r="L1581" s="708">
        <v>21869788.66</v>
      </c>
      <c r="M1581" s="707" t="s">
        <v>16069</v>
      </c>
      <c r="N1581" s="707" t="s">
        <v>16070</v>
      </c>
      <c r="P1581" s="709">
        <f t="shared" si="20"/>
        <v>109.85372114867818</v>
      </c>
    </row>
    <row r="1582" spans="1:16">
      <c r="A1582" s="707">
        <v>2024</v>
      </c>
      <c r="B1582" s="707">
        <v>7</v>
      </c>
      <c r="D1582" s="707" t="s">
        <v>16106</v>
      </c>
      <c r="E1582" s="707" t="s">
        <v>113</v>
      </c>
      <c r="F1582" s="707" t="str">
        <f>VLOOKUP(E1582,'HS Code'!$L$4:$O$65,2,0)</f>
        <v>Petroleum</v>
      </c>
      <c r="G1582" s="707" t="s">
        <v>16081</v>
      </c>
      <c r="H1582" s="707" t="s">
        <v>16076</v>
      </c>
      <c r="I1582" s="707" t="s">
        <v>16077</v>
      </c>
      <c r="J1582" s="708">
        <v>300000</v>
      </c>
      <c r="K1582" s="708">
        <v>300000</v>
      </c>
      <c r="L1582" s="708">
        <v>34632458.299999997</v>
      </c>
      <c r="M1582" s="707" t="s">
        <v>16069</v>
      </c>
      <c r="N1582" s="707" t="s">
        <v>16070</v>
      </c>
      <c r="P1582" s="709">
        <f t="shared" si="20"/>
        <v>115.44152766666666</v>
      </c>
    </row>
    <row r="1583" spans="1:16">
      <c r="A1583" s="707">
        <v>2024</v>
      </c>
      <c r="B1583" s="707">
        <v>7</v>
      </c>
      <c r="D1583" s="707" t="s">
        <v>16108</v>
      </c>
      <c r="E1583" s="707" t="s">
        <v>113</v>
      </c>
      <c r="F1583" s="707" t="str">
        <f>VLOOKUP(E1583,'HS Code'!$L$4:$O$65,2,0)</f>
        <v>Petroleum</v>
      </c>
      <c r="G1583" s="707" t="s">
        <v>16081</v>
      </c>
      <c r="H1583" s="707" t="s">
        <v>16076</v>
      </c>
      <c r="I1583" s="707" t="s">
        <v>16077</v>
      </c>
      <c r="J1583" s="708">
        <v>89499</v>
      </c>
      <c r="K1583" s="708">
        <v>74720</v>
      </c>
      <c r="L1583" s="708">
        <v>13313235.539999999</v>
      </c>
      <c r="M1583" s="707" t="s">
        <v>16069</v>
      </c>
      <c r="N1583" s="707" t="s">
        <v>16070</v>
      </c>
      <c r="P1583" s="709">
        <f t="shared" si="20"/>
        <v>148.75289712734221</v>
      </c>
    </row>
    <row r="1584" spans="1:16">
      <c r="A1584" s="707">
        <v>2024</v>
      </c>
      <c r="B1584" s="707">
        <v>7</v>
      </c>
      <c r="D1584" s="707" t="s">
        <v>16112</v>
      </c>
      <c r="E1584" s="707" t="s">
        <v>113</v>
      </c>
      <c r="F1584" s="707" t="str">
        <f>VLOOKUP(E1584,'HS Code'!$L$4:$O$65,2,0)</f>
        <v>Petroleum</v>
      </c>
      <c r="G1584" s="707" t="s">
        <v>16081</v>
      </c>
      <c r="H1584" s="707" t="s">
        <v>16076</v>
      </c>
      <c r="I1584" s="707" t="s">
        <v>16077</v>
      </c>
      <c r="J1584" s="708">
        <v>10310726</v>
      </c>
      <c r="K1584" s="708">
        <v>8890562</v>
      </c>
      <c r="L1584" s="708">
        <v>1432825438.7</v>
      </c>
      <c r="M1584" s="707" t="s">
        <v>16069</v>
      </c>
      <c r="N1584" s="707" t="s">
        <v>16070</v>
      </c>
      <c r="P1584" s="709">
        <f t="shared" si="20"/>
        <v>138.96455387331599</v>
      </c>
    </row>
    <row r="1585" spans="1:16">
      <c r="A1585" s="707">
        <v>2024</v>
      </c>
      <c r="B1585" s="707">
        <v>7</v>
      </c>
      <c r="D1585" s="707" t="s">
        <v>16122</v>
      </c>
      <c r="E1585" s="707" t="s">
        <v>113</v>
      </c>
      <c r="F1585" s="707" t="str">
        <f>VLOOKUP(E1585,'HS Code'!$L$4:$O$65,2,0)</f>
        <v>Petroleum</v>
      </c>
      <c r="G1585" s="707" t="s">
        <v>16081</v>
      </c>
      <c r="H1585" s="707" t="s">
        <v>16076</v>
      </c>
      <c r="I1585" s="707" t="s">
        <v>16077</v>
      </c>
      <c r="J1585" s="708">
        <v>55227</v>
      </c>
      <c r="K1585" s="708">
        <v>48600</v>
      </c>
      <c r="L1585" s="708">
        <v>12486266.300000001</v>
      </c>
      <c r="M1585" s="707" t="s">
        <v>16069</v>
      </c>
      <c r="N1585" s="707" t="s">
        <v>16070</v>
      </c>
      <c r="P1585" s="709">
        <f t="shared" si="20"/>
        <v>226.08988900356712</v>
      </c>
    </row>
    <row r="1586" spans="1:16">
      <c r="A1586" s="707">
        <v>2024</v>
      </c>
      <c r="B1586" s="707">
        <v>7</v>
      </c>
      <c r="D1586" s="707" t="s">
        <v>16085</v>
      </c>
      <c r="E1586" s="707" t="s">
        <v>99</v>
      </c>
      <c r="F1586" s="707" t="str">
        <f>VLOOKUP(E1586,'HS Code'!$L$4:$O$65,2,0)</f>
        <v>Petroleum</v>
      </c>
      <c r="G1586" s="707" t="s">
        <v>16075</v>
      </c>
      <c r="H1586" s="707" t="s">
        <v>16076</v>
      </c>
      <c r="I1586" s="707" t="s">
        <v>16077</v>
      </c>
      <c r="J1586" s="708">
        <v>29</v>
      </c>
      <c r="K1586" s="708">
        <v>28</v>
      </c>
      <c r="L1586" s="708">
        <v>52280.28</v>
      </c>
      <c r="M1586" s="707" t="s">
        <v>16069</v>
      </c>
      <c r="N1586" s="707" t="s">
        <v>16070</v>
      </c>
      <c r="P1586" s="709">
        <f t="shared" si="20"/>
        <v>1802.768275862069</v>
      </c>
    </row>
    <row r="1587" spans="1:16">
      <c r="A1587" s="707">
        <v>2024</v>
      </c>
      <c r="B1587" s="707">
        <v>7</v>
      </c>
      <c r="D1587" s="707" t="s">
        <v>16103</v>
      </c>
      <c r="E1587" s="707" t="s">
        <v>87</v>
      </c>
      <c r="F1587" s="707" t="str">
        <f>VLOOKUP(E1587,'HS Code'!$L$4:$O$65,2,0)</f>
        <v>Petroleum</v>
      </c>
      <c r="G1587" s="707" t="s">
        <v>16132</v>
      </c>
      <c r="H1587" s="707" t="s">
        <v>16076</v>
      </c>
      <c r="I1587" s="707" t="s">
        <v>16077</v>
      </c>
      <c r="J1587" s="708">
        <v>6</v>
      </c>
      <c r="K1587" s="708">
        <v>5.04</v>
      </c>
      <c r="L1587" s="708">
        <v>508.14</v>
      </c>
      <c r="M1587" s="707" t="s">
        <v>16069</v>
      </c>
      <c r="N1587" s="707" t="s">
        <v>16070</v>
      </c>
      <c r="P1587" s="709">
        <f t="shared" si="20"/>
        <v>84.69</v>
      </c>
    </row>
    <row r="1588" spans="1:16">
      <c r="A1588" s="707">
        <v>2024</v>
      </c>
      <c r="B1588" s="707">
        <v>7</v>
      </c>
      <c r="D1588" s="707" t="s">
        <v>16071</v>
      </c>
      <c r="E1588" s="707" t="s">
        <v>99</v>
      </c>
      <c r="F1588" s="707" t="str">
        <f>VLOOKUP(E1588,'HS Code'!$L$4:$O$65,2,0)</f>
        <v>Petroleum</v>
      </c>
      <c r="G1588" s="707" t="s">
        <v>16075</v>
      </c>
      <c r="H1588" s="707" t="s">
        <v>16076</v>
      </c>
      <c r="I1588" s="707" t="s">
        <v>16077</v>
      </c>
      <c r="J1588" s="708">
        <v>3</v>
      </c>
      <c r="K1588" s="708">
        <v>2.7</v>
      </c>
      <c r="L1588" s="708">
        <v>7482.25</v>
      </c>
      <c r="M1588" s="707" t="s">
        <v>16069</v>
      </c>
      <c r="N1588" s="707" t="s">
        <v>16070</v>
      </c>
      <c r="P1588" s="709">
        <f t="shared" si="20"/>
        <v>2494.0833333333335</v>
      </c>
    </row>
    <row r="1589" spans="1:16">
      <c r="A1589" s="707">
        <v>2024</v>
      </c>
      <c r="B1589" s="707">
        <v>7</v>
      </c>
      <c r="D1589" s="707" t="s">
        <v>16177</v>
      </c>
      <c r="E1589" s="707" t="s">
        <v>83</v>
      </c>
      <c r="F1589" s="707" t="str">
        <f>VLOOKUP(E1589,'HS Code'!$L$4:$O$65,2,0)</f>
        <v>Petroleum</v>
      </c>
      <c r="G1589" s="707" t="s">
        <v>16131</v>
      </c>
      <c r="H1589" s="707" t="s">
        <v>16076</v>
      </c>
      <c r="I1589" s="707" t="s">
        <v>16077</v>
      </c>
      <c r="J1589" s="708">
        <v>10</v>
      </c>
      <c r="K1589" s="708">
        <v>12</v>
      </c>
      <c r="L1589" s="708">
        <v>4699.24</v>
      </c>
      <c r="M1589" s="707" t="s">
        <v>16069</v>
      </c>
      <c r="N1589" s="707" t="s">
        <v>16070</v>
      </c>
      <c r="P1589" s="709">
        <f t="shared" si="20"/>
        <v>469.92399999999998</v>
      </c>
    </row>
    <row r="1590" spans="1:16">
      <c r="A1590" s="707">
        <v>2024</v>
      </c>
      <c r="B1590" s="707">
        <v>7</v>
      </c>
      <c r="D1590" s="707" t="s">
        <v>16086</v>
      </c>
      <c r="E1590" s="707" t="s">
        <v>99</v>
      </c>
      <c r="F1590" s="707" t="str">
        <f>VLOOKUP(E1590,'HS Code'!$L$4:$O$65,2,0)</f>
        <v>Petroleum</v>
      </c>
      <c r="G1590" s="707" t="s">
        <v>16075</v>
      </c>
      <c r="H1590" s="707" t="s">
        <v>16076</v>
      </c>
      <c r="I1590" s="707" t="s">
        <v>16077</v>
      </c>
      <c r="J1590" s="708">
        <v>0.12</v>
      </c>
      <c r="K1590" s="708">
        <v>0.1</v>
      </c>
      <c r="L1590" s="708">
        <v>4840.46</v>
      </c>
      <c r="M1590" s="707" t="s">
        <v>16069</v>
      </c>
      <c r="N1590" s="707" t="s">
        <v>16070</v>
      </c>
      <c r="P1590" s="709">
        <f t="shared" si="20"/>
        <v>40337.166666666672</v>
      </c>
    </row>
    <row r="1591" spans="1:16">
      <c r="A1591" s="707">
        <v>2024</v>
      </c>
      <c r="B1591" s="707">
        <v>7</v>
      </c>
      <c r="D1591" s="707" t="s">
        <v>16066</v>
      </c>
      <c r="E1591" s="707" t="s">
        <v>99</v>
      </c>
      <c r="F1591" s="707" t="str">
        <f>VLOOKUP(E1591,'HS Code'!$L$4:$O$65,2,0)</f>
        <v>Petroleum</v>
      </c>
      <c r="G1591" s="707" t="s">
        <v>16075</v>
      </c>
      <c r="H1591" s="707" t="s">
        <v>16076</v>
      </c>
      <c r="I1591" s="707" t="s">
        <v>16077</v>
      </c>
      <c r="J1591" s="708">
        <v>55</v>
      </c>
      <c r="K1591" s="708">
        <v>55</v>
      </c>
      <c r="L1591" s="708">
        <v>86944.17</v>
      </c>
      <c r="M1591" s="707" t="s">
        <v>16069</v>
      </c>
      <c r="N1591" s="707" t="s">
        <v>16070</v>
      </c>
      <c r="P1591" s="709">
        <f t="shared" si="20"/>
        <v>1580.8030909090908</v>
      </c>
    </row>
    <row r="1592" spans="1:16">
      <c r="A1592" s="707">
        <v>2024</v>
      </c>
      <c r="B1592" s="707">
        <v>7</v>
      </c>
      <c r="D1592" s="707" t="s">
        <v>16096</v>
      </c>
      <c r="E1592" s="707" t="s">
        <v>80</v>
      </c>
      <c r="F1592" s="707" t="str">
        <f>VLOOKUP(E1592,'HS Code'!$L$4:$O$65,2,0)</f>
        <v>Petroleum</v>
      </c>
      <c r="G1592" s="707" t="s">
        <v>16090</v>
      </c>
      <c r="H1592" s="707" t="s">
        <v>16076</v>
      </c>
      <c r="I1592" s="707" t="s">
        <v>16077</v>
      </c>
      <c r="J1592" s="708">
        <v>1</v>
      </c>
      <c r="K1592" s="708">
        <v>2</v>
      </c>
      <c r="L1592" s="708">
        <v>10036.94</v>
      </c>
      <c r="M1592" s="707" t="s">
        <v>16069</v>
      </c>
      <c r="N1592" s="707" t="s">
        <v>16070</v>
      </c>
      <c r="P1592" s="709">
        <f t="shared" si="20"/>
        <v>10036.94</v>
      </c>
    </row>
    <row r="1593" spans="1:16">
      <c r="A1593" s="707">
        <v>2024</v>
      </c>
      <c r="B1593" s="707">
        <v>7</v>
      </c>
      <c r="D1593" s="707" t="s">
        <v>16096</v>
      </c>
      <c r="E1593" s="707" t="s">
        <v>101</v>
      </c>
      <c r="F1593" s="707" t="str">
        <f>VLOOKUP(E1593,'HS Code'!$L$4:$O$65,2,0)</f>
        <v>Petroleum</v>
      </c>
      <c r="G1593" s="707" t="s">
        <v>16078</v>
      </c>
      <c r="H1593" s="707" t="s">
        <v>16076</v>
      </c>
      <c r="I1593" s="707" t="s">
        <v>10899</v>
      </c>
      <c r="J1593" s="708">
        <v>51</v>
      </c>
      <c r="K1593" s="708">
        <v>51</v>
      </c>
      <c r="L1593" s="708">
        <v>53770.18</v>
      </c>
      <c r="M1593" s="707" t="s">
        <v>16069</v>
      </c>
      <c r="N1593" s="707" t="s">
        <v>16070</v>
      </c>
      <c r="P1593" s="709">
        <f t="shared" si="20"/>
        <v>1054.3172549019607</v>
      </c>
    </row>
    <row r="1594" spans="1:16">
      <c r="A1594" s="707">
        <v>2024</v>
      </c>
      <c r="B1594" s="707">
        <v>7</v>
      </c>
      <c r="D1594" s="707" t="s">
        <v>16096</v>
      </c>
      <c r="E1594" s="707" t="s">
        <v>113</v>
      </c>
      <c r="F1594" s="707" t="str">
        <f>VLOOKUP(E1594,'HS Code'!$L$4:$O$65,2,0)</f>
        <v>Petroleum</v>
      </c>
      <c r="G1594" s="707" t="s">
        <v>16081</v>
      </c>
      <c r="H1594" s="707" t="s">
        <v>16076</v>
      </c>
      <c r="I1594" s="707" t="s">
        <v>16077</v>
      </c>
      <c r="J1594" s="708">
        <v>3</v>
      </c>
      <c r="K1594" s="708">
        <v>6</v>
      </c>
      <c r="L1594" s="708">
        <v>16358.76</v>
      </c>
      <c r="M1594" s="707" t="s">
        <v>16069</v>
      </c>
      <c r="N1594" s="707" t="s">
        <v>16070</v>
      </c>
      <c r="P1594" s="709">
        <f t="shared" si="20"/>
        <v>5452.92</v>
      </c>
    </row>
    <row r="1595" spans="1:16">
      <c r="A1595" s="707">
        <v>2024</v>
      </c>
      <c r="B1595" s="707">
        <v>7</v>
      </c>
      <c r="D1595" s="707" t="s">
        <v>16103</v>
      </c>
      <c r="E1595" s="707" t="s">
        <v>86</v>
      </c>
      <c r="F1595" s="707" t="str">
        <f>VLOOKUP(E1595,'HS Code'!$L$4:$O$65,2,0)</f>
        <v>Petroleum</v>
      </c>
      <c r="G1595" s="707" t="s">
        <v>16140</v>
      </c>
      <c r="H1595" s="707" t="s">
        <v>16076</v>
      </c>
      <c r="I1595" s="707" t="s">
        <v>16077</v>
      </c>
      <c r="J1595" s="708">
        <v>2</v>
      </c>
      <c r="K1595" s="708">
        <v>14.544</v>
      </c>
      <c r="L1595" s="708">
        <v>40347.199999999997</v>
      </c>
      <c r="M1595" s="707" t="s">
        <v>16069</v>
      </c>
      <c r="N1595" s="707" t="s">
        <v>16070</v>
      </c>
      <c r="P1595" s="709">
        <f t="shared" si="20"/>
        <v>20173.599999999999</v>
      </c>
    </row>
    <row r="1596" spans="1:16">
      <c r="A1596" s="707">
        <v>2024</v>
      </c>
      <c r="B1596" s="707">
        <v>7</v>
      </c>
      <c r="D1596" s="707" t="s">
        <v>16103</v>
      </c>
      <c r="E1596" s="707" t="s">
        <v>99</v>
      </c>
      <c r="F1596" s="707" t="str">
        <f>VLOOKUP(E1596,'HS Code'!$L$4:$O$65,2,0)</f>
        <v>Petroleum</v>
      </c>
      <c r="G1596" s="707" t="s">
        <v>16075</v>
      </c>
      <c r="H1596" s="707" t="s">
        <v>16076</v>
      </c>
      <c r="I1596" s="707" t="s">
        <v>16077</v>
      </c>
      <c r="J1596" s="708">
        <v>36</v>
      </c>
      <c r="K1596" s="708">
        <v>40</v>
      </c>
      <c r="L1596" s="708">
        <v>30224.89</v>
      </c>
      <c r="M1596" s="707" t="s">
        <v>16069</v>
      </c>
      <c r="N1596" s="707" t="s">
        <v>16070</v>
      </c>
      <c r="P1596" s="709">
        <f t="shared" si="20"/>
        <v>839.58027777777772</v>
      </c>
    </row>
    <row r="1597" spans="1:16">
      <c r="A1597" s="707">
        <v>2024</v>
      </c>
      <c r="B1597" s="707">
        <v>7</v>
      </c>
      <c r="D1597" s="707" t="s">
        <v>16103</v>
      </c>
      <c r="E1597" s="707" t="s">
        <v>101</v>
      </c>
      <c r="F1597" s="707" t="str">
        <f>VLOOKUP(E1597,'HS Code'!$L$4:$O$65,2,0)</f>
        <v>Petroleum</v>
      </c>
      <c r="G1597" s="707" t="s">
        <v>16078</v>
      </c>
      <c r="H1597" s="707" t="s">
        <v>16076</v>
      </c>
      <c r="I1597" s="707" t="s">
        <v>10899</v>
      </c>
      <c r="J1597" s="708">
        <v>28.8</v>
      </c>
      <c r="K1597" s="708">
        <v>28.8</v>
      </c>
      <c r="L1597" s="708">
        <v>25953.98</v>
      </c>
      <c r="M1597" s="707" t="s">
        <v>16069</v>
      </c>
      <c r="N1597" s="707" t="s">
        <v>16070</v>
      </c>
      <c r="P1597" s="709">
        <f t="shared" si="20"/>
        <v>901.17986111111111</v>
      </c>
    </row>
    <row r="1598" spans="1:16">
      <c r="A1598" s="707">
        <v>2024</v>
      </c>
      <c r="B1598" s="707">
        <v>7</v>
      </c>
      <c r="D1598" s="707" t="s">
        <v>16137</v>
      </c>
      <c r="E1598" s="707" t="s">
        <v>83</v>
      </c>
      <c r="F1598" s="707" t="str">
        <f>VLOOKUP(E1598,'HS Code'!$L$4:$O$65,2,0)</f>
        <v>Petroleum</v>
      </c>
      <c r="G1598" s="707" t="s">
        <v>16131</v>
      </c>
      <c r="H1598" s="707" t="s">
        <v>16076</v>
      </c>
      <c r="I1598" s="707" t="s">
        <v>16077</v>
      </c>
      <c r="J1598" s="708">
        <v>12</v>
      </c>
      <c r="K1598" s="708">
        <v>15</v>
      </c>
      <c r="L1598" s="708">
        <v>2202.67</v>
      </c>
      <c r="M1598" s="707" t="s">
        <v>16069</v>
      </c>
      <c r="N1598" s="707" t="s">
        <v>16070</v>
      </c>
      <c r="P1598" s="709">
        <f t="shared" si="20"/>
        <v>183.55583333333334</v>
      </c>
    </row>
    <row r="1599" spans="1:16">
      <c r="A1599" s="707">
        <v>2024</v>
      </c>
      <c r="B1599" s="707">
        <v>7</v>
      </c>
      <c r="D1599" s="707" t="s">
        <v>16139</v>
      </c>
      <c r="E1599" s="707" t="s">
        <v>68</v>
      </c>
      <c r="F1599" s="707" t="str">
        <f>VLOOKUP(E1599,'HS Code'!$L$4:$O$65,2,0)</f>
        <v>Petroleum</v>
      </c>
      <c r="G1599" s="707" t="s">
        <v>16130</v>
      </c>
      <c r="H1599" s="707" t="s">
        <v>16116</v>
      </c>
      <c r="I1599" s="707" t="s">
        <v>16077</v>
      </c>
      <c r="J1599" s="708">
        <v>12</v>
      </c>
      <c r="K1599" s="708">
        <v>12</v>
      </c>
      <c r="L1599" s="708">
        <v>4187.3500000000004</v>
      </c>
      <c r="M1599" s="707" t="s">
        <v>16069</v>
      </c>
      <c r="N1599" s="707" t="s">
        <v>16070</v>
      </c>
      <c r="P1599" s="709">
        <f t="shared" si="20"/>
        <v>348.94583333333338</v>
      </c>
    </row>
    <row r="1600" spans="1:16">
      <c r="A1600" s="707">
        <v>2024</v>
      </c>
      <c r="B1600" s="707">
        <v>7</v>
      </c>
      <c r="D1600" s="707" t="s">
        <v>16139</v>
      </c>
      <c r="E1600" s="707" t="s">
        <v>89</v>
      </c>
      <c r="F1600" s="707" t="str">
        <f>VLOOKUP(E1600,'HS Code'!$L$4:$O$65,2,0)</f>
        <v>Petroleum</v>
      </c>
      <c r="G1600" s="707" t="s">
        <v>16154</v>
      </c>
      <c r="H1600" s="707" t="s">
        <v>16076</v>
      </c>
      <c r="I1600" s="707" t="s">
        <v>16077</v>
      </c>
      <c r="J1600" s="708">
        <v>8</v>
      </c>
      <c r="K1600" s="708">
        <v>8</v>
      </c>
      <c r="L1600" s="708">
        <v>2791.57</v>
      </c>
      <c r="M1600" s="707" t="s">
        <v>16069</v>
      </c>
      <c r="N1600" s="707" t="s">
        <v>16070</v>
      </c>
      <c r="P1600" s="709">
        <f t="shared" si="20"/>
        <v>348.94625000000002</v>
      </c>
    </row>
    <row r="1601" spans="1:16">
      <c r="A1601" s="707">
        <v>2024</v>
      </c>
      <c r="B1601" s="707">
        <v>7</v>
      </c>
      <c r="D1601" s="707" t="s">
        <v>16139</v>
      </c>
      <c r="E1601" s="707" t="s">
        <v>99</v>
      </c>
      <c r="F1601" s="707" t="str">
        <f>VLOOKUP(E1601,'HS Code'!$L$4:$O$65,2,0)</f>
        <v>Petroleum</v>
      </c>
      <c r="G1601" s="707" t="s">
        <v>16075</v>
      </c>
      <c r="H1601" s="707" t="s">
        <v>16076</v>
      </c>
      <c r="I1601" s="707" t="s">
        <v>16077</v>
      </c>
      <c r="J1601" s="708">
        <v>12</v>
      </c>
      <c r="K1601" s="708">
        <v>12</v>
      </c>
      <c r="L1601" s="708">
        <v>4187.3500000000004</v>
      </c>
      <c r="M1601" s="707" t="s">
        <v>16069</v>
      </c>
      <c r="N1601" s="707" t="s">
        <v>16070</v>
      </c>
      <c r="P1601" s="709">
        <f t="shared" si="20"/>
        <v>348.94583333333338</v>
      </c>
    </row>
    <row r="1602" spans="1:16">
      <c r="A1602" s="707">
        <v>2024</v>
      </c>
      <c r="B1602" s="707">
        <v>7</v>
      </c>
      <c r="D1602" s="707" t="s">
        <v>16122</v>
      </c>
      <c r="E1602" s="707" t="s">
        <v>80</v>
      </c>
      <c r="F1602" s="707" t="str">
        <f>VLOOKUP(E1602,'HS Code'!$L$4:$O$65,2,0)</f>
        <v>Petroleum</v>
      </c>
      <c r="G1602" s="707" t="s">
        <v>16090</v>
      </c>
      <c r="H1602" s="707" t="s">
        <v>16076</v>
      </c>
      <c r="I1602" s="707" t="s">
        <v>16077</v>
      </c>
      <c r="J1602" s="708">
        <v>2</v>
      </c>
      <c r="K1602" s="708">
        <v>0.4</v>
      </c>
      <c r="L1602" s="708">
        <v>30032.9</v>
      </c>
      <c r="M1602" s="707" t="s">
        <v>16069</v>
      </c>
      <c r="N1602" s="707" t="s">
        <v>16070</v>
      </c>
      <c r="P1602" s="709">
        <f t="shared" si="20"/>
        <v>15016.45</v>
      </c>
    </row>
    <row r="1603" spans="1:16">
      <c r="A1603" s="707">
        <v>2024</v>
      </c>
      <c r="B1603" s="707">
        <v>7</v>
      </c>
      <c r="D1603" s="707" t="s">
        <v>16122</v>
      </c>
      <c r="E1603" s="707" t="s">
        <v>101</v>
      </c>
      <c r="F1603" s="707" t="str">
        <f>VLOOKUP(E1603,'HS Code'!$L$4:$O$65,2,0)</f>
        <v>Petroleum</v>
      </c>
      <c r="G1603" s="707" t="s">
        <v>16078</v>
      </c>
      <c r="H1603" s="707" t="s">
        <v>16076</v>
      </c>
      <c r="I1603" s="707" t="s">
        <v>10899</v>
      </c>
      <c r="J1603" s="708">
        <v>2.1</v>
      </c>
      <c r="K1603" s="708">
        <v>2.1</v>
      </c>
      <c r="L1603" s="708">
        <v>51009.87</v>
      </c>
      <c r="M1603" s="707" t="s">
        <v>16069</v>
      </c>
      <c r="N1603" s="707" t="s">
        <v>16070</v>
      </c>
      <c r="P1603" s="709">
        <f t="shared" si="20"/>
        <v>24290.414285714287</v>
      </c>
    </row>
    <row r="1604" spans="1:16">
      <c r="A1604" s="707">
        <v>2024</v>
      </c>
      <c r="B1604" s="707">
        <v>7</v>
      </c>
      <c r="D1604" s="707" t="s">
        <v>16124</v>
      </c>
      <c r="E1604" s="707" t="s">
        <v>99</v>
      </c>
      <c r="F1604" s="707" t="str">
        <f>VLOOKUP(E1604,'HS Code'!$L$4:$O$65,2,0)</f>
        <v>Petroleum</v>
      </c>
      <c r="G1604" s="707" t="s">
        <v>16075</v>
      </c>
      <c r="H1604" s="707" t="s">
        <v>16076</v>
      </c>
      <c r="I1604" s="707" t="s">
        <v>16077</v>
      </c>
      <c r="J1604" s="708">
        <v>3</v>
      </c>
      <c r="K1604" s="708">
        <v>3</v>
      </c>
      <c r="L1604" s="708">
        <v>9107.94</v>
      </c>
      <c r="M1604" s="707" t="s">
        <v>16069</v>
      </c>
      <c r="N1604" s="707" t="s">
        <v>16070</v>
      </c>
      <c r="P1604" s="709">
        <f t="shared" si="20"/>
        <v>3035.98</v>
      </c>
    </row>
    <row r="1605" spans="1:16">
      <c r="A1605" s="707">
        <v>2024</v>
      </c>
      <c r="B1605" s="707">
        <v>7</v>
      </c>
      <c r="D1605" s="707" t="s">
        <v>16124</v>
      </c>
      <c r="E1605" s="707" t="s">
        <v>148</v>
      </c>
      <c r="F1605" s="707">
        <f>VLOOKUP(E1605,'HS Code'!$L$4:$O$65,2,0)</f>
        <v>0</v>
      </c>
      <c r="G1605" s="707" t="s">
        <v>16082</v>
      </c>
      <c r="H1605" s="707" t="s">
        <v>16073</v>
      </c>
      <c r="I1605" s="707" t="s">
        <v>10899</v>
      </c>
      <c r="J1605" s="708">
        <v>30</v>
      </c>
      <c r="K1605" s="708">
        <v>30</v>
      </c>
      <c r="L1605" s="708">
        <v>9022.56</v>
      </c>
      <c r="M1605" s="707" t="s">
        <v>16069</v>
      </c>
      <c r="N1605" s="707" t="s">
        <v>16070</v>
      </c>
      <c r="P1605" s="709">
        <f t="shared" si="20"/>
        <v>300.75200000000001</v>
      </c>
    </row>
    <row r="1606" spans="1:16">
      <c r="A1606" s="707">
        <v>2024</v>
      </c>
      <c r="B1606" s="707">
        <v>7</v>
      </c>
      <c r="D1606" s="707" t="s">
        <v>16121</v>
      </c>
      <c r="E1606" s="707" t="s">
        <v>22</v>
      </c>
      <c r="F1606" s="707" t="str">
        <f>VLOOKUP(E1606,'HS Code'!$L$4:$O$65,2,0)</f>
        <v>Coal and Coke</v>
      </c>
      <c r="G1606" s="707" t="s">
        <v>16125</v>
      </c>
      <c r="H1606" s="707" t="s">
        <v>16126</v>
      </c>
      <c r="I1606" s="707" t="s">
        <v>10899</v>
      </c>
      <c r="J1606" s="708">
        <v>31040</v>
      </c>
      <c r="K1606" s="708">
        <v>31040</v>
      </c>
      <c r="L1606" s="708">
        <v>197517.95390975999</v>
      </c>
      <c r="M1606" s="707" t="s">
        <v>16069</v>
      </c>
      <c r="N1606" s="707" t="s">
        <v>16070</v>
      </c>
      <c r="P1606" s="709">
        <f t="shared" si="20"/>
        <v>6.3633361439999998</v>
      </c>
    </row>
    <row r="1607" spans="1:16">
      <c r="A1607" s="707">
        <v>2024</v>
      </c>
      <c r="B1607" s="707">
        <v>7</v>
      </c>
      <c r="D1607" s="707" t="s">
        <v>16121</v>
      </c>
      <c r="E1607" s="707" t="s">
        <v>130</v>
      </c>
      <c r="F1607" s="707">
        <f>VLOOKUP(E1607,'HS Code'!$L$4:$O$65,2,0)</f>
        <v>0</v>
      </c>
      <c r="G1607" s="707" t="s">
        <v>16093</v>
      </c>
      <c r="H1607" s="707" t="s">
        <v>16076</v>
      </c>
      <c r="I1607" s="707" t="s">
        <v>10899</v>
      </c>
      <c r="J1607" s="708">
        <v>30000</v>
      </c>
      <c r="K1607" s="708">
        <v>30000</v>
      </c>
      <c r="L1607" s="708">
        <v>3484800</v>
      </c>
      <c r="M1607" s="707" t="s">
        <v>16069</v>
      </c>
      <c r="N1607" s="707" t="s">
        <v>16070</v>
      </c>
      <c r="P1607" s="709">
        <f t="shared" si="20"/>
        <v>116.16</v>
      </c>
    </row>
    <row r="1608" spans="1:16">
      <c r="A1608" s="707">
        <v>2024</v>
      </c>
      <c r="B1608" s="707">
        <v>7</v>
      </c>
      <c r="D1608" s="707" t="s">
        <v>16122</v>
      </c>
      <c r="E1608" s="707" t="s">
        <v>86</v>
      </c>
      <c r="F1608" s="707" t="str">
        <f>VLOOKUP(E1608,'HS Code'!$L$4:$O$65,2,0)</f>
        <v>Petroleum</v>
      </c>
      <c r="G1608" s="707" t="s">
        <v>16140</v>
      </c>
      <c r="H1608" s="707" t="s">
        <v>16076</v>
      </c>
      <c r="I1608" s="707" t="s">
        <v>16077</v>
      </c>
      <c r="J1608" s="708">
        <v>28</v>
      </c>
      <c r="K1608" s="708">
        <v>29.344000000000001</v>
      </c>
      <c r="L1608" s="708">
        <v>1483147.79</v>
      </c>
      <c r="M1608" s="707" t="s">
        <v>16069</v>
      </c>
      <c r="N1608" s="707" t="s">
        <v>16070</v>
      </c>
      <c r="P1608" s="709">
        <f t="shared" si="20"/>
        <v>52969.563928571428</v>
      </c>
    </row>
    <row r="1609" spans="1:16">
      <c r="A1609" s="707">
        <v>2024</v>
      </c>
      <c r="B1609" s="707">
        <v>7</v>
      </c>
      <c r="D1609" s="707" t="s">
        <v>16162</v>
      </c>
      <c r="E1609" s="707" t="s">
        <v>28</v>
      </c>
      <c r="F1609" s="707" t="str">
        <f>VLOOKUP(E1609,'HS Code'!$L$4:$O$65,2,0)</f>
        <v>Coal and Coke</v>
      </c>
      <c r="G1609" s="707" t="s">
        <v>16143</v>
      </c>
      <c r="H1609" s="707" t="s">
        <v>16126</v>
      </c>
      <c r="I1609" s="707" t="s">
        <v>10899</v>
      </c>
      <c r="J1609" s="708">
        <v>8.9</v>
      </c>
      <c r="K1609" s="708">
        <v>8.9</v>
      </c>
      <c r="L1609" s="708">
        <v>52718.25</v>
      </c>
      <c r="M1609" s="707" t="s">
        <v>16069</v>
      </c>
      <c r="N1609" s="707" t="s">
        <v>16070</v>
      </c>
      <c r="P1609" s="709">
        <f t="shared" si="20"/>
        <v>5923.3988764044943</v>
      </c>
    </row>
    <row r="1610" spans="1:16">
      <c r="A1610" s="707">
        <v>2024</v>
      </c>
      <c r="B1610" s="707">
        <v>7</v>
      </c>
      <c r="D1610" s="707" t="s">
        <v>16104</v>
      </c>
      <c r="E1610" s="707" t="s">
        <v>148</v>
      </c>
      <c r="F1610" s="707">
        <f>VLOOKUP(E1610,'HS Code'!$L$4:$O$65,2,0)</f>
        <v>0</v>
      </c>
      <c r="G1610" s="707" t="s">
        <v>16082</v>
      </c>
      <c r="H1610" s="707" t="s">
        <v>16073</v>
      </c>
      <c r="I1610" s="707" t="s">
        <v>10899</v>
      </c>
      <c r="J1610" s="708">
        <v>19798</v>
      </c>
      <c r="K1610" s="708">
        <v>19798</v>
      </c>
      <c r="L1610" s="708">
        <v>6942324.0700000003</v>
      </c>
      <c r="M1610" s="707" t="s">
        <v>16069</v>
      </c>
      <c r="N1610" s="707" t="s">
        <v>16070</v>
      </c>
      <c r="P1610" s="709">
        <f t="shared" si="20"/>
        <v>350.65784776240025</v>
      </c>
    </row>
    <row r="1611" spans="1:16">
      <c r="A1611" s="707">
        <v>2024</v>
      </c>
      <c r="B1611" s="707">
        <v>7</v>
      </c>
      <c r="D1611" s="707" t="s">
        <v>16106</v>
      </c>
      <c r="E1611" s="707" t="s">
        <v>142</v>
      </c>
      <c r="F1611" s="707">
        <f>VLOOKUP(E1611,'HS Code'!$L$4:$O$65,2,0)</f>
        <v>0</v>
      </c>
      <c r="G1611" s="707" t="s">
        <v>16141</v>
      </c>
      <c r="H1611" s="707" t="s">
        <v>16073</v>
      </c>
      <c r="I1611" s="707" t="s">
        <v>10899</v>
      </c>
      <c r="J1611" s="708">
        <v>11375</v>
      </c>
      <c r="K1611" s="708">
        <v>11375</v>
      </c>
      <c r="L1611" s="708">
        <v>2049826.94</v>
      </c>
      <c r="M1611" s="707" t="s">
        <v>16069</v>
      </c>
      <c r="N1611" s="707" t="s">
        <v>16070</v>
      </c>
      <c r="P1611" s="709">
        <f t="shared" si="20"/>
        <v>180.20456615384614</v>
      </c>
    </row>
    <row r="1612" spans="1:16">
      <c r="A1612" s="707">
        <v>2024</v>
      </c>
      <c r="B1612" s="707">
        <v>7</v>
      </c>
      <c r="D1612" s="707" t="s">
        <v>16106</v>
      </c>
      <c r="E1612" s="707" t="s">
        <v>148</v>
      </c>
      <c r="F1612" s="707">
        <f>VLOOKUP(E1612,'HS Code'!$L$4:$O$65,2,0)</f>
        <v>0</v>
      </c>
      <c r="G1612" s="707" t="s">
        <v>16082</v>
      </c>
      <c r="H1612" s="707" t="s">
        <v>16073</v>
      </c>
      <c r="I1612" s="707" t="s">
        <v>10899</v>
      </c>
      <c r="J1612" s="708">
        <v>2895</v>
      </c>
      <c r="K1612" s="708">
        <v>2895</v>
      </c>
      <c r="L1612" s="708">
        <v>703101.94</v>
      </c>
      <c r="M1612" s="707" t="s">
        <v>16069</v>
      </c>
      <c r="N1612" s="707" t="s">
        <v>16070</v>
      </c>
      <c r="P1612" s="709">
        <f t="shared" si="20"/>
        <v>242.8676822107081</v>
      </c>
    </row>
    <row r="1613" spans="1:16">
      <c r="A1613" s="707">
        <v>2024</v>
      </c>
      <c r="B1613" s="707">
        <v>7</v>
      </c>
      <c r="D1613" s="707" t="s">
        <v>16108</v>
      </c>
      <c r="E1613" s="707" t="s">
        <v>48</v>
      </c>
      <c r="F1613" s="707" t="str">
        <f>VLOOKUP(E1613,'HS Code'!$L$4:$O$65,2,0)</f>
        <v>Oils</v>
      </c>
      <c r="G1613" s="707" t="s">
        <v>16089</v>
      </c>
      <c r="H1613" s="707" t="s">
        <v>16073</v>
      </c>
      <c r="I1613" s="707" t="s">
        <v>10899</v>
      </c>
      <c r="J1613" s="708">
        <v>48600</v>
      </c>
      <c r="K1613" s="708">
        <v>48600</v>
      </c>
      <c r="L1613" s="708">
        <v>7830542.6600000001</v>
      </c>
      <c r="M1613" s="707" t="s">
        <v>16069</v>
      </c>
      <c r="N1613" s="707" t="s">
        <v>16070</v>
      </c>
      <c r="P1613" s="709">
        <f t="shared" si="20"/>
        <v>161.12227695473251</v>
      </c>
    </row>
    <row r="1614" spans="1:16">
      <c r="A1614" s="707">
        <v>2024</v>
      </c>
      <c r="B1614" s="707">
        <v>7</v>
      </c>
      <c r="D1614" s="707" t="s">
        <v>16170</v>
      </c>
      <c r="E1614" s="707" t="s">
        <v>28</v>
      </c>
      <c r="F1614" s="707" t="str">
        <f>VLOOKUP(E1614,'HS Code'!$L$4:$O$65,2,0)</f>
        <v>Coal and Coke</v>
      </c>
      <c r="G1614" s="707" t="s">
        <v>16143</v>
      </c>
      <c r="H1614" s="707" t="s">
        <v>16126</v>
      </c>
      <c r="I1614" s="707" t="s">
        <v>10899</v>
      </c>
      <c r="J1614" s="708">
        <v>25704</v>
      </c>
      <c r="K1614" s="708">
        <v>25704</v>
      </c>
      <c r="L1614" s="708">
        <v>1317148.0900000001</v>
      </c>
      <c r="M1614" s="707" t="s">
        <v>16069</v>
      </c>
      <c r="N1614" s="707" t="s">
        <v>16070</v>
      </c>
      <c r="P1614" s="709">
        <f t="shared" si="20"/>
        <v>51.242922891378775</v>
      </c>
    </row>
    <row r="1615" spans="1:16">
      <c r="A1615" s="707">
        <v>2024</v>
      </c>
      <c r="B1615" s="707">
        <v>7</v>
      </c>
      <c r="D1615" s="707" t="s">
        <v>16112</v>
      </c>
      <c r="E1615" s="707" t="s">
        <v>28</v>
      </c>
      <c r="F1615" s="707" t="str">
        <f>VLOOKUP(E1615,'HS Code'!$L$4:$O$65,2,0)</f>
        <v>Coal and Coke</v>
      </c>
      <c r="G1615" s="707" t="s">
        <v>16143</v>
      </c>
      <c r="H1615" s="707" t="s">
        <v>16126</v>
      </c>
      <c r="I1615" s="707" t="s">
        <v>10899</v>
      </c>
      <c r="J1615" s="708">
        <v>58081</v>
      </c>
      <c r="K1615" s="708">
        <v>58081</v>
      </c>
      <c r="L1615" s="708">
        <v>7298535.6500000004</v>
      </c>
      <c r="M1615" s="707" t="s">
        <v>16069</v>
      </c>
      <c r="N1615" s="707" t="s">
        <v>16070</v>
      </c>
      <c r="P1615" s="709">
        <f t="shared" si="20"/>
        <v>125.66132900604329</v>
      </c>
    </row>
    <row r="1616" spans="1:16">
      <c r="A1616" s="707">
        <v>2024</v>
      </c>
      <c r="B1616" s="707">
        <v>7</v>
      </c>
      <c r="D1616" s="707" t="s">
        <v>16104</v>
      </c>
      <c r="E1616" s="707" t="s">
        <v>113</v>
      </c>
      <c r="F1616" s="707" t="str">
        <f>VLOOKUP(E1616,'HS Code'!$L$4:$O$65,2,0)</f>
        <v>Petroleum</v>
      </c>
      <c r="G1616" s="707" t="s">
        <v>16081</v>
      </c>
      <c r="H1616" s="707" t="s">
        <v>16076</v>
      </c>
      <c r="I1616" s="707" t="s">
        <v>16077</v>
      </c>
      <c r="J1616" s="708">
        <v>16600</v>
      </c>
      <c r="K1616" s="708">
        <v>16600</v>
      </c>
      <c r="L1616" s="708">
        <v>2967956.85</v>
      </c>
      <c r="M1616" s="707" t="s">
        <v>16069</v>
      </c>
      <c r="N1616" s="707" t="s">
        <v>16070</v>
      </c>
      <c r="P1616" s="709">
        <f t="shared" si="20"/>
        <v>178.7925813253012</v>
      </c>
    </row>
    <row r="1617" spans="1:16">
      <c r="A1617" s="707">
        <v>2024</v>
      </c>
      <c r="B1617" s="707">
        <v>7</v>
      </c>
      <c r="D1617" s="707" t="s">
        <v>16188</v>
      </c>
      <c r="E1617" s="707" t="s">
        <v>171</v>
      </c>
      <c r="F1617" s="707">
        <f>VLOOKUP(E1617,'HS Code'!$L$4:$O$65,2,0)</f>
        <v>0</v>
      </c>
      <c r="G1617" s="707" t="s">
        <v>16095</v>
      </c>
      <c r="H1617" s="707" t="s">
        <v>16073</v>
      </c>
      <c r="I1617" s="707" t="s">
        <v>10899</v>
      </c>
      <c r="J1617" s="708">
        <v>3120556</v>
      </c>
      <c r="K1617" s="708">
        <v>3120556</v>
      </c>
      <c r="L1617" s="708">
        <v>124934934</v>
      </c>
      <c r="M1617" s="707" t="s">
        <v>16069</v>
      </c>
      <c r="N1617" s="707" t="s">
        <v>16070</v>
      </c>
      <c r="P1617" s="709">
        <f t="shared" si="20"/>
        <v>40.036113436195343</v>
      </c>
    </row>
    <row r="1618" spans="1:16">
      <c r="A1618" s="707">
        <v>2024</v>
      </c>
      <c r="B1618" s="707">
        <v>7</v>
      </c>
      <c r="D1618" s="707" t="s">
        <v>16074</v>
      </c>
      <c r="E1618" s="707" t="s">
        <v>87</v>
      </c>
      <c r="F1618" s="707" t="str">
        <f>VLOOKUP(E1618,'HS Code'!$L$4:$O$65,2,0)</f>
        <v>Petroleum</v>
      </c>
      <c r="G1618" s="707" t="s">
        <v>16132</v>
      </c>
      <c r="H1618" s="707" t="s">
        <v>16076</v>
      </c>
      <c r="I1618" s="707" t="s">
        <v>16077</v>
      </c>
      <c r="J1618" s="708">
        <v>160964</v>
      </c>
      <c r="K1618" s="708">
        <v>135000</v>
      </c>
      <c r="L1618" s="708">
        <v>14417525.9</v>
      </c>
      <c r="M1618" s="707" t="s">
        <v>16069</v>
      </c>
      <c r="N1618" s="707" t="s">
        <v>16070</v>
      </c>
      <c r="P1618" s="709">
        <f t="shared" si="20"/>
        <v>89.5698783578937</v>
      </c>
    </row>
    <row r="1619" spans="1:16">
      <c r="A1619" s="707">
        <v>2024</v>
      </c>
      <c r="B1619" s="707">
        <v>7</v>
      </c>
      <c r="D1619" s="707" t="s">
        <v>16074</v>
      </c>
      <c r="E1619" s="707" t="s">
        <v>68</v>
      </c>
      <c r="F1619" s="707" t="str">
        <f>VLOOKUP(E1619,'HS Code'!$L$4:$O$65,2,0)</f>
        <v>Petroleum</v>
      </c>
      <c r="G1619" s="707" t="s">
        <v>16130</v>
      </c>
      <c r="H1619" s="707" t="s">
        <v>16116</v>
      </c>
      <c r="I1619" s="707" t="s">
        <v>16077</v>
      </c>
      <c r="J1619" s="708">
        <v>156070043</v>
      </c>
      <c r="K1619" s="708">
        <v>116212289</v>
      </c>
      <c r="L1619" s="708">
        <v>13926180977</v>
      </c>
      <c r="M1619" s="707" t="s">
        <v>16069</v>
      </c>
      <c r="N1619" s="707" t="s">
        <v>16070</v>
      </c>
      <c r="P1619" s="709">
        <f t="shared" si="20"/>
        <v>89.230327033356431</v>
      </c>
    </row>
    <row r="1620" spans="1:16">
      <c r="A1620" s="707">
        <v>2024</v>
      </c>
      <c r="B1620" s="707">
        <v>7</v>
      </c>
      <c r="D1620" s="707" t="s">
        <v>16074</v>
      </c>
      <c r="E1620" s="707" t="s">
        <v>87</v>
      </c>
      <c r="F1620" s="707" t="str">
        <f>VLOOKUP(E1620,'HS Code'!$L$4:$O$65,2,0)</f>
        <v>Petroleum</v>
      </c>
      <c r="G1620" s="707" t="s">
        <v>16132</v>
      </c>
      <c r="H1620" s="707" t="s">
        <v>16076</v>
      </c>
      <c r="I1620" s="707" t="s">
        <v>16077</v>
      </c>
      <c r="J1620" s="708">
        <v>88150222</v>
      </c>
      <c r="K1620" s="708">
        <v>73931446</v>
      </c>
      <c r="L1620" s="708">
        <v>7490890674.8000002</v>
      </c>
      <c r="M1620" s="707" t="s">
        <v>16069</v>
      </c>
      <c r="N1620" s="707" t="s">
        <v>16070</v>
      </c>
      <c r="P1620" s="709">
        <f t="shared" si="20"/>
        <v>84.978693244811112</v>
      </c>
    </row>
    <row r="1621" spans="1:16">
      <c r="A1621" s="707">
        <v>2024</v>
      </c>
      <c r="B1621" s="707">
        <v>7</v>
      </c>
      <c r="D1621" s="707" t="s">
        <v>16110</v>
      </c>
      <c r="E1621" s="707" t="s">
        <v>83</v>
      </c>
      <c r="F1621" s="707" t="str">
        <f>VLOOKUP(E1621,'HS Code'!$L$4:$O$65,2,0)</f>
        <v>Petroleum</v>
      </c>
      <c r="G1621" s="707" t="s">
        <v>16131</v>
      </c>
      <c r="H1621" s="707" t="s">
        <v>16076</v>
      </c>
      <c r="I1621" s="707" t="s">
        <v>16077</v>
      </c>
      <c r="J1621" s="708">
        <v>81207222</v>
      </c>
      <c r="K1621" s="708">
        <v>63663085</v>
      </c>
      <c r="L1621" s="708">
        <v>7361302956</v>
      </c>
      <c r="M1621" s="707" t="s">
        <v>16069</v>
      </c>
      <c r="N1621" s="707" t="s">
        <v>16070</v>
      </c>
      <c r="P1621" s="709">
        <f t="shared" si="20"/>
        <v>90.648377997710597</v>
      </c>
    </row>
    <row r="1622" spans="1:16">
      <c r="A1622" s="707">
        <v>2024</v>
      </c>
      <c r="B1622" s="707">
        <v>7</v>
      </c>
      <c r="D1622" s="707" t="s">
        <v>16110</v>
      </c>
      <c r="E1622" s="707" t="s">
        <v>87</v>
      </c>
      <c r="F1622" s="707" t="str">
        <f>VLOOKUP(E1622,'HS Code'!$L$4:$O$65,2,0)</f>
        <v>Petroleum</v>
      </c>
      <c r="G1622" s="707" t="s">
        <v>16132</v>
      </c>
      <c r="H1622" s="707" t="s">
        <v>16076</v>
      </c>
      <c r="I1622" s="707" t="s">
        <v>16077</v>
      </c>
      <c r="J1622" s="708">
        <v>114774657</v>
      </c>
      <c r="K1622" s="708">
        <v>95077922</v>
      </c>
      <c r="L1622" s="708">
        <v>10369229633.700001</v>
      </c>
      <c r="M1622" s="707" t="s">
        <v>16069</v>
      </c>
      <c r="N1622" s="707" t="s">
        <v>16070</v>
      </c>
      <c r="P1622" s="709">
        <f t="shared" si="20"/>
        <v>90.344244145290716</v>
      </c>
    </row>
    <row r="1623" spans="1:16">
      <c r="A1623" s="707">
        <v>2024</v>
      </c>
      <c r="B1623" s="707">
        <v>7</v>
      </c>
      <c r="D1623" s="707" t="s">
        <v>16113</v>
      </c>
      <c r="E1623" s="707" t="s">
        <v>83</v>
      </c>
      <c r="F1623" s="707" t="str">
        <f>VLOOKUP(E1623,'HS Code'!$L$4:$O$65,2,0)</f>
        <v>Petroleum</v>
      </c>
      <c r="G1623" s="707" t="s">
        <v>16131</v>
      </c>
      <c r="H1623" s="707" t="s">
        <v>16076</v>
      </c>
      <c r="I1623" s="707" t="s">
        <v>16077</v>
      </c>
      <c r="J1623" s="708">
        <v>178658</v>
      </c>
      <c r="K1623" s="708">
        <v>139419</v>
      </c>
      <c r="L1623" s="708">
        <v>15724154</v>
      </c>
      <c r="M1623" s="707" t="s">
        <v>16069</v>
      </c>
      <c r="N1623" s="707" t="s">
        <v>16070</v>
      </c>
      <c r="P1623" s="709">
        <f t="shared" si="20"/>
        <v>88.012593894479963</v>
      </c>
    </row>
    <row r="1624" spans="1:16">
      <c r="A1624" s="707">
        <v>2024</v>
      </c>
      <c r="B1624" s="707">
        <v>7</v>
      </c>
      <c r="D1624" s="707" t="s">
        <v>16113</v>
      </c>
      <c r="E1624" s="707" t="s">
        <v>85</v>
      </c>
      <c r="F1624" s="707" t="str">
        <f>VLOOKUP(E1624,'HS Code'!$L$4:$O$65,2,0)</f>
        <v>Petroleum</v>
      </c>
      <c r="G1624" s="707" t="s">
        <v>16091</v>
      </c>
      <c r="H1624" s="707" t="s">
        <v>16076</v>
      </c>
      <c r="I1624" s="707" t="s">
        <v>16077</v>
      </c>
      <c r="J1624" s="708">
        <v>253726</v>
      </c>
      <c r="K1624" s="708">
        <v>198000</v>
      </c>
      <c r="L1624" s="708">
        <v>22330687.5</v>
      </c>
      <c r="M1624" s="707" t="s">
        <v>16069</v>
      </c>
      <c r="N1624" s="707" t="s">
        <v>16070</v>
      </c>
      <c r="P1624" s="709">
        <f t="shared" si="20"/>
        <v>88.011033555883117</v>
      </c>
    </row>
    <row r="1625" spans="1:16">
      <c r="A1625" s="707">
        <v>2024</v>
      </c>
      <c r="B1625" s="707">
        <v>7</v>
      </c>
      <c r="D1625" s="707" t="s">
        <v>16153</v>
      </c>
      <c r="E1625" s="707" t="s">
        <v>171</v>
      </c>
      <c r="F1625" s="707">
        <f>VLOOKUP(E1625,'HS Code'!$L$4:$O$65,2,0)</f>
        <v>0</v>
      </c>
      <c r="G1625" s="707" t="s">
        <v>16095</v>
      </c>
      <c r="H1625" s="707" t="s">
        <v>16073</v>
      </c>
      <c r="I1625" s="707" t="s">
        <v>10899</v>
      </c>
      <c r="J1625" s="708">
        <v>44120</v>
      </c>
      <c r="K1625" s="708">
        <v>44120</v>
      </c>
      <c r="L1625" s="708">
        <v>1899599.99</v>
      </c>
      <c r="M1625" s="707" t="s">
        <v>16145</v>
      </c>
      <c r="N1625" s="707" t="s">
        <v>16070</v>
      </c>
    </row>
    <row r="1626" spans="1:16">
      <c r="A1626" s="707">
        <v>2024</v>
      </c>
      <c r="B1626" s="707">
        <v>7</v>
      </c>
      <c r="D1626" s="707" t="s">
        <v>16129</v>
      </c>
      <c r="E1626" s="707" t="s">
        <v>171</v>
      </c>
      <c r="F1626" s="707">
        <f>VLOOKUP(E1626,'HS Code'!$L$4:$O$65,2,0)</f>
        <v>0</v>
      </c>
      <c r="G1626" s="707" t="s">
        <v>16095</v>
      </c>
      <c r="H1626" s="707" t="s">
        <v>16073</v>
      </c>
      <c r="I1626" s="707" t="s">
        <v>10899</v>
      </c>
      <c r="J1626" s="708">
        <v>463440</v>
      </c>
      <c r="K1626" s="708">
        <v>463440</v>
      </c>
      <c r="L1626" s="708">
        <v>19258160.140000001</v>
      </c>
      <c r="M1626" s="707" t="s">
        <v>16145</v>
      </c>
      <c r="N1626" s="707" t="s">
        <v>16070</v>
      </c>
    </row>
    <row r="1627" spans="1:16">
      <c r="A1627" s="707">
        <v>2024</v>
      </c>
      <c r="B1627" s="707">
        <v>7</v>
      </c>
      <c r="D1627" s="707" t="s">
        <v>16146</v>
      </c>
      <c r="E1627" s="707" t="s">
        <v>83</v>
      </c>
      <c r="F1627" s="707" t="str">
        <f>VLOOKUP(E1627,'HS Code'!$L$4:$O$65,2,0)</f>
        <v>Petroleum</v>
      </c>
      <c r="G1627" s="707" t="s">
        <v>16131</v>
      </c>
      <c r="H1627" s="707" t="s">
        <v>16076</v>
      </c>
      <c r="I1627" s="707" t="s">
        <v>16077</v>
      </c>
      <c r="J1627" s="708">
        <v>25049386</v>
      </c>
      <c r="K1627" s="708">
        <v>19643457</v>
      </c>
      <c r="L1627" s="708">
        <v>2740842162.1999998</v>
      </c>
      <c r="M1627" s="707" t="s">
        <v>16145</v>
      </c>
      <c r="N1627" s="707" t="s">
        <v>16070</v>
      </c>
    </row>
    <row r="1628" spans="1:16">
      <c r="A1628" s="707">
        <v>2024</v>
      </c>
      <c r="B1628" s="707">
        <v>7</v>
      </c>
      <c r="D1628" s="707" t="s">
        <v>16146</v>
      </c>
      <c r="E1628" s="707" t="s">
        <v>83</v>
      </c>
      <c r="F1628" s="707" t="str">
        <f>VLOOKUP(E1628,'HS Code'!$L$4:$O$65,2,0)</f>
        <v>Petroleum</v>
      </c>
      <c r="G1628" s="707" t="s">
        <v>16131</v>
      </c>
      <c r="H1628" s="707" t="s">
        <v>16076</v>
      </c>
      <c r="I1628" s="707" t="s">
        <v>16077</v>
      </c>
      <c r="J1628" s="708">
        <v>64763412</v>
      </c>
      <c r="K1628" s="708">
        <v>50847090</v>
      </c>
      <c r="L1628" s="708">
        <v>7432466645.2200098</v>
      </c>
      <c r="M1628" s="707" t="s">
        <v>16145</v>
      </c>
      <c r="N1628" s="707" t="s">
        <v>16070</v>
      </c>
    </row>
    <row r="1629" spans="1:16">
      <c r="A1629" s="707">
        <v>2024</v>
      </c>
      <c r="B1629" s="707">
        <v>7</v>
      </c>
      <c r="D1629" s="707" t="s">
        <v>16146</v>
      </c>
      <c r="E1629" s="707" t="s">
        <v>87</v>
      </c>
      <c r="F1629" s="707" t="str">
        <f>VLOOKUP(E1629,'HS Code'!$L$4:$O$65,2,0)</f>
        <v>Petroleum</v>
      </c>
      <c r="G1629" s="707" t="s">
        <v>16132</v>
      </c>
      <c r="H1629" s="707" t="s">
        <v>16076</v>
      </c>
      <c r="I1629" s="707" t="s">
        <v>16077</v>
      </c>
      <c r="J1629" s="708">
        <v>2082345</v>
      </c>
      <c r="K1629" s="708">
        <v>1737198</v>
      </c>
      <c r="L1629" s="708">
        <v>183489488.34</v>
      </c>
      <c r="M1629" s="707" t="s">
        <v>16145</v>
      </c>
      <c r="N1629" s="707" t="s">
        <v>16070</v>
      </c>
    </row>
    <row r="1630" spans="1:16">
      <c r="A1630" s="707">
        <v>2024</v>
      </c>
      <c r="B1630" s="707">
        <v>7</v>
      </c>
      <c r="D1630" s="707" t="s">
        <v>16146</v>
      </c>
      <c r="E1630" s="707" t="s">
        <v>92</v>
      </c>
      <c r="F1630" s="707" t="str">
        <f>VLOOKUP(E1630,'HS Code'!$L$4:$O$65,2,0)</f>
        <v>Petroleum</v>
      </c>
      <c r="G1630" s="707" t="s">
        <v>16133</v>
      </c>
      <c r="H1630" s="707" t="s">
        <v>16076</v>
      </c>
      <c r="I1630" s="707" t="s">
        <v>16077</v>
      </c>
      <c r="J1630" s="708">
        <v>723916</v>
      </c>
      <c r="K1630" s="708">
        <v>671861</v>
      </c>
      <c r="L1630" s="708">
        <v>73561695.799999997</v>
      </c>
      <c r="M1630" s="707" t="s">
        <v>16145</v>
      </c>
      <c r="N1630" s="707" t="s">
        <v>16070</v>
      </c>
    </row>
    <row r="1631" spans="1:16">
      <c r="A1631" s="707">
        <v>2024</v>
      </c>
      <c r="B1631" s="707">
        <v>7</v>
      </c>
      <c r="D1631" s="707" t="s">
        <v>16134</v>
      </c>
      <c r="E1631" s="707" t="s">
        <v>87</v>
      </c>
      <c r="F1631" s="707" t="str">
        <f>VLOOKUP(E1631,'HS Code'!$L$4:$O$65,2,0)</f>
        <v>Petroleum</v>
      </c>
      <c r="G1631" s="707" t="s">
        <v>16132</v>
      </c>
      <c r="H1631" s="707" t="s">
        <v>16076</v>
      </c>
      <c r="I1631" s="707" t="s">
        <v>16077</v>
      </c>
      <c r="J1631" s="708">
        <v>1435</v>
      </c>
      <c r="K1631" s="708">
        <v>3946</v>
      </c>
      <c r="L1631" s="708">
        <v>410585.98</v>
      </c>
      <c r="M1631" s="707" t="s">
        <v>16145</v>
      </c>
      <c r="N1631" s="707" t="s">
        <v>16070</v>
      </c>
    </row>
    <row r="1632" spans="1:16">
      <c r="A1632" s="707">
        <v>2024</v>
      </c>
      <c r="B1632" s="707">
        <v>7</v>
      </c>
      <c r="D1632" s="707" t="s">
        <v>16074</v>
      </c>
      <c r="E1632" s="707" t="s">
        <v>87</v>
      </c>
      <c r="F1632" s="707" t="str">
        <f>VLOOKUP(E1632,'HS Code'!$L$4:$O$65,2,0)</f>
        <v>Petroleum</v>
      </c>
      <c r="G1632" s="707" t="s">
        <v>16132</v>
      </c>
      <c r="H1632" s="707" t="s">
        <v>16076</v>
      </c>
      <c r="I1632" s="707" t="s">
        <v>16077</v>
      </c>
      <c r="J1632" s="708">
        <v>24180</v>
      </c>
      <c r="K1632" s="708">
        <v>20000</v>
      </c>
      <c r="L1632" s="708">
        <v>2119132.2799999998</v>
      </c>
      <c r="M1632" s="707" t="s">
        <v>16145</v>
      </c>
      <c r="N1632" s="707" t="s">
        <v>16070</v>
      </c>
    </row>
    <row r="1633" spans="1:16">
      <c r="A1633" s="707">
        <v>2024</v>
      </c>
      <c r="B1633" s="707">
        <v>7</v>
      </c>
      <c r="D1633" s="707" t="s">
        <v>16146</v>
      </c>
      <c r="E1633" s="707" t="s">
        <v>83</v>
      </c>
      <c r="F1633" s="707" t="str">
        <f>VLOOKUP(E1633,'HS Code'!$L$4:$O$65,2,0)</f>
        <v>Petroleum</v>
      </c>
      <c r="G1633" s="707" t="s">
        <v>16131</v>
      </c>
      <c r="H1633" s="707" t="s">
        <v>16076</v>
      </c>
      <c r="I1633" s="707" t="s">
        <v>16077</v>
      </c>
      <c r="J1633" s="708">
        <v>5585668</v>
      </c>
      <c r="K1633" s="708">
        <v>4361000</v>
      </c>
      <c r="L1633" s="708">
        <v>431341753.77999997</v>
      </c>
      <c r="M1633" s="707" t="s">
        <v>16145</v>
      </c>
      <c r="N1633" s="707" t="s">
        <v>16070</v>
      </c>
    </row>
    <row r="1634" spans="1:16">
      <c r="A1634" s="707">
        <v>2024</v>
      </c>
      <c r="B1634" s="707">
        <v>7</v>
      </c>
      <c r="D1634" s="707" t="s">
        <v>16146</v>
      </c>
      <c r="E1634" s="707" t="s">
        <v>83</v>
      </c>
      <c r="F1634" s="707" t="str">
        <f>VLOOKUP(E1634,'HS Code'!$L$4:$O$65,2,0)</f>
        <v>Petroleum</v>
      </c>
      <c r="G1634" s="707" t="s">
        <v>16131</v>
      </c>
      <c r="H1634" s="707" t="s">
        <v>16076</v>
      </c>
      <c r="I1634" s="707" t="s">
        <v>16077</v>
      </c>
      <c r="J1634" s="708">
        <v>397739</v>
      </c>
      <c r="K1634" s="708">
        <v>311909</v>
      </c>
      <c r="L1634" s="708">
        <v>43995856.75</v>
      </c>
      <c r="M1634" s="707" t="s">
        <v>16145</v>
      </c>
      <c r="N1634" s="707" t="s">
        <v>16070</v>
      </c>
    </row>
    <row r="1635" spans="1:16">
      <c r="A1635" s="707">
        <v>2024</v>
      </c>
      <c r="B1635" s="707">
        <v>7</v>
      </c>
      <c r="D1635" s="707" t="s">
        <v>16147</v>
      </c>
      <c r="E1635" s="707" t="s">
        <v>68</v>
      </c>
      <c r="F1635" s="707" t="str">
        <f>VLOOKUP(E1635,'HS Code'!$L$4:$O$65,2,0)</f>
        <v>Petroleum</v>
      </c>
      <c r="G1635" s="707" t="s">
        <v>16130</v>
      </c>
      <c r="H1635" s="707" t="s">
        <v>16116</v>
      </c>
      <c r="I1635" s="707" t="s">
        <v>16077</v>
      </c>
      <c r="J1635" s="708">
        <v>41507</v>
      </c>
      <c r="K1635" s="708">
        <v>30080</v>
      </c>
      <c r="L1635" s="708">
        <v>3850074.2</v>
      </c>
      <c r="M1635" s="707" t="s">
        <v>16145</v>
      </c>
      <c r="N1635" s="707" t="s">
        <v>16070</v>
      </c>
    </row>
    <row r="1636" spans="1:16">
      <c r="A1636" s="707">
        <v>2024</v>
      </c>
      <c r="B1636" s="707">
        <v>7</v>
      </c>
      <c r="D1636" s="707" t="s">
        <v>16146</v>
      </c>
      <c r="E1636" s="707" t="s">
        <v>83</v>
      </c>
      <c r="F1636" s="707" t="str">
        <f>VLOOKUP(E1636,'HS Code'!$L$4:$O$65,2,0)</f>
        <v>Petroleum</v>
      </c>
      <c r="G1636" s="707" t="s">
        <v>16131</v>
      </c>
      <c r="H1636" s="707" t="s">
        <v>16076</v>
      </c>
      <c r="I1636" s="707" t="s">
        <v>16077</v>
      </c>
      <c r="J1636" s="708">
        <v>27720</v>
      </c>
      <c r="K1636" s="708">
        <v>21686</v>
      </c>
      <c r="L1636" s="708">
        <v>2592966.81</v>
      </c>
      <c r="M1636" s="707" t="s">
        <v>16145</v>
      </c>
      <c r="N1636" s="707" t="s">
        <v>16070</v>
      </c>
    </row>
    <row r="1637" spans="1:16">
      <c r="A1637" s="707">
        <v>2024</v>
      </c>
      <c r="B1637" s="707">
        <v>7</v>
      </c>
      <c r="D1637" s="707" t="s">
        <v>16146</v>
      </c>
      <c r="E1637" s="707" t="s">
        <v>83</v>
      </c>
      <c r="F1637" s="707" t="str">
        <f>VLOOKUP(E1637,'HS Code'!$L$4:$O$65,2,0)</f>
        <v>Petroleum</v>
      </c>
      <c r="G1637" s="707" t="s">
        <v>16131</v>
      </c>
      <c r="H1637" s="707" t="s">
        <v>16076</v>
      </c>
      <c r="I1637" s="707" t="s">
        <v>16077</v>
      </c>
      <c r="J1637" s="708">
        <v>27720</v>
      </c>
      <c r="K1637" s="708">
        <v>20440</v>
      </c>
      <c r="L1637" s="708">
        <v>5369792.4000000004</v>
      </c>
      <c r="M1637" s="707" t="s">
        <v>16149</v>
      </c>
      <c r="N1637" s="707" t="s">
        <v>16070</v>
      </c>
    </row>
    <row r="1638" spans="1:16">
      <c r="A1638" s="707">
        <v>2024</v>
      </c>
      <c r="B1638" s="707">
        <v>7</v>
      </c>
      <c r="D1638" s="707" t="s">
        <v>16147</v>
      </c>
      <c r="E1638" s="707" t="s">
        <v>99</v>
      </c>
      <c r="F1638" s="707" t="str">
        <f>VLOOKUP(E1638,'HS Code'!$L$4:$O$65,2,0)</f>
        <v>Petroleum</v>
      </c>
      <c r="G1638" s="707" t="s">
        <v>16075</v>
      </c>
      <c r="H1638" s="707" t="s">
        <v>16076</v>
      </c>
      <c r="I1638" s="707" t="s">
        <v>16077</v>
      </c>
      <c r="J1638" s="708">
        <v>23870</v>
      </c>
      <c r="K1638" s="708">
        <v>23870</v>
      </c>
      <c r="L1638" s="708">
        <v>7198239.7577999998</v>
      </c>
      <c r="M1638" s="707" t="s">
        <v>16149</v>
      </c>
      <c r="N1638" s="707" t="s">
        <v>16070</v>
      </c>
    </row>
    <row r="1639" spans="1:16">
      <c r="A1639" s="707">
        <v>2024</v>
      </c>
      <c r="B1639" s="707">
        <v>7</v>
      </c>
      <c r="D1639" s="707" t="s">
        <v>16147</v>
      </c>
      <c r="E1639" s="707" t="s">
        <v>101</v>
      </c>
      <c r="F1639" s="707" t="str">
        <f>VLOOKUP(E1639,'HS Code'!$L$4:$O$65,2,0)</f>
        <v>Petroleum</v>
      </c>
      <c r="G1639" s="707" t="s">
        <v>16078</v>
      </c>
      <c r="H1639" s="707" t="s">
        <v>16076</v>
      </c>
      <c r="I1639" s="707" t="s">
        <v>10899</v>
      </c>
      <c r="J1639" s="708">
        <v>850</v>
      </c>
      <c r="K1639" s="708">
        <v>850</v>
      </c>
      <c r="L1639" s="708">
        <v>360412.32500000001</v>
      </c>
      <c r="M1639" s="707" t="s">
        <v>16149</v>
      </c>
      <c r="N1639" s="707" t="s">
        <v>16070</v>
      </c>
    </row>
    <row r="1640" spans="1:16">
      <c r="A1640" s="707">
        <v>2024</v>
      </c>
      <c r="B1640" s="707">
        <v>7</v>
      </c>
      <c r="D1640" s="707" t="s">
        <v>16147</v>
      </c>
      <c r="E1640" s="707" t="s">
        <v>111</v>
      </c>
      <c r="F1640" s="707" t="str">
        <f>VLOOKUP(E1640,'HS Code'!$L$4:$O$65,2,0)</f>
        <v>Petroleum</v>
      </c>
      <c r="G1640" s="707" t="s">
        <v>16080</v>
      </c>
      <c r="H1640" s="707" t="s">
        <v>16076</v>
      </c>
      <c r="I1640" s="707" t="s">
        <v>16077</v>
      </c>
      <c r="J1640" s="708">
        <v>2967</v>
      </c>
      <c r="K1640" s="708">
        <v>2967</v>
      </c>
      <c r="L1640" s="708">
        <v>373191</v>
      </c>
      <c r="M1640" s="707" t="s">
        <v>16149</v>
      </c>
      <c r="N1640" s="707" t="s">
        <v>16070</v>
      </c>
    </row>
    <row r="1641" spans="1:16">
      <c r="A1641" s="707">
        <v>2024</v>
      </c>
      <c r="B1641" s="707">
        <v>7</v>
      </c>
      <c r="D1641" s="707" t="s">
        <v>16147</v>
      </c>
      <c r="E1641" s="707" t="s">
        <v>145</v>
      </c>
      <c r="F1641" s="707">
        <f>VLOOKUP(E1641,'HS Code'!$L$4:$O$65,2,0)</f>
        <v>0</v>
      </c>
      <c r="G1641" s="707" t="s">
        <v>16094</v>
      </c>
      <c r="H1641" s="707" t="s">
        <v>16073</v>
      </c>
      <c r="I1641" s="707" t="s">
        <v>10899</v>
      </c>
      <c r="J1641" s="708">
        <v>1700</v>
      </c>
      <c r="K1641" s="708">
        <v>1700</v>
      </c>
      <c r="L1641" s="708">
        <v>517233.17800000001</v>
      </c>
      <c r="M1641" s="707" t="s">
        <v>16149</v>
      </c>
      <c r="N1641" s="707" t="s">
        <v>16070</v>
      </c>
    </row>
    <row r="1642" spans="1:16">
      <c r="A1642" s="707">
        <v>2024</v>
      </c>
      <c r="B1642" s="707">
        <v>7</v>
      </c>
      <c r="D1642" s="707" t="s">
        <v>16147</v>
      </c>
      <c r="E1642" s="707" t="s">
        <v>148</v>
      </c>
      <c r="F1642" s="707">
        <f>VLOOKUP(E1642,'HS Code'!$L$4:$O$65,2,0)</f>
        <v>0</v>
      </c>
      <c r="G1642" s="707" t="s">
        <v>16082</v>
      </c>
      <c r="H1642" s="707" t="s">
        <v>16073</v>
      </c>
      <c r="I1642" s="707" t="s">
        <v>10899</v>
      </c>
      <c r="J1642" s="708">
        <v>10023.200000000001</v>
      </c>
      <c r="K1642" s="708">
        <v>10023.200000000001</v>
      </c>
      <c r="L1642" s="708">
        <v>2860000</v>
      </c>
      <c r="M1642" s="707" t="s">
        <v>16149</v>
      </c>
      <c r="N1642" s="707" t="s">
        <v>16070</v>
      </c>
    </row>
    <row r="1643" spans="1:16">
      <c r="A1643" s="707">
        <v>2024</v>
      </c>
      <c r="B1643" s="707">
        <v>7</v>
      </c>
      <c r="D1643" s="707" t="s">
        <v>16147</v>
      </c>
      <c r="E1643" s="707" t="s">
        <v>165</v>
      </c>
      <c r="F1643" s="707">
        <f>VLOOKUP(E1643,'HS Code'!$L$4:$O$65,2,0)</f>
        <v>0</v>
      </c>
      <c r="G1643" s="707" t="s">
        <v>16166</v>
      </c>
      <c r="H1643" s="707" t="s">
        <v>16068</v>
      </c>
      <c r="I1643" s="707" t="s">
        <v>10899</v>
      </c>
      <c r="J1643" s="708">
        <v>2490</v>
      </c>
      <c r="K1643" s="708">
        <v>2490</v>
      </c>
      <c r="L1643" s="708">
        <v>1108052.3999999999</v>
      </c>
      <c r="M1643" s="707" t="s">
        <v>16149</v>
      </c>
      <c r="N1643" s="707" t="s">
        <v>16070</v>
      </c>
    </row>
    <row r="1644" spans="1:16">
      <c r="A1644" s="707">
        <v>2024</v>
      </c>
      <c r="B1644" s="707">
        <v>7</v>
      </c>
      <c r="D1644" s="707" t="s">
        <v>16121</v>
      </c>
      <c r="E1644" s="707" t="s">
        <v>99</v>
      </c>
      <c r="F1644" s="707" t="str">
        <f>VLOOKUP(E1644,'HS Code'!$L$4:$O$65,2,0)</f>
        <v>Petroleum</v>
      </c>
      <c r="G1644" s="707" t="s">
        <v>16075</v>
      </c>
      <c r="H1644" s="707" t="s">
        <v>16076</v>
      </c>
      <c r="I1644" s="707" t="s">
        <v>16077</v>
      </c>
      <c r="J1644" s="708">
        <v>402926</v>
      </c>
      <c r="K1644" s="708">
        <v>400136</v>
      </c>
      <c r="L1644" s="708">
        <v>133272078.140028</v>
      </c>
      <c r="M1644" s="707" t="s">
        <v>16149</v>
      </c>
      <c r="N1644" s="707" t="s">
        <v>16070</v>
      </c>
    </row>
    <row r="1645" spans="1:16">
      <c r="A1645" s="707">
        <v>2024</v>
      </c>
      <c r="B1645" s="707">
        <v>7</v>
      </c>
      <c r="D1645" s="707" t="s">
        <v>16121</v>
      </c>
      <c r="E1645" s="707" t="s">
        <v>130</v>
      </c>
      <c r="F1645" s="707">
        <f>VLOOKUP(E1645,'HS Code'!$L$4:$O$65,2,0)</f>
        <v>0</v>
      </c>
      <c r="G1645" s="707" t="s">
        <v>16093</v>
      </c>
      <c r="H1645" s="707" t="s">
        <v>16076</v>
      </c>
      <c r="I1645" s="707" t="s">
        <v>10899</v>
      </c>
      <c r="J1645" s="708">
        <v>510</v>
      </c>
      <c r="K1645" s="708">
        <v>510</v>
      </c>
      <c r="L1645" s="708">
        <v>52416</v>
      </c>
      <c r="M1645" s="707" t="s">
        <v>16149</v>
      </c>
      <c r="N1645" s="707" t="s">
        <v>16070</v>
      </c>
    </row>
    <row r="1646" spans="1:16">
      <c r="A1646" s="707">
        <v>2024</v>
      </c>
      <c r="B1646" s="707">
        <v>7</v>
      </c>
      <c r="D1646" s="707" t="s">
        <v>16121</v>
      </c>
      <c r="E1646" s="707" t="s">
        <v>142</v>
      </c>
      <c r="F1646" s="707">
        <f>VLOOKUP(E1646,'HS Code'!$L$4:$O$65,2,0)</f>
        <v>0</v>
      </c>
      <c r="G1646" s="707" t="s">
        <v>16141</v>
      </c>
      <c r="H1646" s="707" t="s">
        <v>16073</v>
      </c>
      <c r="I1646" s="707" t="s">
        <v>10899</v>
      </c>
      <c r="J1646" s="708">
        <v>18.059999999999999</v>
      </c>
      <c r="K1646" s="708">
        <v>18.059999999999999</v>
      </c>
      <c r="L1646" s="708">
        <v>7662.2956800000002</v>
      </c>
      <c r="M1646" s="707" t="s">
        <v>16149</v>
      </c>
      <c r="N1646" s="707" t="s">
        <v>16070</v>
      </c>
    </row>
    <row r="1647" spans="1:16">
      <c r="A1647" s="707">
        <v>2024</v>
      </c>
      <c r="B1647" s="707">
        <v>7</v>
      </c>
      <c r="D1647" s="707" t="s">
        <v>16121</v>
      </c>
      <c r="E1647" s="707" t="s">
        <v>148</v>
      </c>
      <c r="F1647" s="707">
        <f>VLOOKUP(E1647,'HS Code'!$L$4:$O$65,2,0)</f>
        <v>0</v>
      </c>
      <c r="G1647" s="707" t="s">
        <v>16082</v>
      </c>
      <c r="H1647" s="707" t="s">
        <v>16073</v>
      </c>
      <c r="I1647" s="707" t="s">
        <v>10899</v>
      </c>
      <c r="J1647" s="708">
        <v>5000</v>
      </c>
      <c r="K1647" s="708">
        <v>5000</v>
      </c>
      <c r="L1647" s="708">
        <v>1850000</v>
      </c>
      <c r="M1647" s="707" t="s">
        <v>16149</v>
      </c>
      <c r="N1647" s="707" t="s">
        <v>16070</v>
      </c>
    </row>
    <row r="1648" spans="1:16">
      <c r="A1648" s="707">
        <v>2024</v>
      </c>
      <c r="B1648" s="707">
        <v>7</v>
      </c>
      <c r="D1648" s="707" t="s">
        <v>16129</v>
      </c>
      <c r="E1648" s="707" t="s">
        <v>22</v>
      </c>
      <c r="F1648" s="707" t="str">
        <f>VLOOKUP(E1648,'HS Code'!$L$4:$O$65,2,0)</f>
        <v>Coal and Coke</v>
      </c>
      <c r="G1648" s="707" t="s">
        <v>16125</v>
      </c>
      <c r="H1648" s="707" t="s">
        <v>16126</v>
      </c>
      <c r="I1648" s="707" t="s">
        <v>10899</v>
      </c>
      <c r="J1648" s="708">
        <v>270000</v>
      </c>
      <c r="K1648" s="708">
        <v>270000</v>
      </c>
      <c r="L1648" s="708">
        <v>8100000</v>
      </c>
      <c r="M1648" s="707" t="s">
        <v>16149</v>
      </c>
      <c r="N1648" s="707" t="s">
        <v>16070</v>
      </c>
      <c r="P1648" s="709">
        <f>L1648/J1648</f>
        <v>30</v>
      </c>
    </row>
    <row r="1649" spans="1:16">
      <c r="A1649" s="707">
        <v>2024</v>
      </c>
      <c r="B1649" s="707">
        <v>7</v>
      </c>
      <c r="D1649" s="707" t="s">
        <v>16129</v>
      </c>
      <c r="E1649" s="707" t="s">
        <v>48</v>
      </c>
      <c r="F1649" s="707" t="str">
        <f>VLOOKUP(E1649,'HS Code'!$L$4:$O$65,2,0)</f>
        <v>Oils</v>
      </c>
      <c r="G1649" s="707" t="s">
        <v>16089</v>
      </c>
      <c r="H1649" s="707" t="s">
        <v>16073</v>
      </c>
      <c r="I1649" s="707" t="s">
        <v>10899</v>
      </c>
      <c r="J1649" s="708">
        <v>1652</v>
      </c>
      <c r="K1649" s="708">
        <v>1652</v>
      </c>
      <c r="L1649" s="708">
        <v>427264.43291999999</v>
      </c>
      <c r="M1649" s="707" t="s">
        <v>16149</v>
      </c>
      <c r="N1649" s="707" t="s">
        <v>16070</v>
      </c>
    </row>
    <row r="1650" spans="1:16">
      <c r="A1650" s="707">
        <v>2024</v>
      </c>
      <c r="B1650" s="707">
        <v>7</v>
      </c>
      <c r="D1650" s="707" t="s">
        <v>16129</v>
      </c>
      <c r="E1650" s="707" t="s">
        <v>54</v>
      </c>
      <c r="F1650" s="707" t="str">
        <f>VLOOKUP(E1650,'HS Code'!$L$4:$O$65,2,0)</f>
        <v>Oils</v>
      </c>
      <c r="G1650" s="707" t="s">
        <v>16109</v>
      </c>
      <c r="H1650" s="707" t="s">
        <v>16073</v>
      </c>
      <c r="I1650" s="707" t="s">
        <v>10899</v>
      </c>
      <c r="J1650" s="708">
        <v>196</v>
      </c>
      <c r="K1650" s="708">
        <v>196</v>
      </c>
      <c r="L1650" s="708">
        <v>142543.79999999999</v>
      </c>
      <c r="M1650" s="707" t="s">
        <v>16149</v>
      </c>
      <c r="N1650" s="707" t="s">
        <v>16070</v>
      </c>
    </row>
    <row r="1651" spans="1:16">
      <c r="A1651" s="707">
        <v>2024</v>
      </c>
      <c r="B1651" s="707">
        <v>7</v>
      </c>
      <c r="D1651" s="707" t="s">
        <v>16129</v>
      </c>
      <c r="E1651" s="707" t="s">
        <v>96</v>
      </c>
      <c r="F1651" s="707" t="str">
        <f>VLOOKUP(E1651,'HS Code'!$L$4:$O$65,2,0)</f>
        <v>Petroleum</v>
      </c>
      <c r="G1651" s="707" t="s">
        <v>16190</v>
      </c>
      <c r="H1651" s="707" t="s">
        <v>16076</v>
      </c>
      <c r="I1651" s="707" t="s">
        <v>16077</v>
      </c>
      <c r="J1651" s="708">
        <v>240</v>
      </c>
      <c r="K1651" s="708">
        <v>240</v>
      </c>
      <c r="L1651" s="708">
        <v>42557.494979000003</v>
      </c>
      <c r="M1651" s="707" t="s">
        <v>16149</v>
      </c>
      <c r="N1651" s="707" t="s">
        <v>16070</v>
      </c>
    </row>
    <row r="1652" spans="1:16">
      <c r="A1652" s="707">
        <v>2024</v>
      </c>
      <c r="B1652" s="707">
        <v>7</v>
      </c>
      <c r="D1652" s="707" t="s">
        <v>16129</v>
      </c>
      <c r="E1652" s="707" t="s">
        <v>99</v>
      </c>
      <c r="F1652" s="707" t="str">
        <f>VLOOKUP(E1652,'HS Code'!$L$4:$O$65,2,0)</f>
        <v>Petroleum</v>
      </c>
      <c r="G1652" s="707" t="s">
        <v>16075</v>
      </c>
      <c r="H1652" s="707" t="s">
        <v>16076</v>
      </c>
      <c r="I1652" s="707" t="s">
        <v>16077</v>
      </c>
      <c r="J1652" s="708">
        <v>1944647</v>
      </c>
      <c r="K1652" s="708">
        <v>1830335</v>
      </c>
      <c r="L1652" s="708">
        <v>581379902.42958796</v>
      </c>
      <c r="M1652" s="707" t="s">
        <v>16149</v>
      </c>
      <c r="N1652" s="707" t="s">
        <v>16070</v>
      </c>
    </row>
    <row r="1653" spans="1:16">
      <c r="A1653" s="707">
        <v>2024</v>
      </c>
      <c r="B1653" s="707">
        <v>7</v>
      </c>
      <c r="D1653" s="707" t="s">
        <v>16129</v>
      </c>
      <c r="E1653" s="707" t="s">
        <v>101</v>
      </c>
      <c r="F1653" s="707" t="str">
        <f>VLOOKUP(E1653,'HS Code'!$L$4:$O$65,2,0)</f>
        <v>Petroleum</v>
      </c>
      <c r="G1653" s="707" t="s">
        <v>16078</v>
      </c>
      <c r="H1653" s="707" t="s">
        <v>16076</v>
      </c>
      <c r="I1653" s="707" t="s">
        <v>10899</v>
      </c>
      <c r="J1653" s="708">
        <v>8988</v>
      </c>
      <c r="K1653" s="708">
        <v>8988</v>
      </c>
      <c r="L1653" s="708">
        <v>2982533.1014169999</v>
      </c>
      <c r="M1653" s="707" t="s">
        <v>16149</v>
      </c>
      <c r="N1653" s="707" t="s">
        <v>16070</v>
      </c>
    </row>
    <row r="1654" spans="1:16">
      <c r="A1654" s="707">
        <v>2024</v>
      </c>
      <c r="B1654" s="707">
        <v>7</v>
      </c>
      <c r="D1654" s="707" t="s">
        <v>16129</v>
      </c>
      <c r="E1654" s="707" t="s">
        <v>103</v>
      </c>
      <c r="F1654" s="707" t="str">
        <f>VLOOKUP(E1654,'HS Code'!$L$4:$O$65,2,0)</f>
        <v>Petroleum</v>
      </c>
      <c r="G1654" s="707" t="s">
        <v>16097</v>
      </c>
      <c r="H1654" s="707" t="s">
        <v>16076</v>
      </c>
      <c r="I1654" s="707" t="s">
        <v>16077</v>
      </c>
      <c r="J1654" s="708">
        <v>210</v>
      </c>
      <c r="K1654" s="708">
        <v>210</v>
      </c>
      <c r="L1654" s="708">
        <v>82300.262650999997</v>
      </c>
      <c r="M1654" s="707" t="s">
        <v>16149</v>
      </c>
      <c r="N1654" s="707" t="s">
        <v>16070</v>
      </c>
    </row>
    <row r="1655" spans="1:16">
      <c r="A1655" s="707">
        <v>2024</v>
      </c>
      <c r="B1655" s="707">
        <v>7</v>
      </c>
      <c r="D1655" s="707" t="s">
        <v>16129</v>
      </c>
      <c r="E1655" s="707" t="s">
        <v>109</v>
      </c>
      <c r="F1655" s="707" t="str">
        <f>VLOOKUP(E1655,'HS Code'!$L$4:$O$65,2,0)</f>
        <v>Petroleum</v>
      </c>
      <c r="G1655" s="707" t="s">
        <v>16079</v>
      </c>
      <c r="H1655" s="707" t="s">
        <v>16076</v>
      </c>
      <c r="I1655" s="707" t="s">
        <v>16077</v>
      </c>
      <c r="J1655" s="708">
        <v>10585</v>
      </c>
      <c r="K1655" s="708">
        <v>10375</v>
      </c>
      <c r="L1655" s="708">
        <v>2402752.8292359998</v>
      </c>
      <c r="M1655" s="707" t="s">
        <v>16149</v>
      </c>
      <c r="N1655" s="707" t="s">
        <v>16070</v>
      </c>
    </row>
    <row r="1656" spans="1:16">
      <c r="A1656" s="707">
        <v>2024</v>
      </c>
      <c r="B1656" s="707">
        <v>7</v>
      </c>
      <c r="D1656" s="707" t="s">
        <v>16129</v>
      </c>
      <c r="E1656" s="707" t="s">
        <v>171</v>
      </c>
      <c r="F1656" s="707">
        <f>VLOOKUP(E1656,'HS Code'!$L$4:$O$65,2,0)</f>
        <v>0</v>
      </c>
      <c r="G1656" s="707" t="s">
        <v>16095</v>
      </c>
      <c r="H1656" s="707" t="s">
        <v>16073</v>
      </c>
      <c r="I1656" s="707" t="s">
        <v>10899</v>
      </c>
      <c r="J1656" s="708">
        <v>427842</v>
      </c>
      <c r="K1656" s="708">
        <v>427842</v>
      </c>
      <c r="L1656" s="708">
        <v>37533312.734609999</v>
      </c>
      <c r="M1656" s="707" t="s">
        <v>16149</v>
      </c>
      <c r="N1656" s="707" t="s">
        <v>16070</v>
      </c>
    </row>
    <row r="1657" spans="1:16">
      <c r="A1657" s="707">
        <v>2024</v>
      </c>
      <c r="B1657" s="707">
        <v>7</v>
      </c>
      <c r="D1657" s="707" t="s">
        <v>16147</v>
      </c>
      <c r="E1657" s="707" t="s">
        <v>28</v>
      </c>
      <c r="F1657" s="707" t="str">
        <f>VLOOKUP(E1657,'HS Code'!$L$4:$O$65,2,0)</f>
        <v>Coal and Coke</v>
      </c>
      <c r="G1657" s="707" t="s">
        <v>16143</v>
      </c>
      <c r="H1657" s="707" t="s">
        <v>16126</v>
      </c>
      <c r="I1657" s="707" t="s">
        <v>10899</v>
      </c>
      <c r="J1657" s="708">
        <v>200</v>
      </c>
      <c r="K1657" s="708">
        <v>200</v>
      </c>
      <c r="L1657" s="708">
        <v>27000</v>
      </c>
      <c r="M1657" s="707" t="s">
        <v>16149</v>
      </c>
      <c r="N1657" s="707" t="s">
        <v>16070</v>
      </c>
      <c r="P1657" s="709">
        <f>L1657/J1657</f>
        <v>135</v>
      </c>
    </row>
    <row r="1658" spans="1:16">
      <c r="A1658" s="707">
        <v>2024</v>
      </c>
      <c r="B1658" s="707">
        <v>7</v>
      </c>
      <c r="D1658" s="707" t="s">
        <v>16147</v>
      </c>
      <c r="E1658" s="707" t="s">
        <v>68</v>
      </c>
      <c r="F1658" s="707" t="str">
        <f>VLOOKUP(E1658,'HS Code'!$L$4:$O$65,2,0)</f>
        <v>Petroleum</v>
      </c>
      <c r="G1658" s="707" t="s">
        <v>16130</v>
      </c>
      <c r="H1658" s="707" t="s">
        <v>16116</v>
      </c>
      <c r="I1658" s="707" t="s">
        <v>16077</v>
      </c>
      <c r="J1658" s="708">
        <v>41507</v>
      </c>
      <c r="K1658" s="708">
        <v>30383</v>
      </c>
      <c r="L1658" s="708">
        <v>6129894.1282599997</v>
      </c>
      <c r="M1658" s="707" t="s">
        <v>16149</v>
      </c>
      <c r="N1658" s="707" t="s">
        <v>16070</v>
      </c>
      <c r="P1658" s="709">
        <f>L1658/J1658</f>
        <v>147.68338179728718</v>
      </c>
    </row>
    <row r="1659" spans="1:16">
      <c r="A1659" s="707">
        <v>2024</v>
      </c>
      <c r="B1659" s="707">
        <v>7</v>
      </c>
      <c r="D1659" s="707" t="s">
        <v>16147</v>
      </c>
      <c r="E1659" s="707" t="s">
        <v>99</v>
      </c>
      <c r="F1659" s="707" t="str">
        <f>VLOOKUP(E1659,'HS Code'!$L$4:$O$65,2,0)</f>
        <v>Petroleum</v>
      </c>
      <c r="G1659" s="707" t="s">
        <v>16075</v>
      </c>
      <c r="H1659" s="707" t="s">
        <v>16076</v>
      </c>
      <c r="I1659" s="707" t="s">
        <v>16077</v>
      </c>
      <c r="J1659" s="708">
        <v>166955</v>
      </c>
      <c r="K1659" s="708">
        <v>161855</v>
      </c>
      <c r="L1659" s="708">
        <v>47090378.927628003</v>
      </c>
      <c r="M1659" s="707" t="s">
        <v>16149</v>
      </c>
      <c r="N1659" s="707" t="s">
        <v>16070</v>
      </c>
    </row>
    <row r="1660" spans="1:16">
      <c r="A1660" s="707">
        <v>2024</v>
      </c>
      <c r="B1660" s="707">
        <v>7</v>
      </c>
      <c r="D1660" s="707" t="s">
        <v>16147</v>
      </c>
      <c r="E1660" s="707" t="s">
        <v>109</v>
      </c>
      <c r="F1660" s="707" t="str">
        <f>VLOOKUP(E1660,'HS Code'!$L$4:$O$65,2,0)</f>
        <v>Petroleum</v>
      </c>
      <c r="G1660" s="707" t="s">
        <v>16079</v>
      </c>
      <c r="H1660" s="707" t="s">
        <v>16076</v>
      </c>
      <c r="I1660" s="707" t="s">
        <v>16077</v>
      </c>
      <c r="J1660" s="708">
        <v>600</v>
      </c>
      <c r="K1660" s="708">
        <v>600</v>
      </c>
      <c r="L1660" s="708">
        <v>315259.73580000002</v>
      </c>
      <c r="M1660" s="707" t="s">
        <v>16149</v>
      </c>
      <c r="N1660" s="707" t="s">
        <v>16070</v>
      </c>
    </row>
    <row r="1661" spans="1:16">
      <c r="A1661" s="707">
        <v>2024</v>
      </c>
      <c r="B1661" s="707">
        <v>7</v>
      </c>
      <c r="D1661" s="707" t="s">
        <v>16147</v>
      </c>
      <c r="E1661" s="707" t="s">
        <v>148</v>
      </c>
      <c r="F1661" s="707">
        <f>VLOOKUP(E1661,'HS Code'!$L$4:$O$65,2,0)</f>
        <v>0</v>
      </c>
      <c r="G1661" s="707" t="s">
        <v>16082</v>
      </c>
      <c r="H1661" s="707" t="s">
        <v>16073</v>
      </c>
      <c r="I1661" s="707" t="s">
        <v>10899</v>
      </c>
      <c r="J1661" s="708">
        <v>900</v>
      </c>
      <c r="K1661" s="708">
        <v>900</v>
      </c>
      <c r="L1661" s="708">
        <v>211971.70499999999</v>
      </c>
      <c r="M1661" s="707" t="s">
        <v>16149</v>
      </c>
      <c r="N1661" s="707" t="s">
        <v>16070</v>
      </c>
    </row>
    <row r="1662" spans="1:16">
      <c r="A1662" s="707">
        <v>2024</v>
      </c>
      <c r="B1662" s="707">
        <v>7</v>
      </c>
      <c r="D1662" s="707" t="s">
        <v>16129</v>
      </c>
      <c r="E1662" s="707" t="s">
        <v>99</v>
      </c>
      <c r="F1662" s="707" t="str">
        <f>VLOOKUP(E1662,'HS Code'!$L$4:$O$65,2,0)</f>
        <v>Petroleum</v>
      </c>
      <c r="G1662" s="707" t="s">
        <v>16075</v>
      </c>
      <c r="H1662" s="707" t="s">
        <v>16076</v>
      </c>
      <c r="I1662" s="707" t="s">
        <v>16077</v>
      </c>
      <c r="J1662" s="708">
        <v>172106</v>
      </c>
      <c r="K1662" s="708">
        <v>154537</v>
      </c>
      <c r="L1662" s="708">
        <v>46401208.893579997</v>
      </c>
      <c r="M1662" s="707" t="s">
        <v>16149</v>
      </c>
      <c r="N1662" s="707" t="s">
        <v>16070</v>
      </c>
    </row>
    <row r="1663" spans="1:16">
      <c r="A1663" s="707">
        <v>2024</v>
      </c>
      <c r="B1663" s="707">
        <v>7</v>
      </c>
      <c r="D1663" s="707" t="s">
        <v>16129</v>
      </c>
      <c r="E1663" s="707" t="s">
        <v>171</v>
      </c>
      <c r="F1663" s="707">
        <f>VLOOKUP(E1663,'HS Code'!$L$4:$O$65,2,0)</f>
        <v>0</v>
      </c>
      <c r="G1663" s="707" t="s">
        <v>16095</v>
      </c>
      <c r="H1663" s="707" t="s">
        <v>16073</v>
      </c>
      <c r="I1663" s="707" t="s">
        <v>10899</v>
      </c>
      <c r="J1663" s="708">
        <v>66970</v>
      </c>
      <c r="K1663" s="708">
        <v>66970</v>
      </c>
      <c r="L1663" s="708">
        <v>7546557.0248199999</v>
      </c>
      <c r="M1663" s="707" t="s">
        <v>16149</v>
      </c>
      <c r="N1663" s="707" t="s">
        <v>16070</v>
      </c>
    </row>
    <row r="1664" spans="1:16">
      <c r="A1664" s="707">
        <v>2024</v>
      </c>
      <c r="B1664" s="707">
        <v>7</v>
      </c>
      <c r="D1664" s="707" t="s">
        <v>16150</v>
      </c>
      <c r="E1664" s="707" t="s">
        <v>142</v>
      </c>
      <c r="F1664" s="707">
        <f>VLOOKUP(E1664,'HS Code'!$L$4:$O$65,2,0)</f>
        <v>0</v>
      </c>
      <c r="G1664" s="707" t="s">
        <v>16141</v>
      </c>
      <c r="H1664" s="707" t="s">
        <v>16073</v>
      </c>
      <c r="I1664" s="707" t="s">
        <v>10899</v>
      </c>
      <c r="J1664" s="708">
        <v>243</v>
      </c>
      <c r="K1664" s="708">
        <v>243</v>
      </c>
      <c r="L1664" s="708">
        <v>110032.69</v>
      </c>
      <c r="M1664" s="707" t="s">
        <v>16149</v>
      </c>
      <c r="N1664" s="707" t="s">
        <v>16070</v>
      </c>
    </row>
    <row r="1665" spans="1:14">
      <c r="A1665" s="707">
        <v>2024</v>
      </c>
      <c r="B1665" s="707">
        <v>7</v>
      </c>
      <c r="D1665" s="707" t="s">
        <v>16144</v>
      </c>
      <c r="E1665" s="707" t="s">
        <v>99</v>
      </c>
      <c r="F1665" s="707" t="str">
        <f>VLOOKUP(E1665,'HS Code'!$L$4:$O$65,2,0)</f>
        <v>Petroleum</v>
      </c>
      <c r="G1665" s="707" t="s">
        <v>16075</v>
      </c>
      <c r="H1665" s="707" t="s">
        <v>16076</v>
      </c>
      <c r="I1665" s="707" t="s">
        <v>16077</v>
      </c>
      <c r="J1665" s="708">
        <v>26480</v>
      </c>
      <c r="K1665" s="708">
        <v>23427.52</v>
      </c>
      <c r="L1665" s="708">
        <v>6292062.6500000004</v>
      </c>
      <c r="M1665" s="707" t="s">
        <v>16149</v>
      </c>
      <c r="N1665" s="707" t="s">
        <v>16070</v>
      </c>
    </row>
    <row r="1666" spans="1:14">
      <c r="A1666" s="707">
        <v>2024</v>
      </c>
      <c r="B1666" s="707">
        <v>7</v>
      </c>
      <c r="D1666" s="707" t="s">
        <v>16144</v>
      </c>
      <c r="E1666" s="707" t="s">
        <v>109</v>
      </c>
      <c r="F1666" s="707" t="str">
        <f>VLOOKUP(E1666,'HS Code'!$L$4:$O$65,2,0)</f>
        <v>Petroleum</v>
      </c>
      <c r="G1666" s="707" t="s">
        <v>16079</v>
      </c>
      <c r="H1666" s="707" t="s">
        <v>16076</v>
      </c>
      <c r="I1666" s="707" t="s">
        <v>16077</v>
      </c>
      <c r="J1666" s="708">
        <v>2</v>
      </c>
      <c r="K1666" s="708">
        <v>416</v>
      </c>
      <c r="L1666" s="708">
        <v>13046.69</v>
      </c>
      <c r="M1666" s="707" t="s">
        <v>16149</v>
      </c>
      <c r="N1666" s="707" t="s">
        <v>16070</v>
      </c>
    </row>
    <row r="1667" spans="1:14">
      <c r="A1667" s="707">
        <v>2024</v>
      </c>
      <c r="B1667" s="707">
        <v>7</v>
      </c>
      <c r="D1667" s="707" t="s">
        <v>16074</v>
      </c>
      <c r="E1667" s="707" t="s">
        <v>169</v>
      </c>
      <c r="F1667" s="707">
        <f>VLOOKUP(E1667,'HS Code'!$L$4:$O$65,2,0)</f>
        <v>0</v>
      </c>
      <c r="G1667" s="707" t="s">
        <v>16067</v>
      </c>
      <c r="H1667" s="707" t="s">
        <v>16068</v>
      </c>
      <c r="I1667" s="707" t="s">
        <v>10899</v>
      </c>
      <c r="J1667" s="708">
        <v>10000</v>
      </c>
      <c r="K1667" s="708">
        <v>10000</v>
      </c>
      <c r="L1667" s="708">
        <v>1551083.98</v>
      </c>
      <c r="M1667" s="707" t="s">
        <v>16149</v>
      </c>
      <c r="N1667" s="707" t="s">
        <v>16070</v>
      </c>
    </row>
    <row r="1668" spans="1:14">
      <c r="A1668" s="707">
        <v>2024</v>
      </c>
      <c r="B1668" s="707">
        <v>7</v>
      </c>
      <c r="D1668" s="707" t="s">
        <v>16177</v>
      </c>
      <c r="E1668" s="707" t="s">
        <v>113</v>
      </c>
      <c r="F1668" s="707" t="str">
        <f>VLOOKUP(E1668,'HS Code'!$L$4:$O$65,2,0)</f>
        <v>Petroleum</v>
      </c>
      <c r="G1668" s="707" t="s">
        <v>16081</v>
      </c>
      <c r="H1668" s="707" t="s">
        <v>16076</v>
      </c>
      <c r="I1668" s="707" t="s">
        <v>16077</v>
      </c>
      <c r="J1668" s="708">
        <v>14640</v>
      </c>
      <c r="K1668" s="708">
        <v>22880</v>
      </c>
      <c r="L1668" s="708">
        <v>7032944.0300000003</v>
      </c>
      <c r="M1668" s="707" t="s">
        <v>16149</v>
      </c>
      <c r="N1668" s="707" t="s">
        <v>16070</v>
      </c>
    </row>
    <row r="1669" spans="1:14">
      <c r="A1669" s="707">
        <v>2024</v>
      </c>
      <c r="B1669" s="707">
        <v>7</v>
      </c>
      <c r="D1669" s="707" t="s">
        <v>16152</v>
      </c>
      <c r="E1669" s="707" t="s">
        <v>99</v>
      </c>
      <c r="F1669" s="707" t="str">
        <f>VLOOKUP(E1669,'HS Code'!$L$4:$O$65,2,0)</f>
        <v>Petroleum</v>
      </c>
      <c r="G1669" s="707" t="s">
        <v>16075</v>
      </c>
      <c r="H1669" s="707" t="s">
        <v>16076</v>
      </c>
      <c r="I1669" s="707" t="s">
        <v>16077</v>
      </c>
      <c r="J1669" s="708">
        <v>82320</v>
      </c>
      <c r="K1669" s="708">
        <v>105215.6</v>
      </c>
      <c r="L1669" s="708">
        <v>30449642.32</v>
      </c>
      <c r="M1669" s="707" t="s">
        <v>16149</v>
      </c>
      <c r="N1669" s="707" t="s">
        <v>16070</v>
      </c>
    </row>
    <row r="1670" spans="1:14">
      <c r="A1670" s="707">
        <v>2024</v>
      </c>
      <c r="B1670" s="707">
        <v>7</v>
      </c>
      <c r="D1670" s="707" t="s">
        <v>16153</v>
      </c>
      <c r="E1670" s="707" t="s">
        <v>89</v>
      </c>
      <c r="F1670" s="707" t="str">
        <f>VLOOKUP(E1670,'HS Code'!$L$4:$O$65,2,0)</f>
        <v>Petroleum</v>
      </c>
      <c r="G1670" s="707" t="s">
        <v>16154</v>
      </c>
      <c r="H1670" s="707" t="s">
        <v>16076</v>
      </c>
      <c r="I1670" s="707" t="s">
        <v>16077</v>
      </c>
      <c r="J1670" s="708">
        <v>1100</v>
      </c>
      <c r="K1670" s="708">
        <v>4500</v>
      </c>
      <c r="L1670" s="708">
        <v>256935.59</v>
      </c>
      <c r="M1670" s="707" t="s">
        <v>16149</v>
      </c>
      <c r="N1670" s="707" t="s">
        <v>16070</v>
      </c>
    </row>
    <row r="1671" spans="1:14">
      <c r="A1671" s="707">
        <v>2024</v>
      </c>
      <c r="B1671" s="707">
        <v>7</v>
      </c>
      <c r="D1671" s="707" t="s">
        <v>16153</v>
      </c>
      <c r="E1671" s="707" t="s">
        <v>99</v>
      </c>
      <c r="F1671" s="707" t="str">
        <f>VLOOKUP(E1671,'HS Code'!$L$4:$O$65,2,0)</f>
        <v>Petroleum</v>
      </c>
      <c r="G1671" s="707" t="s">
        <v>16075</v>
      </c>
      <c r="H1671" s="707" t="s">
        <v>16076</v>
      </c>
      <c r="I1671" s="707" t="s">
        <v>16077</v>
      </c>
      <c r="J1671" s="708">
        <v>105600</v>
      </c>
      <c r="K1671" s="708">
        <v>106591</v>
      </c>
      <c r="L1671" s="708">
        <v>39561653.219999999</v>
      </c>
      <c r="M1671" s="707" t="s">
        <v>16149</v>
      </c>
      <c r="N1671" s="707" t="s">
        <v>16070</v>
      </c>
    </row>
    <row r="1672" spans="1:14">
      <c r="A1672" s="707">
        <v>2024</v>
      </c>
      <c r="B1672" s="707">
        <v>7</v>
      </c>
      <c r="D1672" s="707" t="s">
        <v>16153</v>
      </c>
      <c r="E1672" s="707" t="s">
        <v>118</v>
      </c>
      <c r="F1672" s="707" t="str">
        <f>VLOOKUP(E1672,'HS Code'!$L$4:$O$65,2,0)</f>
        <v>Petroleum</v>
      </c>
      <c r="G1672" s="707" t="s">
        <v>16193</v>
      </c>
      <c r="H1672" s="707" t="s">
        <v>16076</v>
      </c>
      <c r="I1672" s="707" t="s">
        <v>16077</v>
      </c>
      <c r="J1672" s="708">
        <v>400</v>
      </c>
      <c r="K1672" s="708">
        <v>8800</v>
      </c>
      <c r="L1672" s="708">
        <v>521867.62</v>
      </c>
      <c r="M1672" s="707" t="s">
        <v>16149</v>
      </c>
      <c r="N1672" s="707" t="s">
        <v>16070</v>
      </c>
    </row>
    <row r="1673" spans="1:14">
      <c r="A1673" s="707">
        <v>2024</v>
      </c>
      <c r="B1673" s="707">
        <v>7</v>
      </c>
      <c r="D1673" s="707" t="s">
        <v>16157</v>
      </c>
      <c r="E1673" s="707" t="s">
        <v>99</v>
      </c>
      <c r="F1673" s="707" t="str">
        <f>VLOOKUP(E1673,'HS Code'!$L$4:$O$65,2,0)</f>
        <v>Petroleum</v>
      </c>
      <c r="G1673" s="707" t="s">
        <v>16075</v>
      </c>
      <c r="H1673" s="707" t="s">
        <v>16076</v>
      </c>
      <c r="I1673" s="707" t="s">
        <v>16077</v>
      </c>
      <c r="J1673" s="708">
        <v>14740.35</v>
      </c>
      <c r="K1673" s="708">
        <v>14740.35</v>
      </c>
      <c r="L1673" s="708">
        <v>4399210.26</v>
      </c>
      <c r="M1673" s="707" t="s">
        <v>16149</v>
      </c>
      <c r="N1673" s="707" t="s">
        <v>16070</v>
      </c>
    </row>
    <row r="1674" spans="1:14">
      <c r="A1674" s="707">
        <v>2024</v>
      </c>
      <c r="B1674" s="707">
        <v>7</v>
      </c>
      <c r="D1674" s="707" t="s">
        <v>16158</v>
      </c>
      <c r="E1674" s="707" t="s">
        <v>145</v>
      </c>
      <c r="F1674" s="707">
        <f>VLOOKUP(E1674,'HS Code'!$L$4:$O$65,2,0)</f>
        <v>0</v>
      </c>
      <c r="G1674" s="707" t="s">
        <v>16094</v>
      </c>
      <c r="H1674" s="707" t="s">
        <v>16073</v>
      </c>
      <c r="I1674" s="707" t="s">
        <v>10899</v>
      </c>
      <c r="J1674" s="708">
        <v>40000</v>
      </c>
      <c r="K1674" s="708">
        <v>40000</v>
      </c>
      <c r="L1674" s="708">
        <v>6010052.8499999996</v>
      </c>
      <c r="M1674" s="707" t="s">
        <v>16149</v>
      </c>
      <c r="N1674" s="707" t="s">
        <v>16070</v>
      </c>
    </row>
    <row r="1675" spans="1:14">
      <c r="A1675" s="707">
        <v>2024</v>
      </c>
      <c r="B1675" s="707">
        <v>7</v>
      </c>
      <c r="D1675" s="707" t="s">
        <v>16159</v>
      </c>
      <c r="E1675" s="707" t="s">
        <v>99</v>
      </c>
      <c r="F1675" s="707" t="str">
        <f>VLOOKUP(E1675,'HS Code'!$L$4:$O$65,2,0)</f>
        <v>Petroleum</v>
      </c>
      <c r="G1675" s="707" t="s">
        <v>16075</v>
      </c>
      <c r="H1675" s="707" t="s">
        <v>16076</v>
      </c>
      <c r="I1675" s="707" t="s">
        <v>16077</v>
      </c>
      <c r="J1675" s="708">
        <v>895</v>
      </c>
      <c r="K1675" s="708">
        <v>22449.94</v>
      </c>
      <c r="L1675" s="708">
        <v>6707585.54</v>
      </c>
      <c r="M1675" s="707" t="s">
        <v>16149</v>
      </c>
      <c r="N1675" s="707" t="s">
        <v>16070</v>
      </c>
    </row>
    <row r="1676" spans="1:14">
      <c r="A1676" s="707">
        <v>2024</v>
      </c>
      <c r="B1676" s="707">
        <v>7</v>
      </c>
      <c r="D1676" s="707" t="s">
        <v>16160</v>
      </c>
      <c r="E1676" s="707" t="s">
        <v>99</v>
      </c>
      <c r="F1676" s="707" t="str">
        <f>VLOOKUP(E1676,'HS Code'!$L$4:$O$65,2,0)</f>
        <v>Petroleum</v>
      </c>
      <c r="G1676" s="707" t="s">
        <v>16075</v>
      </c>
      <c r="H1676" s="707" t="s">
        <v>16076</v>
      </c>
      <c r="I1676" s="707" t="s">
        <v>16077</v>
      </c>
      <c r="J1676" s="708">
        <v>5</v>
      </c>
      <c r="K1676" s="708">
        <v>30</v>
      </c>
      <c r="L1676" s="708">
        <v>6423.39</v>
      </c>
      <c r="M1676" s="707" t="s">
        <v>16149</v>
      </c>
      <c r="N1676" s="707" t="s">
        <v>16070</v>
      </c>
    </row>
    <row r="1677" spans="1:14">
      <c r="A1677" s="707">
        <v>2024</v>
      </c>
      <c r="B1677" s="707">
        <v>7</v>
      </c>
      <c r="D1677" s="707" t="s">
        <v>16178</v>
      </c>
      <c r="E1677" s="707" t="s">
        <v>99</v>
      </c>
      <c r="F1677" s="707" t="str">
        <f>VLOOKUP(E1677,'HS Code'!$L$4:$O$65,2,0)</f>
        <v>Petroleum</v>
      </c>
      <c r="G1677" s="707" t="s">
        <v>16075</v>
      </c>
      <c r="H1677" s="707" t="s">
        <v>16076</v>
      </c>
      <c r="I1677" s="707" t="s">
        <v>16077</v>
      </c>
      <c r="J1677" s="708">
        <v>6074</v>
      </c>
      <c r="K1677" s="708">
        <v>136141.97</v>
      </c>
      <c r="L1677" s="708">
        <v>42977222.359999999</v>
      </c>
      <c r="M1677" s="707" t="s">
        <v>16149</v>
      </c>
      <c r="N1677" s="707" t="s">
        <v>16070</v>
      </c>
    </row>
    <row r="1678" spans="1:14">
      <c r="A1678" s="707">
        <v>2024</v>
      </c>
      <c r="B1678" s="707">
        <v>7</v>
      </c>
      <c r="D1678" s="707" t="s">
        <v>16134</v>
      </c>
      <c r="E1678" s="707" t="s">
        <v>99</v>
      </c>
      <c r="F1678" s="707" t="str">
        <f>VLOOKUP(E1678,'HS Code'!$L$4:$O$65,2,0)</f>
        <v>Petroleum</v>
      </c>
      <c r="G1678" s="707" t="s">
        <v>16075</v>
      </c>
      <c r="H1678" s="707" t="s">
        <v>16076</v>
      </c>
      <c r="I1678" s="707" t="s">
        <v>16077</v>
      </c>
      <c r="J1678" s="708">
        <v>1065</v>
      </c>
      <c r="K1678" s="708">
        <v>4717.8999999999996</v>
      </c>
      <c r="L1678" s="708">
        <v>2334221.9500000002</v>
      </c>
      <c r="M1678" s="707" t="s">
        <v>16149</v>
      </c>
      <c r="N1678" s="707" t="s">
        <v>16070</v>
      </c>
    </row>
    <row r="1679" spans="1:14">
      <c r="A1679" s="707">
        <v>2024</v>
      </c>
      <c r="B1679" s="707">
        <v>7</v>
      </c>
      <c r="D1679" s="707" t="s">
        <v>16161</v>
      </c>
      <c r="E1679" s="707" t="s">
        <v>101</v>
      </c>
      <c r="F1679" s="707" t="str">
        <f>VLOOKUP(E1679,'HS Code'!$L$4:$O$65,2,0)</f>
        <v>Petroleum</v>
      </c>
      <c r="G1679" s="707" t="s">
        <v>16078</v>
      </c>
      <c r="H1679" s="707" t="s">
        <v>16076</v>
      </c>
      <c r="I1679" s="707" t="s">
        <v>10899</v>
      </c>
      <c r="J1679" s="708">
        <v>450</v>
      </c>
      <c r="K1679" s="708">
        <v>450</v>
      </c>
      <c r="L1679" s="708">
        <v>360000</v>
      </c>
      <c r="M1679" s="707" t="s">
        <v>16149</v>
      </c>
      <c r="N1679" s="707" t="s">
        <v>16070</v>
      </c>
    </row>
    <row r="1680" spans="1:14">
      <c r="A1680" s="707">
        <v>2024</v>
      </c>
      <c r="B1680" s="707">
        <v>7</v>
      </c>
      <c r="D1680" s="707" t="s">
        <v>16161</v>
      </c>
      <c r="E1680" s="707" t="s">
        <v>135</v>
      </c>
      <c r="F1680" s="707">
        <f>VLOOKUP(E1680,'HS Code'!$L$4:$O$65,2,0)</f>
        <v>0</v>
      </c>
      <c r="G1680" s="707" t="s">
        <v>16195</v>
      </c>
      <c r="H1680" s="707" t="s">
        <v>16076</v>
      </c>
      <c r="I1680" s="707" t="s">
        <v>10899</v>
      </c>
      <c r="J1680" s="708">
        <v>22000</v>
      </c>
      <c r="K1680" s="708">
        <v>22000</v>
      </c>
      <c r="L1680" s="708">
        <v>2640000</v>
      </c>
      <c r="M1680" s="707" t="s">
        <v>16149</v>
      </c>
      <c r="N1680" s="707" t="s">
        <v>16070</v>
      </c>
    </row>
    <row r="1681" spans="1:16">
      <c r="A1681" s="707">
        <v>2024</v>
      </c>
      <c r="B1681" s="707">
        <v>7</v>
      </c>
      <c r="D1681" s="707" t="s">
        <v>16144</v>
      </c>
      <c r="E1681" s="707" t="s">
        <v>76</v>
      </c>
      <c r="F1681" s="707" t="str">
        <f>VLOOKUP(E1681,'HS Code'!$L$4:$O$65,2,0)</f>
        <v>Petroleum</v>
      </c>
      <c r="G1681" s="707" t="s">
        <v>16099</v>
      </c>
      <c r="H1681" s="707" t="s">
        <v>16076</v>
      </c>
      <c r="I1681" s="707" t="s">
        <v>16077</v>
      </c>
      <c r="J1681" s="708">
        <v>6</v>
      </c>
      <c r="K1681" s="708">
        <v>115</v>
      </c>
      <c r="L1681" s="708">
        <v>30000</v>
      </c>
      <c r="M1681" s="707" t="s">
        <v>16149</v>
      </c>
      <c r="N1681" s="707" t="s">
        <v>16070</v>
      </c>
    </row>
    <row r="1682" spans="1:16">
      <c r="A1682" s="707">
        <v>2024</v>
      </c>
      <c r="B1682" s="707">
        <v>7</v>
      </c>
      <c r="D1682" s="707" t="s">
        <v>16144</v>
      </c>
      <c r="E1682" s="707" t="s">
        <v>99</v>
      </c>
      <c r="F1682" s="707" t="str">
        <f>VLOOKUP(E1682,'HS Code'!$L$4:$O$65,2,0)</f>
        <v>Petroleum</v>
      </c>
      <c r="G1682" s="707" t="s">
        <v>16075</v>
      </c>
      <c r="H1682" s="707" t="s">
        <v>16076</v>
      </c>
      <c r="I1682" s="707" t="s">
        <v>16077</v>
      </c>
      <c r="J1682" s="708">
        <v>318761</v>
      </c>
      <c r="K1682" s="708">
        <v>317438</v>
      </c>
      <c r="L1682" s="708">
        <v>116441184.3</v>
      </c>
      <c r="M1682" s="707" t="s">
        <v>16149</v>
      </c>
      <c r="N1682" s="707" t="s">
        <v>16070</v>
      </c>
    </row>
    <row r="1683" spans="1:16">
      <c r="A1683" s="707">
        <v>2024</v>
      </c>
      <c r="B1683" s="707">
        <v>7</v>
      </c>
      <c r="D1683" s="707" t="s">
        <v>16144</v>
      </c>
      <c r="E1683" s="707" t="s">
        <v>142</v>
      </c>
      <c r="F1683" s="707">
        <f>VLOOKUP(E1683,'HS Code'!$L$4:$O$65,2,0)</f>
        <v>0</v>
      </c>
      <c r="G1683" s="707" t="s">
        <v>16141</v>
      </c>
      <c r="H1683" s="707" t="s">
        <v>16073</v>
      </c>
      <c r="I1683" s="707" t="s">
        <v>10899</v>
      </c>
      <c r="J1683" s="708">
        <v>8390</v>
      </c>
      <c r="K1683" s="708">
        <v>8390</v>
      </c>
      <c r="L1683" s="708">
        <v>417519.51</v>
      </c>
      <c r="M1683" s="707" t="s">
        <v>16149</v>
      </c>
      <c r="N1683" s="707" t="s">
        <v>16070</v>
      </c>
    </row>
    <row r="1684" spans="1:16">
      <c r="A1684" s="707">
        <v>2024</v>
      </c>
      <c r="B1684" s="707">
        <v>7</v>
      </c>
      <c r="D1684" s="707" t="s">
        <v>16162</v>
      </c>
      <c r="E1684" s="707" t="s">
        <v>99</v>
      </c>
      <c r="F1684" s="707" t="str">
        <f>VLOOKUP(E1684,'HS Code'!$L$4:$O$65,2,0)</f>
        <v>Petroleum</v>
      </c>
      <c r="G1684" s="707" t="s">
        <v>16075</v>
      </c>
      <c r="H1684" s="707" t="s">
        <v>16076</v>
      </c>
      <c r="I1684" s="707" t="s">
        <v>16077</v>
      </c>
      <c r="J1684" s="708">
        <v>53835.41</v>
      </c>
      <c r="K1684" s="708">
        <v>135511.46</v>
      </c>
      <c r="L1684" s="708">
        <v>43174989.460000001</v>
      </c>
      <c r="M1684" s="707" t="s">
        <v>16149</v>
      </c>
      <c r="N1684" s="707" t="s">
        <v>16070</v>
      </c>
    </row>
    <row r="1685" spans="1:16">
      <c r="A1685" s="707">
        <v>2024</v>
      </c>
      <c r="B1685" s="707">
        <v>7</v>
      </c>
      <c r="D1685" s="707" t="s">
        <v>16162</v>
      </c>
      <c r="E1685" s="707" t="s">
        <v>107</v>
      </c>
      <c r="F1685" s="707" t="str">
        <f>VLOOKUP(E1685,'HS Code'!$L$4:$O$65,2,0)</f>
        <v>Petroleum</v>
      </c>
      <c r="G1685" s="707" t="s">
        <v>16105</v>
      </c>
      <c r="H1685" s="707" t="s">
        <v>16076</v>
      </c>
      <c r="I1685" s="707" t="s">
        <v>16077</v>
      </c>
      <c r="J1685" s="708">
        <v>25200</v>
      </c>
      <c r="K1685" s="708">
        <v>25200</v>
      </c>
      <c r="L1685" s="708">
        <v>4723050.72</v>
      </c>
      <c r="M1685" s="707" t="s">
        <v>16149</v>
      </c>
      <c r="N1685" s="707" t="s">
        <v>16070</v>
      </c>
    </row>
    <row r="1686" spans="1:16">
      <c r="A1686" s="707">
        <v>2024</v>
      </c>
      <c r="B1686" s="707">
        <v>7</v>
      </c>
      <c r="D1686" s="707" t="s">
        <v>16162</v>
      </c>
      <c r="E1686" s="707" t="s">
        <v>145</v>
      </c>
      <c r="F1686" s="707">
        <f>VLOOKUP(E1686,'HS Code'!$L$4:$O$65,2,0)</f>
        <v>0</v>
      </c>
      <c r="G1686" s="707" t="s">
        <v>16094</v>
      </c>
      <c r="H1686" s="707" t="s">
        <v>16073</v>
      </c>
      <c r="I1686" s="707" t="s">
        <v>10899</v>
      </c>
      <c r="J1686" s="708">
        <v>81000</v>
      </c>
      <c r="K1686" s="708">
        <v>81000</v>
      </c>
      <c r="L1686" s="708">
        <v>12654283.300000001</v>
      </c>
      <c r="M1686" s="707" t="s">
        <v>16149</v>
      </c>
      <c r="N1686" s="707" t="s">
        <v>16070</v>
      </c>
    </row>
    <row r="1687" spans="1:16">
      <c r="A1687" s="707">
        <v>2024</v>
      </c>
      <c r="B1687" s="707">
        <v>7</v>
      </c>
      <c r="D1687" s="707" t="s">
        <v>16134</v>
      </c>
      <c r="E1687" s="707" t="s">
        <v>99</v>
      </c>
      <c r="F1687" s="707" t="str">
        <f>VLOOKUP(E1687,'HS Code'!$L$4:$O$65,2,0)</f>
        <v>Petroleum</v>
      </c>
      <c r="G1687" s="707" t="s">
        <v>16075</v>
      </c>
      <c r="H1687" s="707" t="s">
        <v>16076</v>
      </c>
      <c r="I1687" s="707" t="s">
        <v>16077</v>
      </c>
      <c r="J1687" s="708">
        <v>48</v>
      </c>
      <c r="K1687" s="708">
        <v>9112.4</v>
      </c>
      <c r="L1687" s="708">
        <v>4595695.45</v>
      </c>
      <c r="M1687" s="707" t="s">
        <v>16149</v>
      </c>
      <c r="N1687" s="707" t="s">
        <v>16070</v>
      </c>
    </row>
    <row r="1688" spans="1:16">
      <c r="A1688" s="707">
        <v>2024</v>
      </c>
      <c r="B1688" s="707">
        <v>7</v>
      </c>
      <c r="D1688" s="707" t="s">
        <v>16146</v>
      </c>
      <c r="E1688" s="707" t="s">
        <v>83</v>
      </c>
      <c r="F1688" s="707" t="str">
        <f>VLOOKUP(E1688,'HS Code'!$L$4:$O$65,2,0)</f>
        <v>Petroleum</v>
      </c>
      <c r="G1688" s="707" t="s">
        <v>16131</v>
      </c>
      <c r="H1688" s="707" t="s">
        <v>16076</v>
      </c>
      <c r="I1688" s="707" t="s">
        <v>16077</v>
      </c>
      <c r="J1688" s="708">
        <v>39603</v>
      </c>
      <c r="K1688" s="708">
        <v>31011</v>
      </c>
      <c r="L1688" s="708">
        <v>3814143.86</v>
      </c>
      <c r="M1688" s="707" t="s">
        <v>16145</v>
      </c>
      <c r="N1688" s="707" t="s">
        <v>16070</v>
      </c>
    </row>
    <row r="1689" spans="1:16">
      <c r="A1689" s="707">
        <v>2024</v>
      </c>
      <c r="B1689" s="707">
        <v>7</v>
      </c>
      <c r="D1689" s="707" t="s">
        <v>16156</v>
      </c>
      <c r="E1689" s="707" t="s">
        <v>28</v>
      </c>
      <c r="F1689" s="707" t="str">
        <f>VLOOKUP(E1689,'HS Code'!$L$4:$O$65,2,0)</f>
        <v>Coal and Coke</v>
      </c>
      <c r="G1689" s="707" t="s">
        <v>16143</v>
      </c>
      <c r="H1689" s="707" t="s">
        <v>16126</v>
      </c>
      <c r="I1689" s="707" t="s">
        <v>10899</v>
      </c>
      <c r="J1689" s="708">
        <v>6500</v>
      </c>
      <c r="K1689" s="708">
        <v>6500</v>
      </c>
      <c r="L1689" s="708">
        <v>604922.75</v>
      </c>
      <c r="M1689" s="707" t="s">
        <v>16145</v>
      </c>
      <c r="N1689" s="707" t="s">
        <v>16070</v>
      </c>
    </row>
    <row r="1690" spans="1:16">
      <c r="A1690" s="707">
        <v>2024</v>
      </c>
      <c r="B1690" s="707">
        <v>7</v>
      </c>
      <c r="D1690" s="707" t="s">
        <v>16153</v>
      </c>
      <c r="E1690" s="707" t="s">
        <v>99</v>
      </c>
      <c r="F1690" s="707" t="str">
        <f>VLOOKUP(E1690,'HS Code'!$L$4:$O$65,2,0)</f>
        <v>Petroleum</v>
      </c>
      <c r="G1690" s="707" t="s">
        <v>16075</v>
      </c>
      <c r="H1690" s="707" t="s">
        <v>16076</v>
      </c>
      <c r="I1690" s="707" t="s">
        <v>16077</v>
      </c>
      <c r="J1690" s="708">
        <v>760</v>
      </c>
      <c r="K1690" s="708">
        <v>760</v>
      </c>
      <c r="L1690" s="708">
        <v>2844094.31</v>
      </c>
      <c r="M1690" s="707" t="s">
        <v>16145</v>
      </c>
      <c r="N1690" s="707" t="s">
        <v>16070</v>
      </c>
    </row>
    <row r="1691" spans="1:16">
      <c r="A1691" s="707">
        <v>2024</v>
      </c>
      <c r="B1691" s="707">
        <v>7</v>
      </c>
      <c r="D1691" s="707" t="s">
        <v>16121</v>
      </c>
      <c r="E1691" s="707" t="s">
        <v>148</v>
      </c>
      <c r="F1691" s="707">
        <f>VLOOKUP(E1691,'HS Code'!$L$4:$O$65,2,0)</f>
        <v>0</v>
      </c>
      <c r="G1691" s="707" t="s">
        <v>16082</v>
      </c>
      <c r="H1691" s="707" t="s">
        <v>16073</v>
      </c>
      <c r="I1691" s="707" t="s">
        <v>10899</v>
      </c>
      <c r="J1691" s="708">
        <v>5000</v>
      </c>
      <c r="K1691" s="708">
        <v>5000</v>
      </c>
      <c r="L1691" s="708">
        <v>1850000</v>
      </c>
      <c r="M1691" s="707" t="s">
        <v>16145</v>
      </c>
      <c r="N1691" s="707" t="s">
        <v>16070</v>
      </c>
    </row>
    <row r="1692" spans="1:16">
      <c r="A1692" s="707">
        <v>2024</v>
      </c>
      <c r="B1692" s="707">
        <v>7</v>
      </c>
      <c r="D1692" s="707" t="s">
        <v>16146</v>
      </c>
      <c r="E1692" s="707" t="s">
        <v>83</v>
      </c>
      <c r="F1692" s="707" t="str">
        <f>VLOOKUP(E1692,'HS Code'!$L$4:$O$65,2,0)</f>
        <v>Petroleum</v>
      </c>
      <c r="G1692" s="707" t="s">
        <v>16131</v>
      </c>
      <c r="H1692" s="707" t="s">
        <v>16076</v>
      </c>
      <c r="I1692" s="707" t="s">
        <v>16077</v>
      </c>
      <c r="J1692" s="708">
        <v>39576</v>
      </c>
      <c r="K1692" s="708">
        <v>30989</v>
      </c>
      <c r="L1692" s="708">
        <v>3811439.11</v>
      </c>
      <c r="M1692" s="707" t="s">
        <v>16145</v>
      </c>
      <c r="N1692" s="707" t="s">
        <v>16070</v>
      </c>
    </row>
    <row r="1693" spans="1:16">
      <c r="A1693" s="707">
        <v>2024</v>
      </c>
      <c r="B1693" s="707">
        <v>7</v>
      </c>
      <c r="D1693" s="707" t="s">
        <v>16182</v>
      </c>
      <c r="E1693" s="707" t="s">
        <v>99</v>
      </c>
      <c r="F1693" s="707" t="str">
        <f>VLOOKUP(E1693,'HS Code'!$L$4:$O$65,2,0)</f>
        <v>Petroleum</v>
      </c>
      <c r="G1693" s="707" t="s">
        <v>16075</v>
      </c>
      <c r="H1693" s="707" t="s">
        <v>16076</v>
      </c>
      <c r="I1693" s="707" t="s">
        <v>16077</v>
      </c>
      <c r="J1693" s="708">
        <v>5000</v>
      </c>
      <c r="K1693" s="708">
        <v>4500</v>
      </c>
      <c r="L1693" s="708">
        <v>1927016.93</v>
      </c>
      <c r="M1693" s="707" t="s">
        <v>16145</v>
      </c>
      <c r="N1693" s="707" t="s">
        <v>16070</v>
      </c>
    </row>
    <row r="1694" spans="1:16">
      <c r="A1694" s="707">
        <v>2024</v>
      </c>
      <c r="B1694" s="707">
        <v>7</v>
      </c>
      <c r="D1694" s="707" t="s">
        <v>16148</v>
      </c>
      <c r="E1694" s="707" t="s">
        <v>92</v>
      </c>
      <c r="F1694" s="707" t="str">
        <f>VLOOKUP(E1694,'HS Code'!$L$4:$O$65,2,0)</f>
        <v>Petroleum</v>
      </c>
      <c r="G1694" s="707" t="s">
        <v>16133</v>
      </c>
      <c r="H1694" s="707" t="s">
        <v>16076</v>
      </c>
      <c r="I1694" s="707" t="s">
        <v>16077</v>
      </c>
      <c r="J1694" s="708">
        <v>285484</v>
      </c>
      <c r="K1694" s="708">
        <v>285484</v>
      </c>
      <c r="L1694" s="708">
        <v>22372136.084199999</v>
      </c>
      <c r="M1694" s="707" t="s">
        <v>16145</v>
      </c>
      <c r="N1694" s="707" t="s">
        <v>16070</v>
      </c>
    </row>
    <row r="1695" spans="1:16">
      <c r="A1695" s="707">
        <v>2024</v>
      </c>
      <c r="B1695" s="707">
        <v>7</v>
      </c>
      <c r="D1695" s="707" t="s">
        <v>16074</v>
      </c>
      <c r="E1695" s="707" t="s">
        <v>80</v>
      </c>
      <c r="F1695" s="707" t="str">
        <f>VLOOKUP(E1695,'HS Code'!$L$4:$O$65,2,0)</f>
        <v>Petroleum</v>
      </c>
      <c r="G1695" s="707" t="s">
        <v>16090</v>
      </c>
      <c r="H1695" s="707" t="s">
        <v>16076</v>
      </c>
      <c r="I1695" s="707" t="s">
        <v>16077</v>
      </c>
      <c r="J1695" s="708">
        <v>27</v>
      </c>
      <c r="K1695" s="708">
        <v>485</v>
      </c>
      <c r="L1695" s="708">
        <v>84127.59</v>
      </c>
      <c r="M1695" s="707" t="s">
        <v>16069</v>
      </c>
      <c r="N1695" s="707" t="s">
        <v>16070</v>
      </c>
      <c r="P1695" s="709">
        <f t="shared" ref="P1695:P1758" si="21">L1695/J1695</f>
        <v>3115.8366666666666</v>
      </c>
    </row>
    <row r="1696" spans="1:16">
      <c r="A1696" s="707">
        <v>2024</v>
      </c>
      <c r="B1696" s="707">
        <v>7</v>
      </c>
      <c r="D1696" s="707" t="s">
        <v>16096</v>
      </c>
      <c r="E1696" s="707" t="s">
        <v>99</v>
      </c>
      <c r="F1696" s="707" t="str">
        <f>VLOOKUP(E1696,'HS Code'!$L$4:$O$65,2,0)</f>
        <v>Petroleum</v>
      </c>
      <c r="G1696" s="707" t="s">
        <v>16075</v>
      </c>
      <c r="H1696" s="707" t="s">
        <v>16076</v>
      </c>
      <c r="I1696" s="707" t="s">
        <v>16077</v>
      </c>
      <c r="J1696" s="708">
        <v>35</v>
      </c>
      <c r="K1696" s="708">
        <v>35</v>
      </c>
      <c r="L1696" s="708">
        <v>184206.86</v>
      </c>
      <c r="M1696" s="707" t="s">
        <v>16069</v>
      </c>
      <c r="N1696" s="707" t="s">
        <v>16070</v>
      </c>
      <c r="P1696" s="709">
        <f t="shared" si="21"/>
        <v>5263.0531428571421</v>
      </c>
    </row>
    <row r="1697" spans="1:16">
      <c r="A1697" s="707">
        <v>2024</v>
      </c>
      <c r="B1697" s="707">
        <v>7</v>
      </c>
      <c r="D1697" s="707" t="s">
        <v>16096</v>
      </c>
      <c r="E1697" s="707" t="s">
        <v>101</v>
      </c>
      <c r="F1697" s="707" t="str">
        <f>VLOOKUP(E1697,'HS Code'!$L$4:$O$65,2,0)</f>
        <v>Petroleum</v>
      </c>
      <c r="G1697" s="707" t="s">
        <v>16078</v>
      </c>
      <c r="H1697" s="707" t="s">
        <v>16076</v>
      </c>
      <c r="I1697" s="707" t="s">
        <v>10899</v>
      </c>
      <c r="J1697" s="708">
        <v>3</v>
      </c>
      <c r="K1697" s="708">
        <v>3</v>
      </c>
      <c r="L1697" s="708">
        <v>52717.41</v>
      </c>
      <c r="M1697" s="707" t="s">
        <v>16069</v>
      </c>
      <c r="N1697" s="707" t="s">
        <v>16070</v>
      </c>
      <c r="P1697" s="709">
        <f t="shared" si="21"/>
        <v>17572.47</v>
      </c>
    </row>
    <row r="1698" spans="1:16">
      <c r="A1698" s="707">
        <v>2024</v>
      </c>
      <c r="B1698" s="707">
        <v>7</v>
      </c>
      <c r="D1698" s="707" t="s">
        <v>16103</v>
      </c>
      <c r="E1698" s="707" t="s">
        <v>99</v>
      </c>
      <c r="F1698" s="707" t="str">
        <f>VLOOKUP(E1698,'HS Code'!$L$4:$O$65,2,0)</f>
        <v>Petroleum</v>
      </c>
      <c r="G1698" s="707" t="s">
        <v>16075</v>
      </c>
      <c r="H1698" s="707" t="s">
        <v>16076</v>
      </c>
      <c r="I1698" s="707" t="s">
        <v>16077</v>
      </c>
      <c r="J1698" s="708">
        <v>3</v>
      </c>
      <c r="K1698" s="708">
        <v>615</v>
      </c>
      <c r="L1698" s="708">
        <v>355645.18</v>
      </c>
      <c r="M1698" s="707" t="s">
        <v>16069</v>
      </c>
      <c r="N1698" s="707" t="s">
        <v>16070</v>
      </c>
      <c r="P1698" s="709">
        <f t="shared" si="21"/>
        <v>118548.39333333333</v>
      </c>
    </row>
    <row r="1699" spans="1:16">
      <c r="A1699" s="707">
        <v>2024</v>
      </c>
      <c r="B1699" s="707">
        <v>7</v>
      </c>
      <c r="D1699" s="707" t="s">
        <v>16186</v>
      </c>
      <c r="E1699" s="707" t="s">
        <v>99</v>
      </c>
      <c r="F1699" s="707" t="str">
        <f>VLOOKUP(E1699,'HS Code'!$L$4:$O$65,2,0)</f>
        <v>Petroleum</v>
      </c>
      <c r="G1699" s="707" t="s">
        <v>16075</v>
      </c>
      <c r="H1699" s="707" t="s">
        <v>16076</v>
      </c>
      <c r="I1699" s="707" t="s">
        <v>16077</v>
      </c>
      <c r="J1699" s="708">
        <v>40</v>
      </c>
      <c r="K1699" s="708">
        <v>33</v>
      </c>
      <c r="L1699" s="708">
        <v>102639.75</v>
      </c>
      <c r="M1699" s="707" t="s">
        <v>16069</v>
      </c>
      <c r="N1699" s="707" t="s">
        <v>16070</v>
      </c>
      <c r="P1699" s="709">
        <f t="shared" si="21"/>
        <v>2565.9937500000001</v>
      </c>
    </row>
    <row r="1700" spans="1:16">
      <c r="A1700" s="707">
        <v>2024</v>
      </c>
      <c r="B1700" s="707">
        <v>8</v>
      </c>
      <c r="D1700" s="707" t="s">
        <v>16104</v>
      </c>
      <c r="E1700" s="707" t="s">
        <v>87</v>
      </c>
      <c r="F1700" s="707" t="str">
        <f>VLOOKUP(E1700,'HS Code'!$L$4:$O$65,2,0)</f>
        <v>Petroleum</v>
      </c>
      <c r="G1700" s="707" t="s">
        <v>16132</v>
      </c>
      <c r="H1700" s="707" t="s">
        <v>16076</v>
      </c>
      <c r="I1700" s="707" t="s">
        <v>16077</v>
      </c>
      <c r="J1700" s="708">
        <v>4129619</v>
      </c>
      <c r="K1700" s="708">
        <v>3471042</v>
      </c>
      <c r="L1700" s="708">
        <v>340630140.5</v>
      </c>
      <c r="M1700" s="707" t="s">
        <v>16069</v>
      </c>
      <c r="N1700" s="707" t="s">
        <v>16070</v>
      </c>
      <c r="P1700" s="709">
        <f t="shared" si="21"/>
        <v>82.484640955981646</v>
      </c>
    </row>
    <row r="1701" spans="1:16">
      <c r="A1701" s="707">
        <v>2024</v>
      </c>
      <c r="B1701" s="707">
        <v>8</v>
      </c>
      <c r="D1701" s="707" t="s">
        <v>16074</v>
      </c>
      <c r="E1701" s="707" t="s">
        <v>68</v>
      </c>
      <c r="F1701" s="707" t="str">
        <f>VLOOKUP(E1701,'HS Code'!$L$4:$O$65,2,0)</f>
        <v>Petroleum</v>
      </c>
      <c r="G1701" s="707" t="s">
        <v>16130</v>
      </c>
      <c r="H1701" s="707" t="s">
        <v>16116</v>
      </c>
      <c r="I1701" s="707" t="s">
        <v>16077</v>
      </c>
      <c r="J1701" s="708">
        <v>21440000</v>
      </c>
      <c r="K1701" s="708">
        <v>16000000</v>
      </c>
      <c r="L1701" s="708">
        <v>1782939225</v>
      </c>
      <c r="M1701" s="707" t="s">
        <v>16069</v>
      </c>
      <c r="N1701" s="707" t="s">
        <v>16070</v>
      </c>
      <c r="P1701" s="709">
        <f t="shared" si="21"/>
        <v>83.159478777985072</v>
      </c>
    </row>
    <row r="1702" spans="1:16">
      <c r="A1702" s="707">
        <v>2024</v>
      </c>
      <c r="B1702" s="707">
        <v>8</v>
      </c>
      <c r="D1702" s="707" t="s">
        <v>16104</v>
      </c>
      <c r="E1702" s="707" t="s">
        <v>87</v>
      </c>
      <c r="F1702" s="707" t="str">
        <f>VLOOKUP(E1702,'HS Code'!$L$4:$O$65,2,0)</f>
        <v>Petroleum</v>
      </c>
      <c r="G1702" s="707" t="s">
        <v>16132</v>
      </c>
      <c r="H1702" s="707" t="s">
        <v>16076</v>
      </c>
      <c r="I1702" s="707" t="s">
        <v>16077</v>
      </c>
      <c r="J1702" s="708">
        <v>64024646</v>
      </c>
      <c r="K1702" s="708">
        <v>53875127</v>
      </c>
      <c r="L1702" s="708">
        <v>5268916184</v>
      </c>
      <c r="M1702" s="707" t="s">
        <v>16069</v>
      </c>
      <c r="N1702" s="707" t="s">
        <v>16070</v>
      </c>
      <c r="P1702" s="709">
        <f t="shared" si="21"/>
        <v>82.295124037077841</v>
      </c>
    </row>
    <row r="1703" spans="1:16">
      <c r="A1703" s="707">
        <v>2024</v>
      </c>
      <c r="B1703" s="707">
        <v>8</v>
      </c>
      <c r="D1703" s="707" t="s">
        <v>16110</v>
      </c>
      <c r="E1703" s="707" t="s">
        <v>83</v>
      </c>
      <c r="F1703" s="707" t="str">
        <f>VLOOKUP(E1703,'HS Code'!$L$4:$O$65,2,0)</f>
        <v>Petroleum</v>
      </c>
      <c r="G1703" s="707" t="s">
        <v>16131</v>
      </c>
      <c r="H1703" s="707" t="s">
        <v>16076</v>
      </c>
      <c r="I1703" s="707" t="s">
        <v>16077</v>
      </c>
      <c r="J1703" s="708">
        <v>202294</v>
      </c>
      <c r="K1703" s="708">
        <v>158000</v>
      </c>
      <c r="L1703" s="708">
        <v>17535153.199999999</v>
      </c>
      <c r="M1703" s="707" t="s">
        <v>16069</v>
      </c>
      <c r="N1703" s="707" t="s">
        <v>16070</v>
      </c>
      <c r="P1703" s="709">
        <f t="shared" si="21"/>
        <v>86.681528863930708</v>
      </c>
    </row>
    <row r="1704" spans="1:16">
      <c r="A1704" s="707">
        <v>2024</v>
      </c>
      <c r="B1704" s="707">
        <v>8</v>
      </c>
      <c r="D1704" s="707" t="s">
        <v>16113</v>
      </c>
      <c r="E1704" s="707" t="s">
        <v>83</v>
      </c>
      <c r="F1704" s="707" t="str">
        <f>VLOOKUP(E1704,'HS Code'!$L$4:$O$65,2,0)</f>
        <v>Petroleum</v>
      </c>
      <c r="G1704" s="707" t="s">
        <v>16131</v>
      </c>
      <c r="H1704" s="707" t="s">
        <v>16076</v>
      </c>
      <c r="I1704" s="707" t="s">
        <v>16077</v>
      </c>
      <c r="J1704" s="708">
        <v>83531531</v>
      </c>
      <c r="K1704" s="708">
        <v>65040658</v>
      </c>
      <c r="L1704" s="708">
        <v>6959005780</v>
      </c>
      <c r="M1704" s="707" t="s">
        <v>16069</v>
      </c>
      <c r="N1704" s="707" t="s">
        <v>16070</v>
      </c>
      <c r="P1704" s="709">
        <f t="shared" si="21"/>
        <v>83.30992736144151</v>
      </c>
    </row>
    <row r="1705" spans="1:16">
      <c r="A1705" s="707">
        <v>2024</v>
      </c>
      <c r="B1705" s="707">
        <v>8</v>
      </c>
      <c r="D1705" s="707" t="s">
        <v>16074</v>
      </c>
      <c r="E1705" s="707" t="s">
        <v>99</v>
      </c>
      <c r="F1705" s="707" t="str">
        <f>VLOOKUP(E1705,'HS Code'!$L$4:$O$65,2,0)</f>
        <v>Petroleum</v>
      </c>
      <c r="G1705" s="707" t="s">
        <v>16075</v>
      </c>
      <c r="H1705" s="707" t="s">
        <v>16076</v>
      </c>
      <c r="I1705" s="707" t="s">
        <v>16077</v>
      </c>
      <c r="J1705" s="708">
        <v>229266.7</v>
      </c>
      <c r="K1705" s="708">
        <v>204909.74</v>
      </c>
      <c r="L1705" s="708">
        <v>46578537.270000003</v>
      </c>
      <c r="M1705" s="707" t="s">
        <v>16069</v>
      </c>
      <c r="N1705" s="707" t="s">
        <v>16070</v>
      </c>
      <c r="P1705" s="709">
        <f t="shared" si="21"/>
        <v>203.16311644909618</v>
      </c>
    </row>
    <row r="1706" spans="1:16">
      <c r="A1706" s="707">
        <v>2024</v>
      </c>
      <c r="B1706" s="707">
        <v>8</v>
      </c>
      <c r="D1706" s="707" t="s">
        <v>16074</v>
      </c>
      <c r="E1706" s="707" t="s">
        <v>101</v>
      </c>
      <c r="F1706" s="707" t="str">
        <f>VLOOKUP(E1706,'HS Code'!$L$4:$O$65,2,0)</f>
        <v>Petroleum</v>
      </c>
      <c r="G1706" s="707" t="s">
        <v>16078</v>
      </c>
      <c r="H1706" s="707" t="s">
        <v>16076</v>
      </c>
      <c r="I1706" s="707" t="s">
        <v>10899</v>
      </c>
      <c r="J1706" s="708">
        <v>52988.93</v>
      </c>
      <c r="K1706" s="708">
        <v>52988.93</v>
      </c>
      <c r="L1706" s="708">
        <v>13513144.42</v>
      </c>
      <c r="M1706" s="707" t="s">
        <v>16069</v>
      </c>
      <c r="N1706" s="707" t="s">
        <v>16070</v>
      </c>
      <c r="P1706" s="709">
        <f t="shared" si="21"/>
        <v>255.01825419007329</v>
      </c>
    </row>
    <row r="1707" spans="1:16">
      <c r="A1707" s="707">
        <v>2024</v>
      </c>
      <c r="B1707" s="707">
        <v>8</v>
      </c>
      <c r="D1707" s="707" t="s">
        <v>16074</v>
      </c>
      <c r="E1707" s="707" t="s">
        <v>107</v>
      </c>
      <c r="F1707" s="707" t="str">
        <f>VLOOKUP(E1707,'HS Code'!$L$4:$O$65,2,0)</f>
        <v>Petroleum</v>
      </c>
      <c r="G1707" s="707" t="s">
        <v>16105</v>
      </c>
      <c r="H1707" s="707" t="s">
        <v>16076</v>
      </c>
      <c r="I1707" s="707" t="s">
        <v>16077</v>
      </c>
      <c r="J1707" s="708">
        <v>96000</v>
      </c>
      <c r="K1707" s="708">
        <v>79680</v>
      </c>
      <c r="L1707" s="708">
        <v>11490073.699999999</v>
      </c>
      <c r="M1707" s="707" t="s">
        <v>16069</v>
      </c>
      <c r="N1707" s="707" t="s">
        <v>16070</v>
      </c>
      <c r="P1707" s="709">
        <f t="shared" si="21"/>
        <v>119.68826770833333</v>
      </c>
    </row>
    <row r="1708" spans="1:16">
      <c r="A1708" s="707">
        <v>2024</v>
      </c>
      <c r="B1708" s="707">
        <v>8</v>
      </c>
      <c r="D1708" s="707" t="s">
        <v>16074</v>
      </c>
      <c r="E1708" s="707" t="s">
        <v>109</v>
      </c>
      <c r="F1708" s="707" t="str">
        <f>VLOOKUP(E1708,'HS Code'!$L$4:$O$65,2,0)</f>
        <v>Petroleum</v>
      </c>
      <c r="G1708" s="707" t="s">
        <v>16079</v>
      </c>
      <c r="H1708" s="707" t="s">
        <v>16076</v>
      </c>
      <c r="I1708" s="707" t="s">
        <v>16077</v>
      </c>
      <c r="J1708" s="708">
        <v>43160</v>
      </c>
      <c r="K1708" s="708">
        <v>41571.480000000003</v>
      </c>
      <c r="L1708" s="708">
        <v>12493721.369999999</v>
      </c>
      <c r="M1708" s="707" t="s">
        <v>16069</v>
      </c>
      <c r="N1708" s="707" t="s">
        <v>16070</v>
      </c>
      <c r="P1708" s="709">
        <f t="shared" si="21"/>
        <v>289.47454518072288</v>
      </c>
    </row>
    <row r="1709" spans="1:16">
      <c r="A1709" s="707">
        <v>2024</v>
      </c>
      <c r="B1709" s="707">
        <v>8</v>
      </c>
      <c r="D1709" s="707" t="s">
        <v>16074</v>
      </c>
      <c r="E1709" s="707" t="s">
        <v>111</v>
      </c>
      <c r="F1709" s="707" t="str">
        <f>VLOOKUP(E1709,'HS Code'!$L$4:$O$65,2,0)</f>
        <v>Petroleum</v>
      </c>
      <c r="G1709" s="707" t="s">
        <v>16080</v>
      </c>
      <c r="H1709" s="707" t="s">
        <v>16076</v>
      </c>
      <c r="I1709" s="707" t="s">
        <v>16077</v>
      </c>
      <c r="J1709" s="708">
        <v>607202</v>
      </c>
      <c r="K1709" s="708">
        <v>552768</v>
      </c>
      <c r="L1709" s="708">
        <v>79266209.340000004</v>
      </c>
      <c r="M1709" s="707" t="s">
        <v>16069</v>
      </c>
      <c r="N1709" s="707" t="s">
        <v>16070</v>
      </c>
      <c r="P1709" s="709">
        <f t="shared" si="21"/>
        <v>130.54339303888986</v>
      </c>
    </row>
    <row r="1710" spans="1:16">
      <c r="A1710" s="707">
        <v>2024</v>
      </c>
      <c r="B1710" s="707">
        <v>8</v>
      </c>
      <c r="D1710" s="707" t="s">
        <v>16074</v>
      </c>
      <c r="E1710" s="707" t="s">
        <v>113</v>
      </c>
      <c r="F1710" s="707" t="str">
        <f>VLOOKUP(E1710,'HS Code'!$L$4:$O$65,2,0)</f>
        <v>Petroleum</v>
      </c>
      <c r="G1710" s="707" t="s">
        <v>16081</v>
      </c>
      <c r="H1710" s="707" t="s">
        <v>16076</v>
      </c>
      <c r="I1710" s="707" t="s">
        <v>16077</v>
      </c>
      <c r="J1710" s="708">
        <v>76420</v>
      </c>
      <c r="K1710" s="708">
        <v>69580</v>
      </c>
      <c r="L1710" s="708">
        <v>10023763.970000001</v>
      </c>
      <c r="M1710" s="707" t="s">
        <v>16069</v>
      </c>
      <c r="N1710" s="707" t="s">
        <v>16070</v>
      </c>
      <c r="P1710" s="709">
        <f t="shared" si="21"/>
        <v>131.16676223501702</v>
      </c>
    </row>
    <row r="1711" spans="1:16">
      <c r="A1711" s="707">
        <v>2024</v>
      </c>
      <c r="B1711" s="707">
        <v>8</v>
      </c>
      <c r="D1711" s="707" t="s">
        <v>16074</v>
      </c>
      <c r="E1711" s="707" t="s">
        <v>148</v>
      </c>
      <c r="F1711" s="707">
        <f>VLOOKUP(E1711,'HS Code'!$L$4:$O$65,2,0)</f>
        <v>0</v>
      </c>
      <c r="G1711" s="707" t="s">
        <v>16082</v>
      </c>
      <c r="H1711" s="707" t="s">
        <v>16073</v>
      </c>
      <c r="I1711" s="707" t="s">
        <v>10899</v>
      </c>
      <c r="J1711" s="708">
        <v>50384</v>
      </c>
      <c r="K1711" s="708">
        <v>50384</v>
      </c>
      <c r="L1711" s="708">
        <v>7274308.46</v>
      </c>
      <c r="M1711" s="707" t="s">
        <v>16069</v>
      </c>
      <c r="N1711" s="707" t="s">
        <v>16070</v>
      </c>
      <c r="P1711" s="709">
        <f t="shared" si="21"/>
        <v>144.37735114322007</v>
      </c>
    </row>
    <row r="1712" spans="1:16">
      <c r="A1712" s="707">
        <v>2024</v>
      </c>
      <c r="B1712" s="707">
        <v>8</v>
      </c>
      <c r="D1712" s="707" t="s">
        <v>16074</v>
      </c>
      <c r="E1712" s="707" t="s">
        <v>159</v>
      </c>
      <c r="F1712" s="707">
        <f>VLOOKUP(E1712,'HS Code'!$L$4:$O$65,2,0)</f>
        <v>0</v>
      </c>
      <c r="G1712" s="707" t="s">
        <v>16083</v>
      </c>
      <c r="H1712" s="707" t="s">
        <v>16073</v>
      </c>
      <c r="I1712" s="707" t="s">
        <v>10899</v>
      </c>
      <c r="J1712" s="708">
        <v>100000</v>
      </c>
      <c r="K1712" s="708">
        <v>100000</v>
      </c>
      <c r="L1712" s="708">
        <v>6223242.5800000001</v>
      </c>
      <c r="M1712" s="707" t="s">
        <v>16069</v>
      </c>
      <c r="N1712" s="707" t="s">
        <v>16070</v>
      </c>
      <c r="P1712" s="709">
        <f t="shared" si="21"/>
        <v>62.232425800000001</v>
      </c>
    </row>
    <row r="1713" spans="1:16">
      <c r="A1713" s="707">
        <v>2024</v>
      </c>
      <c r="B1713" s="707">
        <v>8</v>
      </c>
      <c r="D1713" s="707" t="s">
        <v>16084</v>
      </c>
      <c r="E1713" s="707" t="s">
        <v>99</v>
      </c>
      <c r="F1713" s="707" t="str">
        <f>VLOOKUP(E1713,'HS Code'!$L$4:$O$65,2,0)</f>
        <v>Petroleum</v>
      </c>
      <c r="G1713" s="707" t="s">
        <v>16075</v>
      </c>
      <c r="H1713" s="707" t="s">
        <v>16076</v>
      </c>
      <c r="I1713" s="707" t="s">
        <v>16077</v>
      </c>
      <c r="J1713" s="708">
        <v>24600</v>
      </c>
      <c r="K1713" s="708">
        <v>21600</v>
      </c>
      <c r="L1713" s="708">
        <v>17184493.449999999</v>
      </c>
      <c r="M1713" s="707" t="s">
        <v>16069</v>
      </c>
      <c r="N1713" s="707" t="s">
        <v>16070</v>
      </c>
      <c r="P1713" s="709">
        <f t="shared" si="21"/>
        <v>698.55664430894308</v>
      </c>
    </row>
    <row r="1714" spans="1:16">
      <c r="A1714" s="707">
        <v>2024</v>
      </c>
      <c r="B1714" s="707">
        <v>8</v>
      </c>
      <c r="D1714" s="707" t="s">
        <v>16084</v>
      </c>
      <c r="E1714" s="707" t="s">
        <v>101</v>
      </c>
      <c r="F1714" s="707" t="str">
        <f>VLOOKUP(E1714,'HS Code'!$L$4:$O$65,2,0)</f>
        <v>Petroleum</v>
      </c>
      <c r="G1714" s="707" t="s">
        <v>16078</v>
      </c>
      <c r="H1714" s="707" t="s">
        <v>16076</v>
      </c>
      <c r="I1714" s="707" t="s">
        <v>10899</v>
      </c>
      <c r="J1714" s="708">
        <v>1212</v>
      </c>
      <c r="K1714" s="708">
        <v>1212</v>
      </c>
      <c r="L1714" s="708">
        <v>858503.38</v>
      </c>
      <c r="M1714" s="707" t="s">
        <v>16069</v>
      </c>
      <c r="N1714" s="707" t="s">
        <v>16070</v>
      </c>
      <c r="P1714" s="709">
        <f t="shared" si="21"/>
        <v>708.33612211221123</v>
      </c>
    </row>
    <row r="1715" spans="1:16">
      <c r="A1715" s="707">
        <v>2024</v>
      </c>
      <c r="B1715" s="707">
        <v>8</v>
      </c>
      <c r="D1715" s="707" t="s">
        <v>16167</v>
      </c>
      <c r="E1715" s="707" t="s">
        <v>101</v>
      </c>
      <c r="F1715" s="707" t="str">
        <f>VLOOKUP(E1715,'HS Code'!$L$4:$O$65,2,0)</f>
        <v>Petroleum</v>
      </c>
      <c r="G1715" s="707" t="s">
        <v>16078</v>
      </c>
      <c r="H1715" s="707" t="s">
        <v>16076</v>
      </c>
      <c r="I1715" s="707" t="s">
        <v>10899</v>
      </c>
      <c r="J1715" s="708">
        <v>16</v>
      </c>
      <c r="K1715" s="708">
        <v>16</v>
      </c>
      <c r="L1715" s="708">
        <v>135011.03</v>
      </c>
      <c r="M1715" s="707" t="s">
        <v>16069</v>
      </c>
      <c r="N1715" s="707" t="s">
        <v>16070</v>
      </c>
      <c r="P1715" s="709">
        <f t="shared" si="21"/>
        <v>8438.1893749999999</v>
      </c>
    </row>
    <row r="1716" spans="1:16">
      <c r="A1716" s="707">
        <v>2024</v>
      </c>
      <c r="B1716" s="707">
        <v>8</v>
      </c>
      <c r="D1716" s="707" t="s">
        <v>16085</v>
      </c>
      <c r="E1716" s="707" t="s">
        <v>78</v>
      </c>
      <c r="F1716" s="707" t="str">
        <f>VLOOKUP(E1716,'HS Code'!$L$4:$O$65,2,0)</f>
        <v>Petroleum</v>
      </c>
      <c r="G1716" s="707" t="s">
        <v>16128</v>
      </c>
      <c r="H1716" s="707" t="s">
        <v>16076</v>
      </c>
      <c r="I1716" s="707" t="s">
        <v>16077</v>
      </c>
      <c r="J1716" s="708">
        <v>823192</v>
      </c>
      <c r="K1716" s="708">
        <v>598089</v>
      </c>
      <c r="L1716" s="708">
        <v>88478697.900000006</v>
      </c>
      <c r="M1716" s="707" t="s">
        <v>16069</v>
      </c>
      <c r="N1716" s="707" t="s">
        <v>16070</v>
      </c>
      <c r="P1716" s="709">
        <f t="shared" si="21"/>
        <v>107.48245597624856</v>
      </c>
    </row>
    <row r="1717" spans="1:16">
      <c r="A1717" s="707">
        <v>2024</v>
      </c>
      <c r="B1717" s="707">
        <v>8</v>
      </c>
      <c r="D1717" s="707" t="s">
        <v>16085</v>
      </c>
      <c r="E1717" s="707" t="s">
        <v>99</v>
      </c>
      <c r="F1717" s="707" t="str">
        <f>VLOOKUP(E1717,'HS Code'!$L$4:$O$65,2,0)</f>
        <v>Petroleum</v>
      </c>
      <c r="G1717" s="707" t="s">
        <v>16075</v>
      </c>
      <c r="H1717" s="707" t="s">
        <v>16076</v>
      </c>
      <c r="I1717" s="707" t="s">
        <v>16077</v>
      </c>
      <c r="J1717" s="708">
        <v>38459.699999999997</v>
      </c>
      <c r="K1717" s="708">
        <v>30946.705000000002</v>
      </c>
      <c r="L1717" s="708">
        <v>15916351.779999999</v>
      </c>
      <c r="M1717" s="707" t="s">
        <v>16069</v>
      </c>
      <c r="N1717" s="707" t="s">
        <v>16070</v>
      </c>
      <c r="P1717" s="709">
        <f t="shared" si="21"/>
        <v>413.84492806756163</v>
      </c>
    </row>
    <row r="1718" spans="1:16">
      <c r="A1718" s="707">
        <v>2024</v>
      </c>
      <c r="B1718" s="707">
        <v>8</v>
      </c>
      <c r="D1718" s="707" t="s">
        <v>16066</v>
      </c>
      <c r="E1718" s="707" t="s">
        <v>99</v>
      </c>
      <c r="F1718" s="707" t="str">
        <f>VLOOKUP(E1718,'HS Code'!$L$4:$O$65,2,0)</f>
        <v>Petroleum</v>
      </c>
      <c r="G1718" s="707" t="s">
        <v>16075</v>
      </c>
      <c r="H1718" s="707" t="s">
        <v>16076</v>
      </c>
      <c r="I1718" s="707" t="s">
        <v>16077</v>
      </c>
      <c r="J1718" s="708">
        <v>85051.1</v>
      </c>
      <c r="K1718" s="708">
        <v>86428.6</v>
      </c>
      <c r="L1718" s="708">
        <v>16964974.48</v>
      </c>
      <c r="M1718" s="707" t="s">
        <v>16069</v>
      </c>
      <c r="N1718" s="707" t="s">
        <v>16070</v>
      </c>
      <c r="P1718" s="709">
        <f t="shared" si="21"/>
        <v>199.46801957881792</v>
      </c>
    </row>
    <row r="1719" spans="1:16">
      <c r="A1719" s="707">
        <v>2024</v>
      </c>
      <c r="B1719" s="707">
        <v>8</v>
      </c>
      <c r="D1719" s="707" t="s">
        <v>16066</v>
      </c>
      <c r="E1719" s="707" t="s">
        <v>101</v>
      </c>
      <c r="F1719" s="707" t="str">
        <f>VLOOKUP(E1719,'HS Code'!$L$4:$O$65,2,0)</f>
        <v>Petroleum</v>
      </c>
      <c r="G1719" s="707" t="s">
        <v>16078</v>
      </c>
      <c r="H1719" s="707" t="s">
        <v>16076</v>
      </c>
      <c r="I1719" s="707" t="s">
        <v>10899</v>
      </c>
      <c r="J1719" s="708">
        <v>16086</v>
      </c>
      <c r="K1719" s="708">
        <v>16086</v>
      </c>
      <c r="L1719" s="708">
        <v>3214622.33</v>
      </c>
      <c r="M1719" s="707" t="s">
        <v>16069</v>
      </c>
      <c r="N1719" s="707" t="s">
        <v>16070</v>
      </c>
      <c r="P1719" s="709">
        <f t="shared" si="21"/>
        <v>199.83975693149324</v>
      </c>
    </row>
    <row r="1720" spans="1:16">
      <c r="A1720" s="707">
        <v>2024</v>
      </c>
      <c r="B1720" s="707">
        <v>8</v>
      </c>
      <c r="D1720" s="707" t="s">
        <v>16066</v>
      </c>
      <c r="E1720" s="707" t="s">
        <v>105</v>
      </c>
      <c r="F1720" s="707" t="str">
        <f>VLOOKUP(E1720,'HS Code'!$L$4:$O$65,2,0)</f>
        <v>Petroleum</v>
      </c>
      <c r="G1720" s="707" t="s">
        <v>16092</v>
      </c>
      <c r="H1720" s="707" t="s">
        <v>16076</v>
      </c>
      <c r="I1720" s="707" t="s">
        <v>16077</v>
      </c>
      <c r="J1720" s="708">
        <v>3700</v>
      </c>
      <c r="K1720" s="708">
        <v>3700</v>
      </c>
      <c r="L1720" s="708">
        <v>1038107.06</v>
      </c>
      <c r="M1720" s="707" t="s">
        <v>16069</v>
      </c>
      <c r="N1720" s="707" t="s">
        <v>16070</v>
      </c>
      <c r="P1720" s="709">
        <f t="shared" si="21"/>
        <v>280.56947567567568</v>
      </c>
    </row>
    <row r="1721" spans="1:16">
      <c r="A1721" s="707">
        <v>2024</v>
      </c>
      <c r="B1721" s="707">
        <v>8</v>
      </c>
      <c r="D1721" s="707" t="s">
        <v>16066</v>
      </c>
      <c r="E1721" s="707" t="s">
        <v>109</v>
      </c>
      <c r="F1721" s="707" t="str">
        <f>VLOOKUP(E1721,'HS Code'!$L$4:$O$65,2,0)</f>
        <v>Petroleum</v>
      </c>
      <c r="G1721" s="707" t="s">
        <v>16079</v>
      </c>
      <c r="H1721" s="707" t="s">
        <v>16076</v>
      </c>
      <c r="I1721" s="707" t="s">
        <v>16077</v>
      </c>
      <c r="J1721" s="708">
        <v>19797</v>
      </c>
      <c r="K1721" s="708">
        <v>19797</v>
      </c>
      <c r="L1721" s="708">
        <v>2841470.09</v>
      </c>
      <c r="M1721" s="707" t="s">
        <v>16069</v>
      </c>
      <c r="N1721" s="707" t="s">
        <v>16070</v>
      </c>
      <c r="P1721" s="709">
        <f t="shared" si="21"/>
        <v>143.53033742486235</v>
      </c>
    </row>
    <row r="1722" spans="1:16">
      <c r="A1722" s="707">
        <v>2024</v>
      </c>
      <c r="B1722" s="707">
        <v>8</v>
      </c>
      <c r="D1722" s="707" t="s">
        <v>16066</v>
      </c>
      <c r="E1722" s="707" t="s">
        <v>113</v>
      </c>
      <c r="F1722" s="707" t="str">
        <f>VLOOKUP(E1722,'HS Code'!$L$4:$O$65,2,0)</f>
        <v>Petroleum</v>
      </c>
      <c r="G1722" s="707" t="s">
        <v>16081</v>
      </c>
      <c r="H1722" s="707" t="s">
        <v>16076</v>
      </c>
      <c r="I1722" s="707" t="s">
        <v>16077</v>
      </c>
      <c r="J1722" s="708">
        <v>36252.400000000001</v>
      </c>
      <c r="K1722" s="708">
        <v>36252.400000000001</v>
      </c>
      <c r="L1722" s="708">
        <v>6362561.8700000001</v>
      </c>
      <c r="M1722" s="707" t="s">
        <v>16069</v>
      </c>
      <c r="N1722" s="707" t="s">
        <v>16070</v>
      </c>
      <c r="P1722" s="709">
        <f t="shared" si="21"/>
        <v>175.5073283423994</v>
      </c>
    </row>
    <row r="1723" spans="1:16">
      <c r="A1723" s="707">
        <v>2024</v>
      </c>
      <c r="B1723" s="707">
        <v>8</v>
      </c>
      <c r="D1723" s="707" t="s">
        <v>16066</v>
      </c>
      <c r="E1723" s="707" t="s">
        <v>145</v>
      </c>
      <c r="F1723" s="707">
        <f>VLOOKUP(E1723,'HS Code'!$L$4:$O$65,2,0)</f>
        <v>0</v>
      </c>
      <c r="G1723" s="707" t="s">
        <v>16094</v>
      </c>
      <c r="H1723" s="707" t="s">
        <v>16073</v>
      </c>
      <c r="I1723" s="707" t="s">
        <v>10899</v>
      </c>
      <c r="J1723" s="708">
        <v>615020</v>
      </c>
      <c r="K1723" s="708">
        <v>615020</v>
      </c>
      <c r="L1723" s="708">
        <v>101623232.34999999</v>
      </c>
      <c r="M1723" s="707" t="s">
        <v>16069</v>
      </c>
      <c r="N1723" s="707" t="s">
        <v>16070</v>
      </c>
      <c r="P1723" s="709">
        <f t="shared" si="21"/>
        <v>165.23565469415627</v>
      </c>
    </row>
    <row r="1724" spans="1:16">
      <c r="A1724" s="707">
        <v>2024</v>
      </c>
      <c r="B1724" s="707">
        <v>8</v>
      </c>
      <c r="D1724" s="707" t="s">
        <v>16066</v>
      </c>
      <c r="E1724" s="707" t="s">
        <v>148</v>
      </c>
      <c r="F1724" s="707">
        <f>VLOOKUP(E1724,'HS Code'!$L$4:$O$65,2,0)</f>
        <v>0</v>
      </c>
      <c r="G1724" s="707" t="s">
        <v>16082</v>
      </c>
      <c r="H1724" s="707" t="s">
        <v>16073</v>
      </c>
      <c r="I1724" s="707" t="s">
        <v>10899</v>
      </c>
      <c r="J1724" s="708">
        <v>58030</v>
      </c>
      <c r="K1724" s="708">
        <v>58030</v>
      </c>
      <c r="L1724" s="708">
        <v>8568139</v>
      </c>
      <c r="M1724" s="707" t="s">
        <v>16069</v>
      </c>
      <c r="N1724" s="707" t="s">
        <v>16070</v>
      </c>
      <c r="P1724" s="709">
        <f t="shared" si="21"/>
        <v>147.65016370842667</v>
      </c>
    </row>
    <row r="1725" spans="1:16">
      <c r="A1725" s="707">
        <v>2024</v>
      </c>
      <c r="B1725" s="707">
        <v>8</v>
      </c>
      <c r="D1725" s="707" t="s">
        <v>16066</v>
      </c>
      <c r="E1725" s="707" t="s">
        <v>171</v>
      </c>
      <c r="F1725" s="707">
        <f>VLOOKUP(E1725,'HS Code'!$L$4:$O$65,2,0)</f>
        <v>0</v>
      </c>
      <c r="G1725" s="707" t="s">
        <v>16095</v>
      </c>
      <c r="H1725" s="707" t="s">
        <v>16073</v>
      </c>
      <c r="I1725" s="707" t="s">
        <v>10899</v>
      </c>
      <c r="J1725" s="708">
        <v>6020</v>
      </c>
      <c r="K1725" s="708">
        <v>6020</v>
      </c>
      <c r="L1725" s="708">
        <v>630723.38</v>
      </c>
      <c r="M1725" s="707" t="s">
        <v>16069</v>
      </c>
      <c r="N1725" s="707" t="s">
        <v>16070</v>
      </c>
      <c r="P1725" s="709">
        <f t="shared" si="21"/>
        <v>104.77132558139535</v>
      </c>
    </row>
    <row r="1726" spans="1:16">
      <c r="A1726" s="707">
        <v>2024</v>
      </c>
      <c r="B1726" s="707">
        <v>8</v>
      </c>
      <c r="D1726" s="707" t="s">
        <v>16096</v>
      </c>
      <c r="E1726" s="707" t="s">
        <v>99</v>
      </c>
      <c r="F1726" s="707" t="str">
        <f>VLOOKUP(E1726,'HS Code'!$L$4:$O$65,2,0)</f>
        <v>Petroleum</v>
      </c>
      <c r="G1726" s="707" t="s">
        <v>16075</v>
      </c>
      <c r="H1726" s="707" t="s">
        <v>16076</v>
      </c>
      <c r="I1726" s="707" t="s">
        <v>16077</v>
      </c>
      <c r="J1726" s="708">
        <v>23207.38</v>
      </c>
      <c r="K1726" s="708">
        <v>21470.25</v>
      </c>
      <c r="L1726" s="708">
        <v>17850545.079999998</v>
      </c>
      <c r="M1726" s="707" t="s">
        <v>16069</v>
      </c>
      <c r="N1726" s="707" t="s">
        <v>16070</v>
      </c>
      <c r="P1726" s="709">
        <f t="shared" si="21"/>
        <v>769.1753692144481</v>
      </c>
    </row>
    <row r="1727" spans="1:16">
      <c r="A1727" s="707">
        <v>2024</v>
      </c>
      <c r="B1727" s="707">
        <v>8</v>
      </c>
      <c r="D1727" s="707" t="s">
        <v>16096</v>
      </c>
      <c r="E1727" s="707" t="s">
        <v>101</v>
      </c>
      <c r="F1727" s="707" t="str">
        <f>VLOOKUP(E1727,'HS Code'!$L$4:$O$65,2,0)</f>
        <v>Petroleum</v>
      </c>
      <c r="G1727" s="707" t="s">
        <v>16078</v>
      </c>
      <c r="H1727" s="707" t="s">
        <v>16076</v>
      </c>
      <c r="I1727" s="707" t="s">
        <v>10899</v>
      </c>
      <c r="J1727" s="708">
        <v>2318.71</v>
      </c>
      <c r="K1727" s="708">
        <v>2318.71</v>
      </c>
      <c r="L1727" s="708">
        <v>2042534.09</v>
      </c>
      <c r="M1727" s="707" t="s">
        <v>16069</v>
      </c>
      <c r="N1727" s="707" t="s">
        <v>16070</v>
      </c>
      <c r="P1727" s="709">
        <f t="shared" si="21"/>
        <v>880.89243156755265</v>
      </c>
    </row>
    <row r="1728" spans="1:16">
      <c r="A1728" s="707">
        <v>2024</v>
      </c>
      <c r="B1728" s="707">
        <v>8</v>
      </c>
      <c r="D1728" s="707" t="s">
        <v>16096</v>
      </c>
      <c r="E1728" s="707" t="s">
        <v>113</v>
      </c>
      <c r="F1728" s="707" t="str">
        <f>VLOOKUP(E1728,'HS Code'!$L$4:$O$65,2,0)</f>
        <v>Petroleum</v>
      </c>
      <c r="G1728" s="707" t="s">
        <v>16081</v>
      </c>
      <c r="H1728" s="707" t="s">
        <v>16076</v>
      </c>
      <c r="I1728" s="707" t="s">
        <v>16077</v>
      </c>
      <c r="J1728" s="708">
        <v>6</v>
      </c>
      <c r="K1728" s="708">
        <v>6</v>
      </c>
      <c r="L1728" s="708">
        <v>5140.08</v>
      </c>
      <c r="M1728" s="707" t="s">
        <v>16069</v>
      </c>
      <c r="N1728" s="707" t="s">
        <v>16070</v>
      </c>
      <c r="P1728" s="709">
        <f t="shared" si="21"/>
        <v>856.68</v>
      </c>
    </row>
    <row r="1729" spans="1:16">
      <c r="A1729" s="707">
        <v>2024</v>
      </c>
      <c r="B1729" s="707">
        <v>8</v>
      </c>
      <c r="D1729" s="707" t="s">
        <v>16098</v>
      </c>
      <c r="E1729" s="707" t="s">
        <v>76</v>
      </c>
      <c r="F1729" s="707" t="str">
        <f>VLOOKUP(E1729,'HS Code'!$L$4:$O$65,2,0)</f>
        <v>Petroleum</v>
      </c>
      <c r="G1729" s="707" t="s">
        <v>16099</v>
      </c>
      <c r="H1729" s="707" t="s">
        <v>16076</v>
      </c>
      <c r="I1729" s="707" t="s">
        <v>16077</v>
      </c>
      <c r="J1729" s="708">
        <v>427393.17</v>
      </c>
      <c r="K1729" s="708">
        <v>363970</v>
      </c>
      <c r="L1729" s="708">
        <v>42956880.490000002</v>
      </c>
      <c r="M1729" s="707" t="s">
        <v>16069</v>
      </c>
      <c r="N1729" s="707" t="s">
        <v>16070</v>
      </c>
      <c r="P1729" s="709">
        <f t="shared" si="21"/>
        <v>100.50904765277369</v>
      </c>
    </row>
    <row r="1730" spans="1:16">
      <c r="A1730" s="707">
        <v>2024</v>
      </c>
      <c r="B1730" s="707">
        <v>8</v>
      </c>
      <c r="D1730" s="707" t="s">
        <v>16098</v>
      </c>
      <c r="E1730" s="707" t="s">
        <v>113</v>
      </c>
      <c r="F1730" s="707" t="str">
        <f>VLOOKUP(E1730,'HS Code'!$L$4:$O$65,2,0)</f>
        <v>Petroleum</v>
      </c>
      <c r="G1730" s="707" t="s">
        <v>16081</v>
      </c>
      <c r="H1730" s="707" t="s">
        <v>16076</v>
      </c>
      <c r="I1730" s="707" t="s">
        <v>16077</v>
      </c>
      <c r="J1730" s="708">
        <v>308460</v>
      </c>
      <c r="K1730" s="708">
        <v>308460</v>
      </c>
      <c r="L1730" s="708">
        <v>36768628.799999997</v>
      </c>
      <c r="M1730" s="707" t="s">
        <v>16069</v>
      </c>
      <c r="N1730" s="707" t="s">
        <v>16070</v>
      </c>
      <c r="P1730" s="709">
        <f t="shared" si="21"/>
        <v>119.20063800816961</v>
      </c>
    </row>
    <row r="1731" spans="1:16">
      <c r="A1731" s="707">
        <v>2024</v>
      </c>
      <c r="B1731" s="707">
        <v>8</v>
      </c>
      <c r="D1731" s="707" t="s">
        <v>16098</v>
      </c>
      <c r="E1731" s="707" t="s">
        <v>171</v>
      </c>
      <c r="F1731" s="707">
        <f>VLOOKUP(E1731,'HS Code'!$L$4:$O$65,2,0)</f>
        <v>0</v>
      </c>
      <c r="G1731" s="707" t="s">
        <v>16095</v>
      </c>
      <c r="H1731" s="707" t="s">
        <v>16073</v>
      </c>
      <c r="I1731" s="707" t="s">
        <v>10899</v>
      </c>
      <c r="J1731" s="708">
        <v>17680</v>
      </c>
      <c r="K1731" s="708">
        <v>17680</v>
      </c>
      <c r="L1731" s="708">
        <v>1386181.22</v>
      </c>
      <c r="M1731" s="707" t="s">
        <v>16069</v>
      </c>
      <c r="N1731" s="707" t="s">
        <v>16070</v>
      </c>
      <c r="P1731" s="709">
        <f t="shared" si="21"/>
        <v>78.403915158371035</v>
      </c>
    </row>
    <row r="1732" spans="1:16">
      <c r="A1732" s="707">
        <v>2024</v>
      </c>
      <c r="B1732" s="707">
        <v>8</v>
      </c>
      <c r="D1732" s="707" t="s">
        <v>16100</v>
      </c>
      <c r="E1732" s="707" t="s">
        <v>99</v>
      </c>
      <c r="F1732" s="707" t="str">
        <f>VLOOKUP(E1732,'HS Code'!$L$4:$O$65,2,0)</f>
        <v>Petroleum</v>
      </c>
      <c r="G1732" s="707" t="s">
        <v>16075</v>
      </c>
      <c r="H1732" s="707" t="s">
        <v>16076</v>
      </c>
      <c r="I1732" s="707" t="s">
        <v>16077</v>
      </c>
      <c r="J1732" s="708">
        <v>33.200000000000003</v>
      </c>
      <c r="K1732" s="708">
        <v>33.200000000000003</v>
      </c>
      <c r="L1732" s="708">
        <v>62553.59</v>
      </c>
      <c r="M1732" s="707" t="s">
        <v>16069</v>
      </c>
      <c r="N1732" s="707" t="s">
        <v>16070</v>
      </c>
      <c r="P1732" s="709">
        <f t="shared" si="21"/>
        <v>1884.1442771084335</v>
      </c>
    </row>
    <row r="1733" spans="1:16">
      <c r="A1733" s="707">
        <v>2024</v>
      </c>
      <c r="B1733" s="707">
        <v>8</v>
      </c>
      <c r="D1733" s="707" t="s">
        <v>16100</v>
      </c>
      <c r="E1733" s="707" t="s">
        <v>101</v>
      </c>
      <c r="F1733" s="707" t="str">
        <f>VLOOKUP(E1733,'HS Code'!$L$4:$O$65,2,0)</f>
        <v>Petroleum</v>
      </c>
      <c r="G1733" s="707" t="s">
        <v>16078</v>
      </c>
      <c r="H1733" s="707" t="s">
        <v>16076</v>
      </c>
      <c r="I1733" s="707" t="s">
        <v>10899</v>
      </c>
      <c r="J1733" s="708">
        <v>162.44</v>
      </c>
      <c r="K1733" s="708">
        <v>162.44</v>
      </c>
      <c r="L1733" s="708">
        <v>437971.21</v>
      </c>
      <c r="M1733" s="707" t="s">
        <v>16069</v>
      </c>
      <c r="N1733" s="707" t="s">
        <v>16070</v>
      </c>
      <c r="P1733" s="709">
        <f t="shared" si="21"/>
        <v>2696.2029672494459</v>
      </c>
    </row>
    <row r="1734" spans="1:16">
      <c r="A1734" s="707">
        <v>2024</v>
      </c>
      <c r="B1734" s="707">
        <v>8</v>
      </c>
      <c r="D1734" s="707" t="s">
        <v>16102</v>
      </c>
      <c r="E1734" s="707" t="s">
        <v>99</v>
      </c>
      <c r="F1734" s="707" t="str">
        <f>VLOOKUP(E1734,'HS Code'!$L$4:$O$65,2,0)</f>
        <v>Petroleum</v>
      </c>
      <c r="G1734" s="707" t="s">
        <v>16075</v>
      </c>
      <c r="H1734" s="707" t="s">
        <v>16076</v>
      </c>
      <c r="I1734" s="707" t="s">
        <v>16077</v>
      </c>
      <c r="J1734" s="708">
        <v>75674</v>
      </c>
      <c r="K1734" s="708">
        <v>71269.73</v>
      </c>
      <c r="L1734" s="708">
        <v>44208259.240000002</v>
      </c>
      <c r="M1734" s="707" t="s">
        <v>16069</v>
      </c>
      <c r="N1734" s="707" t="s">
        <v>16070</v>
      </c>
      <c r="P1734" s="709">
        <f t="shared" si="21"/>
        <v>584.19350424187962</v>
      </c>
    </row>
    <row r="1735" spans="1:16">
      <c r="A1735" s="707">
        <v>2024</v>
      </c>
      <c r="B1735" s="707">
        <v>8</v>
      </c>
      <c r="D1735" s="707" t="s">
        <v>16102</v>
      </c>
      <c r="E1735" s="707" t="s">
        <v>101</v>
      </c>
      <c r="F1735" s="707" t="str">
        <f>VLOOKUP(E1735,'HS Code'!$L$4:$O$65,2,0)</f>
        <v>Petroleum</v>
      </c>
      <c r="G1735" s="707" t="s">
        <v>16078</v>
      </c>
      <c r="H1735" s="707" t="s">
        <v>16076</v>
      </c>
      <c r="I1735" s="707" t="s">
        <v>10899</v>
      </c>
      <c r="J1735" s="708">
        <v>3835.5</v>
      </c>
      <c r="K1735" s="708">
        <v>3835.5</v>
      </c>
      <c r="L1735" s="708">
        <v>3437850.79</v>
      </c>
      <c r="M1735" s="707" t="s">
        <v>16069</v>
      </c>
      <c r="N1735" s="707" t="s">
        <v>16070</v>
      </c>
      <c r="P1735" s="709">
        <f t="shared" si="21"/>
        <v>896.3240229435537</v>
      </c>
    </row>
    <row r="1736" spans="1:16">
      <c r="A1736" s="707">
        <v>2024</v>
      </c>
      <c r="B1736" s="707">
        <v>8</v>
      </c>
      <c r="D1736" s="707" t="s">
        <v>16102</v>
      </c>
      <c r="E1736" s="707" t="s">
        <v>113</v>
      </c>
      <c r="F1736" s="707" t="str">
        <f>VLOOKUP(E1736,'HS Code'!$L$4:$O$65,2,0)</f>
        <v>Petroleum</v>
      </c>
      <c r="G1736" s="707" t="s">
        <v>16081</v>
      </c>
      <c r="H1736" s="707" t="s">
        <v>16076</v>
      </c>
      <c r="I1736" s="707" t="s">
        <v>16077</v>
      </c>
      <c r="J1736" s="708">
        <v>117</v>
      </c>
      <c r="K1736" s="708">
        <v>117</v>
      </c>
      <c r="L1736" s="708">
        <v>258803.35</v>
      </c>
      <c r="M1736" s="707" t="s">
        <v>16069</v>
      </c>
      <c r="N1736" s="707" t="s">
        <v>16070</v>
      </c>
      <c r="P1736" s="709">
        <f t="shared" si="21"/>
        <v>2211.9944444444445</v>
      </c>
    </row>
    <row r="1737" spans="1:16">
      <c r="A1737" s="707">
        <v>2024</v>
      </c>
      <c r="B1737" s="707">
        <v>8</v>
      </c>
      <c r="D1737" s="707" t="s">
        <v>16103</v>
      </c>
      <c r="E1737" s="707" t="s">
        <v>99</v>
      </c>
      <c r="F1737" s="707" t="str">
        <f>VLOOKUP(E1737,'HS Code'!$L$4:$O$65,2,0)</f>
        <v>Petroleum</v>
      </c>
      <c r="G1737" s="707" t="s">
        <v>16075</v>
      </c>
      <c r="H1737" s="707" t="s">
        <v>16076</v>
      </c>
      <c r="I1737" s="707" t="s">
        <v>16077</v>
      </c>
      <c r="J1737" s="708">
        <v>133</v>
      </c>
      <c r="K1737" s="708">
        <v>133</v>
      </c>
      <c r="L1737" s="708">
        <v>108112.14</v>
      </c>
      <c r="M1737" s="707" t="s">
        <v>16069</v>
      </c>
      <c r="N1737" s="707" t="s">
        <v>16070</v>
      </c>
      <c r="P1737" s="709">
        <f t="shared" si="21"/>
        <v>812.87323308270675</v>
      </c>
    </row>
    <row r="1738" spans="1:16">
      <c r="A1738" s="707">
        <v>2024</v>
      </c>
      <c r="B1738" s="707">
        <v>8</v>
      </c>
      <c r="D1738" s="707" t="s">
        <v>16103</v>
      </c>
      <c r="E1738" s="707" t="s">
        <v>101</v>
      </c>
      <c r="F1738" s="707" t="str">
        <f>VLOOKUP(E1738,'HS Code'!$L$4:$O$65,2,0)</f>
        <v>Petroleum</v>
      </c>
      <c r="G1738" s="707" t="s">
        <v>16078</v>
      </c>
      <c r="H1738" s="707" t="s">
        <v>16076</v>
      </c>
      <c r="I1738" s="707" t="s">
        <v>10899</v>
      </c>
      <c r="J1738" s="708">
        <v>119.5</v>
      </c>
      <c r="K1738" s="708">
        <v>119.5</v>
      </c>
      <c r="L1738" s="708">
        <v>293274.71999999997</v>
      </c>
      <c r="M1738" s="707" t="s">
        <v>16069</v>
      </c>
      <c r="N1738" s="707" t="s">
        <v>16070</v>
      </c>
      <c r="P1738" s="709">
        <f t="shared" si="21"/>
        <v>2454.1817573221756</v>
      </c>
    </row>
    <row r="1739" spans="1:16">
      <c r="A1739" s="707">
        <v>2024</v>
      </c>
      <c r="B1739" s="707">
        <v>8</v>
      </c>
      <c r="D1739" s="707" t="s">
        <v>16103</v>
      </c>
      <c r="E1739" s="707" t="s">
        <v>109</v>
      </c>
      <c r="F1739" s="707" t="str">
        <f>VLOOKUP(E1739,'HS Code'!$L$4:$O$65,2,0)</f>
        <v>Petroleum</v>
      </c>
      <c r="G1739" s="707" t="s">
        <v>16079</v>
      </c>
      <c r="H1739" s="707" t="s">
        <v>16076</v>
      </c>
      <c r="I1739" s="707" t="s">
        <v>16077</v>
      </c>
      <c r="J1739" s="708">
        <v>6445</v>
      </c>
      <c r="K1739" s="708">
        <v>6445</v>
      </c>
      <c r="L1739" s="708">
        <v>2854587</v>
      </c>
      <c r="M1739" s="707" t="s">
        <v>16069</v>
      </c>
      <c r="N1739" s="707" t="s">
        <v>16070</v>
      </c>
      <c r="P1739" s="709">
        <f t="shared" si="21"/>
        <v>442.91497284716837</v>
      </c>
    </row>
    <row r="1740" spans="1:16">
      <c r="A1740" s="707">
        <v>2024</v>
      </c>
      <c r="B1740" s="707">
        <v>8</v>
      </c>
      <c r="D1740" s="707" t="s">
        <v>16103</v>
      </c>
      <c r="E1740" s="707" t="s">
        <v>115</v>
      </c>
      <c r="F1740" s="707" t="str">
        <f>VLOOKUP(E1740,'HS Code'!$L$4:$O$65,2,0)</f>
        <v>Petroleum</v>
      </c>
      <c r="G1740" s="707" t="s">
        <v>16208</v>
      </c>
      <c r="H1740" s="707" t="s">
        <v>16076</v>
      </c>
      <c r="I1740" s="707" t="s">
        <v>10899</v>
      </c>
      <c r="J1740" s="708">
        <v>10</v>
      </c>
      <c r="K1740" s="708">
        <v>10</v>
      </c>
      <c r="L1740" s="708">
        <v>147801.59</v>
      </c>
      <c r="M1740" s="707" t="s">
        <v>16069</v>
      </c>
      <c r="N1740" s="707" t="s">
        <v>16070</v>
      </c>
      <c r="P1740" s="709">
        <f t="shared" si="21"/>
        <v>14780.159</v>
      </c>
    </row>
    <row r="1741" spans="1:16">
      <c r="A1741" s="707">
        <v>2024</v>
      </c>
      <c r="B1741" s="707">
        <v>8</v>
      </c>
      <c r="D1741" s="707" t="s">
        <v>16103</v>
      </c>
      <c r="E1741" s="707" t="s">
        <v>142</v>
      </c>
      <c r="F1741" s="707">
        <f>VLOOKUP(E1741,'HS Code'!$L$4:$O$65,2,0)</f>
        <v>0</v>
      </c>
      <c r="G1741" s="707" t="s">
        <v>16141</v>
      </c>
      <c r="H1741" s="707" t="s">
        <v>16073</v>
      </c>
      <c r="I1741" s="707" t="s">
        <v>10899</v>
      </c>
      <c r="J1741" s="708">
        <v>4</v>
      </c>
      <c r="K1741" s="708">
        <v>4</v>
      </c>
      <c r="L1741" s="708">
        <v>35728.93</v>
      </c>
      <c r="M1741" s="707" t="s">
        <v>16069</v>
      </c>
      <c r="N1741" s="707" t="s">
        <v>16070</v>
      </c>
      <c r="P1741" s="709">
        <f t="shared" si="21"/>
        <v>8932.2325000000001</v>
      </c>
    </row>
    <row r="1742" spans="1:16">
      <c r="A1742" s="707">
        <v>2024</v>
      </c>
      <c r="B1742" s="707">
        <v>8</v>
      </c>
      <c r="D1742" s="707" t="s">
        <v>16207</v>
      </c>
      <c r="E1742" s="707" t="s">
        <v>130</v>
      </c>
      <c r="F1742" s="707">
        <f>VLOOKUP(E1742,'HS Code'!$L$4:$O$65,2,0)</f>
        <v>0</v>
      </c>
      <c r="G1742" s="707" t="s">
        <v>16093</v>
      </c>
      <c r="H1742" s="707" t="s">
        <v>16076</v>
      </c>
      <c r="I1742" s="707" t="s">
        <v>10899</v>
      </c>
      <c r="J1742" s="708">
        <v>25000</v>
      </c>
      <c r="K1742" s="708">
        <v>25000</v>
      </c>
      <c r="L1742" s="708">
        <v>4643877.0999999996</v>
      </c>
      <c r="M1742" s="707" t="s">
        <v>16069</v>
      </c>
      <c r="N1742" s="707" t="s">
        <v>16070</v>
      </c>
      <c r="P1742" s="709">
        <f t="shared" si="21"/>
        <v>185.75508399999998</v>
      </c>
    </row>
    <row r="1743" spans="1:16">
      <c r="A1743" s="707">
        <v>2024</v>
      </c>
      <c r="B1743" s="707">
        <v>8</v>
      </c>
      <c r="D1743" s="707" t="s">
        <v>16198</v>
      </c>
      <c r="E1743" s="707" t="s">
        <v>54</v>
      </c>
      <c r="F1743" s="707" t="str">
        <f>VLOOKUP(E1743,'HS Code'!$L$4:$O$65,2,0)</f>
        <v>Oils</v>
      </c>
      <c r="G1743" s="707" t="s">
        <v>16109</v>
      </c>
      <c r="H1743" s="707" t="s">
        <v>16073</v>
      </c>
      <c r="I1743" s="707" t="s">
        <v>10899</v>
      </c>
      <c r="J1743" s="708">
        <v>12.4</v>
      </c>
      <c r="K1743" s="708">
        <v>12.4</v>
      </c>
      <c r="L1743" s="708">
        <v>12846.69</v>
      </c>
      <c r="M1743" s="707" t="s">
        <v>16069</v>
      </c>
      <c r="N1743" s="707" t="s">
        <v>16070</v>
      </c>
      <c r="P1743" s="709">
        <f t="shared" si="21"/>
        <v>1036.0233870967743</v>
      </c>
    </row>
    <row r="1744" spans="1:16">
      <c r="A1744" s="707">
        <v>2024</v>
      </c>
      <c r="B1744" s="707">
        <v>8</v>
      </c>
      <c r="D1744" s="707" t="s">
        <v>16104</v>
      </c>
      <c r="E1744" s="707" t="s">
        <v>31</v>
      </c>
      <c r="F1744" s="707" t="str">
        <f>VLOOKUP(E1744,'HS Code'!$L$4:$O$65,2,0)</f>
        <v>Coal and Coke</v>
      </c>
      <c r="G1744" s="707" t="s">
        <v>16087</v>
      </c>
      <c r="H1744" s="707" t="s">
        <v>16076</v>
      </c>
      <c r="I1744" s="707" t="s">
        <v>10899</v>
      </c>
      <c r="J1744" s="708">
        <v>502</v>
      </c>
      <c r="K1744" s="708">
        <v>502</v>
      </c>
      <c r="L1744" s="708">
        <v>59920.52</v>
      </c>
      <c r="M1744" s="707" t="s">
        <v>16069</v>
      </c>
      <c r="N1744" s="707" t="s">
        <v>16070</v>
      </c>
      <c r="P1744" s="709">
        <f t="shared" si="21"/>
        <v>119.36358565737051</v>
      </c>
    </row>
    <row r="1745" spans="1:16">
      <c r="A1745" s="707">
        <v>2024</v>
      </c>
      <c r="B1745" s="707">
        <v>8</v>
      </c>
      <c r="D1745" s="707" t="s">
        <v>16104</v>
      </c>
      <c r="E1745" s="707" t="s">
        <v>42</v>
      </c>
      <c r="F1745" s="707" t="str">
        <f>VLOOKUP(E1745,'HS Code'!$L$4:$O$65,2,0)</f>
        <v>Oils</v>
      </c>
      <c r="G1745" s="707" t="s">
        <v>16088</v>
      </c>
      <c r="H1745" s="707" t="s">
        <v>16073</v>
      </c>
      <c r="I1745" s="707" t="s">
        <v>10899</v>
      </c>
      <c r="J1745" s="708">
        <v>50400</v>
      </c>
      <c r="K1745" s="708">
        <v>50400</v>
      </c>
      <c r="L1745" s="708">
        <v>8422756.6999999993</v>
      </c>
      <c r="M1745" s="707" t="s">
        <v>16069</v>
      </c>
      <c r="N1745" s="707" t="s">
        <v>16070</v>
      </c>
      <c r="P1745" s="709">
        <f t="shared" si="21"/>
        <v>167.11818849206347</v>
      </c>
    </row>
    <row r="1746" spans="1:16">
      <c r="A1746" s="707">
        <v>2024</v>
      </c>
      <c r="B1746" s="707">
        <v>8</v>
      </c>
      <c r="D1746" s="707" t="s">
        <v>16104</v>
      </c>
      <c r="E1746" s="707" t="s">
        <v>99</v>
      </c>
      <c r="F1746" s="707" t="str">
        <f>VLOOKUP(E1746,'HS Code'!$L$4:$O$65,2,0)</f>
        <v>Petroleum</v>
      </c>
      <c r="G1746" s="707" t="s">
        <v>16075</v>
      </c>
      <c r="H1746" s="707" t="s">
        <v>16076</v>
      </c>
      <c r="I1746" s="707" t="s">
        <v>16077</v>
      </c>
      <c r="J1746" s="708">
        <v>59158</v>
      </c>
      <c r="K1746" s="708">
        <v>54865.7</v>
      </c>
      <c r="L1746" s="708">
        <v>10770696.449999999</v>
      </c>
      <c r="M1746" s="707" t="s">
        <v>16069</v>
      </c>
      <c r="N1746" s="707" t="s">
        <v>16070</v>
      </c>
      <c r="P1746" s="709">
        <f t="shared" si="21"/>
        <v>182.06660891172791</v>
      </c>
    </row>
    <row r="1747" spans="1:16">
      <c r="A1747" s="707">
        <v>2024</v>
      </c>
      <c r="B1747" s="707">
        <v>8</v>
      </c>
      <c r="D1747" s="707" t="s">
        <v>16104</v>
      </c>
      <c r="E1747" s="707" t="s">
        <v>101</v>
      </c>
      <c r="F1747" s="707" t="str">
        <f>VLOOKUP(E1747,'HS Code'!$L$4:$O$65,2,0)</f>
        <v>Petroleum</v>
      </c>
      <c r="G1747" s="707" t="s">
        <v>16078</v>
      </c>
      <c r="H1747" s="707" t="s">
        <v>16076</v>
      </c>
      <c r="I1747" s="707" t="s">
        <v>10899</v>
      </c>
      <c r="J1747" s="708">
        <v>114000.4</v>
      </c>
      <c r="K1747" s="708">
        <v>114000.4</v>
      </c>
      <c r="L1747" s="708">
        <v>31039985.329999998</v>
      </c>
      <c r="M1747" s="707" t="s">
        <v>16069</v>
      </c>
      <c r="N1747" s="707" t="s">
        <v>16070</v>
      </c>
      <c r="P1747" s="709">
        <f t="shared" si="21"/>
        <v>272.27961770309577</v>
      </c>
    </row>
    <row r="1748" spans="1:16">
      <c r="A1748" s="707">
        <v>2024</v>
      </c>
      <c r="B1748" s="707">
        <v>8</v>
      </c>
      <c r="D1748" s="707" t="s">
        <v>16104</v>
      </c>
      <c r="E1748" s="707" t="s">
        <v>107</v>
      </c>
      <c r="F1748" s="707" t="str">
        <f>VLOOKUP(E1748,'HS Code'!$L$4:$O$65,2,0)</f>
        <v>Petroleum</v>
      </c>
      <c r="G1748" s="707" t="s">
        <v>16105</v>
      </c>
      <c r="H1748" s="707" t="s">
        <v>16076</v>
      </c>
      <c r="I1748" s="707" t="s">
        <v>16077</v>
      </c>
      <c r="J1748" s="708">
        <v>274219</v>
      </c>
      <c r="K1748" s="708">
        <v>226773.2</v>
      </c>
      <c r="L1748" s="708">
        <v>35358964.799999997</v>
      </c>
      <c r="M1748" s="707" t="s">
        <v>16069</v>
      </c>
      <c r="N1748" s="707" t="s">
        <v>16070</v>
      </c>
      <c r="P1748" s="709">
        <f t="shared" si="21"/>
        <v>128.94425550381263</v>
      </c>
    </row>
    <row r="1749" spans="1:16">
      <c r="A1749" s="707">
        <v>2024</v>
      </c>
      <c r="B1749" s="707">
        <v>8</v>
      </c>
      <c r="D1749" s="707" t="s">
        <v>16104</v>
      </c>
      <c r="E1749" s="707" t="s">
        <v>109</v>
      </c>
      <c r="F1749" s="707" t="str">
        <f>VLOOKUP(E1749,'HS Code'!$L$4:$O$65,2,0)</f>
        <v>Petroleum</v>
      </c>
      <c r="G1749" s="707" t="s">
        <v>16079</v>
      </c>
      <c r="H1749" s="707" t="s">
        <v>16076</v>
      </c>
      <c r="I1749" s="707" t="s">
        <v>16077</v>
      </c>
      <c r="J1749" s="708">
        <v>2520</v>
      </c>
      <c r="K1749" s="708">
        <v>2520</v>
      </c>
      <c r="L1749" s="708">
        <v>572607.86</v>
      </c>
      <c r="M1749" s="707" t="s">
        <v>16069</v>
      </c>
      <c r="N1749" s="707" t="s">
        <v>16070</v>
      </c>
      <c r="P1749" s="709">
        <f t="shared" si="21"/>
        <v>227.22534126984127</v>
      </c>
    </row>
    <row r="1750" spans="1:16">
      <c r="A1750" s="707">
        <v>2024</v>
      </c>
      <c r="B1750" s="707">
        <v>8</v>
      </c>
      <c r="D1750" s="707" t="s">
        <v>16104</v>
      </c>
      <c r="E1750" s="707" t="s">
        <v>111</v>
      </c>
      <c r="F1750" s="707" t="str">
        <f>VLOOKUP(E1750,'HS Code'!$L$4:$O$65,2,0)</f>
        <v>Petroleum</v>
      </c>
      <c r="G1750" s="707" t="s">
        <v>16080</v>
      </c>
      <c r="H1750" s="707" t="s">
        <v>16076</v>
      </c>
      <c r="I1750" s="707" t="s">
        <v>16077</v>
      </c>
      <c r="J1750" s="708">
        <v>1335518.6200000001</v>
      </c>
      <c r="K1750" s="708">
        <v>1178155</v>
      </c>
      <c r="L1750" s="708">
        <v>175149703.87</v>
      </c>
      <c r="M1750" s="707" t="s">
        <v>16069</v>
      </c>
      <c r="N1750" s="707" t="s">
        <v>16070</v>
      </c>
      <c r="P1750" s="709">
        <f t="shared" si="21"/>
        <v>131.14733201548324</v>
      </c>
    </row>
    <row r="1751" spans="1:16">
      <c r="A1751" s="707">
        <v>2024</v>
      </c>
      <c r="B1751" s="707">
        <v>8</v>
      </c>
      <c r="D1751" s="707" t="s">
        <v>16104</v>
      </c>
      <c r="E1751" s="707" t="s">
        <v>113</v>
      </c>
      <c r="F1751" s="707" t="str">
        <f>VLOOKUP(E1751,'HS Code'!$L$4:$O$65,2,0)</f>
        <v>Petroleum</v>
      </c>
      <c r="G1751" s="707" t="s">
        <v>16081</v>
      </c>
      <c r="H1751" s="707" t="s">
        <v>16076</v>
      </c>
      <c r="I1751" s="707" t="s">
        <v>16077</v>
      </c>
      <c r="J1751" s="708">
        <v>43443.26</v>
      </c>
      <c r="K1751" s="708">
        <v>41257.26</v>
      </c>
      <c r="L1751" s="708">
        <v>7169118.79</v>
      </c>
      <c r="M1751" s="707" t="s">
        <v>16069</v>
      </c>
      <c r="N1751" s="707" t="s">
        <v>16070</v>
      </c>
      <c r="P1751" s="709">
        <f t="shared" si="21"/>
        <v>165.02257864626182</v>
      </c>
    </row>
    <row r="1752" spans="1:16">
      <c r="A1752" s="707">
        <v>2024</v>
      </c>
      <c r="B1752" s="707">
        <v>8</v>
      </c>
      <c r="D1752" s="707" t="s">
        <v>16104</v>
      </c>
      <c r="E1752" s="707" t="s">
        <v>121</v>
      </c>
      <c r="F1752" s="707" t="str">
        <f>VLOOKUP(E1752,'HS Code'!$L$4:$O$65,2,0)</f>
        <v>Petroleum</v>
      </c>
      <c r="G1752" s="707" t="s">
        <v>16155</v>
      </c>
      <c r="H1752" s="707" t="s">
        <v>16076</v>
      </c>
      <c r="I1752" s="707" t="s">
        <v>16077</v>
      </c>
      <c r="J1752" s="708">
        <v>16000</v>
      </c>
      <c r="K1752" s="708">
        <v>16000</v>
      </c>
      <c r="L1752" s="708">
        <v>2589620.38</v>
      </c>
      <c r="M1752" s="707" t="s">
        <v>16069</v>
      </c>
      <c r="N1752" s="707" t="s">
        <v>16070</v>
      </c>
      <c r="P1752" s="709">
        <f t="shared" si="21"/>
        <v>161.85127374999999</v>
      </c>
    </row>
    <row r="1753" spans="1:16">
      <c r="A1753" s="707">
        <v>2024</v>
      </c>
      <c r="B1753" s="707">
        <v>8</v>
      </c>
      <c r="D1753" s="707" t="s">
        <v>16104</v>
      </c>
      <c r="E1753" s="707" t="s">
        <v>148</v>
      </c>
      <c r="F1753" s="707">
        <f>VLOOKUP(E1753,'HS Code'!$L$4:$O$65,2,0)</f>
        <v>0</v>
      </c>
      <c r="G1753" s="707" t="s">
        <v>16082</v>
      </c>
      <c r="H1753" s="707" t="s">
        <v>16073</v>
      </c>
      <c r="I1753" s="707" t="s">
        <v>10899</v>
      </c>
      <c r="J1753" s="708">
        <v>61303.06</v>
      </c>
      <c r="K1753" s="708">
        <v>61303.06</v>
      </c>
      <c r="L1753" s="708">
        <v>18807061.899999999</v>
      </c>
      <c r="M1753" s="707" t="s">
        <v>16069</v>
      </c>
      <c r="N1753" s="707" t="s">
        <v>16070</v>
      </c>
      <c r="P1753" s="709">
        <f t="shared" si="21"/>
        <v>306.78830551036111</v>
      </c>
    </row>
    <row r="1754" spans="1:16">
      <c r="A1754" s="707">
        <v>2024</v>
      </c>
      <c r="B1754" s="707">
        <v>8</v>
      </c>
      <c r="D1754" s="707" t="s">
        <v>16106</v>
      </c>
      <c r="E1754" s="707" t="s">
        <v>159</v>
      </c>
      <c r="F1754" s="707">
        <f>VLOOKUP(E1754,'HS Code'!$L$4:$O$65,2,0)</f>
        <v>0</v>
      </c>
      <c r="G1754" s="707" t="s">
        <v>16083</v>
      </c>
      <c r="H1754" s="707" t="s">
        <v>16073</v>
      </c>
      <c r="I1754" s="707" t="s">
        <v>10899</v>
      </c>
      <c r="J1754" s="708">
        <v>1300691.5</v>
      </c>
      <c r="K1754" s="708">
        <v>1300691.5</v>
      </c>
      <c r="L1754" s="708">
        <v>74323243.099999994</v>
      </c>
      <c r="M1754" s="707" t="s">
        <v>16069</v>
      </c>
      <c r="N1754" s="707" t="s">
        <v>16070</v>
      </c>
      <c r="P1754" s="709">
        <f t="shared" si="21"/>
        <v>57.141330669109465</v>
      </c>
    </row>
    <row r="1755" spans="1:16">
      <c r="A1755" s="707">
        <v>2024</v>
      </c>
      <c r="B1755" s="707">
        <v>8</v>
      </c>
      <c r="D1755" s="707" t="s">
        <v>16106</v>
      </c>
      <c r="E1755" s="707" t="s">
        <v>171</v>
      </c>
      <c r="F1755" s="707">
        <f>VLOOKUP(E1755,'HS Code'!$L$4:$O$65,2,0)</f>
        <v>0</v>
      </c>
      <c r="G1755" s="707" t="s">
        <v>16095</v>
      </c>
      <c r="H1755" s="707" t="s">
        <v>16073</v>
      </c>
      <c r="I1755" s="707" t="s">
        <v>10899</v>
      </c>
      <c r="J1755" s="708">
        <v>605418</v>
      </c>
      <c r="K1755" s="708">
        <v>605418</v>
      </c>
      <c r="L1755" s="708">
        <v>34203630.350000001</v>
      </c>
      <c r="M1755" s="707" t="s">
        <v>16069</v>
      </c>
      <c r="N1755" s="707" t="s">
        <v>16070</v>
      </c>
      <c r="P1755" s="709">
        <f t="shared" si="21"/>
        <v>56.495892672500652</v>
      </c>
    </row>
    <row r="1756" spans="1:16">
      <c r="A1756" s="707">
        <v>2024</v>
      </c>
      <c r="B1756" s="707">
        <v>8</v>
      </c>
      <c r="D1756" s="707" t="s">
        <v>16071</v>
      </c>
      <c r="E1756" s="707" t="s">
        <v>22</v>
      </c>
      <c r="F1756" s="707" t="str">
        <f>VLOOKUP(E1756,'HS Code'!$L$4:$O$65,2,0)</f>
        <v>Coal and Coke</v>
      </c>
      <c r="G1756" s="707" t="s">
        <v>16125</v>
      </c>
      <c r="H1756" s="707" t="s">
        <v>16126</v>
      </c>
      <c r="I1756" s="707" t="s">
        <v>10899</v>
      </c>
      <c r="J1756" s="708">
        <v>1</v>
      </c>
      <c r="K1756" s="708">
        <v>1</v>
      </c>
      <c r="L1756" s="708">
        <v>1457.64</v>
      </c>
      <c r="M1756" s="707" t="s">
        <v>16069</v>
      </c>
      <c r="N1756" s="707" t="s">
        <v>16070</v>
      </c>
      <c r="P1756" s="709">
        <f t="shared" si="21"/>
        <v>1457.64</v>
      </c>
    </row>
    <row r="1757" spans="1:16">
      <c r="A1757" s="707">
        <v>2024</v>
      </c>
      <c r="B1757" s="707">
        <v>8</v>
      </c>
      <c r="D1757" s="707" t="s">
        <v>16071</v>
      </c>
      <c r="E1757" s="707" t="s">
        <v>99</v>
      </c>
      <c r="F1757" s="707" t="str">
        <f>VLOOKUP(E1757,'HS Code'!$L$4:$O$65,2,0)</f>
        <v>Petroleum</v>
      </c>
      <c r="G1757" s="707" t="s">
        <v>16075</v>
      </c>
      <c r="H1757" s="707" t="s">
        <v>16076</v>
      </c>
      <c r="I1757" s="707" t="s">
        <v>16077</v>
      </c>
      <c r="J1757" s="708">
        <v>2604</v>
      </c>
      <c r="K1757" s="708">
        <v>1507</v>
      </c>
      <c r="L1757" s="708">
        <v>1368838.58</v>
      </c>
      <c r="M1757" s="707" t="s">
        <v>16069</v>
      </c>
      <c r="N1757" s="707" t="s">
        <v>16070</v>
      </c>
      <c r="P1757" s="709">
        <f t="shared" si="21"/>
        <v>525.66765745007683</v>
      </c>
    </row>
    <row r="1758" spans="1:16">
      <c r="A1758" s="707">
        <v>2024</v>
      </c>
      <c r="B1758" s="707">
        <v>8</v>
      </c>
      <c r="D1758" s="707" t="s">
        <v>16107</v>
      </c>
      <c r="E1758" s="707" t="s">
        <v>99</v>
      </c>
      <c r="F1758" s="707" t="str">
        <f>VLOOKUP(E1758,'HS Code'!$L$4:$O$65,2,0)</f>
        <v>Petroleum</v>
      </c>
      <c r="G1758" s="707" t="s">
        <v>16075</v>
      </c>
      <c r="H1758" s="707" t="s">
        <v>16076</v>
      </c>
      <c r="I1758" s="707" t="s">
        <v>16077</v>
      </c>
      <c r="J1758" s="708">
        <v>1427</v>
      </c>
      <c r="K1758" s="708">
        <v>1426.1</v>
      </c>
      <c r="L1758" s="708">
        <v>1055333.8600000001</v>
      </c>
      <c r="M1758" s="707" t="s">
        <v>16069</v>
      </c>
      <c r="N1758" s="707" t="s">
        <v>16070</v>
      </c>
      <c r="P1758" s="709">
        <f t="shared" si="21"/>
        <v>739.54720392431682</v>
      </c>
    </row>
    <row r="1759" spans="1:16">
      <c r="A1759" s="707">
        <v>2024</v>
      </c>
      <c r="B1759" s="707">
        <v>8</v>
      </c>
      <c r="D1759" s="707" t="s">
        <v>16107</v>
      </c>
      <c r="E1759" s="707" t="s">
        <v>101</v>
      </c>
      <c r="F1759" s="707" t="str">
        <f>VLOOKUP(E1759,'HS Code'!$L$4:$O$65,2,0)</f>
        <v>Petroleum</v>
      </c>
      <c r="G1759" s="707" t="s">
        <v>16078</v>
      </c>
      <c r="H1759" s="707" t="s">
        <v>16076</v>
      </c>
      <c r="I1759" s="707" t="s">
        <v>10899</v>
      </c>
      <c r="J1759" s="708">
        <v>510</v>
      </c>
      <c r="K1759" s="708">
        <v>510</v>
      </c>
      <c r="L1759" s="708">
        <v>150748.6</v>
      </c>
      <c r="M1759" s="707" t="s">
        <v>16069</v>
      </c>
      <c r="N1759" s="707" t="s">
        <v>16070</v>
      </c>
      <c r="P1759" s="709">
        <f t="shared" ref="P1759:P1822" si="22">L1759/J1759</f>
        <v>295.58549019607847</v>
      </c>
    </row>
    <row r="1760" spans="1:16">
      <c r="A1760" s="707">
        <v>2024</v>
      </c>
      <c r="B1760" s="707">
        <v>8</v>
      </c>
      <c r="D1760" s="707" t="s">
        <v>16107</v>
      </c>
      <c r="E1760" s="707" t="s">
        <v>145</v>
      </c>
      <c r="F1760" s="707">
        <f>VLOOKUP(E1760,'HS Code'!$L$4:$O$65,2,0)</f>
        <v>0</v>
      </c>
      <c r="G1760" s="707" t="s">
        <v>16094</v>
      </c>
      <c r="H1760" s="707" t="s">
        <v>16073</v>
      </c>
      <c r="I1760" s="707" t="s">
        <v>10899</v>
      </c>
      <c r="J1760" s="708">
        <v>17472</v>
      </c>
      <c r="K1760" s="708">
        <v>17472</v>
      </c>
      <c r="L1760" s="708">
        <v>5678349.4900000002</v>
      </c>
      <c r="M1760" s="707" t="s">
        <v>16069</v>
      </c>
      <c r="N1760" s="707" t="s">
        <v>16070</v>
      </c>
      <c r="P1760" s="709">
        <f t="shared" si="22"/>
        <v>324.99710908882787</v>
      </c>
    </row>
    <row r="1761" spans="1:16">
      <c r="A1761" s="707">
        <v>2024</v>
      </c>
      <c r="B1761" s="707">
        <v>8</v>
      </c>
      <c r="D1761" s="707" t="s">
        <v>16108</v>
      </c>
      <c r="E1761" s="707" t="s">
        <v>42</v>
      </c>
      <c r="F1761" s="707" t="str">
        <f>VLOOKUP(E1761,'HS Code'!$L$4:$O$65,2,0)</f>
        <v>Oils</v>
      </c>
      <c r="G1761" s="707" t="s">
        <v>16088</v>
      </c>
      <c r="H1761" s="707" t="s">
        <v>16073</v>
      </c>
      <c r="I1761" s="707" t="s">
        <v>10899</v>
      </c>
      <c r="J1761" s="708">
        <v>99804</v>
      </c>
      <c r="K1761" s="708">
        <v>99804</v>
      </c>
      <c r="L1761" s="708">
        <v>17658506.300000001</v>
      </c>
      <c r="M1761" s="707" t="s">
        <v>16069</v>
      </c>
      <c r="N1761" s="707" t="s">
        <v>16070</v>
      </c>
      <c r="P1761" s="709">
        <f t="shared" si="22"/>
        <v>176.93184942487275</v>
      </c>
    </row>
    <row r="1762" spans="1:16">
      <c r="A1762" s="707">
        <v>2024</v>
      </c>
      <c r="B1762" s="707">
        <v>8</v>
      </c>
      <c r="D1762" s="707" t="s">
        <v>16108</v>
      </c>
      <c r="E1762" s="707" t="s">
        <v>48</v>
      </c>
      <c r="F1762" s="707" t="str">
        <f>VLOOKUP(E1762,'HS Code'!$L$4:$O$65,2,0)</f>
        <v>Oils</v>
      </c>
      <c r="G1762" s="707" t="s">
        <v>16089</v>
      </c>
      <c r="H1762" s="707" t="s">
        <v>16073</v>
      </c>
      <c r="I1762" s="707" t="s">
        <v>10899</v>
      </c>
      <c r="J1762" s="708">
        <v>75812</v>
      </c>
      <c r="K1762" s="708">
        <v>75812</v>
      </c>
      <c r="L1762" s="708">
        <v>12471473.710000001</v>
      </c>
      <c r="M1762" s="707" t="s">
        <v>16069</v>
      </c>
      <c r="N1762" s="707" t="s">
        <v>16070</v>
      </c>
      <c r="P1762" s="709">
        <f t="shared" si="22"/>
        <v>164.50527238431911</v>
      </c>
    </row>
    <row r="1763" spans="1:16">
      <c r="A1763" s="707">
        <v>2024</v>
      </c>
      <c r="B1763" s="707">
        <v>8</v>
      </c>
      <c r="D1763" s="707" t="s">
        <v>16108</v>
      </c>
      <c r="E1763" s="707" t="s">
        <v>148</v>
      </c>
      <c r="F1763" s="707">
        <f>VLOOKUP(E1763,'HS Code'!$L$4:$O$65,2,0)</f>
        <v>0</v>
      </c>
      <c r="G1763" s="707" t="s">
        <v>16082</v>
      </c>
      <c r="H1763" s="707" t="s">
        <v>16073</v>
      </c>
      <c r="I1763" s="707" t="s">
        <v>10899</v>
      </c>
      <c r="J1763" s="708">
        <v>57000</v>
      </c>
      <c r="K1763" s="708">
        <v>57000</v>
      </c>
      <c r="L1763" s="708">
        <v>16850826.27</v>
      </c>
      <c r="M1763" s="707" t="s">
        <v>16069</v>
      </c>
      <c r="N1763" s="707" t="s">
        <v>16070</v>
      </c>
      <c r="P1763" s="709">
        <f t="shared" si="22"/>
        <v>295.62853105263156</v>
      </c>
    </row>
    <row r="1764" spans="1:16">
      <c r="A1764" s="707">
        <v>2024</v>
      </c>
      <c r="B1764" s="707">
        <v>8</v>
      </c>
      <c r="D1764" s="707" t="s">
        <v>16110</v>
      </c>
      <c r="E1764" s="707" t="s">
        <v>76</v>
      </c>
      <c r="F1764" s="707" t="str">
        <f>VLOOKUP(E1764,'HS Code'!$L$4:$O$65,2,0)</f>
        <v>Petroleum</v>
      </c>
      <c r="G1764" s="707" t="s">
        <v>16099</v>
      </c>
      <c r="H1764" s="707" t="s">
        <v>16076</v>
      </c>
      <c r="I1764" s="707" t="s">
        <v>16077</v>
      </c>
      <c r="J1764" s="708">
        <v>94720</v>
      </c>
      <c r="K1764" s="708">
        <v>94720</v>
      </c>
      <c r="L1764" s="708">
        <v>13529280.98</v>
      </c>
      <c r="M1764" s="707" t="s">
        <v>16069</v>
      </c>
      <c r="N1764" s="707" t="s">
        <v>16070</v>
      </c>
      <c r="P1764" s="709">
        <f t="shared" si="22"/>
        <v>142.83446980574325</v>
      </c>
    </row>
    <row r="1765" spans="1:16">
      <c r="A1765" s="707">
        <v>2024</v>
      </c>
      <c r="B1765" s="707">
        <v>8</v>
      </c>
      <c r="D1765" s="707" t="s">
        <v>16110</v>
      </c>
      <c r="E1765" s="707" t="s">
        <v>159</v>
      </c>
      <c r="F1765" s="707">
        <f>VLOOKUP(E1765,'HS Code'!$L$4:$O$65,2,0)</f>
        <v>0</v>
      </c>
      <c r="G1765" s="707" t="s">
        <v>16083</v>
      </c>
      <c r="H1765" s="707" t="s">
        <v>16073</v>
      </c>
      <c r="I1765" s="707" t="s">
        <v>10899</v>
      </c>
      <c r="J1765" s="708">
        <v>358528</v>
      </c>
      <c r="K1765" s="708">
        <v>358528</v>
      </c>
      <c r="L1765" s="708">
        <v>19852821.699999999</v>
      </c>
      <c r="M1765" s="707" t="s">
        <v>16069</v>
      </c>
      <c r="N1765" s="707" t="s">
        <v>16070</v>
      </c>
      <c r="P1765" s="709">
        <f t="shared" si="22"/>
        <v>55.373141567743659</v>
      </c>
    </row>
    <row r="1766" spans="1:16">
      <c r="A1766" s="707">
        <v>2024</v>
      </c>
      <c r="B1766" s="707">
        <v>8</v>
      </c>
      <c r="D1766" s="707" t="s">
        <v>16176</v>
      </c>
      <c r="E1766" s="707" t="s">
        <v>99</v>
      </c>
      <c r="F1766" s="707" t="str">
        <f>VLOOKUP(E1766,'HS Code'!$L$4:$O$65,2,0)</f>
        <v>Petroleum</v>
      </c>
      <c r="G1766" s="707" t="s">
        <v>16075</v>
      </c>
      <c r="H1766" s="707" t="s">
        <v>16076</v>
      </c>
      <c r="I1766" s="707" t="s">
        <v>16077</v>
      </c>
      <c r="J1766" s="708">
        <v>25000</v>
      </c>
      <c r="K1766" s="708">
        <v>27575</v>
      </c>
      <c r="L1766" s="708">
        <v>4132632.04</v>
      </c>
      <c r="M1766" s="707" t="s">
        <v>16069</v>
      </c>
      <c r="N1766" s="707" t="s">
        <v>16070</v>
      </c>
      <c r="P1766" s="709">
        <f t="shared" si="22"/>
        <v>165.3052816</v>
      </c>
    </row>
    <row r="1767" spans="1:16">
      <c r="A1767" s="707">
        <v>2024</v>
      </c>
      <c r="B1767" s="707">
        <v>8</v>
      </c>
      <c r="D1767" s="707" t="s">
        <v>16112</v>
      </c>
      <c r="E1767" s="707" t="s">
        <v>101</v>
      </c>
      <c r="F1767" s="707" t="str">
        <f>VLOOKUP(E1767,'HS Code'!$L$4:$O$65,2,0)</f>
        <v>Petroleum</v>
      </c>
      <c r="G1767" s="707" t="s">
        <v>16078</v>
      </c>
      <c r="H1767" s="707" t="s">
        <v>16076</v>
      </c>
      <c r="I1767" s="707" t="s">
        <v>10899</v>
      </c>
      <c r="J1767" s="708">
        <v>600</v>
      </c>
      <c r="K1767" s="708">
        <v>600</v>
      </c>
      <c r="L1767" s="708">
        <v>376475.66</v>
      </c>
      <c r="M1767" s="707" t="s">
        <v>16069</v>
      </c>
      <c r="N1767" s="707" t="s">
        <v>16070</v>
      </c>
      <c r="P1767" s="709">
        <f t="shared" si="22"/>
        <v>627.45943333333332</v>
      </c>
    </row>
    <row r="1768" spans="1:16">
      <c r="A1768" s="707">
        <v>2024</v>
      </c>
      <c r="B1768" s="707">
        <v>8</v>
      </c>
      <c r="D1768" s="707" t="s">
        <v>16112</v>
      </c>
      <c r="E1768" s="707" t="s">
        <v>113</v>
      </c>
      <c r="F1768" s="707" t="str">
        <f>VLOOKUP(E1768,'HS Code'!$L$4:$O$65,2,0)</f>
        <v>Petroleum</v>
      </c>
      <c r="G1768" s="707" t="s">
        <v>16081</v>
      </c>
      <c r="H1768" s="707" t="s">
        <v>16076</v>
      </c>
      <c r="I1768" s="707" t="s">
        <v>16077</v>
      </c>
      <c r="J1768" s="708">
        <v>2008129</v>
      </c>
      <c r="K1768" s="708">
        <v>1712266</v>
      </c>
      <c r="L1768" s="708">
        <v>288528443</v>
      </c>
      <c r="M1768" s="707" t="s">
        <v>16069</v>
      </c>
      <c r="N1768" s="707" t="s">
        <v>16070</v>
      </c>
      <c r="P1768" s="709">
        <f t="shared" si="22"/>
        <v>143.68023319219034</v>
      </c>
    </row>
    <row r="1769" spans="1:16">
      <c r="A1769" s="707">
        <v>2024</v>
      </c>
      <c r="B1769" s="707">
        <v>8</v>
      </c>
      <c r="D1769" s="707" t="s">
        <v>16112</v>
      </c>
      <c r="E1769" s="707" t="s">
        <v>148</v>
      </c>
      <c r="F1769" s="707">
        <f>VLOOKUP(E1769,'HS Code'!$L$4:$O$65,2,0)</f>
        <v>0</v>
      </c>
      <c r="G1769" s="707" t="s">
        <v>16082</v>
      </c>
      <c r="H1769" s="707" t="s">
        <v>16073</v>
      </c>
      <c r="I1769" s="707" t="s">
        <v>10899</v>
      </c>
      <c r="J1769" s="708">
        <v>270</v>
      </c>
      <c r="K1769" s="708">
        <v>270</v>
      </c>
      <c r="L1769" s="708">
        <v>513141.22</v>
      </c>
      <c r="M1769" s="707" t="s">
        <v>16069</v>
      </c>
      <c r="N1769" s="707" t="s">
        <v>16070</v>
      </c>
      <c r="P1769" s="709">
        <f t="shared" si="22"/>
        <v>1900.5230370370368</v>
      </c>
    </row>
    <row r="1770" spans="1:16">
      <c r="A1770" s="707">
        <v>2024</v>
      </c>
      <c r="B1770" s="707">
        <v>8</v>
      </c>
      <c r="D1770" s="707" t="s">
        <v>16113</v>
      </c>
      <c r="E1770" s="707" t="s">
        <v>171</v>
      </c>
      <c r="F1770" s="707">
        <f>VLOOKUP(E1770,'HS Code'!$L$4:$O$65,2,0)</f>
        <v>0</v>
      </c>
      <c r="G1770" s="707" t="s">
        <v>16095</v>
      </c>
      <c r="H1770" s="707" t="s">
        <v>16073</v>
      </c>
      <c r="I1770" s="707" t="s">
        <v>10899</v>
      </c>
      <c r="J1770" s="708">
        <v>21840</v>
      </c>
      <c r="K1770" s="708">
        <v>21840</v>
      </c>
      <c r="L1770" s="708">
        <v>1655284.55</v>
      </c>
      <c r="M1770" s="707" t="s">
        <v>16069</v>
      </c>
      <c r="N1770" s="707" t="s">
        <v>16070</v>
      </c>
      <c r="P1770" s="709">
        <f t="shared" si="22"/>
        <v>75.791417124542122</v>
      </c>
    </row>
    <row r="1771" spans="1:16">
      <c r="A1771" s="707">
        <v>2024</v>
      </c>
      <c r="B1771" s="707">
        <v>8</v>
      </c>
      <c r="D1771" s="707" t="s">
        <v>16114</v>
      </c>
      <c r="E1771" s="707" t="s">
        <v>70</v>
      </c>
      <c r="F1771" s="707" t="str">
        <f>VLOOKUP(E1771,'HS Code'!$L$4:$O$65,2,0)</f>
        <v>Petroleum</v>
      </c>
      <c r="G1771" s="707" t="s">
        <v>16115</v>
      </c>
      <c r="H1771" s="707" t="s">
        <v>16116</v>
      </c>
      <c r="I1771" s="707" t="s">
        <v>16077</v>
      </c>
      <c r="J1771" s="708">
        <v>29600</v>
      </c>
      <c r="K1771" s="708">
        <v>21273</v>
      </c>
      <c r="L1771" s="708">
        <v>5772261.5</v>
      </c>
      <c r="M1771" s="707" t="s">
        <v>16069</v>
      </c>
      <c r="N1771" s="707" t="s">
        <v>16070</v>
      </c>
      <c r="P1771" s="709">
        <f t="shared" si="22"/>
        <v>195.00883445945945</v>
      </c>
    </row>
    <row r="1772" spans="1:16">
      <c r="A1772" s="707">
        <v>2024</v>
      </c>
      <c r="B1772" s="707">
        <v>8</v>
      </c>
      <c r="D1772" s="707" t="s">
        <v>16117</v>
      </c>
      <c r="E1772" s="707" t="s">
        <v>42</v>
      </c>
      <c r="F1772" s="707" t="str">
        <f>VLOOKUP(E1772,'HS Code'!$L$4:$O$65,2,0)</f>
        <v>Oils</v>
      </c>
      <c r="G1772" s="707" t="s">
        <v>16088</v>
      </c>
      <c r="H1772" s="707" t="s">
        <v>16073</v>
      </c>
      <c r="I1772" s="707" t="s">
        <v>10899</v>
      </c>
      <c r="J1772" s="708">
        <v>1700</v>
      </c>
      <c r="K1772" s="708">
        <v>1700</v>
      </c>
      <c r="L1772" s="708">
        <v>339748.78</v>
      </c>
      <c r="M1772" s="707" t="s">
        <v>16069</v>
      </c>
      <c r="N1772" s="707" t="s">
        <v>16070</v>
      </c>
      <c r="P1772" s="709">
        <f t="shared" si="22"/>
        <v>199.85222352941179</v>
      </c>
    </row>
    <row r="1773" spans="1:16">
      <c r="A1773" s="707">
        <v>2024</v>
      </c>
      <c r="B1773" s="707">
        <v>8</v>
      </c>
      <c r="D1773" s="707" t="s">
        <v>16117</v>
      </c>
      <c r="E1773" s="707" t="s">
        <v>48</v>
      </c>
      <c r="F1773" s="707" t="str">
        <f>VLOOKUP(E1773,'HS Code'!$L$4:$O$65,2,0)</f>
        <v>Oils</v>
      </c>
      <c r="G1773" s="707" t="s">
        <v>16089</v>
      </c>
      <c r="H1773" s="707" t="s">
        <v>16073</v>
      </c>
      <c r="I1773" s="707" t="s">
        <v>10899</v>
      </c>
      <c r="J1773" s="708">
        <v>850</v>
      </c>
      <c r="K1773" s="708">
        <v>850</v>
      </c>
      <c r="L1773" s="708">
        <v>187796.14</v>
      </c>
      <c r="M1773" s="707" t="s">
        <v>16069</v>
      </c>
      <c r="N1773" s="707" t="s">
        <v>16070</v>
      </c>
      <c r="P1773" s="709">
        <f t="shared" si="22"/>
        <v>220.93663529411765</v>
      </c>
    </row>
    <row r="1774" spans="1:16">
      <c r="A1774" s="707">
        <v>2024</v>
      </c>
      <c r="B1774" s="707">
        <v>8</v>
      </c>
      <c r="D1774" s="707" t="s">
        <v>16117</v>
      </c>
      <c r="E1774" s="707" t="s">
        <v>68</v>
      </c>
      <c r="F1774" s="707" t="str">
        <f>VLOOKUP(E1774,'HS Code'!$L$4:$O$65,2,0)</f>
        <v>Petroleum</v>
      </c>
      <c r="G1774" s="707" t="s">
        <v>16130</v>
      </c>
      <c r="H1774" s="707" t="s">
        <v>16116</v>
      </c>
      <c r="I1774" s="707" t="s">
        <v>16077</v>
      </c>
      <c r="J1774" s="708">
        <v>1500</v>
      </c>
      <c r="K1774" s="708">
        <v>1500</v>
      </c>
      <c r="L1774" s="708">
        <v>335621.81</v>
      </c>
      <c r="M1774" s="707" t="s">
        <v>16069</v>
      </c>
      <c r="N1774" s="707" t="s">
        <v>16070</v>
      </c>
      <c r="P1774" s="709">
        <f t="shared" si="22"/>
        <v>223.74787333333333</v>
      </c>
    </row>
    <row r="1775" spans="1:16">
      <c r="A1775" s="707">
        <v>2024</v>
      </c>
      <c r="B1775" s="707">
        <v>8</v>
      </c>
      <c r="D1775" s="707" t="s">
        <v>16147</v>
      </c>
      <c r="E1775" s="707" t="s">
        <v>99</v>
      </c>
      <c r="F1775" s="707" t="str">
        <f>VLOOKUP(E1775,'HS Code'!$L$4:$O$65,2,0)</f>
        <v>Petroleum</v>
      </c>
      <c r="G1775" s="707" t="s">
        <v>16075</v>
      </c>
      <c r="H1775" s="707" t="s">
        <v>16076</v>
      </c>
      <c r="I1775" s="707" t="s">
        <v>16077</v>
      </c>
      <c r="J1775" s="708">
        <v>10</v>
      </c>
      <c r="K1775" s="708">
        <v>10</v>
      </c>
      <c r="L1775" s="708">
        <v>67.209999999999994</v>
      </c>
      <c r="M1775" s="707" t="s">
        <v>16069</v>
      </c>
      <c r="N1775" s="707" t="s">
        <v>16070</v>
      </c>
      <c r="P1775" s="709">
        <f t="shared" si="22"/>
        <v>6.7209999999999992</v>
      </c>
    </row>
    <row r="1776" spans="1:16">
      <c r="A1776" s="707">
        <v>2024</v>
      </c>
      <c r="B1776" s="707">
        <v>8</v>
      </c>
      <c r="D1776" s="707" t="s">
        <v>16118</v>
      </c>
      <c r="E1776" s="707" t="s">
        <v>99</v>
      </c>
      <c r="F1776" s="707" t="str">
        <f>VLOOKUP(E1776,'HS Code'!$L$4:$O$65,2,0)</f>
        <v>Petroleum</v>
      </c>
      <c r="G1776" s="707" t="s">
        <v>16075</v>
      </c>
      <c r="H1776" s="707" t="s">
        <v>16076</v>
      </c>
      <c r="I1776" s="707" t="s">
        <v>16077</v>
      </c>
      <c r="J1776" s="708">
        <v>304</v>
      </c>
      <c r="K1776" s="708">
        <v>304</v>
      </c>
      <c r="L1776" s="708">
        <v>241831.85</v>
      </c>
      <c r="M1776" s="707" t="s">
        <v>16069</v>
      </c>
      <c r="N1776" s="707" t="s">
        <v>16070</v>
      </c>
      <c r="P1776" s="709">
        <f t="shared" si="22"/>
        <v>795.49950657894738</v>
      </c>
    </row>
    <row r="1777" spans="1:16">
      <c r="A1777" s="707">
        <v>2024</v>
      </c>
      <c r="B1777" s="707">
        <v>8</v>
      </c>
      <c r="D1777" s="707" t="s">
        <v>16118</v>
      </c>
      <c r="E1777" s="707" t="s">
        <v>101</v>
      </c>
      <c r="F1777" s="707" t="str">
        <f>VLOOKUP(E1777,'HS Code'!$L$4:$O$65,2,0)</f>
        <v>Petroleum</v>
      </c>
      <c r="G1777" s="707" t="s">
        <v>16078</v>
      </c>
      <c r="H1777" s="707" t="s">
        <v>16076</v>
      </c>
      <c r="I1777" s="707" t="s">
        <v>10899</v>
      </c>
      <c r="J1777" s="708">
        <v>2602</v>
      </c>
      <c r="K1777" s="708">
        <v>2602</v>
      </c>
      <c r="L1777" s="708">
        <v>1807989.18</v>
      </c>
      <c r="M1777" s="707" t="s">
        <v>16069</v>
      </c>
      <c r="N1777" s="707" t="s">
        <v>16070</v>
      </c>
      <c r="P1777" s="709">
        <f t="shared" si="22"/>
        <v>694.84595695618748</v>
      </c>
    </row>
    <row r="1778" spans="1:16">
      <c r="A1778" s="707">
        <v>2024</v>
      </c>
      <c r="B1778" s="707">
        <v>8</v>
      </c>
      <c r="D1778" s="707" t="s">
        <v>16136</v>
      </c>
      <c r="E1778" s="707" t="s">
        <v>113</v>
      </c>
      <c r="F1778" s="707" t="str">
        <f>VLOOKUP(E1778,'HS Code'!$L$4:$O$65,2,0)</f>
        <v>Petroleum</v>
      </c>
      <c r="G1778" s="707" t="s">
        <v>16081</v>
      </c>
      <c r="H1778" s="707" t="s">
        <v>16076</v>
      </c>
      <c r="I1778" s="707" t="s">
        <v>16077</v>
      </c>
      <c r="J1778" s="708">
        <v>19980</v>
      </c>
      <c r="K1778" s="708">
        <v>19980</v>
      </c>
      <c r="L1778" s="708">
        <v>3152318.13</v>
      </c>
      <c r="M1778" s="707" t="s">
        <v>16069</v>
      </c>
      <c r="N1778" s="707" t="s">
        <v>16070</v>
      </c>
      <c r="P1778" s="709">
        <f t="shared" si="22"/>
        <v>157.77368018018018</v>
      </c>
    </row>
    <row r="1779" spans="1:16">
      <c r="A1779" s="707">
        <v>2024</v>
      </c>
      <c r="B1779" s="707">
        <v>8</v>
      </c>
      <c r="D1779" s="707" t="s">
        <v>16119</v>
      </c>
      <c r="E1779" s="707" t="s">
        <v>54</v>
      </c>
      <c r="F1779" s="707" t="str">
        <f>VLOOKUP(E1779,'HS Code'!$L$4:$O$65,2,0)</f>
        <v>Oils</v>
      </c>
      <c r="G1779" s="707" t="s">
        <v>16109</v>
      </c>
      <c r="H1779" s="707" t="s">
        <v>16073</v>
      </c>
      <c r="I1779" s="707" t="s">
        <v>10899</v>
      </c>
      <c r="J1779" s="708">
        <v>4598</v>
      </c>
      <c r="K1779" s="708">
        <v>4598</v>
      </c>
      <c r="L1779" s="708">
        <v>2640495.35</v>
      </c>
      <c r="M1779" s="707" t="s">
        <v>16069</v>
      </c>
      <c r="N1779" s="707" t="s">
        <v>16070</v>
      </c>
      <c r="P1779" s="709">
        <f t="shared" si="22"/>
        <v>574.27041104828186</v>
      </c>
    </row>
    <row r="1780" spans="1:16">
      <c r="A1780" s="707">
        <v>2024</v>
      </c>
      <c r="B1780" s="707">
        <v>8</v>
      </c>
      <c r="D1780" s="707" t="s">
        <v>16119</v>
      </c>
      <c r="E1780" s="707" t="s">
        <v>76</v>
      </c>
      <c r="F1780" s="707" t="str">
        <f>VLOOKUP(E1780,'HS Code'!$L$4:$O$65,2,0)</f>
        <v>Petroleum</v>
      </c>
      <c r="G1780" s="707" t="s">
        <v>16099</v>
      </c>
      <c r="H1780" s="707" t="s">
        <v>16076</v>
      </c>
      <c r="I1780" s="707" t="s">
        <v>16077</v>
      </c>
      <c r="J1780" s="708">
        <v>33000</v>
      </c>
      <c r="K1780" s="708">
        <v>23600</v>
      </c>
      <c r="L1780" s="708">
        <v>4834895.91</v>
      </c>
      <c r="M1780" s="707" t="s">
        <v>16069</v>
      </c>
      <c r="N1780" s="707" t="s">
        <v>16070</v>
      </c>
      <c r="P1780" s="709">
        <f t="shared" si="22"/>
        <v>146.51199727272729</v>
      </c>
    </row>
    <row r="1781" spans="1:16">
      <c r="A1781" s="707">
        <v>2024</v>
      </c>
      <c r="B1781" s="707">
        <v>8</v>
      </c>
      <c r="D1781" s="707" t="s">
        <v>16119</v>
      </c>
      <c r="E1781" s="707" t="s">
        <v>113</v>
      </c>
      <c r="F1781" s="707" t="str">
        <f>VLOOKUP(E1781,'HS Code'!$L$4:$O$65,2,0)</f>
        <v>Petroleum</v>
      </c>
      <c r="G1781" s="707" t="s">
        <v>16081</v>
      </c>
      <c r="H1781" s="707" t="s">
        <v>16076</v>
      </c>
      <c r="I1781" s="707" t="s">
        <v>16077</v>
      </c>
      <c r="J1781" s="708">
        <v>0.04</v>
      </c>
      <c r="K1781" s="708">
        <v>0.04</v>
      </c>
      <c r="L1781" s="708">
        <v>8216.74</v>
      </c>
      <c r="M1781" s="707" t="s">
        <v>16069</v>
      </c>
      <c r="N1781" s="707" t="s">
        <v>16070</v>
      </c>
      <c r="P1781" s="709">
        <f t="shared" si="22"/>
        <v>205418.5</v>
      </c>
    </row>
    <row r="1782" spans="1:16">
      <c r="A1782" s="707">
        <v>2024</v>
      </c>
      <c r="B1782" s="707">
        <v>8</v>
      </c>
      <c r="D1782" s="707" t="s">
        <v>16119</v>
      </c>
      <c r="E1782" s="707" t="s">
        <v>145</v>
      </c>
      <c r="F1782" s="707">
        <f>VLOOKUP(E1782,'HS Code'!$L$4:$O$65,2,0)</f>
        <v>0</v>
      </c>
      <c r="G1782" s="707" t="s">
        <v>16094</v>
      </c>
      <c r="H1782" s="707" t="s">
        <v>16073</v>
      </c>
      <c r="I1782" s="707" t="s">
        <v>10899</v>
      </c>
      <c r="J1782" s="708">
        <v>54000</v>
      </c>
      <c r="K1782" s="708">
        <v>54000</v>
      </c>
      <c r="L1782" s="708">
        <v>10030967.800000001</v>
      </c>
      <c r="M1782" s="707" t="s">
        <v>16069</v>
      </c>
      <c r="N1782" s="707" t="s">
        <v>16070</v>
      </c>
      <c r="P1782" s="709">
        <f t="shared" si="22"/>
        <v>185.75866296296297</v>
      </c>
    </row>
    <row r="1783" spans="1:16">
      <c r="A1783" s="707">
        <v>2024</v>
      </c>
      <c r="B1783" s="707">
        <v>8</v>
      </c>
      <c r="D1783" s="707" t="s">
        <v>16119</v>
      </c>
      <c r="E1783" s="707" t="s">
        <v>148</v>
      </c>
      <c r="F1783" s="707">
        <f>VLOOKUP(E1783,'HS Code'!$L$4:$O$65,2,0)</f>
        <v>0</v>
      </c>
      <c r="G1783" s="707" t="s">
        <v>16082</v>
      </c>
      <c r="H1783" s="707" t="s">
        <v>16073</v>
      </c>
      <c r="I1783" s="707" t="s">
        <v>10899</v>
      </c>
      <c r="J1783" s="708">
        <v>43080</v>
      </c>
      <c r="K1783" s="708">
        <v>43080</v>
      </c>
      <c r="L1783" s="708">
        <v>10715793.57</v>
      </c>
      <c r="M1783" s="707" t="s">
        <v>16069</v>
      </c>
      <c r="N1783" s="707" t="s">
        <v>16070</v>
      </c>
      <c r="P1783" s="709">
        <f t="shared" si="22"/>
        <v>248.74172632311979</v>
      </c>
    </row>
    <row r="1784" spans="1:16">
      <c r="A1784" s="707">
        <v>2024</v>
      </c>
      <c r="B1784" s="707">
        <v>8</v>
      </c>
      <c r="D1784" s="707" t="s">
        <v>16120</v>
      </c>
      <c r="E1784" s="707" t="s">
        <v>80</v>
      </c>
      <c r="F1784" s="707" t="str">
        <f>VLOOKUP(E1784,'HS Code'!$L$4:$O$65,2,0)</f>
        <v>Petroleum</v>
      </c>
      <c r="G1784" s="707" t="s">
        <v>16090</v>
      </c>
      <c r="H1784" s="707" t="s">
        <v>16076</v>
      </c>
      <c r="I1784" s="707" t="s">
        <v>16077</v>
      </c>
      <c r="J1784" s="708">
        <v>528</v>
      </c>
      <c r="K1784" s="708">
        <v>154.94</v>
      </c>
      <c r="L1784" s="708">
        <v>88754.91</v>
      </c>
      <c r="M1784" s="707" t="s">
        <v>16069</v>
      </c>
      <c r="N1784" s="707" t="s">
        <v>16070</v>
      </c>
      <c r="P1784" s="709">
        <f t="shared" si="22"/>
        <v>168.09642045454547</v>
      </c>
    </row>
    <row r="1785" spans="1:16">
      <c r="A1785" s="707">
        <v>2024</v>
      </c>
      <c r="B1785" s="707">
        <v>8</v>
      </c>
      <c r="D1785" s="707" t="s">
        <v>16186</v>
      </c>
      <c r="E1785" s="707" t="s">
        <v>42</v>
      </c>
      <c r="F1785" s="707" t="str">
        <f>VLOOKUP(E1785,'HS Code'!$L$4:$O$65,2,0)</f>
        <v>Oils</v>
      </c>
      <c r="G1785" s="707" t="s">
        <v>16088</v>
      </c>
      <c r="H1785" s="707" t="s">
        <v>16073</v>
      </c>
      <c r="I1785" s="707" t="s">
        <v>10899</v>
      </c>
      <c r="J1785" s="708">
        <v>74324.3</v>
      </c>
      <c r="K1785" s="708">
        <v>74324.3</v>
      </c>
      <c r="L1785" s="708">
        <v>12172211.140000001</v>
      </c>
      <c r="M1785" s="707" t="s">
        <v>16069</v>
      </c>
      <c r="N1785" s="707" t="s">
        <v>16070</v>
      </c>
      <c r="P1785" s="709">
        <f t="shared" si="22"/>
        <v>163.77162166343982</v>
      </c>
    </row>
    <row r="1786" spans="1:16">
      <c r="A1786" s="707">
        <v>2024</v>
      </c>
      <c r="B1786" s="707">
        <v>8</v>
      </c>
      <c r="D1786" s="707" t="s">
        <v>16186</v>
      </c>
      <c r="E1786" s="707" t="s">
        <v>99</v>
      </c>
      <c r="F1786" s="707" t="str">
        <f>VLOOKUP(E1786,'HS Code'!$L$4:$O$65,2,0)</f>
        <v>Petroleum</v>
      </c>
      <c r="G1786" s="707" t="s">
        <v>16075</v>
      </c>
      <c r="H1786" s="707" t="s">
        <v>16076</v>
      </c>
      <c r="I1786" s="707" t="s">
        <v>16077</v>
      </c>
      <c r="J1786" s="708">
        <v>40.200000000000003</v>
      </c>
      <c r="K1786" s="708">
        <v>40.200000000000003</v>
      </c>
      <c r="L1786" s="708">
        <v>237697.3</v>
      </c>
      <c r="M1786" s="707" t="s">
        <v>16069</v>
      </c>
      <c r="N1786" s="707" t="s">
        <v>16070</v>
      </c>
      <c r="P1786" s="709">
        <f t="shared" si="22"/>
        <v>5912.8681592039793</v>
      </c>
    </row>
    <row r="1787" spans="1:16">
      <c r="A1787" s="707">
        <v>2024</v>
      </c>
      <c r="B1787" s="707">
        <v>8</v>
      </c>
      <c r="D1787" s="707" t="s">
        <v>16121</v>
      </c>
      <c r="E1787" s="707" t="s">
        <v>22</v>
      </c>
      <c r="F1787" s="707" t="str">
        <f>VLOOKUP(E1787,'HS Code'!$L$4:$O$65,2,0)</f>
        <v>Coal and Coke</v>
      </c>
      <c r="G1787" s="707" t="s">
        <v>16125</v>
      </c>
      <c r="H1787" s="707" t="s">
        <v>16126</v>
      </c>
      <c r="I1787" s="707" t="s">
        <v>10899</v>
      </c>
      <c r="J1787" s="708">
        <v>62000</v>
      </c>
      <c r="K1787" s="708">
        <v>62000</v>
      </c>
      <c r="L1787" s="708">
        <v>384658.74</v>
      </c>
      <c r="M1787" s="707" t="s">
        <v>16069</v>
      </c>
      <c r="N1787" s="707" t="s">
        <v>16070</v>
      </c>
      <c r="P1787" s="709">
        <f t="shared" si="22"/>
        <v>6.2041732258064517</v>
      </c>
    </row>
    <row r="1788" spans="1:16">
      <c r="A1788" s="707">
        <v>2024</v>
      </c>
      <c r="B1788" s="707">
        <v>8</v>
      </c>
      <c r="D1788" s="707" t="s">
        <v>16121</v>
      </c>
      <c r="E1788" s="707" t="s">
        <v>130</v>
      </c>
      <c r="F1788" s="707">
        <f>VLOOKUP(E1788,'HS Code'!$L$4:$O$65,2,0)</f>
        <v>0</v>
      </c>
      <c r="G1788" s="707" t="s">
        <v>16093</v>
      </c>
      <c r="H1788" s="707" t="s">
        <v>16076</v>
      </c>
      <c r="I1788" s="707" t="s">
        <v>10899</v>
      </c>
      <c r="J1788" s="708">
        <v>220000</v>
      </c>
      <c r="K1788" s="708">
        <v>220000</v>
      </c>
      <c r="L1788" s="708">
        <v>22744470.510000002</v>
      </c>
      <c r="M1788" s="707" t="s">
        <v>16069</v>
      </c>
      <c r="N1788" s="707" t="s">
        <v>16070</v>
      </c>
      <c r="P1788" s="709">
        <f t="shared" si="22"/>
        <v>103.38395686363637</v>
      </c>
    </row>
    <row r="1789" spans="1:16">
      <c r="A1789" s="707">
        <v>2024</v>
      </c>
      <c r="B1789" s="707">
        <v>8</v>
      </c>
      <c r="D1789" s="707" t="s">
        <v>16129</v>
      </c>
      <c r="E1789" s="707" t="s">
        <v>99</v>
      </c>
      <c r="F1789" s="707" t="str">
        <f>VLOOKUP(E1789,'HS Code'!$L$4:$O$65,2,0)</f>
        <v>Petroleum</v>
      </c>
      <c r="G1789" s="707" t="s">
        <v>16075</v>
      </c>
      <c r="H1789" s="707" t="s">
        <v>16076</v>
      </c>
      <c r="I1789" s="707" t="s">
        <v>16077</v>
      </c>
      <c r="J1789" s="708">
        <v>26680</v>
      </c>
      <c r="K1789" s="708">
        <v>26680</v>
      </c>
      <c r="L1789" s="708">
        <v>5853337.2199999997</v>
      </c>
      <c r="M1789" s="707" t="s">
        <v>16069</v>
      </c>
      <c r="N1789" s="707" t="s">
        <v>16070</v>
      </c>
      <c r="P1789" s="709">
        <f t="shared" si="22"/>
        <v>219.39045052473762</v>
      </c>
    </row>
    <row r="1790" spans="1:16">
      <c r="A1790" s="707">
        <v>2024</v>
      </c>
      <c r="B1790" s="707">
        <v>8</v>
      </c>
      <c r="D1790" s="707" t="s">
        <v>16122</v>
      </c>
      <c r="E1790" s="707" t="s">
        <v>80</v>
      </c>
      <c r="F1790" s="707" t="str">
        <f>VLOOKUP(E1790,'HS Code'!$L$4:$O$65,2,0)</f>
        <v>Petroleum</v>
      </c>
      <c r="G1790" s="707" t="s">
        <v>16090</v>
      </c>
      <c r="H1790" s="707" t="s">
        <v>16076</v>
      </c>
      <c r="I1790" s="707" t="s">
        <v>16077</v>
      </c>
      <c r="J1790" s="708">
        <v>36.549999999999997</v>
      </c>
      <c r="K1790" s="708">
        <v>36.549999999999997</v>
      </c>
      <c r="L1790" s="708">
        <v>414490.22</v>
      </c>
      <c r="M1790" s="707" t="s">
        <v>16069</v>
      </c>
      <c r="N1790" s="707" t="s">
        <v>16070</v>
      </c>
      <c r="P1790" s="709">
        <f t="shared" si="22"/>
        <v>11340.361696306431</v>
      </c>
    </row>
    <row r="1791" spans="1:16">
      <c r="A1791" s="707">
        <v>2024</v>
      </c>
      <c r="B1791" s="707">
        <v>8</v>
      </c>
      <c r="D1791" s="707" t="s">
        <v>16122</v>
      </c>
      <c r="E1791" s="707" t="s">
        <v>99</v>
      </c>
      <c r="F1791" s="707" t="str">
        <f>VLOOKUP(E1791,'HS Code'!$L$4:$O$65,2,0)</f>
        <v>Petroleum</v>
      </c>
      <c r="G1791" s="707" t="s">
        <v>16075</v>
      </c>
      <c r="H1791" s="707" t="s">
        <v>16076</v>
      </c>
      <c r="I1791" s="707" t="s">
        <v>16077</v>
      </c>
      <c r="J1791" s="708">
        <v>5725</v>
      </c>
      <c r="K1791" s="708">
        <v>5721.9</v>
      </c>
      <c r="L1791" s="708">
        <v>4875111.82</v>
      </c>
      <c r="M1791" s="707" t="s">
        <v>16069</v>
      </c>
      <c r="N1791" s="707" t="s">
        <v>16070</v>
      </c>
      <c r="P1791" s="709">
        <f t="shared" si="22"/>
        <v>851.54791615720524</v>
      </c>
    </row>
    <row r="1792" spans="1:16">
      <c r="A1792" s="707">
        <v>2024</v>
      </c>
      <c r="B1792" s="707">
        <v>8</v>
      </c>
      <c r="D1792" s="707" t="s">
        <v>16122</v>
      </c>
      <c r="E1792" s="707" t="s">
        <v>101</v>
      </c>
      <c r="F1792" s="707" t="str">
        <f>VLOOKUP(E1792,'HS Code'!$L$4:$O$65,2,0)</f>
        <v>Petroleum</v>
      </c>
      <c r="G1792" s="707" t="s">
        <v>16078</v>
      </c>
      <c r="H1792" s="707" t="s">
        <v>16076</v>
      </c>
      <c r="I1792" s="707" t="s">
        <v>10899</v>
      </c>
      <c r="J1792" s="708">
        <v>10.5</v>
      </c>
      <c r="K1792" s="708">
        <v>10.5</v>
      </c>
      <c r="L1792" s="708">
        <v>79728.070000000007</v>
      </c>
      <c r="M1792" s="707" t="s">
        <v>16069</v>
      </c>
      <c r="N1792" s="707" t="s">
        <v>16070</v>
      </c>
      <c r="P1792" s="709">
        <f t="shared" si="22"/>
        <v>7593.1495238095249</v>
      </c>
    </row>
    <row r="1793" spans="1:16">
      <c r="A1793" s="707">
        <v>2024</v>
      </c>
      <c r="B1793" s="707">
        <v>8</v>
      </c>
      <c r="D1793" s="707" t="s">
        <v>16122</v>
      </c>
      <c r="E1793" s="707" t="s">
        <v>113</v>
      </c>
      <c r="F1793" s="707" t="str">
        <f>VLOOKUP(E1793,'HS Code'!$L$4:$O$65,2,0)</f>
        <v>Petroleum</v>
      </c>
      <c r="G1793" s="707" t="s">
        <v>16081</v>
      </c>
      <c r="H1793" s="707" t="s">
        <v>16076</v>
      </c>
      <c r="I1793" s="707" t="s">
        <v>16077</v>
      </c>
      <c r="J1793" s="708">
        <v>0.15</v>
      </c>
      <c r="K1793" s="708">
        <v>0.15</v>
      </c>
      <c r="L1793" s="708">
        <v>1409.13</v>
      </c>
      <c r="M1793" s="707" t="s">
        <v>16069</v>
      </c>
      <c r="N1793" s="707" t="s">
        <v>16070</v>
      </c>
      <c r="P1793" s="709">
        <f t="shared" si="22"/>
        <v>9394.2000000000007</v>
      </c>
    </row>
    <row r="1794" spans="1:16">
      <c r="A1794" s="707">
        <v>2024</v>
      </c>
      <c r="B1794" s="707">
        <v>8</v>
      </c>
      <c r="D1794" s="707" t="s">
        <v>16122</v>
      </c>
      <c r="E1794" s="707" t="s">
        <v>130</v>
      </c>
      <c r="F1794" s="707">
        <f>VLOOKUP(E1794,'HS Code'!$L$4:$O$65,2,0)</f>
        <v>0</v>
      </c>
      <c r="G1794" s="707" t="s">
        <v>16093</v>
      </c>
      <c r="H1794" s="707" t="s">
        <v>16076</v>
      </c>
      <c r="I1794" s="707" t="s">
        <v>10899</v>
      </c>
      <c r="J1794" s="708">
        <v>5698000</v>
      </c>
      <c r="K1794" s="708">
        <v>5698000</v>
      </c>
      <c r="L1794" s="708">
        <v>543477820.25</v>
      </c>
      <c r="M1794" s="707" t="s">
        <v>16069</v>
      </c>
      <c r="N1794" s="707" t="s">
        <v>16070</v>
      </c>
      <c r="P1794" s="709">
        <f t="shared" si="22"/>
        <v>95.380452834327841</v>
      </c>
    </row>
    <row r="1795" spans="1:16">
      <c r="A1795" s="707">
        <v>2024</v>
      </c>
      <c r="B1795" s="707">
        <v>8</v>
      </c>
      <c r="D1795" s="707" t="s">
        <v>16124</v>
      </c>
      <c r="E1795" s="707" t="s">
        <v>78</v>
      </c>
      <c r="F1795" s="707" t="str">
        <f>VLOOKUP(E1795,'HS Code'!$L$4:$O$65,2,0)</f>
        <v>Petroleum</v>
      </c>
      <c r="G1795" s="707" t="s">
        <v>16128</v>
      </c>
      <c r="H1795" s="707" t="s">
        <v>16076</v>
      </c>
      <c r="I1795" s="707" t="s">
        <v>16077</v>
      </c>
      <c r="J1795" s="708">
        <v>10</v>
      </c>
      <c r="K1795" s="708">
        <v>10</v>
      </c>
      <c r="L1795" s="708">
        <v>2494.17</v>
      </c>
      <c r="M1795" s="707" t="s">
        <v>16069</v>
      </c>
      <c r="N1795" s="707" t="s">
        <v>16070</v>
      </c>
      <c r="P1795" s="709">
        <f t="shared" si="22"/>
        <v>249.417</v>
      </c>
    </row>
    <row r="1796" spans="1:16">
      <c r="A1796" s="707">
        <v>2024</v>
      </c>
      <c r="B1796" s="707">
        <v>8</v>
      </c>
      <c r="D1796" s="707" t="s">
        <v>16124</v>
      </c>
      <c r="E1796" s="707" t="s">
        <v>99</v>
      </c>
      <c r="F1796" s="707" t="str">
        <f>VLOOKUP(E1796,'HS Code'!$L$4:$O$65,2,0)</f>
        <v>Petroleum</v>
      </c>
      <c r="G1796" s="707" t="s">
        <v>16075</v>
      </c>
      <c r="H1796" s="707" t="s">
        <v>16076</v>
      </c>
      <c r="I1796" s="707" t="s">
        <v>16077</v>
      </c>
      <c r="J1796" s="708">
        <v>4037.52</v>
      </c>
      <c r="K1796" s="708">
        <v>4037.52</v>
      </c>
      <c r="L1796" s="708">
        <v>2670823.13</v>
      </c>
      <c r="M1796" s="707" t="s">
        <v>16069</v>
      </c>
      <c r="N1796" s="707" t="s">
        <v>16070</v>
      </c>
      <c r="P1796" s="709">
        <f t="shared" si="22"/>
        <v>661.50090402028968</v>
      </c>
    </row>
    <row r="1797" spans="1:16">
      <c r="A1797" s="707">
        <v>2024</v>
      </c>
      <c r="B1797" s="707">
        <v>8</v>
      </c>
      <c r="D1797" s="707" t="s">
        <v>16124</v>
      </c>
      <c r="E1797" s="707" t="s">
        <v>109</v>
      </c>
      <c r="F1797" s="707" t="str">
        <f>VLOOKUP(E1797,'HS Code'!$L$4:$O$65,2,0)</f>
        <v>Petroleum</v>
      </c>
      <c r="G1797" s="707" t="s">
        <v>16079</v>
      </c>
      <c r="H1797" s="707" t="s">
        <v>16076</v>
      </c>
      <c r="I1797" s="707" t="s">
        <v>16077</v>
      </c>
      <c r="J1797" s="708">
        <v>4604.54</v>
      </c>
      <c r="K1797" s="708">
        <v>4604.54</v>
      </c>
      <c r="L1797" s="708">
        <v>1609147.73</v>
      </c>
      <c r="M1797" s="707" t="s">
        <v>16069</v>
      </c>
      <c r="N1797" s="707" t="s">
        <v>16070</v>
      </c>
      <c r="P1797" s="709">
        <f t="shared" si="22"/>
        <v>349.46981240254183</v>
      </c>
    </row>
    <row r="1798" spans="1:16">
      <c r="A1798" s="707">
        <v>2024</v>
      </c>
      <c r="B1798" s="707">
        <v>8</v>
      </c>
      <c r="D1798" s="707" t="s">
        <v>16124</v>
      </c>
      <c r="E1798" s="707" t="s">
        <v>113</v>
      </c>
      <c r="F1798" s="707" t="str">
        <f>VLOOKUP(E1798,'HS Code'!$L$4:$O$65,2,0)</f>
        <v>Petroleum</v>
      </c>
      <c r="G1798" s="707" t="s">
        <v>16081</v>
      </c>
      <c r="H1798" s="707" t="s">
        <v>16076</v>
      </c>
      <c r="I1798" s="707" t="s">
        <v>16077</v>
      </c>
      <c r="J1798" s="708">
        <v>184</v>
      </c>
      <c r="K1798" s="708">
        <v>184</v>
      </c>
      <c r="L1798" s="708">
        <v>54338.69</v>
      </c>
      <c r="M1798" s="707" t="s">
        <v>16069</v>
      </c>
      <c r="N1798" s="707" t="s">
        <v>16070</v>
      </c>
      <c r="P1798" s="709">
        <f t="shared" si="22"/>
        <v>295.31896739130434</v>
      </c>
    </row>
    <row r="1799" spans="1:16">
      <c r="A1799" s="707">
        <v>2024</v>
      </c>
      <c r="B1799" s="707">
        <v>8</v>
      </c>
      <c r="D1799" s="707" t="s">
        <v>16124</v>
      </c>
      <c r="E1799" s="707" t="s">
        <v>148</v>
      </c>
      <c r="F1799" s="707">
        <f>VLOOKUP(E1799,'HS Code'!$L$4:$O$65,2,0)</f>
        <v>0</v>
      </c>
      <c r="G1799" s="707" t="s">
        <v>16082</v>
      </c>
      <c r="H1799" s="707" t="s">
        <v>16073</v>
      </c>
      <c r="I1799" s="707" t="s">
        <v>10899</v>
      </c>
      <c r="J1799" s="708">
        <v>231</v>
      </c>
      <c r="K1799" s="708">
        <v>231</v>
      </c>
      <c r="L1799" s="708">
        <v>8887.1299999999992</v>
      </c>
      <c r="M1799" s="707" t="s">
        <v>16069</v>
      </c>
      <c r="N1799" s="707" t="s">
        <v>16070</v>
      </c>
      <c r="P1799" s="709">
        <f t="shared" si="22"/>
        <v>38.472424242424239</v>
      </c>
    </row>
    <row r="1800" spans="1:16">
      <c r="A1800" s="707">
        <v>2024</v>
      </c>
      <c r="B1800" s="707">
        <v>8</v>
      </c>
      <c r="D1800" s="707" t="s">
        <v>16124</v>
      </c>
      <c r="E1800" s="707" t="s">
        <v>171</v>
      </c>
      <c r="F1800" s="707">
        <f>VLOOKUP(E1800,'HS Code'!$L$4:$O$65,2,0)</f>
        <v>0</v>
      </c>
      <c r="G1800" s="707" t="s">
        <v>16095</v>
      </c>
      <c r="H1800" s="707" t="s">
        <v>16073</v>
      </c>
      <c r="I1800" s="707" t="s">
        <v>10899</v>
      </c>
      <c r="J1800" s="708">
        <v>102</v>
      </c>
      <c r="K1800" s="708">
        <v>102</v>
      </c>
      <c r="L1800" s="708">
        <v>28378.9</v>
      </c>
      <c r="M1800" s="707" t="s">
        <v>16069</v>
      </c>
      <c r="N1800" s="707" t="s">
        <v>16070</v>
      </c>
      <c r="P1800" s="709">
        <f t="shared" si="22"/>
        <v>278.22450980392159</v>
      </c>
    </row>
    <row r="1801" spans="1:16">
      <c r="A1801" s="707">
        <v>2024</v>
      </c>
      <c r="B1801" s="707">
        <v>8</v>
      </c>
      <c r="D1801" s="707" t="s">
        <v>16121</v>
      </c>
      <c r="E1801" s="707" t="s">
        <v>19</v>
      </c>
      <c r="F1801" s="707" t="str">
        <f>VLOOKUP(E1801,'HS Code'!$L$4:$O$65,2,0)</f>
        <v>Coal and Coke</v>
      </c>
      <c r="G1801" s="707" t="s">
        <v>16187</v>
      </c>
      <c r="H1801" s="707" t="s">
        <v>16126</v>
      </c>
      <c r="I1801" s="707" t="s">
        <v>10899</v>
      </c>
      <c r="J1801" s="708">
        <v>1054740</v>
      </c>
      <c r="K1801" s="708">
        <v>1054740</v>
      </c>
      <c r="L1801" s="708">
        <v>6158609.0899999999</v>
      </c>
      <c r="M1801" s="707" t="s">
        <v>16069</v>
      </c>
      <c r="N1801" s="707" t="s">
        <v>16070</v>
      </c>
      <c r="P1801" s="709">
        <f t="shared" si="22"/>
        <v>5.8389831522460511</v>
      </c>
    </row>
    <row r="1802" spans="1:16">
      <c r="A1802" s="707">
        <v>2024</v>
      </c>
      <c r="B1802" s="707">
        <v>8</v>
      </c>
      <c r="D1802" s="707" t="s">
        <v>16121</v>
      </c>
      <c r="E1802" s="707" t="s">
        <v>22</v>
      </c>
      <c r="F1802" s="707" t="str">
        <f>VLOOKUP(E1802,'HS Code'!$L$4:$O$65,2,0)</f>
        <v>Coal and Coke</v>
      </c>
      <c r="G1802" s="707" t="s">
        <v>16125</v>
      </c>
      <c r="H1802" s="707" t="s">
        <v>16126</v>
      </c>
      <c r="I1802" s="707" t="s">
        <v>10899</v>
      </c>
      <c r="J1802" s="708">
        <v>61884860</v>
      </c>
      <c r="K1802" s="708">
        <v>61884860</v>
      </c>
      <c r="L1802" s="708">
        <v>369334159.830001</v>
      </c>
      <c r="M1802" s="707" t="s">
        <v>16069</v>
      </c>
      <c r="N1802" s="707" t="s">
        <v>16070</v>
      </c>
      <c r="P1802" s="709">
        <f t="shared" si="22"/>
        <v>5.9680858909594523</v>
      </c>
    </row>
    <row r="1803" spans="1:16">
      <c r="A1803" s="707">
        <v>2024</v>
      </c>
      <c r="B1803" s="707">
        <v>8</v>
      </c>
      <c r="D1803" s="707" t="s">
        <v>16121</v>
      </c>
      <c r="E1803" s="707" t="s">
        <v>99</v>
      </c>
      <c r="F1803" s="707" t="str">
        <f>VLOOKUP(E1803,'HS Code'!$L$4:$O$65,2,0)</f>
        <v>Petroleum</v>
      </c>
      <c r="G1803" s="707" t="s">
        <v>16075</v>
      </c>
      <c r="H1803" s="707" t="s">
        <v>16076</v>
      </c>
      <c r="I1803" s="707" t="s">
        <v>16077</v>
      </c>
      <c r="J1803" s="708">
        <v>28000</v>
      </c>
      <c r="K1803" s="708">
        <v>24282</v>
      </c>
      <c r="L1803" s="708">
        <v>8362575.2400000002</v>
      </c>
      <c r="M1803" s="707" t="s">
        <v>16069</v>
      </c>
      <c r="N1803" s="707" t="s">
        <v>16070</v>
      </c>
      <c r="P1803" s="709">
        <f t="shared" si="22"/>
        <v>298.66340142857143</v>
      </c>
    </row>
    <row r="1804" spans="1:16">
      <c r="A1804" s="707">
        <v>2024</v>
      </c>
      <c r="B1804" s="707">
        <v>8</v>
      </c>
      <c r="D1804" s="707" t="s">
        <v>16121</v>
      </c>
      <c r="E1804" s="707" t="s">
        <v>101</v>
      </c>
      <c r="F1804" s="707" t="str">
        <f>VLOOKUP(E1804,'HS Code'!$L$4:$O$65,2,0)</f>
        <v>Petroleum</v>
      </c>
      <c r="G1804" s="707" t="s">
        <v>16078</v>
      </c>
      <c r="H1804" s="707" t="s">
        <v>16076</v>
      </c>
      <c r="I1804" s="707" t="s">
        <v>10899</v>
      </c>
      <c r="J1804" s="708">
        <v>66725</v>
      </c>
      <c r="K1804" s="708">
        <v>66725</v>
      </c>
      <c r="L1804" s="708">
        <v>33326950.27</v>
      </c>
      <c r="M1804" s="707" t="s">
        <v>16069</v>
      </c>
      <c r="N1804" s="707" t="s">
        <v>16070</v>
      </c>
      <c r="P1804" s="709">
        <f t="shared" si="22"/>
        <v>499.46722023229671</v>
      </c>
    </row>
    <row r="1805" spans="1:16">
      <c r="A1805" s="707">
        <v>2024</v>
      </c>
      <c r="B1805" s="707">
        <v>8</v>
      </c>
      <c r="D1805" s="707" t="s">
        <v>16121</v>
      </c>
      <c r="E1805" s="707" t="s">
        <v>142</v>
      </c>
      <c r="F1805" s="707">
        <f>VLOOKUP(E1805,'HS Code'!$L$4:$O$65,2,0)</f>
        <v>0</v>
      </c>
      <c r="G1805" s="707" t="s">
        <v>16141</v>
      </c>
      <c r="H1805" s="707" t="s">
        <v>16073</v>
      </c>
      <c r="I1805" s="707" t="s">
        <v>10899</v>
      </c>
      <c r="J1805" s="708">
        <v>3300</v>
      </c>
      <c r="K1805" s="708">
        <v>3300</v>
      </c>
      <c r="L1805" s="708">
        <v>946819.82</v>
      </c>
      <c r="M1805" s="707" t="s">
        <v>16069</v>
      </c>
      <c r="N1805" s="707" t="s">
        <v>16070</v>
      </c>
      <c r="P1805" s="709">
        <f t="shared" si="22"/>
        <v>286.91509696969695</v>
      </c>
    </row>
    <row r="1806" spans="1:16">
      <c r="A1806" s="707">
        <v>2024</v>
      </c>
      <c r="B1806" s="707">
        <v>8</v>
      </c>
      <c r="D1806" s="707" t="s">
        <v>16129</v>
      </c>
      <c r="E1806" s="707" t="s">
        <v>80</v>
      </c>
      <c r="F1806" s="707" t="str">
        <f>VLOOKUP(E1806,'HS Code'!$L$4:$O$65,2,0)</f>
        <v>Petroleum</v>
      </c>
      <c r="G1806" s="707" t="s">
        <v>16090</v>
      </c>
      <c r="H1806" s="707" t="s">
        <v>16076</v>
      </c>
      <c r="I1806" s="707" t="s">
        <v>16077</v>
      </c>
      <c r="J1806" s="708">
        <v>2400</v>
      </c>
      <c r="K1806" s="708">
        <v>2300</v>
      </c>
      <c r="L1806" s="708">
        <v>210941.89</v>
      </c>
      <c r="M1806" s="707" t="s">
        <v>16069</v>
      </c>
      <c r="N1806" s="707" t="s">
        <v>16070</v>
      </c>
      <c r="P1806" s="709">
        <f t="shared" si="22"/>
        <v>87.892454166666667</v>
      </c>
    </row>
    <row r="1807" spans="1:16">
      <c r="A1807" s="707">
        <v>2024</v>
      </c>
      <c r="B1807" s="707">
        <v>8</v>
      </c>
      <c r="D1807" s="707" t="s">
        <v>16129</v>
      </c>
      <c r="E1807" s="707" t="s">
        <v>99</v>
      </c>
      <c r="F1807" s="707" t="str">
        <f>VLOOKUP(E1807,'HS Code'!$L$4:$O$65,2,0)</f>
        <v>Petroleum</v>
      </c>
      <c r="G1807" s="707" t="s">
        <v>16075</v>
      </c>
      <c r="H1807" s="707" t="s">
        <v>16076</v>
      </c>
      <c r="I1807" s="707" t="s">
        <v>16077</v>
      </c>
      <c r="J1807" s="708">
        <v>26575</v>
      </c>
      <c r="K1807" s="708">
        <v>26575</v>
      </c>
      <c r="L1807" s="708">
        <v>5751570.5899999999</v>
      </c>
      <c r="M1807" s="707" t="s">
        <v>16069</v>
      </c>
      <c r="N1807" s="707" t="s">
        <v>16070</v>
      </c>
      <c r="P1807" s="709">
        <f t="shared" si="22"/>
        <v>216.42786792097834</v>
      </c>
    </row>
    <row r="1808" spans="1:16">
      <c r="A1808" s="707">
        <v>2024</v>
      </c>
      <c r="B1808" s="707">
        <v>8</v>
      </c>
      <c r="D1808" s="707" t="s">
        <v>16074</v>
      </c>
      <c r="E1808" s="707" t="s">
        <v>68</v>
      </c>
      <c r="F1808" s="707" t="str">
        <f>VLOOKUP(E1808,'HS Code'!$L$4:$O$65,2,0)</f>
        <v>Petroleum</v>
      </c>
      <c r="G1808" s="707" t="s">
        <v>16130</v>
      </c>
      <c r="H1808" s="707" t="s">
        <v>16116</v>
      </c>
      <c r="I1808" s="707" t="s">
        <v>16077</v>
      </c>
      <c r="J1808" s="708">
        <v>13714944</v>
      </c>
      <c r="K1808" s="708">
        <v>10074434</v>
      </c>
      <c r="L1808" s="708">
        <v>1253370298.1099999</v>
      </c>
      <c r="M1808" s="707" t="s">
        <v>16069</v>
      </c>
      <c r="N1808" s="707" t="s">
        <v>16070</v>
      </c>
      <c r="P1808" s="709">
        <f t="shared" si="22"/>
        <v>91.387197651700205</v>
      </c>
    </row>
    <row r="1809" spans="1:16">
      <c r="A1809" s="707">
        <v>2024</v>
      </c>
      <c r="B1809" s="707">
        <v>8</v>
      </c>
      <c r="D1809" s="707" t="s">
        <v>16074</v>
      </c>
      <c r="E1809" s="707" t="s">
        <v>87</v>
      </c>
      <c r="F1809" s="707" t="str">
        <f>VLOOKUP(E1809,'HS Code'!$L$4:$O$65,2,0)</f>
        <v>Petroleum</v>
      </c>
      <c r="G1809" s="707" t="s">
        <v>16132</v>
      </c>
      <c r="H1809" s="707" t="s">
        <v>16076</v>
      </c>
      <c r="I1809" s="707" t="s">
        <v>16077</v>
      </c>
      <c r="J1809" s="708">
        <v>1427420</v>
      </c>
      <c r="K1809" s="708">
        <v>1174295</v>
      </c>
      <c r="L1809" s="708">
        <v>125786788.81999999</v>
      </c>
      <c r="M1809" s="707" t="s">
        <v>16069</v>
      </c>
      <c r="N1809" s="707" t="s">
        <v>16070</v>
      </c>
      <c r="P1809" s="709">
        <f t="shared" si="22"/>
        <v>88.121778327331825</v>
      </c>
    </row>
    <row r="1810" spans="1:16">
      <c r="A1810" s="707">
        <v>2024</v>
      </c>
      <c r="B1810" s="707">
        <v>8</v>
      </c>
      <c r="D1810" s="707" t="s">
        <v>16074</v>
      </c>
      <c r="E1810" s="707" t="s">
        <v>92</v>
      </c>
      <c r="F1810" s="707" t="str">
        <f>VLOOKUP(E1810,'HS Code'!$L$4:$O$65,2,0)</f>
        <v>Petroleum</v>
      </c>
      <c r="G1810" s="707" t="s">
        <v>16133</v>
      </c>
      <c r="H1810" s="707" t="s">
        <v>16076</v>
      </c>
      <c r="I1810" s="707" t="s">
        <v>16077</v>
      </c>
      <c r="J1810" s="708">
        <v>20690634</v>
      </c>
      <c r="K1810" s="708">
        <v>19643384</v>
      </c>
      <c r="L1810" s="708">
        <v>1564800004</v>
      </c>
      <c r="M1810" s="707" t="s">
        <v>16069</v>
      </c>
      <c r="N1810" s="707" t="s">
        <v>16070</v>
      </c>
      <c r="P1810" s="709">
        <f t="shared" si="22"/>
        <v>75.628422212678458</v>
      </c>
    </row>
    <row r="1811" spans="1:16">
      <c r="A1811" s="707">
        <v>2024</v>
      </c>
      <c r="B1811" s="707">
        <v>8</v>
      </c>
      <c r="D1811" s="707" t="s">
        <v>16150</v>
      </c>
      <c r="E1811" s="707" t="s">
        <v>130</v>
      </c>
      <c r="F1811" s="707">
        <f>VLOOKUP(E1811,'HS Code'!$L$4:$O$65,2,0)</f>
        <v>0</v>
      </c>
      <c r="G1811" s="707" t="s">
        <v>16093</v>
      </c>
      <c r="H1811" s="707" t="s">
        <v>16076</v>
      </c>
      <c r="I1811" s="707" t="s">
        <v>10899</v>
      </c>
      <c r="J1811" s="708">
        <v>16100000</v>
      </c>
      <c r="K1811" s="708">
        <v>16100000</v>
      </c>
      <c r="L1811" s="708">
        <v>1240114506</v>
      </c>
      <c r="M1811" s="707" t="s">
        <v>16069</v>
      </c>
      <c r="N1811" s="707" t="s">
        <v>16070</v>
      </c>
      <c r="P1811" s="709">
        <f t="shared" si="22"/>
        <v>77.025745714285719</v>
      </c>
    </row>
    <row r="1812" spans="1:16">
      <c r="A1812" s="707">
        <v>2024</v>
      </c>
      <c r="B1812" s="707">
        <v>8</v>
      </c>
      <c r="D1812" s="707" t="s">
        <v>16200</v>
      </c>
      <c r="E1812" s="707" t="s">
        <v>130</v>
      </c>
      <c r="F1812" s="707">
        <f>VLOOKUP(E1812,'HS Code'!$L$4:$O$65,2,0)</f>
        <v>0</v>
      </c>
      <c r="G1812" s="707" t="s">
        <v>16093</v>
      </c>
      <c r="H1812" s="707" t="s">
        <v>16076</v>
      </c>
      <c r="I1812" s="707" t="s">
        <v>10899</v>
      </c>
      <c r="J1812" s="708">
        <v>11450000</v>
      </c>
      <c r="K1812" s="708">
        <v>11450000</v>
      </c>
      <c r="L1812" s="708">
        <v>924106747.10000002</v>
      </c>
      <c r="M1812" s="707" t="s">
        <v>16069</v>
      </c>
      <c r="N1812" s="707" t="s">
        <v>16070</v>
      </c>
      <c r="P1812" s="709">
        <f t="shared" si="22"/>
        <v>80.708012847161569</v>
      </c>
    </row>
    <row r="1813" spans="1:16">
      <c r="A1813" s="707">
        <v>2024</v>
      </c>
      <c r="B1813" s="707">
        <v>8</v>
      </c>
      <c r="D1813" s="707" t="s">
        <v>16104</v>
      </c>
      <c r="E1813" s="707" t="s">
        <v>87</v>
      </c>
      <c r="F1813" s="707" t="str">
        <f>VLOOKUP(E1813,'HS Code'!$L$4:$O$65,2,0)</f>
        <v>Petroleum</v>
      </c>
      <c r="G1813" s="707" t="s">
        <v>16132</v>
      </c>
      <c r="H1813" s="707" t="s">
        <v>16076</v>
      </c>
      <c r="I1813" s="707" t="s">
        <v>16077</v>
      </c>
      <c r="J1813" s="708">
        <v>2974337</v>
      </c>
      <c r="K1813" s="708">
        <v>2500000</v>
      </c>
      <c r="L1813" s="708">
        <v>244496898.30000001</v>
      </c>
      <c r="M1813" s="707" t="s">
        <v>16069</v>
      </c>
      <c r="N1813" s="707" t="s">
        <v>16070</v>
      </c>
      <c r="P1813" s="709">
        <f t="shared" si="22"/>
        <v>82.202150697785768</v>
      </c>
    </row>
    <row r="1814" spans="1:16">
      <c r="A1814" s="707">
        <v>2024</v>
      </c>
      <c r="B1814" s="707">
        <v>8</v>
      </c>
      <c r="D1814" s="707" t="s">
        <v>16110</v>
      </c>
      <c r="E1814" s="707" t="s">
        <v>85</v>
      </c>
      <c r="F1814" s="707" t="str">
        <f>VLOOKUP(E1814,'HS Code'!$L$4:$O$65,2,0)</f>
        <v>Petroleum</v>
      </c>
      <c r="G1814" s="707" t="s">
        <v>16091</v>
      </c>
      <c r="H1814" s="707" t="s">
        <v>16076</v>
      </c>
      <c r="I1814" s="707" t="s">
        <v>16077</v>
      </c>
      <c r="J1814" s="708">
        <v>12514</v>
      </c>
      <c r="K1814" s="708">
        <v>9810</v>
      </c>
      <c r="L1814" s="708">
        <v>1073720</v>
      </c>
      <c r="M1814" s="707" t="s">
        <v>16069</v>
      </c>
      <c r="N1814" s="707" t="s">
        <v>16070</v>
      </c>
      <c r="P1814" s="709">
        <f t="shared" si="22"/>
        <v>85.801502317404513</v>
      </c>
    </row>
    <row r="1815" spans="1:16">
      <c r="A1815" s="707">
        <v>2024</v>
      </c>
      <c r="B1815" s="707">
        <v>8</v>
      </c>
      <c r="D1815" s="707" t="s">
        <v>16110</v>
      </c>
      <c r="E1815" s="707" t="s">
        <v>87</v>
      </c>
      <c r="F1815" s="707" t="str">
        <f>VLOOKUP(E1815,'HS Code'!$L$4:$O$65,2,0)</f>
        <v>Petroleum</v>
      </c>
      <c r="G1815" s="707" t="s">
        <v>16132</v>
      </c>
      <c r="H1815" s="707" t="s">
        <v>16076</v>
      </c>
      <c r="I1815" s="707" t="s">
        <v>16077</v>
      </c>
      <c r="J1815" s="708">
        <v>1498401</v>
      </c>
      <c r="K1815" s="708">
        <v>1240974</v>
      </c>
      <c r="L1815" s="708">
        <v>135822850.68000001</v>
      </c>
      <c r="M1815" s="707" t="s">
        <v>16069</v>
      </c>
      <c r="N1815" s="707" t="s">
        <v>16070</v>
      </c>
      <c r="P1815" s="709">
        <f t="shared" si="22"/>
        <v>90.645194897761016</v>
      </c>
    </row>
    <row r="1816" spans="1:16">
      <c r="A1816" s="707">
        <v>2024</v>
      </c>
      <c r="B1816" s="707">
        <v>8</v>
      </c>
      <c r="D1816" s="707" t="s">
        <v>16134</v>
      </c>
      <c r="E1816" s="707" t="s">
        <v>87</v>
      </c>
      <c r="F1816" s="707" t="str">
        <f>VLOOKUP(E1816,'HS Code'!$L$4:$O$65,2,0)</f>
        <v>Petroleum</v>
      </c>
      <c r="G1816" s="707" t="s">
        <v>16132</v>
      </c>
      <c r="H1816" s="707" t="s">
        <v>16076</v>
      </c>
      <c r="I1816" s="707" t="s">
        <v>16077</v>
      </c>
      <c r="J1816" s="708">
        <v>800000</v>
      </c>
      <c r="K1816" s="708">
        <v>662463</v>
      </c>
      <c r="L1816" s="708">
        <v>67679600</v>
      </c>
      <c r="M1816" s="707" t="s">
        <v>16069</v>
      </c>
      <c r="N1816" s="707" t="s">
        <v>16070</v>
      </c>
      <c r="P1816" s="709">
        <f t="shared" si="22"/>
        <v>84.599500000000006</v>
      </c>
    </row>
    <row r="1817" spans="1:16">
      <c r="A1817" s="707">
        <v>2024</v>
      </c>
      <c r="B1817" s="707">
        <v>8</v>
      </c>
      <c r="D1817" s="707" t="s">
        <v>16122</v>
      </c>
      <c r="E1817" s="707" t="s">
        <v>130</v>
      </c>
      <c r="F1817" s="707">
        <f>VLOOKUP(E1817,'HS Code'!$L$4:$O$65,2,0)</f>
        <v>0</v>
      </c>
      <c r="G1817" s="707" t="s">
        <v>16093</v>
      </c>
      <c r="H1817" s="707" t="s">
        <v>16076</v>
      </c>
      <c r="I1817" s="707" t="s">
        <v>10899</v>
      </c>
      <c r="J1817" s="708">
        <v>22148000</v>
      </c>
      <c r="K1817" s="708">
        <v>22148000</v>
      </c>
      <c r="L1817" s="708">
        <v>1719256032.05</v>
      </c>
      <c r="M1817" s="707" t="s">
        <v>16069</v>
      </c>
      <c r="N1817" s="707" t="s">
        <v>16070</v>
      </c>
      <c r="P1817" s="709">
        <f t="shared" si="22"/>
        <v>77.625791586147727</v>
      </c>
    </row>
    <row r="1818" spans="1:16">
      <c r="A1818" s="707">
        <v>2024</v>
      </c>
      <c r="B1818" s="707">
        <v>8</v>
      </c>
      <c r="D1818" s="707" t="s">
        <v>16074</v>
      </c>
      <c r="E1818" s="707" t="s">
        <v>68</v>
      </c>
      <c r="F1818" s="707" t="str">
        <f>VLOOKUP(E1818,'HS Code'!$L$4:$O$65,2,0)</f>
        <v>Petroleum</v>
      </c>
      <c r="G1818" s="707" t="s">
        <v>16130</v>
      </c>
      <c r="H1818" s="707" t="s">
        <v>16116</v>
      </c>
      <c r="I1818" s="707" t="s">
        <v>16077</v>
      </c>
      <c r="J1818" s="708">
        <v>17445268</v>
      </c>
      <c r="K1818" s="708">
        <v>12991339</v>
      </c>
      <c r="L1818" s="708">
        <v>1585150378.8499999</v>
      </c>
      <c r="M1818" s="707" t="s">
        <v>16069</v>
      </c>
      <c r="N1818" s="707" t="s">
        <v>16070</v>
      </c>
      <c r="P1818" s="709">
        <f t="shared" si="22"/>
        <v>90.864203338693329</v>
      </c>
    </row>
    <row r="1819" spans="1:16">
      <c r="A1819" s="707">
        <v>2024</v>
      </c>
      <c r="B1819" s="707">
        <v>8</v>
      </c>
      <c r="D1819" s="707" t="s">
        <v>16074</v>
      </c>
      <c r="E1819" s="707" t="s">
        <v>87</v>
      </c>
      <c r="F1819" s="707" t="str">
        <f>VLOOKUP(E1819,'HS Code'!$L$4:$O$65,2,0)</f>
        <v>Petroleum</v>
      </c>
      <c r="G1819" s="707" t="s">
        <v>16132</v>
      </c>
      <c r="H1819" s="707" t="s">
        <v>16076</v>
      </c>
      <c r="I1819" s="707" t="s">
        <v>16077</v>
      </c>
      <c r="J1819" s="708">
        <v>8947281</v>
      </c>
      <c r="K1819" s="708">
        <v>7448776</v>
      </c>
      <c r="L1819" s="708">
        <v>799506802.55999994</v>
      </c>
      <c r="M1819" s="707" t="s">
        <v>16069</v>
      </c>
      <c r="N1819" s="707" t="s">
        <v>16070</v>
      </c>
      <c r="P1819" s="709">
        <f t="shared" si="22"/>
        <v>89.357515714550587</v>
      </c>
    </row>
    <row r="1820" spans="1:16">
      <c r="A1820" s="707">
        <v>2024</v>
      </c>
      <c r="B1820" s="707">
        <v>8</v>
      </c>
      <c r="D1820" s="707" t="s">
        <v>16074</v>
      </c>
      <c r="E1820" s="707" t="s">
        <v>92</v>
      </c>
      <c r="F1820" s="707" t="str">
        <f>VLOOKUP(E1820,'HS Code'!$L$4:$O$65,2,0)</f>
        <v>Petroleum</v>
      </c>
      <c r="G1820" s="707" t="s">
        <v>16133</v>
      </c>
      <c r="H1820" s="707" t="s">
        <v>16076</v>
      </c>
      <c r="I1820" s="707" t="s">
        <v>16077</v>
      </c>
      <c r="J1820" s="708">
        <v>583402</v>
      </c>
      <c r="K1820" s="708">
        <v>566410</v>
      </c>
      <c r="L1820" s="708">
        <v>39389990.700000003</v>
      </c>
      <c r="M1820" s="707" t="s">
        <v>16069</v>
      </c>
      <c r="N1820" s="707" t="s">
        <v>16070</v>
      </c>
      <c r="P1820" s="709">
        <f t="shared" si="22"/>
        <v>67.517750539079401</v>
      </c>
    </row>
    <row r="1821" spans="1:16">
      <c r="A1821" s="707">
        <v>2024</v>
      </c>
      <c r="B1821" s="707">
        <v>8</v>
      </c>
      <c r="D1821" s="707" t="s">
        <v>16168</v>
      </c>
      <c r="E1821" s="707" t="s">
        <v>85</v>
      </c>
      <c r="F1821" s="707" t="str">
        <f>VLOOKUP(E1821,'HS Code'!$L$4:$O$65,2,0)</f>
        <v>Petroleum</v>
      </c>
      <c r="G1821" s="707" t="s">
        <v>16091</v>
      </c>
      <c r="H1821" s="707" t="s">
        <v>16076</v>
      </c>
      <c r="I1821" s="707" t="s">
        <v>16077</v>
      </c>
      <c r="J1821" s="708">
        <v>31673</v>
      </c>
      <c r="K1821" s="708">
        <v>25322</v>
      </c>
      <c r="L1821" s="708">
        <v>3012124.61</v>
      </c>
      <c r="M1821" s="707" t="s">
        <v>16069</v>
      </c>
      <c r="N1821" s="707" t="s">
        <v>16070</v>
      </c>
      <c r="P1821" s="709">
        <f t="shared" si="22"/>
        <v>95.100704385438704</v>
      </c>
    </row>
    <row r="1822" spans="1:16">
      <c r="A1822" s="707">
        <v>2024</v>
      </c>
      <c r="B1822" s="707">
        <v>8</v>
      </c>
      <c r="D1822" s="707" t="s">
        <v>16104</v>
      </c>
      <c r="E1822" s="707" t="s">
        <v>68</v>
      </c>
      <c r="F1822" s="707" t="str">
        <f>VLOOKUP(E1822,'HS Code'!$L$4:$O$65,2,0)</f>
        <v>Petroleum</v>
      </c>
      <c r="G1822" s="707" t="s">
        <v>16130</v>
      </c>
      <c r="H1822" s="707" t="s">
        <v>16116</v>
      </c>
      <c r="I1822" s="707" t="s">
        <v>16077</v>
      </c>
      <c r="J1822" s="708">
        <v>421312</v>
      </c>
      <c r="K1822" s="708">
        <v>313367</v>
      </c>
      <c r="L1822" s="708">
        <v>38204509.75</v>
      </c>
      <c r="M1822" s="707" t="s">
        <v>16069</v>
      </c>
      <c r="N1822" s="707" t="s">
        <v>16070</v>
      </c>
      <c r="P1822" s="709">
        <f t="shared" si="22"/>
        <v>90.679851867499622</v>
      </c>
    </row>
    <row r="1823" spans="1:16">
      <c r="A1823" s="707">
        <v>2024</v>
      </c>
      <c r="B1823" s="707">
        <v>8</v>
      </c>
      <c r="D1823" s="707" t="s">
        <v>16104</v>
      </c>
      <c r="E1823" s="707" t="s">
        <v>87</v>
      </c>
      <c r="F1823" s="707" t="str">
        <f>VLOOKUP(E1823,'HS Code'!$L$4:$O$65,2,0)</f>
        <v>Petroleum</v>
      </c>
      <c r="G1823" s="707" t="s">
        <v>16132</v>
      </c>
      <c r="H1823" s="707" t="s">
        <v>16076</v>
      </c>
      <c r="I1823" s="707" t="s">
        <v>16077</v>
      </c>
      <c r="J1823" s="708">
        <v>628609</v>
      </c>
      <c r="K1823" s="708">
        <v>528360</v>
      </c>
      <c r="L1823" s="708">
        <v>53128316.609999999</v>
      </c>
      <c r="M1823" s="707" t="s">
        <v>16069</v>
      </c>
      <c r="N1823" s="707" t="s">
        <v>16070</v>
      </c>
      <c r="P1823" s="709">
        <f t="shared" ref="P1823:P1854" si="23">L1823/J1823</f>
        <v>84.517270051812815</v>
      </c>
    </row>
    <row r="1824" spans="1:16">
      <c r="A1824" s="707">
        <v>2024</v>
      </c>
      <c r="B1824" s="707">
        <v>8</v>
      </c>
      <c r="D1824" s="707" t="s">
        <v>16110</v>
      </c>
      <c r="E1824" s="707" t="s">
        <v>87</v>
      </c>
      <c r="F1824" s="707" t="str">
        <f>VLOOKUP(E1824,'HS Code'!$L$4:$O$65,2,0)</f>
        <v>Petroleum</v>
      </c>
      <c r="G1824" s="707" t="s">
        <v>16132</v>
      </c>
      <c r="H1824" s="707" t="s">
        <v>16076</v>
      </c>
      <c r="I1824" s="707" t="s">
        <v>16077</v>
      </c>
      <c r="J1824" s="708">
        <v>6368726</v>
      </c>
      <c r="K1824" s="708">
        <v>5267891</v>
      </c>
      <c r="L1824" s="708">
        <v>582811403.21000004</v>
      </c>
      <c r="M1824" s="707" t="s">
        <v>16069</v>
      </c>
      <c r="N1824" s="707" t="s">
        <v>16070</v>
      </c>
      <c r="P1824" s="709">
        <f t="shared" si="23"/>
        <v>91.511458211579523</v>
      </c>
    </row>
    <row r="1825" spans="1:16">
      <c r="A1825" s="707">
        <v>2024</v>
      </c>
      <c r="B1825" s="707">
        <v>8</v>
      </c>
      <c r="D1825" s="707" t="s">
        <v>16113</v>
      </c>
      <c r="E1825" s="707" t="s">
        <v>83</v>
      </c>
      <c r="F1825" s="707" t="str">
        <f>VLOOKUP(E1825,'HS Code'!$L$4:$O$65,2,0)</f>
        <v>Petroleum</v>
      </c>
      <c r="G1825" s="707" t="s">
        <v>16131</v>
      </c>
      <c r="H1825" s="707" t="s">
        <v>16076</v>
      </c>
      <c r="I1825" s="707" t="s">
        <v>16077</v>
      </c>
      <c r="J1825" s="708">
        <v>154678</v>
      </c>
      <c r="K1825" s="708">
        <v>120713</v>
      </c>
      <c r="L1825" s="708">
        <v>13745480</v>
      </c>
      <c r="M1825" s="707" t="s">
        <v>16069</v>
      </c>
      <c r="N1825" s="707" t="s">
        <v>16070</v>
      </c>
      <c r="P1825" s="709">
        <f t="shared" si="23"/>
        <v>88.865126262299739</v>
      </c>
    </row>
    <row r="1826" spans="1:16">
      <c r="A1826" s="707">
        <v>2024</v>
      </c>
      <c r="B1826" s="707">
        <v>8</v>
      </c>
      <c r="D1826" s="707" t="s">
        <v>16113</v>
      </c>
      <c r="E1826" s="707" t="s">
        <v>85</v>
      </c>
      <c r="F1826" s="707" t="str">
        <f>VLOOKUP(E1826,'HS Code'!$L$4:$O$65,2,0)</f>
        <v>Petroleum</v>
      </c>
      <c r="G1826" s="707" t="s">
        <v>16091</v>
      </c>
      <c r="H1826" s="707" t="s">
        <v>16076</v>
      </c>
      <c r="I1826" s="707" t="s">
        <v>16077</v>
      </c>
      <c r="J1826" s="708">
        <v>95158</v>
      </c>
      <c r="K1826" s="708">
        <v>74258</v>
      </c>
      <c r="L1826" s="708">
        <v>8434440</v>
      </c>
      <c r="M1826" s="707" t="s">
        <v>16069</v>
      </c>
      <c r="N1826" s="707" t="s">
        <v>16070</v>
      </c>
      <c r="P1826" s="709">
        <f t="shared" si="23"/>
        <v>88.636163013094006</v>
      </c>
    </row>
    <row r="1827" spans="1:16">
      <c r="A1827" s="707">
        <v>2024</v>
      </c>
      <c r="B1827" s="707">
        <v>8</v>
      </c>
      <c r="D1827" s="707" t="s">
        <v>16074</v>
      </c>
      <c r="E1827" s="707" t="s">
        <v>113</v>
      </c>
      <c r="F1827" s="707" t="str">
        <f>VLOOKUP(E1827,'HS Code'!$L$4:$O$65,2,0)</f>
        <v>Petroleum</v>
      </c>
      <c r="G1827" s="707" t="s">
        <v>16081</v>
      </c>
      <c r="H1827" s="707" t="s">
        <v>16076</v>
      </c>
      <c r="I1827" s="707" t="s">
        <v>16077</v>
      </c>
      <c r="J1827" s="708">
        <v>226988</v>
      </c>
      <c r="K1827" s="708">
        <v>203090</v>
      </c>
      <c r="L1827" s="708">
        <v>28674328.34</v>
      </c>
      <c r="M1827" s="707" t="s">
        <v>16069</v>
      </c>
      <c r="N1827" s="707" t="s">
        <v>16070</v>
      </c>
      <c r="P1827" s="709">
        <f t="shared" si="23"/>
        <v>126.3253050381518</v>
      </c>
    </row>
    <row r="1828" spans="1:16">
      <c r="A1828" s="707">
        <v>2024</v>
      </c>
      <c r="B1828" s="707">
        <v>8</v>
      </c>
      <c r="D1828" s="707" t="s">
        <v>16096</v>
      </c>
      <c r="E1828" s="707" t="s">
        <v>113</v>
      </c>
      <c r="F1828" s="707" t="str">
        <f>VLOOKUP(E1828,'HS Code'!$L$4:$O$65,2,0)</f>
        <v>Petroleum</v>
      </c>
      <c r="G1828" s="707" t="s">
        <v>16081</v>
      </c>
      <c r="H1828" s="707" t="s">
        <v>16076</v>
      </c>
      <c r="I1828" s="707" t="s">
        <v>16077</v>
      </c>
      <c r="J1828" s="708">
        <v>141668</v>
      </c>
      <c r="K1828" s="708">
        <v>116513</v>
      </c>
      <c r="L1828" s="708">
        <v>28398854.120000001</v>
      </c>
      <c r="M1828" s="707" t="s">
        <v>16069</v>
      </c>
      <c r="N1828" s="707" t="s">
        <v>16070</v>
      </c>
      <c r="P1828" s="709">
        <f t="shared" si="23"/>
        <v>200.46061298246605</v>
      </c>
    </row>
    <row r="1829" spans="1:16">
      <c r="A1829" s="707">
        <v>2024</v>
      </c>
      <c r="B1829" s="707">
        <v>8</v>
      </c>
      <c r="D1829" s="707" t="s">
        <v>16101</v>
      </c>
      <c r="E1829" s="707" t="s">
        <v>113</v>
      </c>
      <c r="F1829" s="707" t="str">
        <f>VLOOKUP(E1829,'HS Code'!$L$4:$O$65,2,0)</f>
        <v>Petroleum</v>
      </c>
      <c r="G1829" s="707" t="s">
        <v>16081</v>
      </c>
      <c r="H1829" s="707" t="s">
        <v>16076</v>
      </c>
      <c r="I1829" s="707" t="s">
        <v>16077</v>
      </c>
      <c r="J1829" s="708">
        <v>47669.01</v>
      </c>
      <c r="K1829" s="708">
        <v>40080</v>
      </c>
      <c r="L1829" s="708">
        <v>7556865.8600000003</v>
      </c>
      <c r="M1829" s="707" t="s">
        <v>16069</v>
      </c>
      <c r="N1829" s="707" t="s">
        <v>16070</v>
      </c>
      <c r="P1829" s="709">
        <f t="shared" si="23"/>
        <v>158.52785405025193</v>
      </c>
    </row>
    <row r="1830" spans="1:16">
      <c r="A1830" s="707">
        <v>2024</v>
      </c>
      <c r="B1830" s="707">
        <v>8</v>
      </c>
      <c r="D1830" s="707" t="s">
        <v>16108</v>
      </c>
      <c r="E1830" s="707" t="s">
        <v>113</v>
      </c>
      <c r="F1830" s="707" t="str">
        <f>VLOOKUP(E1830,'HS Code'!$L$4:$O$65,2,0)</f>
        <v>Petroleum</v>
      </c>
      <c r="G1830" s="707" t="s">
        <v>16081</v>
      </c>
      <c r="H1830" s="707" t="s">
        <v>16076</v>
      </c>
      <c r="I1830" s="707" t="s">
        <v>16077</v>
      </c>
      <c r="J1830" s="708">
        <v>44862</v>
      </c>
      <c r="K1830" s="708">
        <v>37340</v>
      </c>
      <c r="L1830" s="708">
        <v>8181782.3099999996</v>
      </c>
      <c r="M1830" s="707" t="s">
        <v>16069</v>
      </c>
      <c r="N1830" s="707" t="s">
        <v>16070</v>
      </c>
      <c r="P1830" s="709">
        <f t="shared" si="23"/>
        <v>182.37667313093485</v>
      </c>
    </row>
    <row r="1831" spans="1:16">
      <c r="A1831" s="707">
        <v>2024</v>
      </c>
      <c r="B1831" s="707">
        <v>8</v>
      </c>
      <c r="D1831" s="707" t="s">
        <v>16112</v>
      </c>
      <c r="E1831" s="707" t="s">
        <v>113</v>
      </c>
      <c r="F1831" s="707" t="str">
        <f>VLOOKUP(E1831,'HS Code'!$L$4:$O$65,2,0)</f>
        <v>Petroleum</v>
      </c>
      <c r="G1831" s="707" t="s">
        <v>16081</v>
      </c>
      <c r="H1831" s="707" t="s">
        <v>16076</v>
      </c>
      <c r="I1831" s="707" t="s">
        <v>16077</v>
      </c>
      <c r="J1831" s="708">
        <v>2483000</v>
      </c>
      <c r="K1831" s="708">
        <v>2159442</v>
      </c>
      <c r="L1831" s="708">
        <v>367769992.10000002</v>
      </c>
      <c r="M1831" s="707" t="s">
        <v>16069</v>
      </c>
      <c r="N1831" s="707" t="s">
        <v>16070</v>
      </c>
      <c r="P1831" s="709">
        <f t="shared" si="23"/>
        <v>148.11518006443819</v>
      </c>
    </row>
    <row r="1832" spans="1:16">
      <c r="A1832" s="707">
        <v>2024</v>
      </c>
      <c r="B1832" s="707">
        <v>8</v>
      </c>
      <c r="D1832" s="707" t="s">
        <v>16122</v>
      </c>
      <c r="E1832" s="707" t="s">
        <v>113</v>
      </c>
      <c r="F1832" s="707" t="str">
        <f>VLOOKUP(E1832,'HS Code'!$L$4:$O$65,2,0)</f>
        <v>Petroleum</v>
      </c>
      <c r="G1832" s="707" t="s">
        <v>16081</v>
      </c>
      <c r="H1832" s="707" t="s">
        <v>16076</v>
      </c>
      <c r="I1832" s="707" t="s">
        <v>16077</v>
      </c>
      <c r="J1832" s="708">
        <v>55145</v>
      </c>
      <c r="K1832" s="708">
        <v>48600</v>
      </c>
      <c r="L1832" s="708">
        <v>12366447.4</v>
      </c>
      <c r="M1832" s="707" t="s">
        <v>16069</v>
      </c>
      <c r="N1832" s="707" t="s">
        <v>16070</v>
      </c>
      <c r="P1832" s="709">
        <f t="shared" si="23"/>
        <v>224.25328497597243</v>
      </c>
    </row>
    <row r="1833" spans="1:16">
      <c r="A1833" s="707">
        <v>2024</v>
      </c>
      <c r="B1833" s="707">
        <v>8</v>
      </c>
      <c r="D1833" s="707" t="s">
        <v>16096</v>
      </c>
      <c r="E1833" s="707" t="s">
        <v>80</v>
      </c>
      <c r="F1833" s="707" t="str">
        <f>VLOOKUP(E1833,'HS Code'!$L$4:$O$65,2,0)</f>
        <v>Petroleum</v>
      </c>
      <c r="G1833" s="707" t="s">
        <v>16090</v>
      </c>
      <c r="H1833" s="707" t="s">
        <v>16076</v>
      </c>
      <c r="I1833" s="707" t="s">
        <v>16077</v>
      </c>
      <c r="J1833" s="708">
        <v>47</v>
      </c>
      <c r="K1833" s="708">
        <v>47</v>
      </c>
      <c r="L1833" s="708">
        <v>10286.89</v>
      </c>
      <c r="M1833" s="707" t="s">
        <v>16069</v>
      </c>
      <c r="N1833" s="707" t="s">
        <v>16070</v>
      </c>
      <c r="P1833" s="709">
        <f t="shared" si="23"/>
        <v>218.86999999999998</v>
      </c>
    </row>
    <row r="1834" spans="1:16">
      <c r="A1834" s="707">
        <v>2024</v>
      </c>
      <c r="B1834" s="707">
        <v>8</v>
      </c>
      <c r="D1834" s="707" t="s">
        <v>16096</v>
      </c>
      <c r="E1834" s="707" t="s">
        <v>99</v>
      </c>
      <c r="F1834" s="707" t="str">
        <f>VLOOKUP(E1834,'HS Code'!$L$4:$O$65,2,0)</f>
        <v>Petroleum</v>
      </c>
      <c r="G1834" s="707" t="s">
        <v>16075</v>
      </c>
      <c r="H1834" s="707" t="s">
        <v>16076</v>
      </c>
      <c r="I1834" s="707" t="s">
        <v>16077</v>
      </c>
      <c r="J1834" s="708">
        <v>69.42</v>
      </c>
      <c r="K1834" s="708">
        <v>69.02</v>
      </c>
      <c r="L1834" s="708">
        <v>72119.42</v>
      </c>
      <c r="M1834" s="707" t="s">
        <v>16069</v>
      </c>
      <c r="N1834" s="707" t="s">
        <v>16070</v>
      </c>
      <c r="P1834" s="709">
        <f t="shared" si="23"/>
        <v>1038.8853356381446</v>
      </c>
    </row>
    <row r="1835" spans="1:16">
      <c r="A1835" s="707">
        <v>2024</v>
      </c>
      <c r="B1835" s="707">
        <v>8</v>
      </c>
      <c r="D1835" s="707" t="s">
        <v>16139</v>
      </c>
      <c r="E1835" s="707" t="s">
        <v>68</v>
      </c>
      <c r="F1835" s="707" t="str">
        <f>VLOOKUP(E1835,'HS Code'!$L$4:$O$65,2,0)</f>
        <v>Petroleum</v>
      </c>
      <c r="G1835" s="707" t="s">
        <v>16130</v>
      </c>
      <c r="H1835" s="707" t="s">
        <v>16116</v>
      </c>
      <c r="I1835" s="707" t="s">
        <v>16077</v>
      </c>
      <c r="J1835" s="708">
        <v>16</v>
      </c>
      <c r="K1835" s="708">
        <v>16</v>
      </c>
      <c r="L1835" s="708">
        <v>6384.15</v>
      </c>
      <c r="M1835" s="707" t="s">
        <v>16069</v>
      </c>
      <c r="N1835" s="707" t="s">
        <v>16070</v>
      </c>
      <c r="P1835" s="709">
        <f t="shared" si="23"/>
        <v>399.00937499999998</v>
      </c>
    </row>
    <row r="1836" spans="1:16">
      <c r="A1836" s="707">
        <v>2024</v>
      </c>
      <c r="B1836" s="707">
        <v>8</v>
      </c>
      <c r="D1836" s="707" t="s">
        <v>16139</v>
      </c>
      <c r="E1836" s="707" t="s">
        <v>70</v>
      </c>
      <c r="F1836" s="707" t="str">
        <f>VLOOKUP(E1836,'HS Code'!$L$4:$O$65,2,0)</f>
        <v>Petroleum</v>
      </c>
      <c r="G1836" s="707" t="s">
        <v>16115</v>
      </c>
      <c r="H1836" s="707" t="s">
        <v>16116</v>
      </c>
      <c r="I1836" s="707" t="s">
        <v>16077</v>
      </c>
      <c r="J1836" s="708">
        <v>8</v>
      </c>
      <c r="K1836" s="708">
        <v>8</v>
      </c>
      <c r="L1836" s="708">
        <v>1592.91</v>
      </c>
      <c r="M1836" s="707" t="s">
        <v>16069</v>
      </c>
      <c r="N1836" s="707" t="s">
        <v>16070</v>
      </c>
      <c r="P1836" s="709">
        <f t="shared" si="23"/>
        <v>199.11375000000001</v>
      </c>
    </row>
    <row r="1837" spans="1:16">
      <c r="A1837" s="707">
        <v>2024</v>
      </c>
      <c r="B1837" s="707">
        <v>8</v>
      </c>
      <c r="D1837" s="707" t="s">
        <v>16139</v>
      </c>
      <c r="E1837" s="707" t="s">
        <v>89</v>
      </c>
      <c r="F1837" s="707" t="str">
        <f>VLOOKUP(E1837,'HS Code'!$L$4:$O$65,2,0)</f>
        <v>Petroleum</v>
      </c>
      <c r="G1837" s="707" t="s">
        <v>16154</v>
      </c>
      <c r="H1837" s="707" t="s">
        <v>16076</v>
      </c>
      <c r="I1837" s="707" t="s">
        <v>16077</v>
      </c>
      <c r="J1837" s="708">
        <v>16</v>
      </c>
      <c r="K1837" s="708">
        <v>16</v>
      </c>
      <c r="L1837" s="708">
        <v>7476.59</v>
      </c>
      <c r="M1837" s="707" t="s">
        <v>16069</v>
      </c>
      <c r="N1837" s="707" t="s">
        <v>16070</v>
      </c>
      <c r="P1837" s="709">
        <f t="shared" si="23"/>
        <v>467.28687500000001</v>
      </c>
    </row>
    <row r="1838" spans="1:16">
      <c r="A1838" s="707">
        <v>2024</v>
      </c>
      <c r="B1838" s="707">
        <v>8</v>
      </c>
      <c r="D1838" s="707" t="s">
        <v>16139</v>
      </c>
      <c r="E1838" s="707" t="s">
        <v>99</v>
      </c>
      <c r="F1838" s="707" t="str">
        <f>VLOOKUP(E1838,'HS Code'!$L$4:$O$65,2,0)</f>
        <v>Petroleum</v>
      </c>
      <c r="G1838" s="707" t="s">
        <v>16075</v>
      </c>
      <c r="H1838" s="707" t="s">
        <v>16076</v>
      </c>
      <c r="I1838" s="707" t="s">
        <v>16077</v>
      </c>
      <c r="J1838" s="708">
        <v>10</v>
      </c>
      <c r="K1838" s="708">
        <v>10</v>
      </c>
      <c r="L1838" s="708">
        <v>3914.13</v>
      </c>
      <c r="M1838" s="707" t="s">
        <v>16069</v>
      </c>
      <c r="N1838" s="707" t="s">
        <v>16070</v>
      </c>
      <c r="P1838" s="709">
        <f t="shared" si="23"/>
        <v>391.41300000000001</v>
      </c>
    </row>
    <row r="1839" spans="1:16">
      <c r="A1839" s="707">
        <v>2024</v>
      </c>
      <c r="B1839" s="707">
        <v>8</v>
      </c>
      <c r="D1839" s="707" t="s">
        <v>16118</v>
      </c>
      <c r="E1839" s="707" t="s">
        <v>80</v>
      </c>
      <c r="F1839" s="707" t="str">
        <f>VLOOKUP(E1839,'HS Code'!$L$4:$O$65,2,0)</f>
        <v>Petroleum</v>
      </c>
      <c r="G1839" s="707" t="s">
        <v>16090</v>
      </c>
      <c r="H1839" s="707" t="s">
        <v>16076</v>
      </c>
      <c r="I1839" s="707" t="s">
        <v>16077</v>
      </c>
      <c r="J1839" s="708">
        <v>5.53</v>
      </c>
      <c r="K1839" s="708">
        <v>5.53</v>
      </c>
      <c r="L1839" s="708">
        <v>12033.64</v>
      </c>
      <c r="M1839" s="707" t="s">
        <v>16069</v>
      </c>
      <c r="N1839" s="707" t="s">
        <v>16070</v>
      </c>
      <c r="P1839" s="709">
        <f t="shared" si="23"/>
        <v>2176.0650994575044</v>
      </c>
    </row>
    <row r="1840" spans="1:16">
      <c r="A1840" s="707">
        <v>2024</v>
      </c>
      <c r="B1840" s="707">
        <v>8</v>
      </c>
      <c r="D1840" s="707" t="s">
        <v>16118</v>
      </c>
      <c r="E1840" s="707" t="s">
        <v>99</v>
      </c>
      <c r="F1840" s="707" t="str">
        <f>VLOOKUP(E1840,'HS Code'!$L$4:$O$65,2,0)</f>
        <v>Petroleum</v>
      </c>
      <c r="G1840" s="707" t="s">
        <v>16075</v>
      </c>
      <c r="H1840" s="707" t="s">
        <v>16076</v>
      </c>
      <c r="I1840" s="707" t="s">
        <v>16077</v>
      </c>
      <c r="J1840" s="708">
        <v>85</v>
      </c>
      <c r="K1840" s="708">
        <v>85</v>
      </c>
      <c r="L1840" s="708">
        <v>17371.2</v>
      </c>
      <c r="M1840" s="707" t="s">
        <v>16069</v>
      </c>
      <c r="N1840" s="707" t="s">
        <v>16070</v>
      </c>
      <c r="P1840" s="709">
        <f t="shared" si="23"/>
        <v>204.36705882352942</v>
      </c>
    </row>
    <row r="1841" spans="1:16">
      <c r="A1841" s="707">
        <v>2024</v>
      </c>
      <c r="B1841" s="707">
        <v>8</v>
      </c>
      <c r="D1841" s="707" t="s">
        <v>16122</v>
      </c>
      <c r="E1841" s="707" t="s">
        <v>88</v>
      </c>
      <c r="F1841" s="707" t="str">
        <f>VLOOKUP(E1841,'HS Code'!$L$4:$O$65,2,0)</f>
        <v>Petroleum</v>
      </c>
      <c r="G1841" s="707" t="s">
        <v>16181</v>
      </c>
      <c r="H1841" s="707" t="s">
        <v>16076</v>
      </c>
      <c r="I1841" s="707" t="s">
        <v>16077</v>
      </c>
      <c r="J1841" s="708">
        <v>8</v>
      </c>
      <c r="K1841" s="708">
        <v>8</v>
      </c>
      <c r="L1841" s="708">
        <v>2619.7800000000002</v>
      </c>
      <c r="M1841" s="707" t="s">
        <v>16069</v>
      </c>
      <c r="N1841" s="707" t="s">
        <v>16070</v>
      </c>
      <c r="P1841" s="709">
        <f t="shared" si="23"/>
        <v>327.47250000000003</v>
      </c>
    </row>
    <row r="1842" spans="1:16">
      <c r="A1842" s="707">
        <v>2024</v>
      </c>
      <c r="B1842" s="707">
        <v>8</v>
      </c>
      <c r="D1842" s="707" t="s">
        <v>16122</v>
      </c>
      <c r="E1842" s="707" t="s">
        <v>99</v>
      </c>
      <c r="F1842" s="707" t="str">
        <f>VLOOKUP(E1842,'HS Code'!$L$4:$O$65,2,0)</f>
        <v>Petroleum</v>
      </c>
      <c r="G1842" s="707" t="s">
        <v>16075</v>
      </c>
      <c r="H1842" s="707" t="s">
        <v>16076</v>
      </c>
      <c r="I1842" s="707" t="s">
        <v>16077</v>
      </c>
      <c r="J1842" s="708">
        <v>1</v>
      </c>
      <c r="K1842" s="708">
        <v>1</v>
      </c>
      <c r="L1842" s="708">
        <v>15021.53</v>
      </c>
      <c r="M1842" s="707" t="s">
        <v>16069</v>
      </c>
      <c r="N1842" s="707" t="s">
        <v>16070</v>
      </c>
      <c r="P1842" s="709">
        <f t="shared" si="23"/>
        <v>15021.53</v>
      </c>
    </row>
    <row r="1843" spans="1:16">
      <c r="A1843" s="707">
        <v>2024</v>
      </c>
      <c r="B1843" s="707">
        <v>8</v>
      </c>
      <c r="D1843" s="707" t="s">
        <v>16122</v>
      </c>
      <c r="E1843" s="707" t="s">
        <v>86</v>
      </c>
      <c r="F1843" s="707" t="str">
        <f>VLOOKUP(E1843,'HS Code'!$L$4:$O$65,2,0)</f>
        <v>Petroleum</v>
      </c>
      <c r="G1843" s="707" t="s">
        <v>16140</v>
      </c>
      <c r="H1843" s="707" t="s">
        <v>16076</v>
      </c>
      <c r="I1843" s="707" t="s">
        <v>16077</v>
      </c>
      <c r="J1843" s="708">
        <v>29.344000000000001</v>
      </c>
      <c r="K1843" s="708">
        <v>29.344000000000001</v>
      </c>
      <c r="L1843" s="708">
        <v>1467076.85</v>
      </c>
      <c r="M1843" s="707" t="s">
        <v>16069</v>
      </c>
      <c r="N1843" s="707" t="s">
        <v>16070</v>
      </c>
      <c r="P1843" s="709">
        <f t="shared" si="23"/>
        <v>49995.803230643403</v>
      </c>
    </row>
    <row r="1844" spans="1:16">
      <c r="A1844" s="707">
        <v>2024</v>
      </c>
      <c r="B1844" s="707">
        <v>8</v>
      </c>
      <c r="D1844" s="707" t="s">
        <v>16066</v>
      </c>
      <c r="E1844" s="707" t="s">
        <v>54</v>
      </c>
      <c r="F1844" s="707" t="str">
        <f>VLOOKUP(E1844,'HS Code'!$L$4:$O$65,2,0)</f>
        <v>Oils</v>
      </c>
      <c r="G1844" s="707" t="s">
        <v>16109</v>
      </c>
      <c r="H1844" s="707" t="s">
        <v>16073</v>
      </c>
      <c r="I1844" s="707" t="s">
        <v>10899</v>
      </c>
      <c r="J1844" s="708">
        <v>1130</v>
      </c>
      <c r="K1844" s="708">
        <v>1130</v>
      </c>
      <c r="L1844" s="708">
        <v>12083309.800000001</v>
      </c>
      <c r="M1844" s="707" t="s">
        <v>16069</v>
      </c>
      <c r="N1844" s="707" t="s">
        <v>16070</v>
      </c>
      <c r="P1844" s="709">
        <f t="shared" si="23"/>
        <v>10693.194513274337</v>
      </c>
    </row>
    <row r="1845" spans="1:16">
      <c r="A1845" s="707">
        <v>2024</v>
      </c>
      <c r="B1845" s="707">
        <v>8</v>
      </c>
      <c r="D1845" s="707" t="s">
        <v>16104</v>
      </c>
      <c r="E1845" s="707" t="s">
        <v>148</v>
      </c>
      <c r="F1845" s="707">
        <f>VLOOKUP(E1845,'HS Code'!$L$4:$O$65,2,0)</f>
        <v>0</v>
      </c>
      <c r="G1845" s="707" t="s">
        <v>16082</v>
      </c>
      <c r="H1845" s="707" t="s">
        <v>16073</v>
      </c>
      <c r="I1845" s="707" t="s">
        <v>10899</v>
      </c>
      <c r="J1845" s="708">
        <v>1977.8</v>
      </c>
      <c r="K1845" s="708">
        <v>1977.8</v>
      </c>
      <c r="L1845" s="708">
        <v>420670.76</v>
      </c>
      <c r="M1845" s="707" t="s">
        <v>16069</v>
      </c>
      <c r="N1845" s="707" t="s">
        <v>16070</v>
      </c>
      <c r="P1845" s="709">
        <f t="shared" si="23"/>
        <v>212.69630903023562</v>
      </c>
    </row>
    <row r="1846" spans="1:16">
      <c r="A1846" s="707">
        <v>2024</v>
      </c>
      <c r="B1846" s="707">
        <v>8</v>
      </c>
      <c r="D1846" s="707" t="s">
        <v>16170</v>
      </c>
      <c r="E1846" s="707" t="s">
        <v>28</v>
      </c>
      <c r="F1846" s="707" t="str">
        <f>VLOOKUP(E1846,'HS Code'!$L$4:$O$65,2,0)</f>
        <v>Coal and Coke</v>
      </c>
      <c r="G1846" s="707" t="s">
        <v>16143</v>
      </c>
      <c r="H1846" s="707" t="s">
        <v>16126</v>
      </c>
      <c r="I1846" s="707" t="s">
        <v>10899</v>
      </c>
      <c r="J1846" s="708">
        <v>23100</v>
      </c>
      <c r="K1846" s="708">
        <v>23100</v>
      </c>
      <c r="L1846" s="708">
        <v>1225489.74</v>
      </c>
      <c r="M1846" s="707" t="s">
        <v>16069</v>
      </c>
      <c r="N1846" s="707" t="s">
        <v>16070</v>
      </c>
      <c r="P1846" s="709">
        <f t="shared" si="23"/>
        <v>53.051503896103895</v>
      </c>
    </row>
    <row r="1847" spans="1:16">
      <c r="A1847" s="707">
        <v>2024</v>
      </c>
      <c r="B1847" s="707">
        <v>8</v>
      </c>
      <c r="D1847" s="707" t="s">
        <v>16101</v>
      </c>
      <c r="E1847" s="707" t="s">
        <v>28</v>
      </c>
      <c r="F1847" s="707" t="str">
        <f>VLOOKUP(E1847,'HS Code'!$L$4:$O$65,2,0)</f>
        <v>Coal and Coke</v>
      </c>
      <c r="G1847" s="707" t="s">
        <v>16143</v>
      </c>
      <c r="H1847" s="707" t="s">
        <v>16126</v>
      </c>
      <c r="I1847" s="707" t="s">
        <v>10899</v>
      </c>
      <c r="J1847" s="708">
        <v>170485</v>
      </c>
      <c r="K1847" s="708">
        <v>170485</v>
      </c>
      <c r="L1847" s="708">
        <v>10181521.380000001</v>
      </c>
      <c r="M1847" s="707" t="s">
        <v>16069</v>
      </c>
      <c r="N1847" s="707" t="s">
        <v>16070</v>
      </c>
      <c r="P1847" s="709">
        <f t="shared" si="23"/>
        <v>59.720921957943517</v>
      </c>
    </row>
    <row r="1848" spans="1:16">
      <c r="A1848" s="707">
        <v>2024</v>
      </c>
      <c r="B1848" s="707">
        <v>8</v>
      </c>
      <c r="D1848" s="707" t="s">
        <v>16112</v>
      </c>
      <c r="E1848" s="707" t="s">
        <v>28</v>
      </c>
      <c r="F1848" s="707" t="str">
        <f>VLOOKUP(E1848,'HS Code'!$L$4:$O$65,2,0)</f>
        <v>Coal and Coke</v>
      </c>
      <c r="G1848" s="707" t="s">
        <v>16143</v>
      </c>
      <c r="H1848" s="707" t="s">
        <v>16126</v>
      </c>
      <c r="I1848" s="707" t="s">
        <v>10899</v>
      </c>
      <c r="J1848" s="708">
        <v>25000</v>
      </c>
      <c r="K1848" s="708">
        <v>25000</v>
      </c>
      <c r="L1848" s="708">
        <v>696035.25</v>
      </c>
      <c r="M1848" s="707" t="s">
        <v>16069</v>
      </c>
      <c r="N1848" s="707" t="s">
        <v>16070</v>
      </c>
      <c r="P1848" s="709">
        <f t="shared" si="23"/>
        <v>27.84141</v>
      </c>
    </row>
    <row r="1849" spans="1:16">
      <c r="A1849" s="707">
        <v>2024</v>
      </c>
      <c r="B1849" s="707">
        <v>8</v>
      </c>
      <c r="D1849" s="707" t="s">
        <v>16074</v>
      </c>
      <c r="E1849" s="707" t="s">
        <v>113</v>
      </c>
      <c r="F1849" s="707" t="str">
        <f>VLOOKUP(E1849,'HS Code'!$L$4:$O$65,2,0)</f>
        <v>Petroleum</v>
      </c>
      <c r="G1849" s="707" t="s">
        <v>16081</v>
      </c>
      <c r="H1849" s="707" t="s">
        <v>16076</v>
      </c>
      <c r="I1849" s="707" t="s">
        <v>16077</v>
      </c>
      <c r="J1849" s="708">
        <v>14940</v>
      </c>
      <c r="K1849" s="708">
        <v>14940</v>
      </c>
      <c r="L1849" s="708">
        <v>2415036.6</v>
      </c>
      <c r="M1849" s="707" t="s">
        <v>16069</v>
      </c>
      <c r="N1849" s="707" t="s">
        <v>16070</v>
      </c>
      <c r="P1849" s="709">
        <f t="shared" si="23"/>
        <v>161.64903614457833</v>
      </c>
    </row>
    <row r="1850" spans="1:16">
      <c r="A1850" s="707">
        <v>2024</v>
      </c>
      <c r="B1850" s="707">
        <v>8</v>
      </c>
      <c r="D1850" s="707" t="s">
        <v>16074</v>
      </c>
      <c r="E1850" s="707" t="s">
        <v>87</v>
      </c>
      <c r="F1850" s="707" t="str">
        <f>VLOOKUP(E1850,'HS Code'!$L$4:$O$65,2,0)</f>
        <v>Petroleum</v>
      </c>
      <c r="G1850" s="707" t="s">
        <v>16132</v>
      </c>
      <c r="H1850" s="707" t="s">
        <v>16076</v>
      </c>
      <c r="I1850" s="707" t="s">
        <v>16077</v>
      </c>
      <c r="J1850" s="708">
        <v>3368649</v>
      </c>
      <c r="K1850" s="708">
        <v>2790373</v>
      </c>
      <c r="L1850" s="708">
        <v>309190854.27999997</v>
      </c>
      <c r="M1850" s="707" t="s">
        <v>16069</v>
      </c>
      <c r="N1850" s="707" t="s">
        <v>16070</v>
      </c>
      <c r="P1850" s="709">
        <f t="shared" si="23"/>
        <v>91.784823613264535</v>
      </c>
    </row>
    <row r="1851" spans="1:16">
      <c r="A1851" s="707">
        <v>2024</v>
      </c>
      <c r="B1851" s="707">
        <v>8</v>
      </c>
      <c r="D1851" s="707" t="s">
        <v>16110</v>
      </c>
      <c r="E1851" s="707" t="s">
        <v>83</v>
      </c>
      <c r="F1851" s="707" t="str">
        <f>VLOOKUP(E1851,'HS Code'!$L$4:$O$65,2,0)</f>
        <v>Petroleum</v>
      </c>
      <c r="G1851" s="707" t="s">
        <v>16131</v>
      </c>
      <c r="H1851" s="707" t="s">
        <v>16076</v>
      </c>
      <c r="I1851" s="707" t="s">
        <v>16077</v>
      </c>
      <c r="J1851" s="708">
        <v>114861</v>
      </c>
      <c r="K1851" s="708">
        <v>90365</v>
      </c>
      <c r="L1851" s="708">
        <v>10380564.1</v>
      </c>
      <c r="M1851" s="707" t="s">
        <v>16069</v>
      </c>
      <c r="N1851" s="707" t="s">
        <v>16070</v>
      </c>
      <c r="P1851" s="709">
        <f t="shared" si="23"/>
        <v>90.375010665064721</v>
      </c>
    </row>
    <row r="1852" spans="1:16">
      <c r="A1852" s="707">
        <v>2024</v>
      </c>
      <c r="B1852" s="707">
        <v>8</v>
      </c>
      <c r="D1852" s="707" t="s">
        <v>16074</v>
      </c>
      <c r="E1852" s="707" t="s">
        <v>68</v>
      </c>
      <c r="F1852" s="707" t="str">
        <f>VLOOKUP(E1852,'HS Code'!$L$4:$O$65,2,0)</f>
        <v>Petroleum</v>
      </c>
      <c r="G1852" s="707" t="s">
        <v>16130</v>
      </c>
      <c r="H1852" s="707" t="s">
        <v>16116</v>
      </c>
      <c r="I1852" s="707" t="s">
        <v>16077</v>
      </c>
      <c r="J1852" s="708">
        <v>86670527</v>
      </c>
      <c r="K1852" s="708">
        <v>64641380</v>
      </c>
      <c r="L1852" s="708">
        <v>7700053050</v>
      </c>
      <c r="M1852" s="707" t="s">
        <v>16069</v>
      </c>
      <c r="N1852" s="707" t="s">
        <v>16070</v>
      </c>
      <c r="P1852" s="709">
        <f t="shared" si="23"/>
        <v>88.84280869781719</v>
      </c>
    </row>
    <row r="1853" spans="1:16">
      <c r="A1853" s="707">
        <v>2024</v>
      </c>
      <c r="B1853" s="707">
        <v>8</v>
      </c>
      <c r="D1853" s="707" t="s">
        <v>16074</v>
      </c>
      <c r="E1853" s="707" t="s">
        <v>87</v>
      </c>
      <c r="F1853" s="707" t="str">
        <f>VLOOKUP(E1853,'HS Code'!$L$4:$O$65,2,0)</f>
        <v>Petroleum</v>
      </c>
      <c r="G1853" s="707" t="s">
        <v>16132</v>
      </c>
      <c r="H1853" s="707" t="s">
        <v>16076</v>
      </c>
      <c r="I1853" s="707" t="s">
        <v>16077</v>
      </c>
      <c r="J1853" s="708">
        <v>134010955</v>
      </c>
      <c r="K1853" s="708">
        <v>110674388</v>
      </c>
      <c r="L1853" s="708">
        <v>11717592653.700001</v>
      </c>
      <c r="M1853" s="707" t="s">
        <v>16069</v>
      </c>
      <c r="N1853" s="707" t="s">
        <v>16070</v>
      </c>
      <c r="P1853" s="709">
        <f t="shared" si="23"/>
        <v>87.437572948420524</v>
      </c>
    </row>
    <row r="1854" spans="1:16">
      <c r="A1854" s="707">
        <v>2024</v>
      </c>
      <c r="B1854" s="707">
        <v>8</v>
      </c>
      <c r="D1854" s="707" t="s">
        <v>16104</v>
      </c>
      <c r="E1854" s="707" t="s">
        <v>87</v>
      </c>
      <c r="F1854" s="707" t="str">
        <f>VLOOKUP(E1854,'HS Code'!$L$4:$O$65,2,0)</f>
        <v>Petroleum</v>
      </c>
      <c r="G1854" s="707" t="s">
        <v>16132</v>
      </c>
      <c r="H1854" s="707" t="s">
        <v>16076</v>
      </c>
      <c r="I1854" s="707" t="s">
        <v>16077</v>
      </c>
      <c r="J1854" s="708">
        <v>38144000</v>
      </c>
      <c r="K1854" s="708">
        <v>32000000</v>
      </c>
      <c r="L1854" s="708">
        <v>3131810087</v>
      </c>
      <c r="M1854" s="707" t="s">
        <v>16069</v>
      </c>
      <c r="N1854" s="707" t="s">
        <v>16070</v>
      </c>
      <c r="P1854" s="709">
        <f t="shared" si="23"/>
        <v>82.104920485528524</v>
      </c>
    </row>
    <row r="1855" spans="1:16">
      <c r="A1855" s="707">
        <v>2024</v>
      </c>
      <c r="B1855" s="707">
        <v>8</v>
      </c>
      <c r="D1855" s="707" t="s">
        <v>16129</v>
      </c>
      <c r="E1855" s="707" t="s">
        <v>171</v>
      </c>
      <c r="F1855" s="707">
        <f>VLOOKUP(E1855,'HS Code'!$L$4:$O$65,2,0)</f>
        <v>0</v>
      </c>
      <c r="G1855" s="707" t="s">
        <v>16095</v>
      </c>
      <c r="H1855" s="707" t="s">
        <v>16073</v>
      </c>
      <c r="I1855" s="707" t="s">
        <v>10899</v>
      </c>
      <c r="J1855" s="708">
        <v>357080</v>
      </c>
      <c r="K1855" s="708">
        <v>357080</v>
      </c>
      <c r="L1855" s="708">
        <v>14351582.43</v>
      </c>
      <c r="M1855" s="707" t="s">
        <v>16145</v>
      </c>
      <c r="N1855" s="707" t="s">
        <v>16070</v>
      </c>
    </row>
    <row r="1856" spans="1:16">
      <c r="A1856" s="707">
        <v>2024</v>
      </c>
      <c r="B1856" s="707">
        <v>8</v>
      </c>
      <c r="D1856" s="707" t="s">
        <v>16146</v>
      </c>
      <c r="E1856" s="707" t="s">
        <v>83</v>
      </c>
      <c r="F1856" s="707" t="str">
        <f>VLOOKUP(E1856,'HS Code'!$L$4:$O$65,2,0)</f>
        <v>Petroleum</v>
      </c>
      <c r="G1856" s="707" t="s">
        <v>16131</v>
      </c>
      <c r="H1856" s="707" t="s">
        <v>16076</v>
      </c>
      <c r="I1856" s="707" t="s">
        <v>16077</v>
      </c>
      <c r="J1856" s="708">
        <v>20945486</v>
      </c>
      <c r="K1856" s="708">
        <v>15751874</v>
      </c>
      <c r="L1856" s="708">
        <v>2251325592.8000002</v>
      </c>
      <c r="M1856" s="707" t="s">
        <v>16145</v>
      </c>
      <c r="N1856" s="707" t="s">
        <v>16070</v>
      </c>
    </row>
    <row r="1857" spans="1:14">
      <c r="A1857" s="707">
        <v>2024</v>
      </c>
      <c r="B1857" s="707">
        <v>8</v>
      </c>
      <c r="D1857" s="707" t="s">
        <v>16146</v>
      </c>
      <c r="E1857" s="707" t="s">
        <v>83</v>
      </c>
      <c r="F1857" s="707" t="str">
        <f>VLOOKUP(E1857,'HS Code'!$L$4:$O$65,2,0)</f>
        <v>Petroleum</v>
      </c>
      <c r="G1857" s="707" t="s">
        <v>16131</v>
      </c>
      <c r="H1857" s="707" t="s">
        <v>16076</v>
      </c>
      <c r="I1857" s="707" t="s">
        <v>16077</v>
      </c>
      <c r="J1857" s="708">
        <v>6107450</v>
      </c>
      <c r="K1857" s="708">
        <v>4763810</v>
      </c>
      <c r="L1857" s="708">
        <v>618257162</v>
      </c>
      <c r="M1857" s="707" t="s">
        <v>16145</v>
      </c>
      <c r="N1857" s="707" t="s">
        <v>16070</v>
      </c>
    </row>
    <row r="1858" spans="1:14">
      <c r="A1858" s="707">
        <v>2024</v>
      </c>
      <c r="B1858" s="707">
        <v>8</v>
      </c>
      <c r="D1858" s="707" t="s">
        <v>16146</v>
      </c>
      <c r="E1858" s="707" t="s">
        <v>83</v>
      </c>
      <c r="F1858" s="707" t="str">
        <f>VLOOKUP(E1858,'HS Code'!$L$4:$O$65,2,0)</f>
        <v>Petroleum</v>
      </c>
      <c r="G1858" s="707" t="s">
        <v>16131</v>
      </c>
      <c r="H1858" s="707" t="s">
        <v>16076</v>
      </c>
      <c r="I1858" s="707" t="s">
        <v>16077</v>
      </c>
      <c r="J1858" s="708">
        <v>48231599</v>
      </c>
      <c r="K1858" s="708">
        <v>37751292</v>
      </c>
      <c r="L1858" s="708">
        <v>5484840416.6700001</v>
      </c>
      <c r="M1858" s="707" t="s">
        <v>16145</v>
      </c>
      <c r="N1858" s="707" t="s">
        <v>16070</v>
      </c>
    </row>
    <row r="1859" spans="1:14">
      <c r="A1859" s="707">
        <v>2024</v>
      </c>
      <c r="B1859" s="707">
        <v>8</v>
      </c>
      <c r="D1859" s="707" t="s">
        <v>16146</v>
      </c>
      <c r="E1859" s="707" t="s">
        <v>87</v>
      </c>
      <c r="F1859" s="707" t="str">
        <f>VLOOKUP(E1859,'HS Code'!$L$4:$O$65,2,0)</f>
        <v>Petroleum</v>
      </c>
      <c r="G1859" s="707" t="s">
        <v>16132</v>
      </c>
      <c r="H1859" s="707" t="s">
        <v>16076</v>
      </c>
      <c r="I1859" s="707" t="s">
        <v>16077</v>
      </c>
      <c r="J1859" s="708">
        <v>863754</v>
      </c>
      <c r="K1859" s="708">
        <v>711135</v>
      </c>
      <c r="L1859" s="708">
        <v>76363047.620000005</v>
      </c>
      <c r="M1859" s="707" t="s">
        <v>16145</v>
      </c>
      <c r="N1859" s="707" t="s">
        <v>16070</v>
      </c>
    </row>
    <row r="1860" spans="1:14">
      <c r="A1860" s="707">
        <v>2024</v>
      </c>
      <c r="B1860" s="707">
        <v>8</v>
      </c>
      <c r="D1860" s="707" t="s">
        <v>16146</v>
      </c>
      <c r="E1860" s="707" t="s">
        <v>83</v>
      </c>
      <c r="F1860" s="707" t="str">
        <f>VLOOKUP(E1860,'HS Code'!$L$4:$O$65,2,0)</f>
        <v>Petroleum</v>
      </c>
      <c r="G1860" s="707" t="s">
        <v>16131</v>
      </c>
      <c r="H1860" s="707" t="s">
        <v>16076</v>
      </c>
      <c r="I1860" s="707" t="s">
        <v>16077</v>
      </c>
      <c r="J1860" s="708">
        <v>17018</v>
      </c>
      <c r="K1860" s="708">
        <v>13341</v>
      </c>
      <c r="L1860" s="708">
        <v>1542607.35</v>
      </c>
      <c r="M1860" s="707" t="s">
        <v>16145</v>
      </c>
      <c r="N1860" s="707" t="s">
        <v>16070</v>
      </c>
    </row>
    <row r="1861" spans="1:14">
      <c r="A1861" s="707">
        <v>2024</v>
      </c>
      <c r="B1861" s="707">
        <v>8</v>
      </c>
      <c r="D1861" s="707" t="s">
        <v>16146</v>
      </c>
      <c r="E1861" s="707" t="s">
        <v>83</v>
      </c>
      <c r="F1861" s="707" t="str">
        <f>VLOOKUP(E1861,'HS Code'!$L$4:$O$65,2,0)</f>
        <v>Petroleum</v>
      </c>
      <c r="G1861" s="707" t="s">
        <v>16131</v>
      </c>
      <c r="H1861" s="707" t="s">
        <v>16076</v>
      </c>
      <c r="I1861" s="707" t="s">
        <v>16077</v>
      </c>
      <c r="J1861" s="708">
        <v>6091725</v>
      </c>
      <c r="K1861" s="708">
        <v>4751682</v>
      </c>
      <c r="L1861" s="708">
        <v>580477475.39999998</v>
      </c>
      <c r="M1861" s="707" t="s">
        <v>16145</v>
      </c>
      <c r="N1861" s="707" t="s">
        <v>16070</v>
      </c>
    </row>
    <row r="1862" spans="1:14">
      <c r="A1862" s="707">
        <v>2024</v>
      </c>
      <c r="B1862" s="707">
        <v>8</v>
      </c>
      <c r="D1862" s="707" t="s">
        <v>16146</v>
      </c>
      <c r="E1862" s="707" t="s">
        <v>83</v>
      </c>
      <c r="F1862" s="707" t="str">
        <f>VLOOKUP(E1862,'HS Code'!$L$4:$O$65,2,0)</f>
        <v>Petroleum</v>
      </c>
      <c r="G1862" s="707" t="s">
        <v>16131</v>
      </c>
      <c r="H1862" s="707" t="s">
        <v>16076</v>
      </c>
      <c r="I1862" s="707" t="s">
        <v>16077</v>
      </c>
      <c r="J1862" s="708">
        <v>523994</v>
      </c>
      <c r="K1862" s="708">
        <v>410685</v>
      </c>
      <c r="L1862" s="708">
        <v>48190925.810000002</v>
      </c>
      <c r="M1862" s="707" t="s">
        <v>16145</v>
      </c>
      <c r="N1862" s="707" t="s">
        <v>16070</v>
      </c>
    </row>
    <row r="1863" spans="1:14">
      <c r="A1863" s="707">
        <v>2024</v>
      </c>
      <c r="B1863" s="707">
        <v>8</v>
      </c>
      <c r="D1863" s="707" t="s">
        <v>16147</v>
      </c>
      <c r="E1863" s="707" t="s">
        <v>68</v>
      </c>
      <c r="F1863" s="707" t="str">
        <f>VLOOKUP(E1863,'HS Code'!$L$4:$O$65,2,0)</f>
        <v>Petroleum</v>
      </c>
      <c r="G1863" s="707" t="s">
        <v>16130</v>
      </c>
      <c r="H1863" s="707" t="s">
        <v>16116</v>
      </c>
      <c r="I1863" s="707" t="s">
        <v>16077</v>
      </c>
      <c r="J1863" s="708">
        <v>41538</v>
      </c>
      <c r="K1863" s="708">
        <v>30102</v>
      </c>
      <c r="L1863" s="708">
        <v>3852949.68</v>
      </c>
      <c r="M1863" s="707" t="s">
        <v>16145</v>
      </c>
      <c r="N1863" s="707" t="s">
        <v>16070</v>
      </c>
    </row>
    <row r="1864" spans="1:14">
      <c r="A1864" s="707">
        <v>2024</v>
      </c>
      <c r="B1864" s="707">
        <v>8</v>
      </c>
      <c r="D1864" s="707" t="s">
        <v>16146</v>
      </c>
      <c r="E1864" s="707" t="s">
        <v>83</v>
      </c>
      <c r="F1864" s="707" t="str">
        <f>VLOOKUP(E1864,'HS Code'!$L$4:$O$65,2,0)</f>
        <v>Petroleum</v>
      </c>
      <c r="G1864" s="707" t="s">
        <v>16131</v>
      </c>
      <c r="H1864" s="707" t="s">
        <v>16076</v>
      </c>
      <c r="I1864" s="707" t="s">
        <v>16077</v>
      </c>
      <c r="J1864" s="708">
        <v>27723</v>
      </c>
      <c r="K1864" s="708">
        <v>21688</v>
      </c>
      <c r="L1864" s="708">
        <v>2593265.7200000002</v>
      </c>
      <c r="M1864" s="707" t="s">
        <v>16145</v>
      </c>
      <c r="N1864" s="707" t="s">
        <v>16070</v>
      </c>
    </row>
    <row r="1865" spans="1:14">
      <c r="A1865" s="707">
        <v>2024</v>
      </c>
      <c r="B1865" s="707">
        <v>8</v>
      </c>
      <c r="D1865" s="707" t="s">
        <v>16129</v>
      </c>
      <c r="E1865" s="707" t="s">
        <v>130</v>
      </c>
      <c r="F1865" s="707">
        <f>VLOOKUP(E1865,'HS Code'!$L$4:$O$65,2,0)</f>
        <v>0</v>
      </c>
      <c r="G1865" s="707" t="s">
        <v>16093</v>
      </c>
      <c r="H1865" s="707" t="s">
        <v>16076</v>
      </c>
      <c r="I1865" s="707" t="s">
        <v>10899</v>
      </c>
      <c r="J1865" s="708">
        <v>23780</v>
      </c>
      <c r="K1865" s="708">
        <v>23780</v>
      </c>
      <c r="L1865" s="708">
        <v>393107</v>
      </c>
      <c r="M1865" s="707" t="s">
        <v>16145</v>
      </c>
      <c r="N1865" s="707" t="s">
        <v>16070</v>
      </c>
    </row>
    <row r="1866" spans="1:14">
      <c r="A1866" s="707">
        <v>2024</v>
      </c>
      <c r="B1866" s="707">
        <v>8</v>
      </c>
      <c r="D1866" s="707" t="s">
        <v>16148</v>
      </c>
      <c r="E1866" s="707" t="s">
        <v>99</v>
      </c>
      <c r="F1866" s="707" t="str">
        <f>VLOOKUP(E1866,'HS Code'!$L$4:$O$65,2,0)</f>
        <v>Petroleum</v>
      </c>
      <c r="G1866" s="707" t="s">
        <v>16075</v>
      </c>
      <c r="H1866" s="707" t="s">
        <v>16076</v>
      </c>
      <c r="I1866" s="707" t="s">
        <v>16077</v>
      </c>
      <c r="J1866" s="708">
        <v>27960</v>
      </c>
      <c r="K1866" s="708">
        <v>27910</v>
      </c>
      <c r="L1866" s="708">
        <v>10518949.375929</v>
      </c>
      <c r="M1866" s="707" t="s">
        <v>16149</v>
      </c>
      <c r="N1866" s="707" t="s">
        <v>16070</v>
      </c>
    </row>
    <row r="1867" spans="1:14">
      <c r="A1867" s="707">
        <v>2024</v>
      </c>
      <c r="B1867" s="707">
        <v>8</v>
      </c>
      <c r="D1867" s="707" t="s">
        <v>16148</v>
      </c>
      <c r="E1867" s="707" t="s">
        <v>148</v>
      </c>
      <c r="F1867" s="707">
        <f>VLOOKUP(E1867,'HS Code'!$L$4:$O$65,2,0)</f>
        <v>0</v>
      </c>
      <c r="G1867" s="707" t="s">
        <v>16082</v>
      </c>
      <c r="H1867" s="707" t="s">
        <v>16073</v>
      </c>
      <c r="I1867" s="707" t="s">
        <v>10899</v>
      </c>
      <c r="J1867" s="708">
        <v>500</v>
      </c>
      <c r="K1867" s="708">
        <v>500</v>
      </c>
      <c r="L1867" s="708">
        <v>78487.448023999998</v>
      </c>
      <c r="M1867" s="707" t="s">
        <v>16149</v>
      </c>
      <c r="N1867" s="707" t="s">
        <v>16070</v>
      </c>
    </row>
    <row r="1868" spans="1:14">
      <c r="A1868" s="707">
        <v>2024</v>
      </c>
      <c r="B1868" s="707">
        <v>8</v>
      </c>
      <c r="D1868" s="707" t="s">
        <v>16147</v>
      </c>
      <c r="E1868" s="707" t="s">
        <v>42</v>
      </c>
      <c r="F1868" s="707" t="str">
        <f>VLOOKUP(E1868,'HS Code'!$L$4:$O$65,2,0)</f>
        <v>Oils</v>
      </c>
      <c r="G1868" s="707" t="s">
        <v>16088</v>
      </c>
      <c r="H1868" s="707" t="s">
        <v>16073</v>
      </c>
      <c r="I1868" s="707" t="s">
        <v>10899</v>
      </c>
      <c r="J1868" s="708">
        <v>180</v>
      </c>
      <c r="K1868" s="708">
        <v>180</v>
      </c>
      <c r="L1868" s="708">
        <v>47461.921920000001</v>
      </c>
      <c r="M1868" s="707" t="s">
        <v>16149</v>
      </c>
      <c r="N1868" s="707" t="s">
        <v>16070</v>
      </c>
    </row>
    <row r="1869" spans="1:14">
      <c r="A1869" s="707">
        <v>2024</v>
      </c>
      <c r="B1869" s="707">
        <v>8</v>
      </c>
      <c r="D1869" s="707" t="s">
        <v>16147</v>
      </c>
      <c r="E1869" s="707" t="s">
        <v>99</v>
      </c>
      <c r="F1869" s="707" t="str">
        <f>VLOOKUP(E1869,'HS Code'!$L$4:$O$65,2,0)</f>
        <v>Petroleum</v>
      </c>
      <c r="G1869" s="707" t="s">
        <v>16075</v>
      </c>
      <c r="H1869" s="707" t="s">
        <v>16076</v>
      </c>
      <c r="I1869" s="707" t="s">
        <v>16077</v>
      </c>
      <c r="J1869" s="708">
        <v>86988.2</v>
      </c>
      <c r="K1869" s="708">
        <v>82623.360000000001</v>
      </c>
      <c r="L1869" s="708">
        <v>23824444.911688</v>
      </c>
      <c r="M1869" s="707" t="s">
        <v>16149</v>
      </c>
      <c r="N1869" s="707" t="s">
        <v>16070</v>
      </c>
    </row>
    <row r="1870" spans="1:14">
      <c r="A1870" s="707">
        <v>2024</v>
      </c>
      <c r="B1870" s="707">
        <v>8</v>
      </c>
      <c r="D1870" s="707" t="s">
        <v>16147</v>
      </c>
      <c r="E1870" s="707" t="s">
        <v>101</v>
      </c>
      <c r="F1870" s="707" t="str">
        <f>VLOOKUP(E1870,'HS Code'!$L$4:$O$65,2,0)</f>
        <v>Petroleum</v>
      </c>
      <c r="G1870" s="707" t="s">
        <v>16078</v>
      </c>
      <c r="H1870" s="707" t="s">
        <v>16076</v>
      </c>
      <c r="I1870" s="707" t="s">
        <v>10899</v>
      </c>
      <c r="J1870" s="708">
        <v>190</v>
      </c>
      <c r="K1870" s="708">
        <v>190</v>
      </c>
      <c r="L1870" s="708">
        <v>61740</v>
      </c>
      <c r="M1870" s="707" t="s">
        <v>16149</v>
      </c>
      <c r="N1870" s="707" t="s">
        <v>16070</v>
      </c>
    </row>
    <row r="1871" spans="1:14">
      <c r="A1871" s="707">
        <v>2024</v>
      </c>
      <c r="B1871" s="707">
        <v>8</v>
      </c>
      <c r="D1871" s="707" t="s">
        <v>16147</v>
      </c>
      <c r="E1871" s="707" t="s">
        <v>111</v>
      </c>
      <c r="F1871" s="707" t="str">
        <f>VLOOKUP(E1871,'HS Code'!$L$4:$O$65,2,0)</f>
        <v>Petroleum</v>
      </c>
      <c r="G1871" s="707" t="s">
        <v>16080</v>
      </c>
      <c r="H1871" s="707" t="s">
        <v>16076</v>
      </c>
      <c r="I1871" s="707" t="s">
        <v>16077</v>
      </c>
      <c r="J1871" s="708">
        <v>1087</v>
      </c>
      <c r="K1871" s="708">
        <v>1087</v>
      </c>
      <c r="L1871" s="708">
        <v>325510</v>
      </c>
      <c r="M1871" s="707" t="s">
        <v>16149</v>
      </c>
      <c r="N1871" s="707" t="s">
        <v>16070</v>
      </c>
    </row>
    <row r="1872" spans="1:14">
      <c r="A1872" s="707">
        <v>2024</v>
      </c>
      <c r="B1872" s="707">
        <v>8</v>
      </c>
      <c r="D1872" s="707" t="s">
        <v>16147</v>
      </c>
      <c r="E1872" s="707" t="s">
        <v>113</v>
      </c>
      <c r="F1872" s="707" t="str">
        <f>VLOOKUP(E1872,'HS Code'!$L$4:$O$65,2,0)</f>
        <v>Petroleum</v>
      </c>
      <c r="G1872" s="707" t="s">
        <v>16081</v>
      </c>
      <c r="H1872" s="707" t="s">
        <v>16076</v>
      </c>
      <c r="I1872" s="707" t="s">
        <v>16077</v>
      </c>
      <c r="J1872" s="708">
        <v>42</v>
      </c>
      <c r="K1872" s="708">
        <v>42</v>
      </c>
      <c r="L1872" s="708">
        <v>23819.258174400002</v>
      </c>
      <c r="M1872" s="707" t="s">
        <v>16149</v>
      </c>
      <c r="N1872" s="707" t="s">
        <v>16070</v>
      </c>
    </row>
    <row r="1873" spans="1:16">
      <c r="A1873" s="707">
        <v>2024</v>
      </c>
      <c r="B1873" s="707">
        <v>8</v>
      </c>
      <c r="D1873" s="707" t="s">
        <v>16147</v>
      </c>
      <c r="E1873" s="707" t="s">
        <v>145</v>
      </c>
      <c r="F1873" s="707">
        <f>VLOOKUP(E1873,'HS Code'!$L$4:$O$65,2,0)</f>
        <v>0</v>
      </c>
      <c r="G1873" s="707" t="s">
        <v>16094</v>
      </c>
      <c r="H1873" s="707" t="s">
        <v>16073</v>
      </c>
      <c r="I1873" s="707" t="s">
        <v>10899</v>
      </c>
      <c r="J1873" s="708">
        <v>200</v>
      </c>
      <c r="K1873" s="708">
        <v>200</v>
      </c>
      <c r="L1873" s="708">
        <v>33526.095348000003</v>
      </c>
      <c r="M1873" s="707" t="s">
        <v>16149</v>
      </c>
      <c r="N1873" s="707" t="s">
        <v>16070</v>
      </c>
    </row>
    <row r="1874" spans="1:16">
      <c r="A1874" s="707">
        <v>2024</v>
      </c>
      <c r="B1874" s="707">
        <v>8</v>
      </c>
      <c r="D1874" s="707" t="s">
        <v>16121</v>
      </c>
      <c r="E1874" s="707" t="s">
        <v>42</v>
      </c>
      <c r="F1874" s="707" t="str">
        <f>VLOOKUP(E1874,'HS Code'!$L$4:$O$65,2,0)</f>
        <v>Oils</v>
      </c>
      <c r="G1874" s="707" t="s">
        <v>16088</v>
      </c>
      <c r="H1874" s="707" t="s">
        <v>16073</v>
      </c>
      <c r="I1874" s="707" t="s">
        <v>10899</v>
      </c>
      <c r="J1874" s="708">
        <v>8707.7999999999993</v>
      </c>
      <c r="K1874" s="708">
        <v>8707.7999999999993</v>
      </c>
      <c r="L1874" s="708">
        <v>1954496.76</v>
      </c>
      <c r="M1874" s="707" t="s">
        <v>16149</v>
      </c>
      <c r="N1874" s="707" t="s">
        <v>16070</v>
      </c>
    </row>
    <row r="1875" spans="1:16">
      <c r="A1875" s="707">
        <v>2024</v>
      </c>
      <c r="B1875" s="707">
        <v>8</v>
      </c>
      <c r="D1875" s="707" t="s">
        <v>16121</v>
      </c>
      <c r="E1875" s="707" t="s">
        <v>76</v>
      </c>
      <c r="F1875" s="707" t="str">
        <f>VLOOKUP(E1875,'HS Code'!$L$4:$O$65,2,0)</f>
        <v>Petroleum</v>
      </c>
      <c r="G1875" s="707" t="s">
        <v>16099</v>
      </c>
      <c r="H1875" s="707" t="s">
        <v>16076</v>
      </c>
      <c r="I1875" s="707" t="s">
        <v>16077</v>
      </c>
      <c r="J1875" s="708">
        <v>1946.4259999999999</v>
      </c>
      <c r="K1875" s="708">
        <v>1946.4259999999999</v>
      </c>
      <c r="L1875" s="708">
        <v>743242.5</v>
      </c>
      <c r="M1875" s="707" t="s">
        <v>16149</v>
      </c>
      <c r="N1875" s="707" t="s">
        <v>16070</v>
      </c>
    </row>
    <row r="1876" spans="1:16">
      <c r="A1876" s="707">
        <v>2024</v>
      </c>
      <c r="B1876" s="707">
        <v>8</v>
      </c>
      <c r="D1876" s="707" t="s">
        <v>16121</v>
      </c>
      <c r="E1876" s="707" t="s">
        <v>92</v>
      </c>
      <c r="F1876" s="707" t="str">
        <f>VLOOKUP(E1876,'HS Code'!$L$4:$O$65,2,0)</f>
        <v>Petroleum</v>
      </c>
      <c r="G1876" s="707" t="s">
        <v>16133</v>
      </c>
      <c r="H1876" s="707" t="s">
        <v>16076</v>
      </c>
      <c r="I1876" s="707" t="s">
        <v>16077</v>
      </c>
      <c r="J1876" s="708">
        <v>402167</v>
      </c>
      <c r="K1876" s="708">
        <v>402167</v>
      </c>
      <c r="L1876" s="708">
        <v>33707425.409705602</v>
      </c>
      <c r="M1876" s="707" t="s">
        <v>16149</v>
      </c>
      <c r="N1876" s="707" t="s">
        <v>16070</v>
      </c>
    </row>
    <row r="1877" spans="1:16">
      <c r="A1877" s="707">
        <v>2024</v>
      </c>
      <c r="B1877" s="707">
        <v>8</v>
      </c>
      <c r="D1877" s="707" t="s">
        <v>16121</v>
      </c>
      <c r="E1877" s="707" t="s">
        <v>99</v>
      </c>
      <c r="F1877" s="707" t="str">
        <f>VLOOKUP(E1877,'HS Code'!$L$4:$O$65,2,0)</f>
        <v>Petroleum</v>
      </c>
      <c r="G1877" s="707" t="s">
        <v>16075</v>
      </c>
      <c r="H1877" s="707" t="s">
        <v>16076</v>
      </c>
      <c r="I1877" s="707" t="s">
        <v>16077</v>
      </c>
      <c r="J1877" s="708">
        <v>311819</v>
      </c>
      <c r="K1877" s="708">
        <v>311819</v>
      </c>
      <c r="L1877" s="708">
        <v>95384212.432179406</v>
      </c>
      <c r="M1877" s="707" t="s">
        <v>16149</v>
      </c>
      <c r="N1877" s="707" t="s">
        <v>16070</v>
      </c>
    </row>
    <row r="1878" spans="1:16">
      <c r="A1878" s="707">
        <v>2024</v>
      </c>
      <c r="B1878" s="707">
        <v>8</v>
      </c>
      <c r="D1878" s="707" t="s">
        <v>16129</v>
      </c>
      <c r="E1878" s="707" t="s">
        <v>99</v>
      </c>
      <c r="F1878" s="707" t="str">
        <f>VLOOKUP(E1878,'HS Code'!$L$4:$O$65,2,0)</f>
        <v>Petroleum</v>
      </c>
      <c r="G1878" s="707" t="s">
        <v>16075</v>
      </c>
      <c r="H1878" s="707" t="s">
        <v>16076</v>
      </c>
      <c r="I1878" s="707" t="s">
        <v>16077</v>
      </c>
      <c r="J1878" s="708">
        <v>2082512</v>
      </c>
      <c r="K1878" s="708">
        <v>1945317.1</v>
      </c>
      <c r="L1878" s="708">
        <v>651435573.31354105</v>
      </c>
      <c r="M1878" s="707" t="s">
        <v>16149</v>
      </c>
      <c r="N1878" s="707" t="s">
        <v>16070</v>
      </c>
    </row>
    <row r="1879" spans="1:16">
      <c r="A1879" s="707">
        <v>2024</v>
      </c>
      <c r="B1879" s="707">
        <v>8</v>
      </c>
      <c r="D1879" s="707" t="s">
        <v>16129</v>
      </c>
      <c r="E1879" s="707" t="s">
        <v>101</v>
      </c>
      <c r="F1879" s="707" t="str">
        <f>VLOOKUP(E1879,'HS Code'!$L$4:$O$65,2,0)</f>
        <v>Petroleum</v>
      </c>
      <c r="G1879" s="707" t="s">
        <v>16078</v>
      </c>
      <c r="H1879" s="707" t="s">
        <v>16076</v>
      </c>
      <c r="I1879" s="707" t="s">
        <v>10899</v>
      </c>
      <c r="J1879" s="708">
        <v>2560</v>
      </c>
      <c r="K1879" s="708">
        <v>2560</v>
      </c>
      <c r="L1879" s="708">
        <v>1123694.605679</v>
      </c>
      <c r="M1879" s="707" t="s">
        <v>16149</v>
      </c>
      <c r="N1879" s="707" t="s">
        <v>16070</v>
      </c>
    </row>
    <row r="1880" spans="1:16">
      <c r="A1880" s="707">
        <v>2024</v>
      </c>
      <c r="B1880" s="707">
        <v>8</v>
      </c>
      <c r="D1880" s="707" t="s">
        <v>16129</v>
      </c>
      <c r="E1880" s="707" t="s">
        <v>130</v>
      </c>
      <c r="F1880" s="707">
        <f>VLOOKUP(E1880,'HS Code'!$L$4:$O$65,2,0)</f>
        <v>0</v>
      </c>
      <c r="G1880" s="707" t="s">
        <v>16093</v>
      </c>
      <c r="H1880" s="707" t="s">
        <v>16076</v>
      </c>
      <c r="I1880" s="707" t="s">
        <v>10899</v>
      </c>
      <c r="J1880" s="708">
        <v>26500</v>
      </c>
      <c r="K1880" s="708">
        <v>26500</v>
      </c>
      <c r="L1880" s="708">
        <v>2651550.29293</v>
      </c>
      <c r="M1880" s="707" t="s">
        <v>16149</v>
      </c>
      <c r="N1880" s="707" t="s">
        <v>16070</v>
      </c>
    </row>
    <row r="1881" spans="1:16">
      <c r="A1881" s="707">
        <v>2024</v>
      </c>
      <c r="B1881" s="707">
        <v>8</v>
      </c>
      <c r="D1881" s="707" t="s">
        <v>16129</v>
      </c>
      <c r="E1881" s="707" t="s">
        <v>171</v>
      </c>
      <c r="F1881" s="707">
        <f>VLOOKUP(E1881,'HS Code'!$L$4:$O$65,2,0)</f>
        <v>0</v>
      </c>
      <c r="G1881" s="707" t="s">
        <v>16095</v>
      </c>
      <c r="H1881" s="707" t="s">
        <v>16073</v>
      </c>
      <c r="I1881" s="707" t="s">
        <v>10899</v>
      </c>
      <c r="J1881" s="708">
        <v>179344</v>
      </c>
      <c r="K1881" s="708">
        <v>179344</v>
      </c>
      <c r="L1881" s="708">
        <v>18788390.393891402</v>
      </c>
      <c r="M1881" s="707" t="s">
        <v>16149</v>
      </c>
      <c r="N1881" s="707" t="s">
        <v>16070</v>
      </c>
    </row>
    <row r="1882" spans="1:16">
      <c r="A1882" s="707">
        <v>2024</v>
      </c>
      <c r="B1882" s="707">
        <v>8</v>
      </c>
      <c r="D1882" s="707" t="s">
        <v>16146</v>
      </c>
      <c r="E1882" s="707" t="s">
        <v>83</v>
      </c>
      <c r="F1882" s="707" t="str">
        <f>VLOOKUP(E1882,'HS Code'!$L$4:$O$65,2,0)</f>
        <v>Petroleum</v>
      </c>
      <c r="G1882" s="707" t="s">
        <v>16131</v>
      </c>
      <c r="H1882" s="707" t="s">
        <v>16076</v>
      </c>
      <c r="I1882" s="707" t="s">
        <v>16077</v>
      </c>
      <c r="J1882" s="708">
        <v>27723</v>
      </c>
      <c r="K1882" s="708">
        <v>20440</v>
      </c>
      <c r="L1882" s="708">
        <v>4831499.8296600003</v>
      </c>
      <c r="M1882" s="707" t="s">
        <v>16149</v>
      </c>
      <c r="N1882" s="707" t="s">
        <v>16070</v>
      </c>
    </row>
    <row r="1883" spans="1:16">
      <c r="A1883" s="707">
        <v>2024</v>
      </c>
      <c r="B1883" s="707">
        <v>8</v>
      </c>
      <c r="D1883" s="707" t="s">
        <v>16147</v>
      </c>
      <c r="E1883" s="707" t="s">
        <v>99</v>
      </c>
      <c r="F1883" s="707" t="str">
        <f>VLOOKUP(E1883,'HS Code'!$L$4:$O$65,2,0)</f>
        <v>Petroleum</v>
      </c>
      <c r="G1883" s="707" t="s">
        <v>16075</v>
      </c>
      <c r="H1883" s="707" t="s">
        <v>16076</v>
      </c>
      <c r="I1883" s="707" t="s">
        <v>16077</v>
      </c>
      <c r="J1883" s="708">
        <v>51396</v>
      </c>
      <c r="K1883" s="708">
        <v>47332</v>
      </c>
      <c r="L1883" s="708">
        <v>16021788.755410301</v>
      </c>
      <c r="M1883" s="707" t="s">
        <v>16149</v>
      </c>
      <c r="N1883" s="707" t="s">
        <v>16070</v>
      </c>
    </row>
    <row r="1884" spans="1:16">
      <c r="A1884" s="707">
        <v>2024</v>
      </c>
      <c r="B1884" s="707">
        <v>8</v>
      </c>
      <c r="D1884" s="707" t="s">
        <v>16129</v>
      </c>
      <c r="E1884" s="707" t="s">
        <v>22</v>
      </c>
      <c r="F1884" s="707" t="str">
        <f>VLOOKUP(E1884,'HS Code'!$L$4:$O$65,2,0)</f>
        <v>Coal and Coke</v>
      </c>
      <c r="G1884" s="707" t="s">
        <v>16125</v>
      </c>
      <c r="H1884" s="707" t="s">
        <v>16126</v>
      </c>
      <c r="I1884" s="707" t="s">
        <v>10899</v>
      </c>
      <c r="J1884" s="708">
        <v>110000</v>
      </c>
      <c r="K1884" s="708">
        <v>110000</v>
      </c>
      <c r="L1884" s="708">
        <v>3270116.2571</v>
      </c>
      <c r="M1884" s="707" t="s">
        <v>16149</v>
      </c>
      <c r="N1884" s="707" t="s">
        <v>16070</v>
      </c>
      <c r="P1884" s="709">
        <f>L1884/J1884</f>
        <v>29.728329609999999</v>
      </c>
    </row>
    <row r="1885" spans="1:16">
      <c r="A1885" s="707">
        <v>2024</v>
      </c>
      <c r="B1885" s="707">
        <v>8</v>
      </c>
      <c r="D1885" s="707" t="s">
        <v>16129</v>
      </c>
      <c r="E1885" s="707" t="s">
        <v>48</v>
      </c>
      <c r="F1885" s="707" t="str">
        <f>VLOOKUP(E1885,'HS Code'!$L$4:$O$65,2,0)</f>
        <v>Oils</v>
      </c>
      <c r="G1885" s="707" t="s">
        <v>16089</v>
      </c>
      <c r="H1885" s="707" t="s">
        <v>16073</v>
      </c>
      <c r="I1885" s="707" t="s">
        <v>10899</v>
      </c>
      <c r="J1885" s="708">
        <v>4660</v>
      </c>
      <c r="K1885" s="708">
        <v>4660</v>
      </c>
      <c r="L1885" s="708">
        <v>1266688.6431839999</v>
      </c>
      <c r="M1885" s="707" t="s">
        <v>16149</v>
      </c>
      <c r="N1885" s="707" t="s">
        <v>16070</v>
      </c>
    </row>
    <row r="1886" spans="1:16">
      <c r="A1886" s="707">
        <v>2024</v>
      </c>
      <c r="B1886" s="707">
        <v>8</v>
      </c>
      <c r="D1886" s="707" t="s">
        <v>16129</v>
      </c>
      <c r="E1886" s="707" t="s">
        <v>99</v>
      </c>
      <c r="F1886" s="707" t="str">
        <f>VLOOKUP(E1886,'HS Code'!$L$4:$O$65,2,0)</f>
        <v>Petroleum</v>
      </c>
      <c r="G1886" s="707" t="s">
        <v>16075</v>
      </c>
      <c r="H1886" s="707" t="s">
        <v>16076</v>
      </c>
      <c r="I1886" s="707" t="s">
        <v>16077</v>
      </c>
      <c r="J1886" s="708">
        <v>79002</v>
      </c>
      <c r="K1886" s="708">
        <v>70596</v>
      </c>
      <c r="L1886" s="708">
        <v>21543971.188200802</v>
      </c>
      <c r="M1886" s="707" t="s">
        <v>16149</v>
      </c>
      <c r="N1886" s="707" t="s">
        <v>16070</v>
      </c>
    </row>
    <row r="1887" spans="1:16">
      <c r="A1887" s="707">
        <v>2024</v>
      </c>
      <c r="B1887" s="707">
        <v>8</v>
      </c>
      <c r="D1887" s="707" t="s">
        <v>16129</v>
      </c>
      <c r="E1887" s="707" t="s">
        <v>171</v>
      </c>
      <c r="F1887" s="707">
        <f>VLOOKUP(E1887,'HS Code'!$L$4:$O$65,2,0)</f>
        <v>0</v>
      </c>
      <c r="G1887" s="707" t="s">
        <v>16095</v>
      </c>
      <c r="H1887" s="707" t="s">
        <v>16073</v>
      </c>
      <c r="I1887" s="707" t="s">
        <v>10899</v>
      </c>
      <c r="J1887" s="708">
        <v>133260</v>
      </c>
      <c r="K1887" s="708">
        <v>133260</v>
      </c>
      <c r="L1887" s="708">
        <v>11368060.925759999</v>
      </c>
      <c r="M1887" s="707" t="s">
        <v>16149</v>
      </c>
      <c r="N1887" s="707" t="s">
        <v>16070</v>
      </c>
    </row>
    <row r="1888" spans="1:16">
      <c r="A1888" s="707">
        <v>2024</v>
      </c>
      <c r="B1888" s="707">
        <v>8</v>
      </c>
      <c r="D1888" s="707" t="s">
        <v>16209</v>
      </c>
      <c r="E1888" s="707" t="s">
        <v>99</v>
      </c>
      <c r="F1888" s="707" t="str">
        <f>VLOOKUP(E1888,'HS Code'!$L$4:$O$65,2,0)</f>
        <v>Petroleum</v>
      </c>
      <c r="G1888" s="707" t="s">
        <v>16075</v>
      </c>
      <c r="H1888" s="707" t="s">
        <v>16076</v>
      </c>
      <c r="I1888" s="707" t="s">
        <v>16077</v>
      </c>
      <c r="J1888" s="708">
        <v>30784</v>
      </c>
      <c r="K1888" s="708">
        <v>29561</v>
      </c>
      <c r="L1888" s="708">
        <v>8127531.5499999998</v>
      </c>
      <c r="M1888" s="707" t="s">
        <v>16149</v>
      </c>
      <c r="N1888" s="707" t="s">
        <v>16070</v>
      </c>
    </row>
    <row r="1889" spans="1:16">
      <c r="A1889" s="707">
        <v>2024</v>
      </c>
      <c r="B1889" s="707">
        <v>8</v>
      </c>
      <c r="D1889" s="707" t="s">
        <v>16152</v>
      </c>
      <c r="E1889" s="707" t="s">
        <v>99</v>
      </c>
      <c r="F1889" s="707" t="str">
        <f>VLOOKUP(E1889,'HS Code'!$L$4:$O$65,2,0)</f>
        <v>Petroleum</v>
      </c>
      <c r="G1889" s="707" t="s">
        <v>16075</v>
      </c>
      <c r="H1889" s="707" t="s">
        <v>16076</v>
      </c>
      <c r="I1889" s="707" t="s">
        <v>16077</v>
      </c>
      <c r="J1889" s="708">
        <v>420</v>
      </c>
      <c r="K1889" s="708">
        <v>420</v>
      </c>
      <c r="L1889" s="708">
        <v>222616.78</v>
      </c>
      <c r="M1889" s="707" t="s">
        <v>16149</v>
      </c>
      <c r="N1889" s="707" t="s">
        <v>16070</v>
      </c>
    </row>
    <row r="1890" spans="1:16">
      <c r="A1890" s="707">
        <v>2024</v>
      </c>
      <c r="B1890" s="707">
        <v>8</v>
      </c>
      <c r="D1890" s="707" t="s">
        <v>16104</v>
      </c>
      <c r="E1890" s="707" t="s">
        <v>169</v>
      </c>
      <c r="F1890" s="707">
        <f>VLOOKUP(E1890,'HS Code'!$L$4:$O$65,2,0)</f>
        <v>0</v>
      </c>
      <c r="G1890" s="707" t="s">
        <v>16067</v>
      </c>
      <c r="H1890" s="707" t="s">
        <v>16068</v>
      </c>
      <c r="I1890" s="707" t="s">
        <v>10899</v>
      </c>
      <c r="J1890" s="708">
        <v>12600</v>
      </c>
      <c r="K1890" s="708">
        <v>12600</v>
      </c>
      <c r="L1890" s="708">
        <v>1949191.59</v>
      </c>
      <c r="M1890" s="707" t="s">
        <v>16149</v>
      </c>
      <c r="N1890" s="707" t="s">
        <v>16070</v>
      </c>
    </row>
    <row r="1891" spans="1:16">
      <c r="A1891" s="707">
        <v>2024</v>
      </c>
      <c r="B1891" s="707">
        <v>8</v>
      </c>
      <c r="D1891" s="707" t="s">
        <v>16144</v>
      </c>
      <c r="E1891" s="707" t="s">
        <v>99</v>
      </c>
      <c r="F1891" s="707" t="str">
        <f>VLOOKUP(E1891,'HS Code'!$L$4:$O$65,2,0)</f>
        <v>Petroleum</v>
      </c>
      <c r="G1891" s="707" t="s">
        <v>16075</v>
      </c>
      <c r="H1891" s="707" t="s">
        <v>16076</v>
      </c>
      <c r="I1891" s="707" t="s">
        <v>16077</v>
      </c>
      <c r="J1891" s="708">
        <v>26344</v>
      </c>
      <c r="K1891" s="708">
        <v>25278</v>
      </c>
      <c r="L1891" s="708">
        <v>6894451.79</v>
      </c>
      <c r="M1891" s="707" t="s">
        <v>16149</v>
      </c>
      <c r="N1891" s="707" t="s">
        <v>16070</v>
      </c>
    </row>
    <row r="1892" spans="1:16">
      <c r="A1892" s="707">
        <v>2024</v>
      </c>
      <c r="B1892" s="707">
        <v>8</v>
      </c>
      <c r="D1892" s="707" t="s">
        <v>16074</v>
      </c>
      <c r="E1892" s="707" t="s">
        <v>169</v>
      </c>
      <c r="F1892" s="707">
        <f>VLOOKUP(E1892,'HS Code'!$L$4:$O$65,2,0)</f>
        <v>0</v>
      </c>
      <c r="G1892" s="707" t="s">
        <v>16067</v>
      </c>
      <c r="H1892" s="707" t="s">
        <v>16068</v>
      </c>
      <c r="I1892" s="707" t="s">
        <v>10899</v>
      </c>
      <c r="J1892" s="708">
        <v>10000</v>
      </c>
      <c r="K1892" s="708">
        <v>10000</v>
      </c>
      <c r="L1892" s="708">
        <v>1590834.04</v>
      </c>
      <c r="M1892" s="707" t="s">
        <v>16149</v>
      </c>
      <c r="N1892" s="707" t="s">
        <v>16070</v>
      </c>
    </row>
    <row r="1893" spans="1:16">
      <c r="A1893" s="707">
        <v>2024</v>
      </c>
      <c r="B1893" s="707">
        <v>8</v>
      </c>
      <c r="D1893" s="707" t="s">
        <v>16122</v>
      </c>
      <c r="E1893" s="707" t="s">
        <v>142</v>
      </c>
      <c r="F1893" s="707">
        <f>VLOOKUP(E1893,'HS Code'!$L$4:$O$65,2,0)</f>
        <v>0</v>
      </c>
      <c r="G1893" s="707" t="s">
        <v>16141</v>
      </c>
      <c r="H1893" s="707" t="s">
        <v>16073</v>
      </c>
      <c r="I1893" s="707" t="s">
        <v>10899</v>
      </c>
      <c r="J1893" s="708">
        <v>50</v>
      </c>
      <c r="K1893" s="708">
        <v>50</v>
      </c>
      <c r="L1893" s="708">
        <v>13256.95</v>
      </c>
      <c r="M1893" s="707" t="s">
        <v>16149</v>
      </c>
      <c r="N1893" s="707" t="s">
        <v>16070</v>
      </c>
    </row>
    <row r="1894" spans="1:16">
      <c r="A1894" s="707">
        <v>2024</v>
      </c>
      <c r="B1894" s="707">
        <v>8</v>
      </c>
      <c r="D1894" s="707" t="s">
        <v>16177</v>
      </c>
      <c r="E1894" s="707" t="s">
        <v>101</v>
      </c>
      <c r="F1894" s="707" t="str">
        <f>VLOOKUP(E1894,'HS Code'!$L$4:$O$65,2,0)</f>
        <v>Petroleum</v>
      </c>
      <c r="G1894" s="707" t="s">
        <v>16078</v>
      </c>
      <c r="H1894" s="707" t="s">
        <v>16076</v>
      </c>
      <c r="I1894" s="707" t="s">
        <v>10899</v>
      </c>
      <c r="J1894" s="708">
        <v>50</v>
      </c>
      <c r="K1894" s="708">
        <v>50</v>
      </c>
      <c r="L1894" s="708">
        <v>17499.169999999998</v>
      </c>
      <c r="M1894" s="707" t="s">
        <v>16149</v>
      </c>
      <c r="N1894" s="707" t="s">
        <v>16070</v>
      </c>
    </row>
    <row r="1895" spans="1:16">
      <c r="A1895" s="707">
        <v>2024</v>
      </c>
      <c r="B1895" s="707">
        <v>8</v>
      </c>
      <c r="D1895" s="707" t="s">
        <v>16209</v>
      </c>
      <c r="E1895" s="707" t="s">
        <v>99</v>
      </c>
      <c r="F1895" s="707" t="str">
        <f>VLOOKUP(E1895,'HS Code'!$L$4:$O$65,2,0)</f>
        <v>Petroleum</v>
      </c>
      <c r="G1895" s="707" t="s">
        <v>16075</v>
      </c>
      <c r="H1895" s="707" t="s">
        <v>16076</v>
      </c>
      <c r="I1895" s="707" t="s">
        <v>16077</v>
      </c>
      <c r="J1895" s="708">
        <v>26624</v>
      </c>
      <c r="K1895" s="708">
        <v>25511</v>
      </c>
      <c r="L1895" s="708">
        <v>8125533.1500000004</v>
      </c>
      <c r="M1895" s="707" t="s">
        <v>16149</v>
      </c>
      <c r="N1895" s="707" t="s">
        <v>16070</v>
      </c>
    </row>
    <row r="1896" spans="1:16">
      <c r="A1896" s="707">
        <v>2024</v>
      </c>
      <c r="B1896" s="707">
        <v>8</v>
      </c>
      <c r="D1896" s="707" t="s">
        <v>16152</v>
      </c>
      <c r="E1896" s="707" t="s">
        <v>99</v>
      </c>
      <c r="F1896" s="707" t="str">
        <f>VLOOKUP(E1896,'HS Code'!$L$4:$O$65,2,0)</f>
        <v>Petroleum</v>
      </c>
      <c r="G1896" s="707" t="s">
        <v>16075</v>
      </c>
      <c r="H1896" s="707" t="s">
        <v>16076</v>
      </c>
      <c r="I1896" s="707" t="s">
        <v>16077</v>
      </c>
      <c r="J1896" s="708">
        <v>280550.53999999998</v>
      </c>
      <c r="K1896" s="708">
        <v>280550.53999999998</v>
      </c>
      <c r="L1896" s="708">
        <v>82772963.170000002</v>
      </c>
      <c r="M1896" s="707" t="s">
        <v>16149</v>
      </c>
      <c r="N1896" s="707" t="s">
        <v>16070</v>
      </c>
    </row>
    <row r="1897" spans="1:16">
      <c r="A1897" s="707">
        <v>2024</v>
      </c>
      <c r="B1897" s="707">
        <v>8</v>
      </c>
      <c r="D1897" s="707" t="s">
        <v>16153</v>
      </c>
      <c r="E1897" s="707" t="s">
        <v>86</v>
      </c>
      <c r="F1897" s="707" t="str">
        <f>VLOOKUP(E1897,'HS Code'!$L$4:$O$65,2,0)</f>
        <v>Petroleum</v>
      </c>
      <c r="G1897" s="707" t="s">
        <v>16140</v>
      </c>
      <c r="H1897" s="707" t="s">
        <v>16076</v>
      </c>
      <c r="I1897" s="707" t="s">
        <v>16077</v>
      </c>
      <c r="J1897" s="708">
        <v>900</v>
      </c>
      <c r="K1897" s="708">
        <v>900</v>
      </c>
      <c r="L1897" s="708">
        <v>25810.639999999999</v>
      </c>
      <c r="M1897" s="707" t="s">
        <v>16149</v>
      </c>
      <c r="N1897" s="707" t="s">
        <v>16070</v>
      </c>
    </row>
    <row r="1898" spans="1:16">
      <c r="A1898" s="707">
        <v>2024</v>
      </c>
      <c r="B1898" s="707">
        <v>8</v>
      </c>
      <c r="D1898" s="707" t="s">
        <v>16153</v>
      </c>
      <c r="E1898" s="707" t="s">
        <v>89</v>
      </c>
      <c r="F1898" s="707" t="str">
        <f>VLOOKUP(E1898,'HS Code'!$L$4:$O$65,2,0)</f>
        <v>Petroleum</v>
      </c>
      <c r="G1898" s="707" t="s">
        <v>16154</v>
      </c>
      <c r="H1898" s="707" t="s">
        <v>16076</v>
      </c>
      <c r="I1898" s="707" t="s">
        <v>16077</v>
      </c>
      <c r="J1898" s="708">
        <v>1600</v>
      </c>
      <c r="K1898" s="708">
        <v>1600</v>
      </c>
      <c r="L1898" s="708">
        <v>119312.55</v>
      </c>
      <c r="M1898" s="707" t="s">
        <v>16149</v>
      </c>
      <c r="N1898" s="707" t="s">
        <v>16070</v>
      </c>
    </row>
    <row r="1899" spans="1:16">
      <c r="A1899" s="707">
        <v>2024</v>
      </c>
      <c r="B1899" s="707">
        <v>8</v>
      </c>
      <c r="D1899" s="707" t="s">
        <v>16153</v>
      </c>
      <c r="E1899" s="707" t="s">
        <v>99</v>
      </c>
      <c r="F1899" s="707" t="str">
        <f>VLOOKUP(E1899,'HS Code'!$L$4:$O$65,2,0)</f>
        <v>Petroleum</v>
      </c>
      <c r="G1899" s="707" t="s">
        <v>16075</v>
      </c>
      <c r="H1899" s="707" t="s">
        <v>16076</v>
      </c>
      <c r="I1899" s="707" t="s">
        <v>16077</v>
      </c>
      <c r="J1899" s="708">
        <v>444173</v>
      </c>
      <c r="K1899" s="708">
        <v>437128</v>
      </c>
      <c r="L1899" s="708">
        <v>142491462.53999999</v>
      </c>
      <c r="M1899" s="707" t="s">
        <v>16149</v>
      </c>
      <c r="N1899" s="707" t="s">
        <v>16070</v>
      </c>
    </row>
    <row r="1900" spans="1:16">
      <c r="A1900" s="707">
        <v>2024</v>
      </c>
      <c r="B1900" s="707">
        <v>8</v>
      </c>
      <c r="D1900" s="707" t="s">
        <v>16153</v>
      </c>
      <c r="E1900" s="707" t="s">
        <v>101</v>
      </c>
      <c r="F1900" s="707" t="str">
        <f>VLOOKUP(E1900,'HS Code'!$L$4:$O$65,2,0)</f>
        <v>Petroleum</v>
      </c>
      <c r="G1900" s="707" t="s">
        <v>16078</v>
      </c>
      <c r="H1900" s="707" t="s">
        <v>16076</v>
      </c>
      <c r="I1900" s="707" t="s">
        <v>10899</v>
      </c>
      <c r="J1900" s="708">
        <v>3170</v>
      </c>
      <c r="K1900" s="708">
        <v>3170</v>
      </c>
      <c r="L1900" s="708">
        <v>330113.40000000002</v>
      </c>
      <c r="M1900" s="707" t="s">
        <v>16149</v>
      </c>
      <c r="N1900" s="707" t="s">
        <v>16070</v>
      </c>
    </row>
    <row r="1901" spans="1:16">
      <c r="A1901" s="707">
        <v>2024</v>
      </c>
      <c r="B1901" s="707">
        <v>8</v>
      </c>
      <c r="D1901" s="707" t="s">
        <v>16153</v>
      </c>
      <c r="E1901" s="707" t="s">
        <v>118</v>
      </c>
      <c r="F1901" s="707" t="str">
        <f>VLOOKUP(E1901,'HS Code'!$L$4:$O$65,2,0)</f>
        <v>Petroleum</v>
      </c>
      <c r="G1901" s="707" t="s">
        <v>16193</v>
      </c>
      <c r="H1901" s="707" t="s">
        <v>16076</v>
      </c>
      <c r="I1901" s="707" t="s">
        <v>16077</v>
      </c>
      <c r="J1901" s="708">
        <v>5250</v>
      </c>
      <c r="K1901" s="708">
        <v>5250</v>
      </c>
      <c r="L1901" s="708">
        <v>159083.4</v>
      </c>
      <c r="M1901" s="707" t="s">
        <v>16149</v>
      </c>
      <c r="N1901" s="707" t="s">
        <v>16070</v>
      </c>
    </row>
    <row r="1902" spans="1:16">
      <c r="A1902" s="707">
        <v>2024</v>
      </c>
      <c r="B1902" s="707">
        <v>8</v>
      </c>
      <c r="D1902" s="707" t="s">
        <v>16156</v>
      </c>
      <c r="E1902" s="707" t="s">
        <v>145</v>
      </c>
      <c r="F1902" s="707">
        <f>VLOOKUP(E1902,'HS Code'!$L$4:$O$65,2,0)</f>
        <v>0</v>
      </c>
      <c r="G1902" s="707" t="s">
        <v>16094</v>
      </c>
      <c r="H1902" s="707" t="s">
        <v>16073</v>
      </c>
      <c r="I1902" s="707" t="s">
        <v>10899</v>
      </c>
      <c r="J1902" s="708">
        <v>190</v>
      </c>
      <c r="K1902" s="708">
        <v>190</v>
      </c>
      <c r="L1902" s="708">
        <v>112838.39999999999</v>
      </c>
      <c r="M1902" s="707" t="s">
        <v>16149</v>
      </c>
      <c r="N1902" s="707" t="s">
        <v>16070</v>
      </c>
    </row>
    <row r="1903" spans="1:16">
      <c r="A1903" s="707">
        <v>2024</v>
      </c>
      <c r="B1903" s="707">
        <v>8</v>
      </c>
      <c r="D1903" s="707" t="s">
        <v>16096</v>
      </c>
      <c r="E1903" s="707" t="s">
        <v>65</v>
      </c>
      <c r="F1903" s="707" t="str">
        <f>VLOOKUP(E1903,'HS Code'!$L$4:$O$65,2,0)</f>
        <v>Petroleum</v>
      </c>
      <c r="G1903" s="707" t="s">
        <v>16210</v>
      </c>
      <c r="H1903" s="707" t="s">
        <v>16116</v>
      </c>
      <c r="I1903" s="707" t="s">
        <v>16077</v>
      </c>
      <c r="J1903" s="708">
        <v>14</v>
      </c>
      <c r="K1903" s="708">
        <v>14</v>
      </c>
      <c r="L1903" s="708">
        <v>1292.54</v>
      </c>
      <c r="M1903" s="707" t="s">
        <v>16149</v>
      </c>
      <c r="N1903" s="707" t="s">
        <v>16070</v>
      </c>
      <c r="P1903" s="710">
        <f>L1903/J1903</f>
        <v>92.324285714285708</v>
      </c>
    </row>
    <row r="1904" spans="1:16">
      <c r="A1904" s="707">
        <v>2024</v>
      </c>
      <c r="B1904" s="707">
        <v>8</v>
      </c>
      <c r="D1904" s="707" t="s">
        <v>16096</v>
      </c>
      <c r="E1904" s="707" t="s">
        <v>88</v>
      </c>
      <c r="F1904" s="707" t="str">
        <f>VLOOKUP(E1904,'HS Code'!$L$4:$O$65,2,0)</f>
        <v>Petroleum</v>
      </c>
      <c r="G1904" s="707" t="s">
        <v>16181</v>
      </c>
      <c r="H1904" s="707" t="s">
        <v>16076</v>
      </c>
      <c r="I1904" s="707" t="s">
        <v>16077</v>
      </c>
      <c r="J1904" s="708">
        <v>12</v>
      </c>
      <c r="K1904" s="708">
        <v>12</v>
      </c>
      <c r="L1904" s="708">
        <v>1163.28</v>
      </c>
      <c r="M1904" s="707" t="s">
        <v>16149</v>
      </c>
      <c r="N1904" s="707" t="s">
        <v>16070</v>
      </c>
    </row>
    <row r="1905" spans="1:14">
      <c r="A1905" s="707">
        <v>2024</v>
      </c>
      <c r="B1905" s="707">
        <v>8</v>
      </c>
      <c r="D1905" s="707" t="s">
        <v>16157</v>
      </c>
      <c r="E1905" s="707" t="s">
        <v>99</v>
      </c>
      <c r="F1905" s="707" t="str">
        <f>VLOOKUP(E1905,'HS Code'!$L$4:$O$65,2,0)</f>
        <v>Petroleum</v>
      </c>
      <c r="G1905" s="707" t="s">
        <v>16075</v>
      </c>
      <c r="H1905" s="707" t="s">
        <v>16076</v>
      </c>
      <c r="I1905" s="707" t="s">
        <v>16077</v>
      </c>
      <c r="J1905" s="708">
        <v>14740.35</v>
      </c>
      <c r="K1905" s="708">
        <v>14740.35</v>
      </c>
      <c r="L1905" s="708">
        <v>4431300.1399999997</v>
      </c>
      <c r="M1905" s="707" t="s">
        <v>16149</v>
      </c>
      <c r="N1905" s="707" t="s">
        <v>16070</v>
      </c>
    </row>
    <row r="1906" spans="1:14">
      <c r="A1906" s="707">
        <v>2024</v>
      </c>
      <c r="B1906" s="707">
        <v>8</v>
      </c>
      <c r="D1906" s="707" t="s">
        <v>16159</v>
      </c>
      <c r="E1906" s="707" t="s">
        <v>99</v>
      </c>
      <c r="F1906" s="707" t="str">
        <f>VLOOKUP(E1906,'HS Code'!$L$4:$O$65,2,0)</f>
        <v>Petroleum</v>
      </c>
      <c r="G1906" s="707" t="s">
        <v>16075</v>
      </c>
      <c r="H1906" s="707" t="s">
        <v>16076</v>
      </c>
      <c r="I1906" s="707" t="s">
        <v>16077</v>
      </c>
      <c r="J1906" s="708">
        <v>86967.2</v>
      </c>
      <c r="K1906" s="708">
        <v>86967.2</v>
      </c>
      <c r="L1906" s="708">
        <v>26937437.600000001</v>
      </c>
      <c r="M1906" s="707" t="s">
        <v>16149</v>
      </c>
      <c r="N1906" s="707" t="s">
        <v>16070</v>
      </c>
    </row>
    <row r="1907" spans="1:14">
      <c r="A1907" s="707">
        <v>2024</v>
      </c>
      <c r="B1907" s="707">
        <v>8</v>
      </c>
      <c r="D1907" s="707" t="s">
        <v>16159</v>
      </c>
      <c r="E1907" s="707" t="s">
        <v>109</v>
      </c>
      <c r="F1907" s="707" t="str">
        <f>VLOOKUP(E1907,'HS Code'!$L$4:$O$65,2,0)</f>
        <v>Petroleum</v>
      </c>
      <c r="G1907" s="707" t="s">
        <v>16079</v>
      </c>
      <c r="H1907" s="707" t="s">
        <v>16076</v>
      </c>
      <c r="I1907" s="707" t="s">
        <v>16077</v>
      </c>
      <c r="J1907" s="708">
        <v>463</v>
      </c>
      <c r="K1907" s="708">
        <v>463</v>
      </c>
      <c r="L1907" s="708">
        <v>34094.1</v>
      </c>
      <c r="M1907" s="707" t="s">
        <v>16149</v>
      </c>
      <c r="N1907" s="707" t="s">
        <v>16070</v>
      </c>
    </row>
    <row r="1908" spans="1:14">
      <c r="A1908" s="707">
        <v>2024</v>
      </c>
      <c r="B1908" s="707">
        <v>8</v>
      </c>
      <c r="D1908" s="707" t="s">
        <v>16160</v>
      </c>
      <c r="E1908" s="707" t="s">
        <v>99</v>
      </c>
      <c r="F1908" s="707" t="str">
        <f>VLOOKUP(E1908,'HS Code'!$L$4:$O$65,2,0)</f>
        <v>Petroleum</v>
      </c>
      <c r="G1908" s="707" t="s">
        <v>16075</v>
      </c>
      <c r="H1908" s="707" t="s">
        <v>16076</v>
      </c>
      <c r="I1908" s="707" t="s">
        <v>16077</v>
      </c>
      <c r="J1908" s="708">
        <v>24</v>
      </c>
      <c r="K1908" s="708">
        <v>20</v>
      </c>
      <c r="L1908" s="708">
        <v>6237.41</v>
      </c>
      <c r="M1908" s="707" t="s">
        <v>16149</v>
      </c>
      <c r="N1908" s="707" t="s">
        <v>16070</v>
      </c>
    </row>
    <row r="1909" spans="1:14">
      <c r="A1909" s="707">
        <v>2024</v>
      </c>
      <c r="B1909" s="707">
        <v>8</v>
      </c>
      <c r="D1909" s="707" t="s">
        <v>16160</v>
      </c>
      <c r="E1909" s="707" t="s">
        <v>101</v>
      </c>
      <c r="F1909" s="707" t="str">
        <f>VLOOKUP(E1909,'HS Code'!$L$4:$O$65,2,0)</f>
        <v>Petroleum</v>
      </c>
      <c r="G1909" s="707" t="s">
        <v>16078</v>
      </c>
      <c r="H1909" s="707" t="s">
        <v>16076</v>
      </c>
      <c r="I1909" s="707" t="s">
        <v>10899</v>
      </c>
      <c r="J1909" s="708">
        <v>10</v>
      </c>
      <c r="K1909" s="708">
        <v>10</v>
      </c>
      <c r="L1909" s="708">
        <v>779.68</v>
      </c>
      <c r="M1909" s="707" t="s">
        <v>16149</v>
      </c>
      <c r="N1909" s="707" t="s">
        <v>16070</v>
      </c>
    </row>
    <row r="1910" spans="1:14">
      <c r="A1910" s="707">
        <v>2024</v>
      </c>
      <c r="B1910" s="707">
        <v>8</v>
      </c>
      <c r="D1910" s="707" t="s">
        <v>16178</v>
      </c>
      <c r="E1910" s="707" t="s">
        <v>99</v>
      </c>
      <c r="F1910" s="707" t="str">
        <f>VLOOKUP(E1910,'HS Code'!$L$4:$O$65,2,0)</f>
        <v>Petroleum</v>
      </c>
      <c r="G1910" s="707" t="s">
        <v>16075</v>
      </c>
      <c r="H1910" s="707" t="s">
        <v>16076</v>
      </c>
      <c r="I1910" s="707" t="s">
        <v>16077</v>
      </c>
      <c r="J1910" s="708">
        <v>116835.8158</v>
      </c>
      <c r="K1910" s="708">
        <v>116835.8158</v>
      </c>
      <c r="L1910" s="708">
        <v>37691278.159999996</v>
      </c>
      <c r="M1910" s="707" t="s">
        <v>16149</v>
      </c>
      <c r="N1910" s="707" t="s">
        <v>16070</v>
      </c>
    </row>
    <row r="1911" spans="1:14">
      <c r="A1911" s="707">
        <v>2024</v>
      </c>
      <c r="B1911" s="707">
        <v>8</v>
      </c>
      <c r="D1911" s="707" t="s">
        <v>16161</v>
      </c>
      <c r="E1911" s="707" t="s">
        <v>99</v>
      </c>
      <c r="F1911" s="707" t="str">
        <f>VLOOKUP(E1911,'HS Code'!$L$4:$O$65,2,0)</f>
        <v>Petroleum</v>
      </c>
      <c r="G1911" s="707" t="s">
        <v>16075</v>
      </c>
      <c r="H1911" s="707" t="s">
        <v>16076</v>
      </c>
      <c r="I1911" s="707" t="s">
        <v>16077</v>
      </c>
      <c r="J1911" s="708">
        <v>6</v>
      </c>
      <c r="K1911" s="708">
        <v>6</v>
      </c>
      <c r="L1911" s="708">
        <v>387.16</v>
      </c>
      <c r="M1911" s="707" t="s">
        <v>16149</v>
      </c>
      <c r="N1911" s="707" t="s">
        <v>16070</v>
      </c>
    </row>
    <row r="1912" spans="1:14">
      <c r="A1912" s="707">
        <v>2024</v>
      </c>
      <c r="B1912" s="707">
        <v>8</v>
      </c>
      <c r="D1912" s="707" t="s">
        <v>16144</v>
      </c>
      <c r="E1912" s="707" t="s">
        <v>99</v>
      </c>
      <c r="F1912" s="707" t="str">
        <f>VLOOKUP(E1912,'HS Code'!$L$4:$O$65,2,0)</f>
        <v>Petroleum</v>
      </c>
      <c r="G1912" s="707" t="s">
        <v>16075</v>
      </c>
      <c r="H1912" s="707" t="s">
        <v>16076</v>
      </c>
      <c r="I1912" s="707" t="s">
        <v>16077</v>
      </c>
      <c r="J1912" s="708">
        <v>280362</v>
      </c>
      <c r="K1912" s="708">
        <v>276915</v>
      </c>
      <c r="L1912" s="708">
        <v>100372638.13</v>
      </c>
      <c r="M1912" s="707" t="s">
        <v>16149</v>
      </c>
      <c r="N1912" s="707" t="s">
        <v>16070</v>
      </c>
    </row>
    <row r="1913" spans="1:14">
      <c r="A1913" s="707">
        <v>2024</v>
      </c>
      <c r="B1913" s="707">
        <v>8</v>
      </c>
      <c r="D1913" s="707" t="s">
        <v>16144</v>
      </c>
      <c r="E1913" s="707" t="s">
        <v>113</v>
      </c>
      <c r="F1913" s="707" t="str">
        <f>VLOOKUP(E1913,'HS Code'!$L$4:$O$65,2,0)</f>
        <v>Petroleum</v>
      </c>
      <c r="G1913" s="707" t="s">
        <v>16081</v>
      </c>
      <c r="H1913" s="707" t="s">
        <v>16076</v>
      </c>
      <c r="I1913" s="707" t="s">
        <v>16077</v>
      </c>
      <c r="J1913" s="708">
        <v>4000</v>
      </c>
      <c r="K1913" s="708">
        <v>4000</v>
      </c>
      <c r="L1913" s="708">
        <v>2000600</v>
      </c>
      <c r="M1913" s="707" t="s">
        <v>16149</v>
      </c>
      <c r="N1913" s="707" t="s">
        <v>16070</v>
      </c>
    </row>
    <row r="1914" spans="1:14">
      <c r="A1914" s="707">
        <v>2024</v>
      </c>
      <c r="B1914" s="707">
        <v>8</v>
      </c>
      <c r="D1914" s="707" t="s">
        <v>16162</v>
      </c>
      <c r="E1914" s="707" t="s">
        <v>99</v>
      </c>
      <c r="F1914" s="707" t="str">
        <f>VLOOKUP(E1914,'HS Code'!$L$4:$O$65,2,0)</f>
        <v>Petroleum</v>
      </c>
      <c r="G1914" s="707" t="s">
        <v>16075</v>
      </c>
      <c r="H1914" s="707" t="s">
        <v>16076</v>
      </c>
      <c r="I1914" s="707" t="s">
        <v>16077</v>
      </c>
      <c r="J1914" s="708">
        <v>154289.70000000001</v>
      </c>
      <c r="K1914" s="708">
        <v>154289.70000000001</v>
      </c>
      <c r="L1914" s="708">
        <v>49608507.57</v>
      </c>
      <c r="M1914" s="707" t="s">
        <v>16149</v>
      </c>
      <c r="N1914" s="707" t="s">
        <v>16070</v>
      </c>
    </row>
    <row r="1915" spans="1:14">
      <c r="A1915" s="707">
        <v>2024</v>
      </c>
      <c r="B1915" s="707">
        <v>8</v>
      </c>
      <c r="D1915" s="707" t="s">
        <v>16162</v>
      </c>
      <c r="E1915" s="707" t="s">
        <v>145</v>
      </c>
      <c r="F1915" s="707">
        <f>VLOOKUP(E1915,'HS Code'!$L$4:$O$65,2,0)</f>
        <v>0</v>
      </c>
      <c r="G1915" s="707" t="s">
        <v>16094</v>
      </c>
      <c r="H1915" s="707" t="s">
        <v>16073</v>
      </c>
      <c r="I1915" s="707" t="s">
        <v>10899</v>
      </c>
      <c r="J1915" s="708">
        <v>135000</v>
      </c>
      <c r="K1915" s="708">
        <v>135000</v>
      </c>
      <c r="L1915" s="708">
        <v>20973334.149999999</v>
      </c>
      <c r="M1915" s="707" t="s">
        <v>16149</v>
      </c>
      <c r="N1915" s="707" t="s">
        <v>16070</v>
      </c>
    </row>
    <row r="1916" spans="1:14">
      <c r="A1916" s="707">
        <v>2024</v>
      </c>
      <c r="B1916" s="707">
        <v>8</v>
      </c>
      <c r="D1916" s="707" t="s">
        <v>16164</v>
      </c>
      <c r="E1916" s="707" t="s">
        <v>99</v>
      </c>
      <c r="F1916" s="707" t="str">
        <f>VLOOKUP(E1916,'HS Code'!$L$4:$O$65,2,0)</f>
        <v>Petroleum</v>
      </c>
      <c r="G1916" s="707" t="s">
        <v>16075</v>
      </c>
      <c r="H1916" s="707" t="s">
        <v>16076</v>
      </c>
      <c r="I1916" s="707" t="s">
        <v>16077</v>
      </c>
      <c r="J1916" s="708">
        <v>2496</v>
      </c>
      <c r="K1916" s="708">
        <v>2436</v>
      </c>
      <c r="L1916" s="708">
        <v>955467.73</v>
      </c>
      <c r="M1916" s="707" t="s">
        <v>16149</v>
      </c>
      <c r="N1916" s="707" t="s">
        <v>16070</v>
      </c>
    </row>
    <row r="1917" spans="1:14">
      <c r="A1917" s="707">
        <v>2024</v>
      </c>
      <c r="B1917" s="707">
        <v>8</v>
      </c>
      <c r="D1917" s="707" t="s">
        <v>16134</v>
      </c>
      <c r="E1917" s="707" t="s">
        <v>99</v>
      </c>
      <c r="F1917" s="707" t="str">
        <f>VLOOKUP(E1917,'HS Code'!$L$4:$O$65,2,0)</f>
        <v>Petroleum</v>
      </c>
      <c r="G1917" s="707" t="s">
        <v>16075</v>
      </c>
      <c r="H1917" s="707" t="s">
        <v>16076</v>
      </c>
      <c r="I1917" s="707" t="s">
        <v>16077</v>
      </c>
      <c r="J1917" s="708">
        <v>6714.9</v>
      </c>
      <c r="K1917" s="708">
        <v>6714.9</v>
      </c>
      <c r="L1917" s="708">
        <v>3159380.96</v>
      </c>
      <c r="M1917" s="707" t="s">
        <v>16149</v>
      </c>
      <c r="N1917" s="707" t="s">
        <v>16070</v>
      </c>
    </row>
    <row r="1918" spans="1:14">
      <c r="A1918" s="707">
        <v>2024</v>
      </c>
      <c r="B1918" s="707">
        <v>8</v>
      </c>
      <c r="D1918" s="707" t="s">
        <v>16146</v>
      </c>
      <c r="E1918" s="707" t="s">
        <v>83</v>
      </c>
      <c r="F1918" s="707" t="str">
        <f>VLOOKUP(E1918,'HS Code'!$L$4:$O$65,2,0)</f>
        <v>Petroleum</v>
      </c>
      <c r="G1918" s="707" t="s">
        <v>16131</v>
      </c>
      <c r="H1918" s="707" t="s">
        <v>16076</v>
      </c>
      <c r="I1918" s="707" t="s">
        <v>16077</v>
      </c>
      <c r="J1918" s="708">
        <v>79168</v>
      </c>
      <c r="K1918" s="708">
        <v>62074</v>
      </c>
      <c r="L1918" s="708">
        <v>7412703.9100000001</v>
      </c>
      <c r="M1918" s="707" t="s">
        <v>16145</v>
      </c>
      <c r="N1918" s="707" t="s">
        <v>16070</v>
      </c>
    </row>
    <row r="1919" spans="1:14">
      <c r="A1919" s="707">
        <v>2024</v>
      </c>
      <c r="B1919" s="707">
        <v>8</v>
      </c>
      <c r="D1919" s="707" t="s">
        <v>16156</v>
      </c>
      <c r="E1919" s="707" t="s">
        <v>28</v>
      </c>
      <c r="F1919" s="707" t="str">
        <f>VLOOKUP(E1919,'HS Code'!$L$4:$O$65,2,0)</f>
        <v>Coal and Coke</v>
      </c>
      <c r="G1919" s="707" t="s">
        <v>16143</v>
      </c>
      <c r="H1919" s="707" t="s">
        <v>16126</v>
      </c>
      <c r="I1919" s="707" t="s">
        <v>10899</v>
      </c>
      <c r="J1919" s="708">
        <v>2510</v>
      </c>
      <c r="K1919" s="708">
        <v>2510</v>
      </c>
      <c r="L1919" s="708">
        <v>337859.88</v>
      </c>
      <c r="M1919" s="707" t="s">
        <v>16145</v>
      </c>
      <c r="N1919" s="707" t="s">
        <v>16070</v>
      </c>
    </row>
    <row r="1920" spans="1:14">
      <c r="A1920" s="707">
        <v>2024</v>
      </c>
      <c r="B1920" s="707">
        <v>8</v>
      </c>
      <c r="D1920" s="707" t="s">
        <v>16153</v>
      </c>
      <c r="E1920" s="707" t="s">
        <v>99</v>
      </c>
      <c r="F1920" s="707" t="str">
        <f>VLOOKUP(E1920,'HS Code'!$L$4:$O$65,2,0)</f>
        <v>Petroleum</v>
      </c>
      <c r="G1920" s="707" t="s">
        <v>16075</v>
      </c>
      <c r="H1920" s="707" t="s">
        <v>16076</v>
      </c>
      <c r="I1920" s="707" t="s">
        <v>16077</v>
      </c>
      <c r="J1920" s="708">
        <v>400</v>
      </c>
      <c r="K1920" s="708">
        <v>400</v>
      </c>
      <c r="L1920" s="708">
        <v>1492469.08</v>
      </c>
      <c r="M1920" s="707" t="s">
        <v>16145</v>
      </c>
      <c r="N1920" s="707" t="s">
        <v>16070</v>
      </c>
    </row>
    <row r="1921" spans="1:16">
      <c r="A1921" s="707">
        <v>2024</v>
      </c>
      <c r="B1921" s="707">
        <v>8</v>
      </c>
      <c r="D1921" s="707" t="s">
        <v>16103</v>
      </c>
      <c r="E1921" s="707" t="s">
        <v>148</v>
      </c>
      <c r="F1921" s="707">
        <f>VLOOKUP(E1921,'HS Code'!$L$4:$O$65,2,0)</f>
        <v>0</v>
      </c>
      <c r="G1921" s="707" t="s">
        <v>16082</v>
      </c>
      <c r="H1921" s="707" t="s">
        <v>16073</v>
      </c>
      <c r="I1921" s="707" t="s">
        <v>10899</v>
      </c>
      <c r="J1921" s="708">
        <v>237</v>
      </c>
      <c r="K1921" s="708">
        <v>237</v>
      </c>
      <c r="L1921" s="708">
        <v>41582.76</v>
      </c>
      <c r="M1921" s="707" t="s">
        <v>16145</v>
      </c>
      <c r="N1921" s="707" t="s">
        <v>16070</v>
      </c>
    </row>
    <row r="1922" spans="1:16">
      <c r="A1922" s="707">
        <v>2024</v>
      </c>
      <c r="B1922" s="707">
        <v>8</v>
      </c>
      <c r="D1922" s="707" t="s">
        <v>16211</v>
      </c>
      <c r="E1922" s="707" t="s">
        <v>99</v>
      </c>
      <c r="F1922" s="707" t="str">
        <f>VLOOKUP(E1922,'HS Code'!$L$4:$O$65,2,0)</f>
        <v>Petroleum</v>
      </c>
      <c r="G1922" s="707" t="s">
        <v>16075</v>
      </c>
      <c r="H1922" s="707" t="s">
        <v>16076</v>
      </c>
      <c r="I1922" s="707" t="s">
        <v>16077</v>
      </c>
      <c r="J1922" s="708">
        <v>1800</v>
      </c>
      <c r="K1922" s="708">
        <v>1800</v>
      </c>
      <c r="L1922" s="708">
        <v>342232.41</v>
      </c>
      <c r="M1922" s="707" t="s">
        <v>16145</v>
      </c>
      <c r="N1922" s="707" t="s">
        <v>16070</v>
      </c>
    </row>
    <row r="1923" spans="1:16">
      <c r="A1923" s="707">
        <v>2024</v>
      </c>
      <c r="B1923" s="707">
        <v>8</v>
      </c>
      <c r="D1923" s="707" t="s">
        <v>16117</v>
      </c>
      <c r="E1923" s="707" t="s">
        <v>99</v>
      </c>
      <c r="F1923" s="707" t="str">
        <f>VLOOKUP(E1923,'HS Code'!$L$4:$O$65,2,0)</f>
        <v>Petroleum</v>
      </c>
      <c r="G1923" s="707" t="s">
        <v>16075</v>
      </c>
      <c r="H1923" s="707" t="s">
        <v>16076</v>
      </c>
      <c r="I1923" s="707" t="s">
        <v>16077</v>
      </c>
      <c r="J1923" s="708">
        <v>2400</v>
      </c>
      <c r="K1923" s="708">
        <v>2160</v>
      </c>
      <c r="L1923" s="708">
        <v>867000.42</v>
      </c>
      <c r="M1923" s="707" t="s">
        <v>16145</v>
      </c>
      <c r="N1923" s="707" t="s">
        <v>16070</v>
      </c>
    </row>
    <row r="1924" spans="1:16">
      <c r="A1924" s="707">
        <v>2024</v>
      </c>
      <c r="B1924" s="707">
        <v>8</v>
      </c>
      <c r="D1924" s="707" t="s">
        <v>16148</v>
      </c>
      <c r="E1924" s="707" t="s">
        <v>92</v>
      </c>
      <c r="F1924" s="707" t="str">
        <f>VLOOKUP(E1924,'HS Code'!$L$4:$O$65,2,0)</f>
        <v>Petroleum</v>
      </c>
      <c r="G1924" s="707" t="s">
        <v>16133</v>
      </c>
      <c r="H1924" s="707" t="s">
        <v>16076</v>
      </c>
      <c r="I1924" s="707" t="s">
        <v>16077</v>
      </c>
      <c r="J1924" s="708">
        <v>93000</v>
      </c>
      <c r="K1924" s="708">
        <v>87070</v>
      </c>
      <c r="L1924" s="708">
        <v>8942890.602</v>
      </c>
      <c r="M1924" s="707" t="s">
        <v>16145</v>
      </c>
      <c r="N1924" s="707" t="s">
        <v>16070</v>
      </c>
    </row>
    <row r="1925" spans="1:16">
      <c r="A1925" s="707">
        <v>2024</v>
      </c>
      <c r="B1925" s="707">
        <v>8</v>
      </c>
      <c r="D1925" s="707" t="s">
        <v>16147</v>
      </c>
      <c r="E1925" s="707" t="s">
        <v>68</v>
      </c>
      <c r="F1925" s="707" t="str">
        <f>VLOOKUP(E1925,'HS Code'!$L$4:$O$65,2,0)</f>
        <v>Petroleum</v>
      </c>
      <c r="G1925" s="707" t="s">
        <v>16130</v>
      </c>
      <c r="H1925" s="707" t="s">
        <v>16116</v>
      </c>
      <c r="I1925" s="707" t="s">
        <v>16077</v>
      </c>
      <c r="J1925" s="708">
        <v>41538</v>
      </c>
      <c r="K1925" s="708">
        <v>30323</v>
      </c>
      <c r="L1925" s="708">
        <v>6125102.9846919999</v>
      </c>
      <c r="M1925" s="707" t="s">
        <v>16145</v>
      </c>
      <c r="N1925" s="707" t="s">
        <v>16070</v>
      </c>
    </row>
    <row r="1926" spans="1:16">
      <c r="A1926" s="707">
        <v>2024</v>
      </c>
      <c r="B1926" s="707">
        <v>8</v>
      </c>
      <c r="D1926" s="707" t="s">
        <v>16129</v>
      </c>
      <c r="E1926" s="707" t="s">
        <v>107</v>
      </c>
      <c r="F1926" s="707" t="str">
        <f>VLOOKUP(E1926,'HS Code'!$L$4:$O$65,2,0)</f>
        <v>Petroleum</v>
      </c>
      <c r="G1926" s="707" t="s">
        <v>16105</v>
      </c>
      <c r="H1926" s="707" t="s">
        <v>16076</v>
      </c>
      <c r="I1926" s="707" t="s">
        <v>16077</v>
      </c>
      <c r="J1926" s="708">
        <v>30576</v>
      </c>
      <c r="K1926" s="708">
        <v>28844</v>
      </c>
      <c r="L1926" s="708">
        <v>5674486.2948000003</v>
      </c>
      <c r="M1926" s="707" t="s">
        <v>16145</v>
      </c>
      <c r="N1926" s="707" t="s">
        <v>16070</v>
      </c>
    </row>
    <row r="1927" spans="1:16">
      <c r="A1927" s="707">
        <v>2024</v>
      </c>
      <c r="B1927" s="707">
        <v>8</v>
      </c>
      <c r="D1927" s="707" t="s">
        <v>16129</v>
      </c>
      <c r="E1927" s="707" t="s">
        <v>171</v>
      </c>
      <c r="F1927" s="707">
        <f>VLOOKUP(E1927,'HS Code'!$L$4:$O$65,2,0)</f>
        <v>0</v>
      </c>
      <c r="G1927" s="707" t="s">
        <v>16095</v>
      </c>
      <c r="H1927" s="707" t="s">
        <v>16073</v>
      </c>
      <c r="I1927" s="707" t="s">
        <v>10899</v>
      </c>
      <c r="J1927" s="708">
        <v>290760</v>
      </c>
      <c r="K1927" s="708">
        <v>290760</v>
      </c>
      <c r="L1927" s="708">
        <v>24936864.503759999</v>
      </c>
      <c r="M1927" s="707" t="s">
        <v>16145</v>
      </c>
      <c r="N1927" s="707" t="s">
        <v>16070</v>
      </c>
    </row>
    <row r="1928" spans="1:16">
      <c r="A1928" s="707">
        <v>2024</v>
      </c>
      <c r="B1928" s="707">
        <v>8</v>
      </c>
      <c r="D1928" s="707" t="s">
        <v>16066</v>
      </c>
      <c r="E1928" s="707" t="s">
        <v>99</v>
      </c>
      <c r="F1928" s="707" t="str">
        <f>VLOOKUP(E1928,'HS Code'!$L$4:$O$65,2,0)</f>
        <v>Petroleum</v>
      </c>
      <c r="G1928" s="707" t="s">
        <v>16075</v>
      </c>
      <c r="H1928" s="707" t="s">
        <v>16076</v>
      </c>
      <c r="I1928" s="707" t="s">
        <v>16077</v>
      </c>
      <c r="J1928" s="708">
        <v>375</v>
      </c>
      <c r="K1928" s="708">
        <v>323</v>
      </c>
      <c r="L1928" s="708">
        <v>113062.51</v>
      </c>
      <c r="M1928" s="707" t="s">
        <v>16069</v>
      </c>
      <c r="N1928" s="707" t="s">
        <v>16070</v>
      </c>
      <c r="P1928" s="709">
        <f t="shared" ref="P1928:P1991" si="24">L1928/J1928</f>
        <v>301.50002666666666</v>
      </c>
    </row>
    <row r="1929" spans="1:16">
      <c r="A1929" s="707">
        <v>2024</v>
      </c>
      <c r="B1929" s="707">
        <v>8</v>
      </c>
      <c r="D1929" s="707" t="s">
        <v>16103</v>
      </c>
      <c r="E1929" s="707" t="s">
        <v>99</v>
      </c>
      <c r="F1929" s="707" t="str">
        <f>VLOOKUP(E1929,'HS Code'!$L$4:$O$65,2,0)</f>
        <v>Petroleum</v>
      </c>
      <c r="G1929" s="707" t="s">
        <v>16075</v>
      </c>
      <c r="H1929" s="707" t="s">
        <v>16076</v>
      </c>
      <c r="I1929" s="707" t="s">
        <v>16077</v>
      </c>
      <c r="J1929" s="708">
        <v>7230</v>
      </c>
      <c r="K1929" s="708">
        <v>7230</v>
      </c>
      <c r="L1929" s="708">
        <v>1487974.17</v>
      </c>
      <c r="M1929" s="707" t="s">
        <v>16069</v>
      </c>
      <c r="N1929" s="707" t="s">
        <v>16070</v>
      </c>
      <c r="P1929" s="709">
        <f t="shared" si="24"/>
        <v>205.80555601659751</v>
      </c>
    </row>
    <row r="1930" spans="1:16">
      <c r="A1930" s="707">
        <v>2024</v>
      </c>
      <c r="B1930" s="707">
        <v>8</v>
      </c>
      <c r="D1930" s="707" t="s">
        <v>16104</v>
      </c>
      <c r="E1930" s="707" t="s">
        <v>113</v>
      </c>
      <c r="F1930" s="707" t="str">
        <f>VLOOKUP(E1930,'HS Code'!$L$4:$O$65,2,0)</f>
        <v>Petroleum</v>
      </c>
      <c r="G1930" s="707" t="s">
        <v>16081</v>
      </c>
      <c r="H1930" s="707" t="s">
        <v>16076</v>
      </c>
      <c r="I1930" s="707" t="s">
        <v>16077</v>
      </c>
      <c r="J1930" s="708">
        <v>4950</v>
      </c>
      <c r="K1930" s="708">
        <v>4950</v>
      </c>
      <c r="L1930" s="708">
        <v>925744.92</v>
      </c>
      <c r="M1930" s="707" t="s">
        <v>16069</v>
      </c>
      <c r="N1930" s="707" t="s">
        <v>16070</v>
      </c>
      <c r="P1930" s="709">
        <f t="shared" si="24"/>
        <v>187.01917575757577</v>
      </c>
    </row>
    <row r="1931" spans="1:16">
      <c r="A1931" s="707">
        <v>2024</v>
      </c>
      <c r="B1931" s="707">
        <v>8</v>
      </c>
      <c r="D1931" s="707" t="s">
        <v>16107</v>
      </c>
      <c r="E1931" s="707" t="s">
        <v>101</v>
      </c>
      <c r="F1931" s="707" t="str">
        <f>VLOOKUP(E1931,'HS Code'!$L$4:$O$65,2,0)</f>
        <v>Petroleum</v>
      </c>
      <c r="G1931" s="707" t="s">
        <v>16078</v>
      </c>
      <c r="H1931" s="707" t="s">
        <v>16076</v>
      </c>
      <c r="I1931" s="707" t="s">
        <v>10899</v>
      </c>
      <c r="J1931" s="708">
        <v>22.6</v>
      </c>
      <c r="K1931" s="708">
        <v>22.6</v>
      </c>
      <c r="L1931" s="708">
        <v>61301.91</v>
      </c>
      <c r="M1931" s="707" t="s">
        <v>16069</v>
      </c>
      <c r="N1931" s="707" t="s">
        <v>16070</v>
      </c>
      <c r="P1931" s="709">
        <f t="shared" si="24"/>
        <v>2712.4738938053097</v>
      </c>
    </row>
    <row r="1932" spans="1:16">
      <c r="A1932" s="707">
        <v>2024</v>
      </c>
      <c r="B1932" s="707">
        <v>8</v>
      </c>
      <c r="D1932" s="707" t="s">
        <v>16108</v>
      </c>
      <c r="E1932" s="707" t="s">
        <v>42</v>
      </c>
      <c r="F1932" s="707" t="str">
        <f>VLOOKUP(E1932,'HS Code'!$L$4:$O$65,2,0)</f>
        <v>Oils</v>
      </c>
      <c r="G1932" s="707" t="s">
        <v>16088</v>
      </c>
      <c r="H1932" s="707" t="s">
        <v>16073</v>
      </c>
      <c r="I1932" s="707" t="s">
        <v>10899</v>
      </c>
      <c r="J1932" s="708">
        <v>2195</v>
      </c>
      <c r="K1932" s="708">
        <v>2195</v>
      </c>
      <c r="L1932" s="708">
        <v>391401.68</v>
      </c>
      <c r="M1932" s="707" t="s">
        <v>16069</v>
      </c>
      <c r="N1932" s="707" t="s">
        <v>16070</v>
      </c>
      <c r="P1932" s="709">
        <f t="shared" si="24"/>
        <v>178.31511617312071</v>
      </c>
    </row>
    <row r="1933" spans="1:16">
      <c r="A1933" s="707">
        <v>2024</v>
      </c>
      <c r="B1933" s="707">
        <v>9</v>
      </c>
      <c r="D1933" s="707" t="s">
        <v>16074</v>
      </c>
      <c r="E1933" s="707" t="s">
        <v>159</v>
      </c>
      <c r="F1933" s="707">
        <f>VLOOKUP(E1933,'HS Code'!$L$4:$O$65,2,0)</f>
        <v>0</v>
      </c>
      <c r="G1933" s="707" t="s">
        <v>16083</v>
      </c>
      <c r="H1933" s="707" t="s">
        <v>16073</v>
      </c>
      <c r="I1933" s="707" t="s">
        <v>10899</v>
      </c>
      <c r="J1933" s="708">
        <v>2225798</v>
      </c>
      <c r="K1933" s="708">
        <v>2225798</v>
      </c>
      <c r="L1933" s="708">
        <v>143355463.59999999</v>
      </c>
      <c r="M1933" s="707" t="s">
        <v>16069</v>
      </c>
      <c r="N1933" s="707" t="s">
        <v>16070</v>
      </c>
      <c r="P1933" s="709">
        <f t="shared" si="24"/>
        <v>64.406322406615516</v>
      </c>
    </row>
    <row r="1934" spans="1:16">
      <c r="A1934" s="707">
        <v>2024</v>
      </c>
      <c r="B1934" s="707">
        <v>9</v>
      </c>
      <c r="D1934" s="707" t="s">
        <v>16074</v>
      </c>
      <c r="E1934" s="707" t="s">
        <v>171</v>
      </c>
      <c r="F1934" s="707">
        <f>VLOOKUP(E1934,'HS Code'!$L$4:$O$65,2,0)</f>
        <v>0</v>
      </c>
      <c r="G1934" s="707" t="s">
        <v>16095</v>
      </c>
      <c r="H1934" s="707" t="s">
        <v>16073</v>
      </c>
      <c r="I1934" s="707" t="s">
        <v>10899</v>
      </c>
      <c r="J1934" s="708">
        <v>248620</v>
      </c>
      <c r="K1934" s="708">
        <v>248620</v>
      </c>
      <c r="L1934" s="708">
        <v>18469823.5</v>
      </c>
      <c r="M1934" s="707" t="s">
        <v>16069</v>
      </c>
      <c r="N1934" s="707" t="s">
        <v>16070</v>
      </c>
      <c r="P1934" s="709">
        <f t="shared" si="24"/>
        <v>74.289371329740163</v>
      </c>
    </row>
    <row r="1935" spans="1:16">
      <c r="A1935" s="707">
        <v>2024</v>
      </c>
      <c r="B1935" s="707">
        <v>9</v>
      </c>
      <c r="D1935" s="707" t="s">
        <v>16074</v>
      </c>
      <c r="E1935" s="707" t="s">
        <v>159</v>
      </c>
      <c r="F1935" s="707">
        <f>VLOOKUP(E1935,'HS Code'!$L$4:$O$65,2,0)</f>
        <v>0</v>
      </c>
      <c r="G1935" s="707" t="s">
        <v>16083</v>
      </c>
      <c r="H1935" s="707" t="s">
        <v>16073</v>
      </c>
      <c r="I1935" s="707" t="s">
        <v>10899</v>
      </c>
      <c r="J1935" s="708">
        <v>1668636</v>
      </c>
      <c r="K1935" s="708">
        <v>1668636</v>
      </c>
      <c r="L1935" s="708">
        <v>120039017.3</v>
      </c>
      <c r="M1935" s="707" t="s">
        <v>16069</v>
      </c>
      <c r="N1935" s="707" t="s">
        <v>16070</v>
      </c>
      <c r="P1935" s="709">
        <f t="shared" si="24"/>
        <v>71.938407957157821</v>
      </c>
    </row>
    <row r="1936" spans="1:16">
      <c r="A1936" s="707">
        <v>2024</v>
      </c>
      <c r="B1936" s="707">
        <v>9</v>
      </c>
      <c r="D1936" s="707" t="s">
        <v>16074</v>
      </c>
      <c r="E1936" s="707" t="s">
        <v>48</v>
      </c>
      <c r="F1936" s="707" t="str">
        <f>VLOOKUP(E1936,'HS Code'!$L$4:$O$65,2,0)</f>
        <v>Oils</v>
      </c>
      <c r="G1936" s="707" t="s">
        <v>16089</v>
      </c>
      <c r="H1936" s="707" t="s">
        <v>16073</v>
      </c>
      <c r="I1936" s="707" t="s">
        <v>10899</v>
      </c>
      <c r="J1936" s="708">
        <v>14400</v>
      </c>
      <c r="K1936" s="708">
        <v>14400</v>
      </c>
      <c r="L1936" s="708">
        <v>1995166.52</v>
      </c>
      <c r="M1936" s="707" t="s">
        <v>16069</v>
      </c>
      <c r="N1936" s="707" t="s">
        <v>16070</v>
      </c>
      <c r="P1936" s="709">
        <f t="shared" si="24"/>
        <v>138.55323055555556</v>
      </c>
    </row>
    <row r="1937" spans="1:16">
      <c r="A1937" s="707">
        <v>2024</v>
      </c>
      <c r="B1937" s="707">
        <v>9</v>
      </c>
      <c r="D1937" s="707" t="s">
        <v>16074</v>
      </c>
      <c r="E1937" s="707" t="s">
        <v>99</v>
      </c>
      <c r="F1937" s="707" t="str">
        <f>VLOOKUP(E1937,'HS Code'!$L$4:$O$65,2,0)</f>
        <v>Petroleum</v>
      </c>
      <c r="G1937" s="707" t="s">
        <v>16075</v>
      </c>
      <c r="H1937" s="707" t="s">
        <v>16076</v>
      </c>
      <c r="I1937" s="707" t="s">
        <v>16077</v>
      </c>
      <c r="J1937" s="708">
        <v>287801.478</v>
      </c>
      <c r="K1937" s="708">
        <v>287697.478</v>
      </c>
      <c r="L1937" s="708">
        <v>56919233.369999997</v>
      </c>
      <c r="M1937" s="707" t="s">
        <v>16069</v>
      </c>
      <c r="N1937" s="707" t="s">
        <v>16070</v>
      </c>
      <c r="P1937" s="709">
        <f t="shared" si="24"/>
        <v>197.77255407284599</v>
      </c>
    </row>
    <row r="1938" spans="1:16">
      <c r="A1938" s="707">
        <v>2024</v>
      </c>
      <c r="B1938" s="707">
        <v>9</v>
      </c>
      <c r="D1938" s="707" t="s">
        <v>16074</v>
      </c>
      <c r="E1938" s="707" t="s">
        <v>101</v>
      </c>
      <c r="F1938" s="707" t="str">
        <f>VLOOKUP(E1938,'HS Code'!$L$4:$O$65,2,0)</f>
        <v>Petroleum</v>
      </c>
      <c r="G1938" s="707" t="s">
        <v>16078</v>
      </c>
      <c r="H1938" s="707" t="s">
        <v>16076</v>
      </c>
      <c r="I1938" s="707" t="s">
        <v>10899</v>
      </c>
      <c r="J1938" s="708">
        <v>15197.88</v>
      </c>
      <c r="K1938" s="708">
        <v>15197.88</v>
      </c>
      <c r="L1938" s="708">
        <v>5396500.04</v>
      </c>
      <c r="M1938" s="707" t="s">
        <v>16069</v>
      </c>
      <c r="N1938" s="707" t="s">
        <v>16070</v>
      </c>
      <c r="P1938" s="709">
        <f t="shared" si="24"/>
        <v>355.08242202201887</v>
      </c>
    </row>
    <row r="1939" spans="1:16">
      <c r="A1939" s="707">
        <v>2024</v>
      </c>
      <c r="B1939" s="707">
        <v>9</v>
      </c>
      <c r="D1939" s="707" t="s">
        <v>16074</v>
      </c>
      <c r="E1939" s="707" t="s">
        <v>105</v>
      </c>
      <c r="F1939" s="707" t="str">
        <f>VLOOKUP(E1939,'HS Code'!$L$4:$O$65,2,0)</f>
        <v>Petroleum</v>
      </c>
      <c r="G1939" s="707" t="s">
        <v>16092</v>
      </c>
      <c r="H1939" s="707" t="s">
        <v>16076</v>
      </c>
      <c r="I1939" s="707" t="s">
        <v>16077</v>
      </c>
      <c r="J1939" s="708">
        <v>1000</v>
      </c>
      <c r="K1939" s="708">
        <v>1000</v>
      </c>
      <c r="L1939" s="708">
        <v>229435.06</v>
      </c>
      <c r="M1939" s="707" t="s">
        <v>16069</v>
      </c>
      <c r="N1939" s="707" t="s">
        <v>16070</v>
      </c>
      <c r="P1939" s="709">
        <f t="shared" si="24"/>
        <v>229.43505999999999</v>
      </c>
    </row>
    <row r="1940" spans="1:16">
      <c r="A1940" s="707">
        <v>2024</v>
      </c>
      <c r="B1940" s="707">
        <v>9</v>
      </c>
      <c r="D1940" s="707" t="s">
        <v>16074</v>
      </c>
      <c r="E1940" s="707" t="s">
        <v>109</v>
      </c>
      <c r="F1940" s="707" t="str">
        <f>VLOOKUP(E1940,'HS Code'!$L$4:$O$65,2,0)</f>
        <v>Petroleum</v>
      </c>
      <c r="G1940" s="707" t="s">
        <v>16079</v>
      </c>
      <c r="H1940" s="707" t="s">
        <v>16076</v>
      </c>
      <c r="I1940" s="707" t="s">
        <v>16077</v>
      </c>
      <c r="J1940" s="708">
        <v>101733</v>
      </c>
      <c r="K1940" s="708">
        <v>101733</v>
      </c>
      <c r="L1940" s="708">
        <v>30368467.66</v>
      </c>
      <c r="M1940" s="707" t="s">
        <v>16069</v>
      </c>
      <c r="N1940" s="707" t="s">
        <v>16070</v>
      </c>
      <c r="P1940" s="709">
        <f t="shared" si="24"/>
        <v>298.51147277677842</v>
      </c>
    </row>
    <row r="1941" spans="1:16">
      <c r="A1941" s="707">
        <v>2024</v>
      </c>
      <c r="B1941" s="707">
        <v>9</v>
      </c>
      <c r="D1941" s="707" t="s">
        <v>16074</v>
      </c>
      <c r="E1941" s="707" t="s">
        <v>111</v>
      </c>
      <c r="F1941" s="707" t="str">
        <f>VLOOKUP(E1941,'HS Code'!$L$4:$O$65,2,0)</f>
        <v>Petroleum</v>
      </c>
      <c r="G1941" s="707" t="s">
        <v>16080</v>
      </c>
      <c r="H1941" s="707" t="s">
        <v>16076</v>
      </c>
      <c r="I1941" s="707" t="s">
        <v>16077</v>
      </c>
      <c r="J1941" s="708">
        <v>471488</v>
      </c>
      <c r="K1941" s="708">
        <v>471488</v>
      </c>
      <c r="L1941" s="708">
        <v>69657478.280000001</v>
      </c>
      <c r="M1941" s="707" t="s">
        <v>16069</v>
      </c>
      <c r="N1941" s="707" t="s">
        <v>16070</v>
      </c>
      <c r="P1941" s="709">
        <f t="shared" si="24"/>
        <v>147.73966310913534</v>
      </c>
    </row>
    <row r="1942" spans="1:16">
      <c r="A1942" s="707">
        <v>2024</v>
      </c>
      <c r="B1942" s="707">
        <v>9</v>
      </c>
      <c r="D1942" s="707" t="s">
        <v>16074</v>
      </c>
      <c r="E1942" s="707" t="s">
        <v>113</v>
      </c>
      <c r="F1942" s="707" t="str">
        <f>VLOOKUP(E1942,'HS Code'!$L$4:$O$65,2,0)</f>
        <v>Petroleum</v>
      </c>
      <c r="G1942" s="707" t="s">
        <v>16081</v>
      </c>
      <c r="H1942" s="707" t="s">
        <v>16076</v>
      </c>
      <c r="I1942" s="707" t="s">
        <v>16077</v>
      </c>
      <c r="J1942" s="708">
        <v>79780</v>
      </c>
      <c r="K1942" s="708">
        <v>79780</v>
      </c>
      <c r="L1942" s="708">
        <v>10896341.27</v>
      </c>
      <c r="M1942" s="707" t="s">
        <v>16069</v>
      </c>
      <c r="N1942" s="707" t="s">
        <v>16070</v>
      </c>
      <c r="P1942" s="709">
        <f t="shared" si="24"/>
        <v>136.57986049135121</v>
      </c>
    </row>
    <row r="1943" spans="1:16">
      <c r="A1943" s="707">
        <v>2024</v>
      </c>
      <c r="B1943" s="707">
        <v>9</v>
      </c>
      <c r="D1943" s="707" t="s">
        <v>16074</v>
      </c>
      <c r="E1943" s="707" t="s">
        <v>142</v>
      </c>
      <c r="F1943" s="707">
        <f>VLOOKUP(E1943,'HS Code'!$L$4:$O$65,2,0)</f>
        <v>0</v>
      </c>
      <c r="G1943" s="707" t="s">
        <v>16141</v>
      </c>
      <c r="H1943" s="707" t="s">
        <v>16073</v>
      </c>
      <c r="I1943" s="707" t="s">
        <v>10899</v>
      </c>
      <c r="J1943" s="708">
        <v>56000</v>
      </c>
      <c r="K1943" s="708">
        <v>56000</v>
      </c>
      <c r="L1943" s="708">
        <v>8514372.7100000009</v>
      </c>
      <c r="M1943" s="707" t="s">
        <v>16069</v>
      </c>
      <c r="N1943" s="707" t="s">
        <v>16070</v>
      </c>
      <c r="P1943" s="709">
        <f t="shared" si="24"/>
        <v>152.04236982142859</v>
      </c>
    </row>
    <row r="1944" spans="1:16">
      <c r="A1944" s="707">
        <v>2024</v>
      </c>
      <c r="B1944" s="707">
        <v>9</v>
      </c>
      <c r="D1944" s="707" t="s">
        <v>16074</v>
      </c>
      <c r="E1944" s="707" t="s">
        <v>145</v>
      </c>
      <c r="F1944" s="707">
        <f>VLOOKUP(E1944,'HS Code'!$L$4:$O$65,2,0)</f>
        <v>0</v>
      </c>
      <c r="G1944" s="707" t="s">
        <v>16094</v>
      </c>
      <c r="H1944" s="707" t="s">
        <v>16073</v>
      </c>
      <c r="I1944" s="707" t="s">
        <v>10899</v>
      </c>
      <c r="J1944" s="708">
        <v>42048</v>
      </c>
      <c r="K1944" s="708">
        <v>42048</v>
      </c>
      <c r="L1944" s="708">
        <v>7389409.8700000001</v>
      </c>
      <c r="M1944" s="707" t="s">
        <v>16069</v>
      </c>
      <c r="N1944" s="707" t="s">
        <v>16070</v>
      </c>
      <c r="P1944" s="709">
        <f t="shared" si="24"/>
        <v>175.73748739535768</v>
      </c>
    </row>
    <row r="1945" spans="1:16">
      <c r="A1945" s="707">
        <v>2024</v>
      </c>
      <c r="B1945" s="707">
        <v>9</v>
      </c>
      <c r="D1945" s="707" t="s">
        <v>16074</v>
      </c>
      <c r="E1945" s="707" t="s">
        <v>159</v>
      </c>
      <c r="F1945" s="707">
        <f>VLOOKUP(E1945,'HS Code'!$L$4:$O$65,2,0)</f>
        <v>0</v>
      </c>
      <c r="G1945" s="707" t="s">
        <v>16083</v>
      </c>
      <c r="H1945" s="707" t="s">
        <v>16073</v>
      </c>
      <c r="I1945" s="707" t="s">
        <v>10899</v>
      </c>
      <c r="J1945" s="708">
        <v>22000</v>
      </c>
      <c r="K1945" s="708">
        <v>22000</v>
      </c>
      <c r="L1945" s="708">
        <v>1198848.53</v>
      </c>
      <c r="M1945" s="707" t="s">
        <v>16069</v>
      </c>
      <c r="N1945" s="707" t="s">
        <v>16070</v>
      </c>
      <c r="P1945" s="709">
        <f t="shared" si="24"/>
        <v>54.493115000000003</v>
      </c>
    </row>
    <row r="1946" spans="1:16">
      <c r="A1946" s="707">
        <v>2024</v>
      </c>
      <c r="B1946" s="707">
        <v>9</v>
      </c>
      <c r="D1946" s="707" t="s">
        <v>16074</v>
      </c>
      <c r="E1946" s="707" t="s">
        <v>171</v>
      </c>
      <c r="F1946" s="707">
        <f>VLOOKUP(E1946,'HS Code'!$L$4:$O$65,2,0)</f>
        <v>0</v>
      </c>
      <c r="G1946" s="707" t="s">
        <v>16095</v>
      </c>
      <c r="H1946" s="707" t="s">
        <v>16073</v>
      </c>
      <c r="I1946" s="707" t="s">
        <v>10899</v>
      </c>
      <c r="J1946" s="708">
        <v>16000</v>
      </c>
      <c r="K1946" s="708">
        <v>16000</v>
      </c>
      <c r="L1946" s="708">
        <v>1701886.11</v>
      </c>
      <c r="M1946" s="707" t="s">
        <v>16069</v>
      </c>
      <c r="N1946" s="707" t="s">
        <v>16070</v>
      </c>
      <c r="P1946" s="709">
        <f t="shared" si="24"/>
        <v>106.36788187500001</v>
      </c>
    </row>
    <row r="1947" spans="1:16">
      <c r="A1947" s="707">
        <v>2024</v>
      </c>
      <c r="B1947" s="707">
        <v>9</v>
      </c>
      <c r="D1947" s="707" t="s">
        <v>16167</v>
      </c>
      <c r="E1947" s="707" t="s">
        <v>99</v>
      </c>
      <c r="F1947" s="707" t="str">
        <f>VLOOKUP(E1947,'HS Code'!$L$4:$O$65,2,0)</f>
        <v>Petroleum</v>
      </c>
      <c r="G1947" s="707" t="s">
        <v>16075</v>
      </c>
      <c r="H1947" s="707" t="s">
        <v>16076</v>
      </c>
      <c r="I1947" s="707" t="s">
        <v>16077</v>
      </c>
      <c r="J1947" s="708">
        <v>153</v>
      </c>
      <c r="K1947" s="708">
        <v>153</v>
      </c>
      <c r="L1947" s="708">
        <v>586421.56999999995</v>
      </c>
      <c r="M1947" s="707" t="s">
        <v>16069</v>
      </c>
      <c r="N1947" s="707" t="s">
        <v>16070</v>
      </c>
      <c r="P1947" s="709">
        <f t="shared" si="24"/>
        <v>3832.8207189542482</v>
      </c>
    </row>
    <row r="1948" spans="1:16">
      <c r="A1948" s="707">
        <v>2024</v>
      </c>
      <c r="B1948" s="707">
        <v>9</v>
      </c>
      <c r="D1948" s="707" t="s">
        <v>16167</v>
      </c>
      <c r="E1948" s="707" t="s">
        <v>101</v>
      </c>
      <c r="F1948" s="707" t="str">
        <f>VLOOKUP(E1948,'HS Code'!$L$4:$O$65,2,0)</f>
        <v>Petroleum</v>
      </c>
      <c r="G1948" s="707" t="s">
        <v>16078</v>
      </c>
      <c r="H1948" s="707" t="s">
        <v>16076</v>
      </c>
      <c r="I1948" s="707" t="s">
        <v>10899</v>
      </c>
      <c r="J1948" s="708">
        <v>35</v>
      </c>
      <c r="K1948" s="708">
        <v>35</v>
      </c>
      <c r="L1948" s="708">
        <v>97963.51</v>
      </c>
      <c r="M1948" s="707" t="s">
        <v>16069</v>
      </c>
      <c r="N1948" s="707" t="s">
        <v>16070</v>
      </c>
      <c r="P1948" s="709">
        <f t="shared" si="24"/>
        <v>2798.9574285714284</v>
      </c>
    </row>
    <row r="1949" spans="1:16">
      <c r="A1949" s="707">
        <v>2024</v>
      </c>
      <c r="B1949" s="707">
        <v>9</v>
      </c>
      <c r="D1949" s="707" t="s">
        <v>16085</v>
      </c>
      <c r="E1949" s="707" t="s">
        <v>99</v>
      </c>
      <c r="F1949" s="707" t="str">
        <f>VLOOKUP(E1949,'HS Code'!$L$4:$O$65,2,0)</f>
        <v>Petroleum</v>
      </c>
      <c r="G1949" s="707" t="s">
        <v>16075</v>
      </c>
      <c r="H1949" s="707" t="s">
        <v>16076</v>
      </c>
      <c r="I1949" s="707" t="s">
        <v>16077</v>
      </c>
      <c r="J1949" s="708">
        <v>1053.02</v>
      </c>
      <c r="K1949" s="708">
        <v>1053.02</v>
      </c>
      <c r="L1949" s="708">
        <v>644696.74</v>
      </c>
      <c r="M1949" s="707" t="s">
        <v>16069</v>
      </c>
      <c r="N1949" s="707" t="s">
        <v>16070</v>
      </c>
      <c r="P1949" s="709">
        <f t="shared" si="24"/>
        <v>612.23598792045732</v>
      </c>
    </row>
    <row r="1950" spans="1:16">
      <c r="A1950" s="707">
        <v>2024</v>
      </c>
      <c r="B1950" s="707">
        <v>9</v>
      </c>
      <c r="D1950" s="707" t="s">
        <v>16085</v>
      </c>
      <c r="E1950" s="707" t="s">
        <v>101</v>
      </c>
      <c r="F1950" s="707" t="str">
        <f>VLOOKUP(E1950,'HS Code'!$L$4:$O$65,2,0)</f>
        <v>Petroleum</v>
      </c>
      <c r="G1950" s="707" t="s">
        <v>16078</v>
      </c>
      <c r="H1950" s="707" t="s">
        <v>16076</v>
      </c>
      <c r="I1950" s="707" t="s">
        <v>10899</v>
      </c>
      <c r="J1950" s="708">
        <v>91.5</v>
      </c>
      <c r="K1950" s="708">
        <v>91.5</v>
      </c>
      <c r="L1950" s="708">
        <v>296956.03999999998</v>
      </c>
      <c r="M1950" s="707" t="s">
        <v>16069</v>
      </c>
      <c r="N1950" s="707" t="s">
        <v>16070</v>
      </c>
      <c r="P1950" s="709">
        <f t="shared" si="24"/>
        <v>3245.421202185792</v>
      </c>
    </row>
    <row r="1951" spans="1:16">
      <c r="A1951" s="707">
        <v>2024</v>
      </c>
      <c r="B1951" s="707">
        <v>9</v>
      </c>
      <c r="D1951" s="707" t="s">
        <v>16066</v>
      </c>
      <c r="E1951" s="707" t="s">
        <v>78</v>
      </c>
      <c r="F1951" s="707" t="str">
        <f>VLOOKUP(E1951,'HS Code'!$L$4:$O$65,2,0)</f>
        <v>Petroleum</v>
      </c>
      <c r="G1951" s="707" t="s">
        <v>16128</v>
      </c>
      <c r="H1951" s="707" t="s">
        <v>16076</v>
      </c>
      <c r="I1951" s="707" t="s">
        <v>16077</v>
      </c>
      <c r="J1951" s="708">
        <v>39</v>
      </c>
      <c r="K1951" s="708">
        <v>39</v>
      </c>
      <c r="L1951" s="708">
        <v>47508.99</v>
      </c>
      <c r="M1951" s="707" t="s">
        <v>16069</v>
      </c>
      <c r="N1951" s="707" t="s">
        <v>16070</v>
      </c>
      <c r="P1951" s="709">
        <f t="shared" si="24"/>
        <v>1218.1792307692308</v>
      </c>
    </row>
    <row r="1952" spans="1:16">
      <c r="A1952" s="707">
        <v>2024</v>
      </c>
      <c r="B1952" s="707">
        <v>9</v>
      </c>
      <c r="D1952" s="707" t="s">
        <v>16066</v>
      </c>
      <c r="E1952" s="707" t="s">
        <v>99</v>
      </c>
      <c r="F1952" s="707" t="str">
        <f>VLOOKUP(E1952,'HS Code'!$L$4:$O$65,2,0)</f>
        <v>Petroleum</v>
      </c>
      <c r="G1952" s="707" t="s">
        <v>16075</v>
      </c>
      <c r="H1952" s="707" t="s">
        <v>16076</v>
      </c>
      <c r="I1952" s="707" t="s">
        <v>16077</v>
      </c>
      <c r="J1952" s="708">
        <v>61845.4</v>
      </c>
      <c r="K1952" s="708">
        <v>61845.4</v>
      </c>
      <c r="L1952" s="708">
        <v>12584879.09</v>
      </c>
      <c r="M1952" s="707" t="s">
        <v>16069</v>
      </c>
      <c r="N1952" s="707" t="s">
        <v>16070</v>
      </c>
      <c r="P1952" s="709">
        <f t="shared" si="24"/>
        <v>203.4893313003069</v>
      </c>
    </row>
    <row r="1953" spans="1:16">
      <c r="A1953" s="707">
        <v>2024</v>
      </c>
      <c r="B1953" s="707">
        <v>9</v>
      </c>
      <c r="D1953" s="707" t="s">
        <v>16066</v>
      </c>
      <c r="E1953" s="707" t="s">
        <v>101</v>
      </c>
      <c r="F1953" s="707" t="str">
        <f>VLOOKUP(E1953,'HS Code'!$L$4:$O$65,2,0)</f>
        <v>Petroleum</v>
      </c>
      <c r="G1953" s="707" t="s">
        <v>16078</v>
      </c>
      <c r="H1953" s="707" t="s">
        <v>16076</v>
      </c>
      <c r="I1953" s="707" t="s">
        <v>10899</v>
      </c>
      <c r="J1953" s="708">
        <v>10638</v>
      </c>
      <c r="K1953" s="708">
        <v>10638</v>
      </c>
      <c r="L1953" s="708">
        <v>961582.9</v>
      </c>
      <c r="M1953" s="707" t="s">
        <v>16069</v>
      </c>
      <c r="N1953" s="707" t="s">
        <v>16070</v>
      </c>
      <c r="P1953" s="709">
        <f t="shared" si="24"/>
        <v>90.391323557059593</v>
      </c>
    </row>
    <row r="1954" spans="1:16">
      <c r="A1954" s="707">
        <v>2024</v>
      </c>
      <c r="B1954" s="707">
        <v>9</v>
      </c>
      <c r="D1954" s="707" t="s">
        <v>16066</v>
      </c>
      <c r="E1954" s="707" t="s">
        <v>105</v>
      </c>
      <c r="F1954" s="707" t="str">
        <f>VLOOKUP(E1954,'HS Code'!$L$4:$O$65,2,0)</f>
        <v>Petroleum</v>
      </c>
      <c r="G1954" s="707" t="s">
        <v>16092</v>
      </c>
      <c r="H1954" s="707" t="s">
        <v>16076</v>
      </c>
      <c r="I1954" s="707" t="s">
        <v>16077</v>
      </c>
      <c r="J1954" s="708">
        <v>6190</v>
      </c>
      <c r="K1954" s="708">
        <v>6190</v>
      </c>
      <c r="L1954" s="708">
        <v>1779768.41</v>
      </c>
      <c r="M1954" s="707" t="s">
        <v>16069</v>
      </c>
      <c r="N1954" s="707" t="s">
        <v>16070</v>
      </c>
      <c r="P1954" s="709">
        <f t="shared" si="24"/>
        <v>287.52316801292403</v>
      </c>
    </row>
    <row r="1955" spans="1:16">
      <c r="A1955" s="707">
        <v>2024</v>
      </c>
      <c r="B1955" s="707">
        <v>9</v>
      </c>
      <c r="D1955" s="707" t="s">
        <v>16066</v>
      </c>
      <c r="E1955" s="707" t="s">
        <v>111</v>
      </c>
      <c r="F1955" s="707" t="str">
        <f>VLOOKUP(E1955,'HS Code'!$L$4:$O$65,2,0)</f>
        <v>Petroleum</v>
      </c>
      <c r="G1955" s="707" t="s">
        <v>16080</v>
      </c>
      <c r="H1955" s="707" t="s">
        <v>16076</v>
      </c>
      <c r="I1955" s="707" t="s">
        <v>16077</v>
      </c>
      <c r="J1955" s="708">
        <v>20100</v>
      </c>
      <c r="K1955" s="708">
        <v>20100</v>
      </c>
      <c r="L1955" s="708">
        <v>2331622.84</v>
      </c>
      <c r="M1955" s="707" t="s">
        <v>16069</v>
      </c>
      <c r="N1955" s="707" t="s">
        <v>16070</v>
      </c>
      <c r="P1955" s="709">
        <f t="shared" si="24"/>
        <v>116.00113631840796</v>
      </c>
    </row>
    <row r="1956" spans="1:16">
      <c r="A1956" s="707">
        <v>2024</v>
      </c>
      <c r="B1956" s="707">
        <v>9</v>
      </c>
      <c r="D1956" s="707" t="s">
        <v>16066</v>
      </c>
      <c r="E1956" s="707" t="s">
        <v>113</v>
      </c>
      <c r="F1956" s="707" t="str">
        <f>VLOOKUP(E1956,'HS Code'!$L$4:$O$65,2,0)</f>
        <v>Petroleum</v>
      </c>
      <c r="G1956" s="707" t="s">
        <v>16081</v>
      </c>
      <c r="H1956" s="707" t="s">
        <v>16076</v>
      </c>
      <c r="I1956" s="707" t="s">
        <v>16077</v>
      </c>
      <c r="J1956" s="708">
        <v>21409</v>
      </c>
      <c r="K1956" s="708">
        <v>21409</v>
      </c>
      <c r="L1956" s="708">
        <v>3280933.95</v>
      </c>
      <c r="M1956" s="707" t="s">
        <v>16069</v>
      </c>
      <c r="N1956" s="707" t="s">
        <v>16070</v>
      </c>
      <c r="P1956" s="709">
        <f t="shared" si="24"/>
        <v>153.25021953384092</v>
      </c>
    </row>
    <row r="1957" spans="1:16">
      <c r="A1957" s="707">
        <v>2024</v>
      </c>
      <c r="B1957" s="707">
        <v>9</v>
      </c>
      <c r="D1957" s="707" t="s">
        <v>16066</v>
      </c>
      <c r="E1957" s="707" t="s">
        <v>145</v>
      </c>
      <c r="F1957" s="707">
        <f>VLOOKUP(E1957,'HS Code'!$L$4:$O$65,2,0)</f>
        <v>0</v>
      </c>
      <c r="G1957" s="707" t="s">
        <v>16094</v>
      </c>
      <c r="H1957" s="707" t="s">
        <v>16073</v>
      </c>
      <c r="I1957" s="707" t="s">
        <v>10899</v>
      </c>
      <c r="J1957" s="708">
        <v>496695</v>
      </c>
      <c r="K1957" s="708">
        <v>496695</v>
      </c>
      <c r="L1957" s="708">
        <v>77841098.159999996</v>
      </c>
      <c r="M1957" s="707" t="s">
        <v>16069</v>
      </c>
      <c r="N1957" s="707" t="s">
        <v>16070</v>
      </c>
      <c r="P1957" s="709">
        <f t="shared" si="24"/>
        <v>156.71810298070244</v>
      </c>
    </row>
    <row r="1958" spans="1:16">
      <c r="A1958" s="707">
        <v>2024</v>
      </c>
      <c r="B1958" s="707">
        <v>9</v>
      </c>
      <c r="D1958" s="707" t="s">
        <v>16066</v>
      </c>
      <c r="E1958" s="707" t="s">
        <v>148</v>
      </c>
      <c r="F1958" s="707">
        <f>VLOOKUP(E1958,'HS Code'!$L$4:$O$65,2,0)</f>
        <v>0</v>
      </c>
      <c r="G1958" s="707" t="s">
        <v>16082</v>
      </c>
      <c r="H1958" s="707" t="s">
        <v>16073</v>
      </c>
      <c r="I1958" s="707" t="s">
        <v>10899</v>
      </c>
      <c r="J1958" s="708">
        <v>17500</v>
      </c>
      <c r="K1958" s="708">
        <v>17500</v>
      </c>
      <c r="L1958" s="708">
        <v>1813043.29</v>
      </c>
      <c r="M1958" s="707" t="s">
        <v>16069</v>
      </c>
      <c r="N1958" s="707" t="s">
        <v>16070</v>
      </c>
      <c r="P1958" s="709">
        <f t="shared" si="24"/>
        <v>103.60247371428572</v>
      </c>
    </row>
    <row r="1959" spans="1:16">
      <c r="A1959" s="707">
        <v>2024</v>
      </c>
      <c r="B1959" s="707">
        <v>9</v>
      </c>
      <c r="D1959" s="707" t="s">
        <v>16066</v>
      </c>
      <c r="E1959" s="707" t="s">
        <v>171</v>
      </c>
      <c r="F1959" s="707">
        <f>VLOOKUP(E1959,'HS Code'!$L$4:$O$65,2,0)</f>
        <v>0</v>
      </c>
      <c r="G1959" s="707" t="s">
        <v>16095</v>
      </c>
      <c r="H1959" s="707" t="s">
        <v>16073</v>
      </c>
      <c r="I1959" s="707" t="s">
        <v>10899</v>
      </c>
      <c r="J1959" s="708">
        <v>25930</v>
      </c>
      <c r="K1959" s="708">
        <v>25930</v>
      </c>
      <c r="L1959" s="708">
        <v>1263888.53</v>
      </c>
      <c r="M1959" s="707" t="s">
        <v>16069</v>
      </c>
      <c r="N1959" s="707" t="s">
        <v>16070</v>
      </c>
      <c r="P1959" s="709">
        <f t="shared" si="24"/>
        <v>48.742326648669497</v>
      </c>
    </row>
    <row r="1960" spans="1:16">
      <c r="A1960" s="707">
        <v>2024</v>
      </c>
      <c r="B1960" s="707">
        <v>9</v>
      </c>
      <c r="D1960" s="707" t="s">
        <v>16096</v>
      </c>
      <c r="E1960" s="707" t="s">
        <v>80</v>
      </c>
      <c r="F1960" s="707" t="str">
        <f>VLOOKUP(E1960,'HS Code'!$L$4:$O$65,2,0)</f>
        <v>Petroleum</v>
      </c>
      <c r="G1960" s="707" t="s">
        <v>16090</v>
      </c>
      <c r="H1960" s="707" t="s">
        <v>16076</v>
      </c>
      <c r="I1960" s="707" t="s">
        <v>16077</v>
      </c>
      <c r="J1960" s="708">
        <v>2</v>
      </c>
      <c r="K1960" s="708">
        <v>2</v>
      </c>
      <c r="L1960" s="708">
        <v>55513.21</v>
      </c>
      <c r="M1960" s="707" t="s">
        <v>16069</v>
      </c>
      <c r="N1960" s="707" t="s">
        <v>16070</v>
      </c>
      <c r="P1960" s="709">
        <f t="shared" si="24"/>
        <v>27756.605</v>
      </c>
    </row>
    <row r="1961" spans="1:16">
      <c r="A1961" s="707">
        <v>2024</v>
      </c>
      <c r="B1961" s="707">
        <v>9</v>
      </c>
      <c r="D1961" s="707" t="s">
        <v>16096</v>
      </c>
      <c r="E1961" s="707" t="s">
        <v>86</v>
      </c>
      <c r="F1961" s="707" t="str">
        <f>VLOOKUP(E1961,'HS Code'!$L$4:$O$65,2,0)</f>
        <v>Petroleum</v>
      </c>
      <c r="G1961" s="707" t="s">
        <v>16140</v>
      </c>
      <c r="H1961" s="707" t="s">
        <v>16076</v>
      </c>
      <c r="I1961" s="707" t="s">
        <v>16077</v>
      </c>
      <c r="J1961" s="708">
        <v>4960</v>
      </c>
      <c r="K1961" s="708">
        <v>4819.8999999999996</v>
      </c>
      <c r="L1961" s="708">
        <v>4459221.1500000004</v>
      </c>
      <c r="M1961" s="707" t="s">
        <v>16069</v>
      </c>
      <c r="N1961" s="707" t="s">
        <v>16070</v>
      </c>
      <c r="P1961" s="709">
        <f t="shared" si="24"/>
        <v>899.03652217741944</v>
      </c>
    </row>
    <row r="1962" spans="1:16">
      <c r="A1962" s="707">
        <v>2024</v>
      </c>
      <c r="B1962" s="707">
        <v>9</v>
      </c>
      <c r="D1962" s="707" t="s">
        <v>16096</v>
      </c>
      <c r="E1962" s="707" t="s">
        <v>99</v>
      </c>
      <c r="F1962" s="707" t="str">
        <f>VLOOKUP(E1962,'HS Code'!$L$4:$O$65,2,0)</f>
        <v>Petroleum</v>
      </c>
      <c r="G1962" s="707" t="s">
        <v>16075</v>
      </c>
      <c r="H1962" s="707" t="s">
        <v>16076</v>
      </c>
      <c r="I1962" s="707" t="s">
        <v>16077</v>
      </c>
      <c r="J1962" s="708">
        <v>833.61400000000003</v>
      </c>
      <c r="K1962" s="708">
        <v>833.61400000000003</v>
      </c>
      <c r="L1962" s="708">
        <v>635651.04</v>
      </c>
      <c r="M1962" s="707" t="s">
        <v>16069</v>
      </c>
      <c r="N1962" s="707" t="s">
        <v>16070</v>
      </c>
      <c r="P1962" s="709">
        <f t="shared" si="24"/>
        <v>762.52442977205283</v>
      </c>
    </row>
    <row r="1963" spans="1:16">
      <c r="A1963" s="707">
        <v>2024</v>
      </c>
      <c r="B1963" s="707">
        <v>9</v>
      </c>
      <c r="D1963" s="707" t="s">
        <v>16096</v>
      </c>
      <c r="E1963" s="707" t="s">
        <v>101</v>
      </c>
      <c r="F1963" s="707" t="str">
        <f>VLOOKUP(E1963,'HS Code'!$L$4:$O$65,2,0)</f>
        <v>Petroleum</v>
      </c>
      <c r="G1963" s="707" t="s">
        <v>16078</v>
      </c>
      <c r="H1963" s="707" t="s">
        <v>16076</v>
      </c>
      <c r="I1963" s="707" t="s">
        <v>10899</v>
      </c>
      <c r="J1963" s="708">
        <v>230.1</v>
      </c>
      <c r="K1963" s="708">
        <v>230.1</v>
      </c>
      <c r="L1963" s="708">
        <v>1085853.1000000001</v>
      </c>
      <c r="M1963" s="707" t="s">
        <v>16069</v>
      </c>
      <c r="N1963" s="707" t="s">
        <v>16070</v>
      </c>
      <c r="P1963" s="709">
        <f t="shared" si="24"/>
        <v>4719.0486744893533</v>
      </c>
    </row>
    <row r="1964" spans="1:16">
      <c r="A1964" s="707">
        <v>2024</v>
      </c>
      <c r="B1964" s="707">
        <v>9</v>
      </c>
      <c r="D1964" s="707" t="s">
        <v>16096</v>
      </c>
      <c r="E1964" s="707" t="s">
        <v>109</v>
      </c>
      <c r="F1964" s="707" t="str">
        <f>VLOOKUP(E1964,'HS Code'!$L$4:$O$65,2,0)</f>
        <v>Petroleum</v>
      </c>
      <c r="G1964" s="707" t="s">
        <v>16079</v>
      </c>
      <c r="H1964" s="707" t="s">
        <v>16076</v>
      </c>
      <c r="I1964" s="707" t="s">
        <v>16077</v>
      </c>
      <c r="J1964" s="708">
        <v>370</v>
      </c>
      <c r="K1964" s="708">
        <v>370</v>
      </c>
      <c r="L1964" s="708">
        <v>172471.05</v>
      </c>
      <c r="M1964" s="707" t="s">
        <v>16069</v>
      </c>
      <c r="N1964" s="707" t="s">
        <v>16070</v>
      </c>
      <c r="P1964" s="709">
        <f t="shared" si="24"/>
        <v>466.13797297297293</v>
      </c>
    </row>
    <row r="1965" spans="1:16">
      <c r="A1965" s="707">
        <v>2024</v>
      </c>
      <c r="B1965" s="707">
        <v>9</v>
      </c>
      <c r="D1965" s="707" t="s">
        <v>16096</v>
      </c>
      <c r="E1965" s="707" t="s">
        <v>113</v>
      </c>
      <c r="F1965" s="707" t="str">
        <f>VLOOKUP(E1965,'HS Code'!$L$4:$O$65,2,0)</f>
        <v>Petroleum</v>
      </c>
      <c r="G1965" s="707" t="s">
        <v>16081</v>
      </c>
      <c r="H1965" s="707" t="s">
        <v>16076</v>
      </c>
      <c r="I1965" s="707" t="s">
        <v>16077</v>
      </c>
      <c r="J1965" s="708">
        <v>52</v>
      </c>
      <c r="K1965" s="708">
        <v>52</v>
      </c>
      <c r="L1965" s="708">
        <v>236020.81</v>
      </c>
      <c r="M1965" s="707" t="s">
        <v>16069</v>
      </c>
      <c r="N1965" s="707" t="s">
        <v>16070</v>
      </c>
      <c r="P1965" s="709">
        <f t="shared" si="24"/>
        <v>4538.8617307692311</v>
      </c>
    </row>
    <row r="1966" spans="1:16">
      <c r="A1966" s="707">
        <v>2024</v>
      </c>
      <c r="B1966" s="707">
        <v>9</v>
      </c>
      <c r="D1966" s="707" t="s">
        <v>16096</v>
      </c>
      <c r="E1966" s="707" t="s">
        <v>148</v>
      </c>
      <c r="F1966" s="707">
        <f>VLOOKUP(E1966,'HS Code'!$L$4:$O$65,2,0)</f>
        <v>0</v>
      </c>
      <c r="G1966" s="707" t="s">
        <v>16082</v>
      </c>
      <c r="H1966" s="707" t="s">
        <v>16073</v>
      </c>
      <c r="I1966" s="707" t="s">
        <v>10899</v>
      </c>
      <c r="J1966" s="708">
        <v>20783</v>
      </c>
      <c r="K1966" s="708">
        <v>20783</v>
      </c>
      <c r="L1966" s="708">
        <v>6255809.0499999998</v>
      </c>
      <c r="M1966" s="707" t="s">
        <v>16069</v>
      </c>
      <c r="N1966" s="707" t="s">
        <v>16070</v>
      </c>
      <c r="P1966" s="709">
        <f t="shared" si="24"/>
        <v>301.00606505316847</v>
      </c>
    </row>
    <row r="1967" spans="1:16">
      <c r="A1967" s="707">
        <v>2024</v>
      </c>
      <c r="B1967" s="707">
        <v>9</v>
      </c>
      <c r="D1967" s="707" t="s">
        <v>16098</v>
      </c>
      <c r="E1967" s="707" t="s">
        <v>76</v>
      </c>
      <c r="F1967" s="707" t="str">
        <f>VLOOKUP(E1967,'HS Code'!$L$4:$O$65,2,0)</f>
        <v>Petroleum</v>
      </c>
      <c r="G1967" s="707" t="s">
        <v>16099</v>
      </c>
      <c r="H1967" s="707" t="s">
        <v>16076</v>
      </c>
      <c r="I1967" s="707" t="s">
        <v>16077</v>
      </c>
      <c r="J1967" s="708">
        <v>155100</v>
      </c>
      <c r="K1967" s="708">
        <v>155100</v>
      </c>
      <c r="L1967" s="708">
        <v>18149993.809999999</v>
      </c>
      <c r="M1967" s="707" t="s">
        <v>16069</v>
      </c>
      <c r="N1967" s="707" t="s">
        <v>16070</v>
      </c>
      <c r="P1967" s="709">
        <f t="shared" si="24"/>
        <v>117.02123668600902</v>
      </c>
    </row>
    <row r="1968" spans="1:16">
      <c r="A1968" s="707">
        <v>2024</v>
      </c>
      <c r="B1968" s="707">
        <v>9</v>
      </c>
      <c r="D1968" s="707" t="s">
        <v>16098</v>
      </c>
      <c r="E1968" s="707" t="s">
        <v>171</v>
      </c>
      <c r="F1968" s="707">
        <f>VLOOKUP(E1968,'HS Code'!$L$4:$O$65,2,0)</f>
        <v>0</v>
      </c>
      <c r="G1968" s="707" t="s">
        <v>16095</v>
      </c>
      <c r="H1968" s="707" t="s">
        <v>16073</v>
      </c>
      <c r="I1968" s="707" t="s">
        <v>10899</v>
      </c>
      <c r="J1968" s="708">
        <v>19016</v>
      </c>
      <c r="K1968" s="708">
        <v>19016</v>
      </c>
      <c r="L1968" s="708">
        <v>1488847.63</v>
      </c>
      <c r="M1968" s="707" t="s">
        <v>16069</v>
      </c>
      <c r="N1968" s="707" t="s">
        <v>16070</v>
      </c>
      <c r="P1968" s="709">
        <f t="shared" si="24"/>
        <v>78.294469394194351</v>
      </c>
    </row>
    <row r="1969" spans="1:16">
      <c r="A1969" s="707">
        <v>2024</v>
      </c>
      <c r="B1969" s="707">
        <v>9</v>
      </c>
      <c r="D1969" s="707" t="s">
        <v>16100</v>
      </c>
      <c r="E1969" s="707" t="s">
        <v>99</v>
      </c>
      <c r="F1969" s="707" t="str">
        <f>VLOOKUP(E1969,'HS Code'!$L$4:$O$65,2,0)</f>
        <v>Petroleum</v>
      </c>
      <c r="G1969" s="707" t="s">
        <v>16075</v>
      </c>
      <c r="H1969" s="707" t="s">
        <v>16076</v>
      </c>
      <c r="I1969" s="707" t="s">
        <v>16077</v>
      </c>
      <c r="J1969" s="708">
        <v>419.41</v>
      </c>
      <c r="K1969" s="708">
        <v>419.41</v>
      </c>
      <c r="L1969" s="708">
        <v>1001640.55</v>
      </c>
      <c r="M1969" s="707" t="s">
        <v>16069</v>
      </c>
      <c r="N1969" s="707" t="s">
        <v>16070</v>
      </c>
      <c r="P1969" s="709">
        <f t="shared" si="24"/>
        <v>2388.2133234782195</v>
      </c>
    </row>
    <row r="1970" spans="1:16">
      <c r="A1970" s="707">
        <v>2024</v>
      </c>
      <c r="B1970" s="707">
        <v>9</v>
      </c>
      <c r="D1970" s="707" t="s">
        <v>16100</v>
      </c>
      <c r="E1970" s="707" t="s">
        <v>101</v>
      </c>
      <c r="F1970" s="707" t="str">
        <f>VLOOKUP(E1970,'HS Code'!$L$4:$O$65,2,0)</f>
        <v>Petroleum</v>
      </c>
      <c r="G1970" s="707" t="s">
        <v>16078</v>
      </c>
      <c r="H1970" s="707" t="s">
        <v>16076</v>
      </c>
      <c r="I1970" s="707" t="s">
        <v>10899</v>
      </c>
      <c r="J1970" s="708">
        <v>395.28</v>
      </c>
      <c r="K1970" s="708">
        <v>395.28</v>
      </c>
      <c r="L1970" s="708">
        <v>979803.26</v>
      </c>
      <c r="M1970" s="707" t="s">
        <v>16069</v>
      </c>
      <c r="N1970" s="707" t="s">
        <v>16070</v>
      </c>
      <c r="P1970" s="709">
        <f t="shared" si="24"/>
        <v>2478.7574883626799</v>
      </c>
    </row>
    <row r="1971" spans="1:16">
      <c r="A1971" s="707">
        <v>2024</v>
      </c>
      <c r="B1971" s="707">
        <v>9</v>
      </c>
      <c r="D1971" s="707" t="s">
        <v>16102</v>
      </c>
      <c r="E1971" s="707" t="s">
        <v>99</v>
      </c>
      <c r="F1971" s="707" t="str">
        <f>VLOOKUP(E1971,'HS Code'!$L$4:$O$65,2,0)</f>
        <v>Petroleum</v>
      </c>
      <c r="G1971" s="707" t="s">
        <v>16075</v>
      </c>
      <c r="H1971" s="707" t="s">
        <v>16076</v>
      </c>
      <c r="I1971" s="707" t="s">
        <v>16077</v>
      </c>
      <c r="J1971" s="708">
        <v>28324</v>
      </c>
      <c r="K1971" s="708">
        <v>28321.5</v>
      </c>
      <c r="L1971" s="708">
        <v>19737353.649999999</v>
      </c>
      <c r="M1971" s="707" t="s">
        <v>16069</v>
      </c>
      <c r="N1971" s="707" t="s">
        <v>16070</v>
      </c>
      <c r="P1971" s="709">
        <f t="shared" si="24"/>
        <v>696.84202972743958</v>
      </c>
    </row>
    <row r="1972" spans="1:16">
      <c r="A1972" s="707">
        <v>2024</v>
      </c>
      <c r="B1972" s="707">
        <v>9</v>
      </c>
      <c r="D1972" s="707" t="s">
        <v>16102</v>
      </c>
      <c r="E1972" s="707" t="s">
        <v>101</v>
      </c>
      <c r="F1972" s="707" t="str">
        <f>VLOOKUP(E1972,'HS Code'!$L$4:$O$65,2,0)</f>
        <v>Petroleum</v>
      </c>
      <c r="G1972" s="707" t="s">
        <v>16078</v>
      </c>
      <c r="H1972" s="707" t="s">
        <v>16076</v>
      </c>
      <c r="I1972" s="707" t="s">
        <v>10899</v>
      </c>
      <c r="J1972" s="708">
        <v>10</v>
      </c>
      <c r="K1972" s="708">
        <v>10</v>
      </c>
      <c r="L1972" s="708">
        <v>5032.0200000000004</v>
      </c>
      <c r="M1972" s="707" t="s">
        <v>16069</v>
      </c>
      <c r="N1972" s="707" t="s">
        <v>16070</v>
      </c>
      <c r="P1972" s="709">
        <f t="shared" si="24"/>
        <v>503.20200000000006</v>
      </c>
    </row>
    <row r="1973" spans="1:16">
      <c r="A1973" s="707">
        <v>2024</v>
      </c>
      <c r="B1973" s="707">
        <v>9</v>
      </c>
      <c r="D1973" s="707" t="s">
        <v>16103</v>
      </c>
      <c r="E1973" s="707" t="s">
        <v>103</v>
      </c>
      <c r="F1973" s="707" t="str">
        <f>VLOOKUP(E1973,'HS Code'!$L$4:$O$65,2,0)</f>
        <v>Petroleum</v>
      </c>
      <c r="G1973" s="707" t="s">
        <v>16097</v>
      </c>
      <c r="H1973" s="707" t="s">
        <v>16076</v>
      </c>
      <c r="I1973" s="707" t="s">
        <v>16077</v>
      </c>
      <c r="J1973" s="708">
        <v>3192</v>
      </c>
      <c r="K1973" s="708">
        <v>3192</v>
      </c>
      <c r="L1973" s="708">
        <v>3033362.86</v>
      </c>
      <c r="M1973" s="707" t="s">
        <v>16069</v>
      </c>
      <c r="N1973" s="707" t="s">
        <v>16070</v>
      </c>
      <c r="P1973" s="709">
        <f t="shared" si="24"/>
        <v>950.30164786967418</v>
      </c>
    </row>
    <row r="1974" spans="1:16">
      <c r="A1974" s="707">
        <v>2024</v>
      </c>
      <c r="B1974" s="707">
        <v>9</v>
      </c>
      <c r="D1974" s="707" t="s">
        <v>16103</v>
      </c>
      <c r="E1974" s="707" t="s">
        <v>113</v>
      </c>
      <c r="F1974" s="707" t="str">
        <f>VLOOKUP(E1974,'HS Code'!$L$4:$O$65,2,0)</f>
        <v>Petroleum</v>
      </c>
      <c r="G1974" s="707" t="s">
        <v>16081</v>
      </c>
      <c r="H1974" s="707" t="s">
        <v>16076</v>
      </c>
      <c r="I1974" s="707" t="s">
        <v>16077</v>
      </c>
      <c r="J1974" s="708">
        <v>0.40400000000000003</v>
      </c>
      <c r="K1974" s="708">
        <v>0.40400000000000003</v>
      </c>
      <c r="L1974" s="708">
        <v>3596.52</v>
      </c>
      <c r="M1974" s="707" t="s">
        <v>16069</v>
      </c>
      <c r="N1974" s="707" t="s">
        <v>16070</v>
      </c>
      <c r="P1974" s="709">
        <f t="shared" si="24"/>
        <v>8902.2772277227723</v>
      </c>
    </row>
    <row r="1975" spans="1:16">
      <c r="A1975" s="707">
        <v>2024</v>
      </c>
      <c r="B1975" s="707">
        <v>9</v>
      </c>
      <c r="D1975" s="707" t="s">
        <v>16103</v>
      </c>
      <c r="E1975" s="707" t="s">
        <v>141</v>
      </c>
      <c r="F1975" s="707">
        <f>VLOOKUP(E1975,'HS Code'!$L$4:$O$65,2,0)</f>
        <v>0</v>
      </c>
      <c r="G1975" s="707" t="s">
        <v>16197</v>
      </c>
      <c r="H1975" s="707" t="s">
        <v>16126</v>
      </c>
      <c r="I1975" s="707" t="s">
        <v>10899</v>
      </c>
      <c r="J1975" s="708">
        <v>18</v>
      </c>
      <c r="K1975" s="708">
        <v>18</v>
      </c>
      <c r="L1975" s="708">
        <v>546217.05000000005</v>
      </c>
      <c r="M1975" s="707" t="s">
        <v>16069</v>
      </c>
      <c r="N1975" s="707" t="s">
        <v>16070</v>
      </c>
      <c r="P1975" s="709">
        <f t="shared" si="24"/>
        <v>30345.39166666667</v>
      </c>
    </row>
    <row r="1976" spans="1:16">
      <c r="A1976" s="707">
        <v>2024</v>
      </c>
      <c r="B1976" s="707">
        <v>9</v>
      </c>
      <c r="D1976" s="707" t="s">
        <v>16103</v>
      </c>
      <c r="E1976" s="707" t="s">
        <v>142</v>
      </c>
      <c r="F1976" s="707">
        <f>VLOOKUP(E1976,'HS Code'!$L$4:$O$65,2,0)</f>
        <v>0</v>
      </c>
      <c r="G1976" s="707" t="s">
        <v>16141</v>
      </c>
      <c r="H1976" s="707" t="s">
        <v>16073</v>
      </c>
      <c r="I1976" s="707" t="s">
        <v>10899</v>
      </c>
      <c r="J1976" s="708">
        <v>4</v>
      </c>
      <c r="K1976" s="708">
        <v>4</v>
      </c>
      <c r="L1976" s="708">
        <v>36212.82</v>
      </c>
      <c r="M1976" s="707" t="s">
        <v>16069</v>
      </c>
      <c r="N1976" s="707" t="s">
        <v>16070</v>
      </c>
      <c r="P1976" s="709">
        <f t="shared" si="24"/>
        <v>9053.2049999999999</v>
      </c>
    </row>
    <row r="1977" spans="1:16">
      <c r="A1977" s="707">
        <v>2024</v>
      </c>
      <c r="B1977" s="707">
        <v>9</v>
      </c>
      <c r="D1977" s="707" t="s">
        <v>16198</v>
      </c>
      <c r="E1977" s="707" t="s">
        <v>113</v>
      </c>
      <c r="F1977" s="707" t="str">
        <f>VLOOKUP(E1977,'HS Code'!$L$4:$O$65,2,0)</f>
        <v>Petroleum</v>
      </c>
      <c r="G1977" s="707" t="s">
        <v>16081</v>
      </c>
      <c r="H1977" s="707" t="s">
        <v>16076</v>
      </c>
      <c r="I1977" s="707" t="s">
        <v>16077</v>
      </c>
      <c r="J1977" s="708">
        <v>705</v>
      </c>
      <c r="K1977" s="708">
        <v>705</v>
      </c>
      <c r="L1977" s="708">
        <v>708041.1</v>
      </c>
      <c r="M1977" s="707" t="s">
        <v>16069</v>
      </c>
      <c r="N1977" s="707" t="s">
        <v>16070</v>
      </c>
      <c r="P1977" s="709">
        <f t="shared" si="24"/>
        <v>1004.3136170212765</v>
      </c>
    </row>
    <row r="1978" spans="1:16">
      <c r="A1978" s="707">
        <v>2024</v>
      </c>
      <c r="B1978" s="707">
        <v>9</v>
      </c>
      <c r="D1978" s="707" t="s">
        <v>16104</v>
      </c>
      <c r="E1978" s="707" t="s">
        <v>99</v>
      </c>
      <c r="F1978" s="707" t="str">
        <f>VLOOKUP(E1978,'HS Code'!$L$4:$O$65,2,0)</f>
        <v>Petroleum</v>
      </c>
      <c r="G1978" s="707" t="s">
        <v>16075</v>
      </c>
      <c r="H1978" s="707" t="s">
        <v>16076</v>
      </c>
      <c r="I1978" s="707" t="s">
        <v>16077</v>
      </c>
      <c r="J1978" s="708">
        <v>38458.589999999997</v>
      </c>
      <c r="K1978" s="708">
        <v>38458.589999999997</v>
      </c>
      <c r="L1978" s="708">
        <v>13362234.33</v>
      </c>
      <c r="M1978" s="707" t="s">
        <v>16069</v>
      </c>
      <c r="N1978" s="707" t="s">
        <v>16070</v>
      </c>
      <c r="P1978" s="709">
        <f t="shared" si="24"/>
        <v>347.44472769282498</v>
      </c>
    </row>
    <row r="1979" spans="1:16">
      <c r="A1979" s="707">
        <v>2024</v>
      </c>
      <c r="B1979" s="707">
        <v>9</v>
      </c>
      <c r="D1979" s="707" t="s">
        <v>16104</v>
      </c>
      <c r="E1979" s="707" t="s">
        <v>101</v>
      </c>
      <c r="F1979" s="707" t="str">
        <f>VLOOKUP(E1979,'HS Code'!$L$4:$O$65,2,0)</f>
        <v>Petroleum</v>
      </c>
      <c r="G1979" s="707" t="s">
        <v>16078</v>
      </c>
      <c r="H1979" s="707" t="s">
        <v>16076</v>
      </c>
      <c r="I1979" s="707" t="s">
        <v>10899</v>
      </c>
      <c r="J1979" s="708">
        <v>69140.94</v>
      </c>
      <c r="K1979" s="708">
        <v>69140.94</v>
      </c>
      <c r="L1979" s="708">
        <v>9922894.2200000007</v>
      </c>
      <c r="M1979" s="707" t="s">
        <v>16069</v>
      </c>
      <c r="N1979" s="707" t="s">
        <v>16070</v>
      </c>
      <c r="P1979" s="709">
        <f t="shared" si="24"/>
        <v>143.5169122664517</v>
      </c>
    </row>
    <row r="1980" spans="1:16">
      <c r="A1980" s="707">
        <v>2024</v>
      </c>
      <c r="B1980" s="707">
        <v>9</v>
      </c>
      <c r="D1980" s="707" t="s">
        <v>16104</v>
      </c>
      <c r="E1980" s="707" t="s">
        <v>107</v>
      </c>
      <c r="F1980" s="707" t="str">
        <f>VLOOKUP(E1980,'HS Code'!$L$4:$O$65,2,0)</f>
        <v>Petroleum</v>
      </c>
      <c r="G1980" s="707" t="s">
        <v>16105</v>
      </c>
      <c r="H1980" s="707" t="s">
        <v>16076</v>
      </c>
      <c r="I1980" s="707" t="s">
        <v>16077</v>
      </c>
      <c r="J1980" s="708">
        <v>76320</v>
      </c>
      <c r="K1980" s="708">
        <v>76320</v>
      </c>
      <c r="L1980" s="708">
        <v>13147889.359999999</v>
      </c>
      <c r="M1980" s="707" t="s">
        <v>16069</v>
      </c>
      <c r="N1980" s="707" t="s">
        <v>16070</v>
      </c>
      <c r="P1980" s="709">
        <f t="shared" si="24"/>
        <v>172.27318343815512</v>
      </c>
    </row>
    <row r="1981" spans="1:16">
      <c r="A1981" s="707">
        <v>2024</v>
      </c>
      <c r="B1981" s="707">
        <v>9</v>
      </c>
      <c r="D1981" s="707" t="s">
        <v>16104</v>
      </c>
      <c r="E1981" s="707" t="s">
        <v>109</v>
      </c>
      <c r="F1981" s="707" t="str">
        <f>VLOOKUP(E1981,'HS Code'!$L$4:$O$65,2,0)</f>
        <v>Petroleum</v>
      </c>
      <c r="G1981" s="707" t="s">
        <v>16079</v>
      </c>
      <c r="H1981" s="707" t="s">
        <v>16076</v>
      </c>
      <c r="I1981" s="707" t="s">
        <v>16077</v>
      </c>
      <c r="J1981" s="708">
        <v>51897.1</v>
      </c>
      <c r="K1981" s="708">
        <v>51897.1</v>
      </c>
      <c r="L1981" s="708">
        <v>12893627.630000001</v>
      </c>
      <c r="M1981" s="707" t="s">
        <v>16069</v>
      </c>
      <c r="N1981" s="707" t="s">
        <v>16070</v>
      </c>
      <c r="P1981" s="709">
        <f t="shared" si="24"/>
        <v>248.44601393912185</v>
      </c>
    </row>
    <row r="1982" spans="1:16">
      <c r="A1982" s="707">
        <v>2024</v>
      </c>
      <c r="B1982" s="707">
        <v>9</v>
      </c>
      <c r="D1982" s="707" t="s">
        <v>16104</v>
      </c>
      <c r="E1982" s="707" t="s">
        <v>111</v>
      </c>
      <c r="F1982" s="707" t="str">
        <f>VLOOKUP(E1982,'HS Code'!$L$4:$O$65,2,0)</f>
        <v>Petroleum</v>
      </c>
      <c r="G1982" s="707" t="s">
        <v>16080</v>
      </c>
      <c r="H1982" s="707" t="s">
        <v>16076</v>
      </c>
      <c r="I1982" s="707" t="s">
        <v>16077</v>
      </c>
      <c r="J1982" s="708">
        <v>1265913</v>
      </c>
      <c r="K1982" s="708">
        <v>1265913</v>
      </c>
      <c r="L1982" s="708">
        <v>187740657.94999999</v>
      </c>
      <c r="M1982" s="707" t="s">
        <v>16069</v>
      </c>
      <c r="N1982" s="707" t="s">
        <v>16070</v>
      </c>
      <c r="P1982" s="709">
        <f t="shared" si="24"/>
        <v>148.30455011521329</v>
      </c>
    </row>
    <row r="1983" spans="1:16">
      <c r="A1983" s="707">
        <v>2024</v>
      </c>
      <c r="B1983" s="707">
        <v>9</v>
      </c>
      <c r="D1983" s="707" t="s">
        <v>16104</v>
      </c>
      <c r="E1983" s="707" t="s">
        <v>113</v>
      </c>
      <c r="F1983" s="707" t="str">
        <f>VLOOKUP(E1983,'HS Code'!$L$4:$O$65,2,0)</f>
        <v>Petroleum</v>
      </c>
      <c r="G1983" s="707" t="s">
        <v>16081</v>
      </c>
      <c r="H1983" s="707" t="s">
        <v>16076</v>
      </c>
      <c r="I1983" s="707" t="s">
        <v>16077</v>
      </c>
      <c r="J1983" s="708">
        <v>137730</v>
      </c>
      <c r="K1983" s="708">
        <v>137730</v>
      </c>
      <c r="L1983" s="708">
        <v>28261161.370000001</v>
      </c>
      <c r="M1983" s="707" t="s">
        <v>16069</v>
      </c>
      <c r="N1983" s="707" t="s">
        <v>16070</v>
      </c>
      <c r="P1983" s="709">
        <f t="shared" si="24"/>
        <v>205.1924879837363</v>
      </c>
    </row>
    <row r="1984" spans="1:16">
      <c r="A1984" s="707">
        <v>2024</v>
      </c>
      <c r="B1984" s="707">
        <v>9</v>
      </c>
      <c r="D1984" s="707" t="s">
        <v>16104</v>
      </c>
      <c r="E1984" s="707" t="s">
        <v>142</v>
      </c>
      <c r="F1984" s="707">
        <f>VLOOKUP(E1984,'HS Code'!$L$4:$O$65,2,0)</f>
        <v>0</v>
      </c>
      <c r="G1984" s="707" t="s">
        <v>16141</v>
      </c>
      <c r="H1984" s="707" t="s">
        <v>16073</v>
      </c>
      <c r="I1984" s="707" t="s">
        <v>10899</v>
      </c>
      <c r="J1984" s="708">
        <v>875.25</v>
      </c>
      <c r="K1984" s="708">
        <v>875.25</v>
      </c>
      <c r="L1984" s="708">
        <v>259095.83</v>
      </c>
      <c r="M1984" s="707" t="s">
        <v>16069</v>
      </c>
      <c r="N1984" s="707" t="s">
        <v>16070</v>
      </c>
      <c r="P1984" s="709">
        <f t="shared" si="24"/>
        <v>296.02494144530135</v>
      </c>
    </row>
    <row r="1985" spans="1:16">
      <c r="A1985" s="707">
        <v>2024</v>
      </c>
      <c r="B1985" s="707">
        <v>9</v>
      </c>
      <c r="D1985" s="707" t="s">
        <v>16104</v>
      </c>
      <c r="E1985" s="707" t="s">
        <v>145</v>
      </c>
      <c r="F1985" s="707">
        <f>VLOOKUP(E1985,'HS Code'!$L$4:$O$65,2,0)</f>
        <v>0</v>
      </c>
      <c r="G1985" s="707" t="s">
        <v>16094</v>
      </c>
      <c r="H1985" s="707" t="s">
        <v>16073</v>
      </c>
      <c r="I1985" s="707" t="s">
        <v>10899</v>
      </c>
      <c r="J1985" s="708">
        <v>21000</v>
      </c>
      <c r="K1985" s="708">
        <v>21000</v>
      </c>
      <c r="L1985" s="708">
        <v>3490524.97</v>
      </c>
      <c r="M1985" s="707" t="s">
        <v>16069</v>
      </c>
      <c r="N1985" s="707" t="s">
        <v>16070</v>
      </c>
      <c r="P1985" s="709">
        <f t="shared" si="24"/>
        <v>166.21547476190477</v>
      </c>
    </row>
    <row r="1986" spans="1:16">
      <c r="A1986" s="707">
        <v>2024</v>
      </c>
      <c r="B1986" s="707">
        <v>9</v>
      </c>
      <c r="D1986" s="707" t="s">
        <v>16104</v>
      </c>
      <c r="E1986" s="707" t="s">
        <v>148</v>
      </c>
      <c r="F1986" s="707">
        <f>VLOOKUP(E1986,'HS Code'!$L$4:$O$65,2,0)</f>
        <v>0</v>
      </c>
      <c r="G1986" s="707" t="s">
        <v>16082</v>
      </c>
      <c r="H1986" s="707" t="s">
        <v>16073</v>
      </c>
      <c r="I1986" s="707" t="s">
        <v>10899</v>
      </c>
      <c r="J1986" s="708">
        <v>223840</v>
      </c>
      <c r="K1986" s="708">
        <v>223840</v>
      </c>
      <c r="L1986" s="708">
        <v>63139164.159999996</v>
      </c>
      <c r="M1986" s="707" t="s">
        <v>16069</v>
      </c>
      <c r="N1986" s="707" t="s">
        <v>16070</v>
      </c>
      <c r="P1986" s="709">
        <f t="shared" si="24"/>
        <v>282.0727491065046</v>
      </c>
    </row>
    <row r="1987" spans="1:16">
      <c r="A1987" s="707">
        <v>2024</v>
      </c>
      <c r="B1987" s="707">
        <v>9</v>
      </c>
      <c r="D1987" s="707" t="s">
        <v>16106</v>
      </c>
      <c r="E1987" s="707" t="s">
        <v>130</v>
      </c>
      <c r="F1987" s="707">
        <f>VLOOKUP(E1987,'HS Code'!$L$4:$O$65,2,0)</f>
        <v>0</v>
      </c>
      <c r="G1987" s="707" t="s">
        <v>16093</v>
      </c>
      <c r="H1987" s="707" t="s">
        <v>16076</v>
      </c>
      <c r="I1987" s="707" t="s">
        <v>10899</v>
      </c>
      <c r="J1987" s="708">
        <v>19940</v>
      </c>
      <c r="K1987" s="708">
        <v>19940</v>
      </c>
      <c r="L1987" s="708">
        <v>6116908.0499999998</v>
      </c>
      <c r="M1987" s="707" t="s">
        <v>16069</v>
      </c>
      <c r="N1987" s="707" t="s">
        <v>16070</v>
      </c>
      <c r="P1987" s="709">
        <f t="shared" si="24"/>
        <v>306.7656995987964</v>
      </c>
    </row>
    <row r="1988" spans="1:16">
      <c r="A1988" s="707">
        <v>2024</v>
      </c>
      <c r="B1988" s="707">
        <v>9</v>
      </c>
      <c r="D1988" s="707" t="s">
        <v>16106</v>
      </c>
      <c r="E1988" s="707" t="s">
        <v>159</v>
      </c>
      <c r="F1988" s="707">
        <f>VLOOKUP(E1988,'HS Code'!$L$4:$O$65,2,0)</f>
        <v>0</v>
      </c>
      <c r="G1988" s="707" t="s">
        <v>16083</v>
      </c>
      <c r="H1988" s="707" t="s">
        <v>16073</v>
      </c>
      <c r="I1988" s="707" t="s">
        <v>10899</v>
      </c>
      <c r="J1988" s="708">
        <v>692032</v>
      </c>
      <c r="K1988" s="708">
        <v>692032</v>
      </c>
      <c r="L1988" s="708">
        <v>38669541.399999999</v>
      </c>
      <c r="M1988" s="707" t="s">
        <v>16069</v>
      </c>
      <c r="N1988" s="707" t="s">
        <v>16070</v>
      </c>
      <c r="P1988" s="709">
        <f t="shared" si="24"/>
        <v>55.878256207805414</v>
      </c>
    </row>
    <row r="1989" spans="1:16">
      <c r="A1989" s="707">
        <v>2024</v>
      </c>
      <c r="B1989" s="707">
        <v>9</v>
      </c>
      <c r="D1989" s="707" t="s">
        <v>16106</v>
      </c>
      <c r="E1989" s="707" t="s">
        <v>165</v>
      </c>
      <c r="F1989" s="707">
        <f>VLOOKUP(E1989,'HS Code'!$L$4:$O$65,2,0)</f>
        <v>0</v>
      </c>
      <c r="G1989" s="707" t="s">
        <v>16166</v>
      </c>
      <c r="H1989" s="707" t="s">
        <v>16068</v>
      </c>
      <c r="I1989" s="707" t="s">
        <v>10899</v>
      </c>
      <c r="J1989" s="708">
        <v>1022350</v>
      </c>
      <c r="K1989" s="708">
        <v>1022350</v>
      </c>
      <c r="L1989" s="708">
        <v>53842131.43</v>
      </c>
      <c r="M1989" s="707" t="s">
        <v>16069</v>
      </c>
      <c r="N1989" s="707" t="s">
        <v>16070</v>
      </c>
      <c r="P1989" s="709">
        <f t="shared" si="24"/>
        <v>52.665067178559198</v>
      </c>
    </row>
    <row r="1990" spans="1:16">
      <c r="A1990" s="707">
        <v>2024</v>
      </c>
      <c r="B1990" s="707">
        <v>9</v>
      </c>
      <c r="D1990" s="707" t="s">
        <v>16106</v>
      </c>
      <c r="E1990" s="707" t="s">
        <v>169</v>
      </c>
      <c r="F1990" s="707">
        <f>VLOOKUP(E1990,'HS Code'!$L$4:$O$65,2,0)</f>
        <v>0</v>
      </c>
      <c r="G1990" s="707" t="s">
        <v>16067</v>
      </c>
      <c r="H1990" s="707" t="s">
        <v>16068</v>
      </c>
      <c r="I1990" s="707" t="s">
        <v>10899</v>
      </c>
      <c r="J1990" s="708">
        <v>100</v>
      </c>
      <c r="K1990" s="708">
        <v>100</v>
      </c>
      <c r="L1990" s="708">
        <v>49822.69</v>
      </c>
      <c r="M1990" s="707" t="s">
        <v>16069</v>
      </c>
      <c r="N1990" s="707" t="s">
        <v>16070</v>
      </c>
      <c r="P1990" s="709">
        <f t="shared" si="24"/>
        <v>498.2269</v>
      </c>
    </row>
    <row r="1991" spans="1:16">
      <c r="A1991" s="707">
        <v>2024</v>
      </c>
      <c r="B1991" s="707">
        <v>9</v>
      </c>
      <c r="D1991" s="707" t="s">
        <v>16106</v>
      </c>
      <c r="E1991" s="707" t="s">
        <v>171</v>
      </c>
      <c r="F1991" s="707">
        <f>VLOOKUP(E1991,'HS Code'!$L$4:$O$65,2,0)</f>
        <v>0</v>
      </c>
      <c r="G1991" s="707" t="s">
        <v>16095</v>
      </c>
      <c r="H1991" s="707" t="s">
        <v>16073</v>
      </c>
      <c r="I1991" s="707" t="s">
        <v>10899</v>
      </c>
      <c r="J1991" s="708">
        <v>1001127</v>
      </c>
      <c r="K1991" s="708">
        <v>1001127</v>
      </c>
      <c r="L1991" s="708">
        <v>56985393.299999997</v>
      </c>
      <c r="M1991" s="707" t="s">
        <v>16069</v>
      </c>
      <c r="N1991" s="707" t="s">
        <v>16070</v>
      </c>
      <c r="P1991" s="709">
        <f t="shared" si="24"/>
        <v>56.921243059072424</v>
      </c>
    </row>
    <row r="1992" spans="1:16">
      <c r="A1992" s="707">
        <v>2024</v>
      </c>
      <c r="B1992" s="707">
        <v>9</v>
      </c>
      <c r="D1992" s="707" t="s">
        <v>16071</v>
      </c>
      <c r="E1992" s="707" t="s">
        <v>99</v>
      </c>
      <c r="F1992" s="707" t="str">
        <f>VLOOKUP(E1992,'HS Code'!$L$4:$O$65,2,0)</f>
        <v>Petroleum</v>
      </c>
      <c r="G1992" s="707" t="s">
        <v>16075</v>
      </c>
      <c r="H1992" s="707" t="s">
        <v>16076</v>
      </c>
      <c r="I1992" s="707" t="s">
        <v>16077</v>
      </c>
      <c r="J1992" s="708">
        <v>687.5</v>
      </c>
      <c r="K1992" s="708">
        <v>687.5</v>
      </c>
      <c r="L1992" s="708">
        <v>515612.15999999997</v>
      </c>
      <c r="M1992" s="707" t="s">
        <v>16069</v>
      </c>
      <c r="N1992" s="707" t="s">
        <v>16070</v>
      </c>
      <c r="P1992" s="709">
        <f t="shared" ref="P1992:P2055" si="25">L1992/J1992</f>
        <v>749.98132363636364</v>
      </c>
    </row>
    <row r="1993" spans="1:16">
      <c r="A1993" s="707">
        <v>2024</v>
      </c>
      <c r="B1993" s="707">
        <v>9</v>
      </c>
      <c r="D1993" s="707" t="s">
        <v>16107</v>
      </c>
      <c r="E1993" s="707" t="s">
        <v>99</v>
      </c>
      <c r="F1993" s="707" t="str">
        <f>VLOOKUP(E1993,'HS Code'!$L$4:$O$65,2,0)</f>
        <v>Petroleum</v>
      </c>
      <c r="G1993" s="707" t="s">
        <v>16075</v>
      </c>
      <c r="H1993" s="707" t="s">
        <v>16076</v>
      </c>
      <c r="I1993" s="707" t="s">
        <v>16077</v>
      </c>
      <c r="J1993" s="708">
        <v>930.9</v>
      </c>
      <c r="K1993" s="708">
        <v>930.9</v>
      </c>
      <c r="L1993" s="708">
        <v>390758.48</v>
      </c>
      <c r="M1993" s="707" t="s">
        <v>16069</v>
      </c>
      <c r="N1993" s="707" t="s">
        <v>16070</v>
      </c>
      <c r="P1993" s="709">
        <f t="shared" si="25"/>
        <v>419.76418519712104</v>
      </c>
    </row>
    <row r="1994" spans="1:16">
      <c r="A1994" s="707">
        <v>2024</v>
      </c>
      <c r="B1994" s="707">
        <v>9</v>
      </c>
      <c r="D1994" s="707" t="s">
        <v>16107</v>
      </c>
      <c r="E1994" s="707" t="s">
        <v>145</v>
      </c>
      <c r="F1994" s="707">
        <f>VLOOKUP(E1994,'HS Code'!$L$4:$O$65,2,0)</f>
        <v>0</v>
      </c>
      <c r="G1994" s="707" t="s">
        <v>16094</v>
      </c>
      <c r="H1994" s="707" t="s">
        <v>16073</v>
      </c>
      <c r="I1994" s="707" t="s">
        <v>10899</v>
      </c>
      <c r="J1994" s="708">
        <v>17472</v>
      </c>
      <c r="K1994" s="708">
        <v>17472</v>
      </c>
      <c r="L1994" s="708">
        <v>5533067.3799999999</v>
      </c>
      <c r="M1994" s="707" t="s">
        <v>16069</v>
      </c>
      <c r="N1994" s="707" t="s">
        <v>16070</v>
      </c>
      <c r="P1994" s="709">
        <f t="shared" si="25"/>
        <v>316.68197000915751</v>
      </c>
    </row>
    <row r="1995" spans="1:16">
      <c r="A1995" s="707">
        <v>2024</v>
      </c>
      <c r="B1995" s="707">
        <v>9</v>
      </c>
      <c r="D1995" s="707" t="s">
        <v>16108</v>
      </c>
      <c r="E1995" s="707" t="s">
        <v>42</v>
      </c>
      <c r="F1995" s="707" t="str">
        <f>VLOOKUP(E1995,'HS Code'!$L$4:$O$65,2,0)</f>
        <v>Oils</v>
      </c>
      <c r="G1995" s="707" t="s">
        <v>16088</v>
      </c>
      <c r="H1995" s="707" t="s">
        <v>16073</v>
      </c>
      <c r="I1995" s="707" t="s">
        <v>10899</v>
      </c>
      <c r="J1995" s="708">
        <v>100524</v>
      </c>
      <c r="K1995" s="708">
        <v>100524</v>
      </c>
      <c r="L1995" s="708">
        <v>17161905.640000001</v>
      </c>
      <c r="M1995" s="707" t="s">
        <v>16069</v>
      </c>
      <c r="N1995" s="707" t="s">
        <v>16070</v>
      </c>
      <c r="P1995" s="709">
        <f t="shared" si="25"/>
        <v>170.72446022840316</v>
      </c>
    </row>
    <row r="1996" spans="1:16">
      <c r="A1996" s="707">
        <v>2024</v>
      </c>
      <c r="B1996" s="707">
        <v>9</v>
      </c>
      <c r="D1996" s="707" t="s">
        <v>16108</v>
      </c>
      <c r="E1996" s="707" t="s">
        <v>48</v>
      </c>
      <c r="F1996" s="707" t="str">
        <f>VLOOKUP(E1996,'HS Code'!$L$4:$O$65,2,0)</f>
        <v>Oils</v>
      </c>
      <c r="G1996" s="707" t="s">
        <v>16089</v>
      </c>
      <c r="H1996" s="707" t="s">
        <v>16073</v>
      </c>
      <c r="I1996" s="707" t="s">
        <v>10899</v>
      </c>
      <c r="J1996" s="708">
        <v>24660</v>
      </c>
      <c r="K1996" s="708">
        <v>24660</v>
      </c>
      <c r="L1996" s="708">
        <v>4249206.78</v>
      </c>
      <c r="M1996" s="707" t="s">
        <v>16069</v>
      </c>
      <c r="N1996" s="707" t="s">
        <v>16070</v>
      </c>
      <c r="P1996" s="709">
        <f t="shared" si="25"/>
        <v>172.31171046228712</v>
      </c>
    </row>
    <row r="1997" spans="1:16">
      <c r="A1997" s="707">
        <v>2024</v>
      </c>
      <c r="B1997" s="707">
        <v>9</v>
      </c>
      <c r="D1997" s="707" t="s">
        <v>16108</v>
      </c>
      <c r="E1997" s="707" t="s">
        <v>113</v>
      </c>
      <c r="F1997" s="707" t="str">
        <f>VLOOKUP(E1997,'HS Code'!$L$4:$O$65,2,0)</f>
        <v>Petroleum</v>
      </c>
      <c r="G1997" s="707" t="s">
        <v>16081</v>
      </c>
      <c r="H1997" s="707" t="s">
        <v>16076</v>
      </c>
      <c r="I1997" s="707" t="s">
        <v>16077</v>
      </c>
      <c r="J1997" s="708">
        <v>4858</v>
      </c>
      <c r="K1997" s="708">
        <v>4858</v>
      </c>
      <c r="L1997" s="708">
        <v>917680.99</v>
      </c>
      <c r="M1997" s="707" t="s">
        <v>16069</v>
      </c>
      <c r="N1997" s="707" t="s">
        <v>16070</v>
      </c>
      <c r="P1997" s="709">
        <f t="shared" si="25"/>
        <v>188.90098600247015</v>
      </c>
    </row>
    <row r="1998" spans="1:16">
      <c r="A1998" s="707">
        <v>2024</v>
      </c>
      <c r="B1998" s="707">
        <v>9</v>
      </c>
      <c r="D1998" s="707" t="s">
        <v>16108</v>
      </c>
      <c r="E1998" s="707" t="s">
        <v>148</v>
      </c>
      <c r="F1998" s="707">
        <f>VLOOKUP(E1998,'HS Code'!$L$4:$O$65,2,0)</f>
        <v>0</v>
      </c>
      <c r="G1998" s="707" t="s">
        <v>16082</v>
      </c>
      <c r="H1998" s="707" t="s">
        <v>16073</v>
      </c>
      <c r="I1998" s="707" t="s">
        <v>10899</v>
      </c>
      <c r="J1998" s="708">
        <v>19000</v>
      </c>
      <c r="K1998" s="708">
        <v>19000</v>
      </c>
      <c r="L1998" s="708">
        <v>5190021.49</v>
      </c>
      <c r="M1998" s="707" t="s">
        <v>16069</v>
      </c>
      <c r="N1998" s="707" t="s">
        <v>16070</v>
      </c>
      <c r="P1998" s="709">
        <f t="shared" si="25"/>
        <v>273.15902578947367</v>
      </c>
    </row>
    <row r="1999" spans="1:16">
      <c r="A1999" s="707">
        <v>2024</v>
      </c>
      <c r="B1999" s="707">
        <v>9</v>
      </c>
      <c r="D1999" s="707" t="s">
        <v>16110</v>
      </c>
      <c r="E1999" s="707" t="s">
        <v>76</v>
      </c>
      <c r="F1999" s="707" t="str">
        <f>VLOOKUP(E1999,'HS Code'!$L$4:$O$65,2,0)</f>
        <v>Petroleum</v>
      </c>
      <c r="G1999" s="707" t="s">
        <v>16099</v>
      </c>
      <c r="H1999" s="707" t="s">
        <v>16076</v>
      </c>
      <c r="I1999" s="707" t="s">
        <v>16077</v>
      </c>
      <c r="J1999" s="708">
        <v>122240</v>
      </c>
      <c r="K1999" s="708">
        <v>122240</v>
      </c>
      <c r="L1999" s="708">
        <v>17186303.120000001</v>
      </c>
      <c r="M1999" s="707" t="s">
        <v>16069</v>
      </c>
      <c r="N1999" s="707" t="s">
        <v>16070</v>
      </c>
      <c r="P1999" s="709">
        <f t="shared" si="25"/>
        <v>140.59475719895289</v>
      </c>
    </row>
    <row r="2000" spans="1:16">
      <c r="A2000" s="707">
        <v>2024</v>
      </c>
      <c r="B2000" s="707">
        <v>9</v>
      </c>
      <c r="D2000" s="707" t="s">
        <v>16110</v>
      </c>
      <c r="E2000" s="707" t="s">
        <v>87</v>
      </c>
      <c r="F2000" s="707" t="str">
        <f>VLOOKUP(E2000,'HS Code'!$L$4:$O$65,2,0)</f>
        <v>Petroleum</v>
      </c>
      <c r="G2000" s="707" t="s">
        <v>16132</v>
      </c>
      <c r="H2000" s="707" t="s">
        <v>16076</v>
      </c>
      <c r="I2000" s="707" t="s">
        <v>16077</v>
      </c>
      <c r="J2000" s="708">
        <v>18102</v>
      </c>
      <c r="K2000" s="708">
        <v>15000</v>
      </c>
      <c r="L2000" s="708">
        <v>1597994.97</v>
      </c>
      <c r="M2000" s="707" t="s">
        <v>16069</v>
      </c>
      <c r="N2000" s="707" t="s">
        <v>16070</v>
      </c>
      <c r="P2000" s="709">
        <f t="shared" si="25"/>
        <v>88.277260523699042</v>
      </c>
    </row>
    <row r="2001" spans="1:16">
      <c r="A2001" s="707">
        <v>2024</v>
      </c>
      <c r="B2001" s="707">
        <v>9</v>
      </c>
      <c r="D2001" s="707" t="s">
        <v>16212</v>
      </c>
      <c r="E2001" s="707" t="s">
        <v>113</v>
      </c>
      <c r="F2001" s="707" t="str">
        <f>VLOOKUP(E2001,'HS Code'!$L$4:$O$65,2,0)</f>
        <v>Petroleum</v>
      </c>
      <c r="G2001" s="707" t="s">
        <v>16081</v>
      </c>
      <c r="H2001" s="707" t="s">
        <v>16076</v>
      </c>
      <c r="I2001" s="707" t="s">
        <v>16077</v>
      </c>
      <c r="J2001" s="708">
        <v>2700</v>
      </c>
      <c r="K2001" s="708">
        <v>2700</v>
      </c>
      <c r="L2001" s="708">
        <v>848873.72</v>
      </c>
      <c r="M2001" s="707" t="s">
        <v>16069</v>
      </c>
      <c r="N2001" s="707" t="s">
        <v>16070</v>
      </c>
      <c r="P2001" s="709">
        <f t="shared" si="25"/>
        <v>314.39767407407408</v>
      </c>
    </row>
    <row r="2002" spans="1:16">
      <c r="A2002" s="707">
        <v>2024</v>
      </c>
      <c r="B2002" s="707">
        <v>9</v>
      </c>
      <c r="D2002" s="707" t="s">
        <v>16112</v>
      </c>
      <c r="E2002" s="707" t="s">
        <v>28</v>
      </c>
      <c r="F2002" s="707" t="str">
        <f>VLOOKUP(E2002,'HS Code'!$L$4:$O$65,2,0)</f>
        <v>Coal and Coke</v>
      </c>
      <c r="G2002" s="707" t="s">
        <v>16143</v>
      </c>
      <c r="H2002" s="707" t="s">
        <v>16126</v>
      </c>
      <c r="I2002" s="707" t="s">
        <v>10899</v>
      </c>
      <c r="J2002" s="708">
        <v>1475</v>
      </c>
      <c r="K2002" s="708">
        <v>1475</v>
      </c>
      <c r="L2002" s="708">
        <v>333303.77</v>
      </c>
      <c r="M2002" s="707" t="s">
        <v>16069</v>
      </c>
      <c r="N2002" s="707" t="s">
        <v>16070</v>
      </c>
      <c r="P2002" s="709">
        <f t="shared" si="25"/>
        <v>225.96865762711866</v>
      </c>
    </row>
    <row r="2003" spans="1:16">
      <c r="A2003" s="707">
        <v>2024</v>
      </c>
      <c r="B2003" s="707">
        <v>9</v>
      </c>
      <c r="D2003" s="707" t="s">
        <v>16112</v>
      </c>
      <c r="E2003" s="707" t="s">
        <v>70</v>
      </c>
      <c r="F2003" s="707" t="str">
        <f>VLOOKUP(E2003,'HS Code'!$L$4:$O$65,2,0)</f>
        <v>Petroleum</v>
      </c>
      <c r="G2003" s="707" t="s">
        <v>16115</v>
      </c>
      <c r="H2003" s="707" t="s">
        <v>16116</v>
      </c>
      <c r="I2003" s="707" t="s">
        <v>16077</v>
      </c>
      <c r="J2003" s="708">
        <v>22880</v>
      </c>
      <c r="K2003" s="708">
        <v>22880</v>
      </c>
      <c r="L2003" s="708">
        <v>3634623.66</v>
      </c>
      <c r="M2003" s="707" t="s">
        <v>16069</v>
      </c>
      <c r="N2003" s="707" t="s">
        <v>16070</v>
      </c>
      <c r="P2003" s="709">
        <f t="shared" si="25"/>
        <v>158.85592919580421</v>
      </c>
    </row>
    <row r="2004" spans="1:16">
      <c r="A2004" s="707">
        <v>2024</v>
      </c>
      <c r="B2004" s="707">
        <v>9</v>
      </c>
      <c r="D2004" s="707" t="s">
        <v>16112</v>
      </c>
      <c r="E2004" s="707" t="s">
        <v>76</v>
      </c>
      <c r="F2004" s="707" t="str">
        <f>VLOOKUP(E2004,'HS Code'!$L$4:$O$65,2,0)</f>
        <v>Petroleum</v>
      </c>
      <c r="G2004" s="707" t="s">
        <v>16099</v>
      </c>
      <c r="H2004" s="707" t="s">
        <v>16076</v>
      </c>
      <c r="I2004" s="707" t="s">
        <v>16077</v>
      </c>
      <c r="J2004" s="708">
        <v>24285</v>
      </c>
      <c r="K2004" s="708">
        <v>24285</v>
      </c>
      <c r="L2004" s="708">
        <v>4692536.29</v>
      </c>
      <c r="M2004" s="707" t="s">
        <v>16069</v>
      </c>
      <c r="N2004" s="707" t="s">
        <v>16070</v>
      </c>
      <c r="P2004" s="709">
        <f t="shared" si="25"/>
        <v>193.22776569899113</v>
      </c>
    </row>
    <row r="2005" spans="1:16">
      <c r="A2005" s="707">
        <v>2024</v>
      </c>
      <c r="B2005" s="707">
        <v>9</v>
      </c>
      <c r="D2005" s="707" t="s">
        <v>16112</v>
      </c>
      <c r="E2005" s="707" t="s">
        <v>99</v>
      </c>
      <c r="F2005" s="707" t="str">
        <f>VLOOKUP(E2005,'HS Code'!$L$4:$O$65,2,0)</f>
        <v>Petroleum</v>
      </c>
      <c r="G2005" s="707" t="s">
        <v>16075</v>
      </c>
      <c r="H2005" s="707" t="s">
        <v>16076</v>
      </c>
      <c r="I2005" s="707" t="s">
        <v>16077</v>
      </c>
      <c r="J2005" s="708">
        <v>90</v>
      </c>
      <c r="K2005" s="708">
        <v>90</v>
      </c>
      <c r="L2005" s="708">
        <v>70910.02</v>
      </c>
      <c r="M2005" s="707" t="s">
        <v>16069</v>
      </c>
      <c r="N2005" s="707" t="s">
        <v>16070</v>
      </c>
      <c r="P2005" s="709">
        <f t="shared" si="25"/>
        <v>787.88911111111111</v>
      </c>
    </row>
    <row r="2006" spans="1:16">
      <c r="A2006" s="707">
        <v>2024</v>
      </c>
      <c r="B2006" s="707">
        <v>9</v>
      </c>
      <c r="D2006" s="707" t="s">
        <v>16112</v>
      </c>
      <c r="E2006" s="707" t="s">
        <v>107</v>
      </c>
      <c r="F2006" s="707" t="str">
        <f>VLOOKUP(E2006,'HS Code'!$L$4:$O$65,2,0)</f>
        <v>Petroleum</v>
      </c>
      <c r="G2006" s="707" t="s">
        <v>16105</v>
      </c>
      <c r="H2006" s="707" t="s">
        <v>16076</v>
      </c>
      <c r="I2006" s="707" t="s">
        <v>16077</v>
      </c>
      <c r="J2006" s="708">
        <v>269</v>
      </c>
      <c r="K2006" s="708">
        <v>269</v>
      </c>
      <c r="L2006" s="708">
        <v>95356.21</v>
      </c>
      <c r="M2006" s="707" t="s">
        <v>16069</v>
      </c>
      <c r="N2006" s="707" t="s">
        <v>16070</v>
      </c>
      <c r="P2006" s="709">
        <f t="shared" si="25"/>
        <v>354.48405204460971</v>
      </c>
    </row>
    <row r="2007" spans="1:16">
      <c r="A2007" s="707">
        <v>2024</v>
      </c>
      <c r="B2007" s="707">
        <v>9</v>
      </c>
      <c r="D2007" s="707" t="s">
        <v>16112</v>
      </c>
      <c r="E2007" s="707" t="s">
        <v>109</v>
      </c>
      <c r="F2007" s="707" t="str">
        <f>VLOOKUP(E2007,'HS Code'!$L$4:$O$65,2,0)</f>
        <v>Petroleum</v>
      </c>
      <c r="G2007" s="707" t="s">
        <v>16079</v>
      </c>
      <c r="H2007" s="707" t="s">
        <v>16076</v>
      </c>
      <c r="I2007" s="707" t="s">
        <v>16077</v>
      </c>
      <c r="J2007" s="708">
        <v>50</v>
      </c>
      <c r="K2007" s="708">
        <v>50</v>
      </c>
      <c r="L2007" s="708">
        <v>150988.79</v>
      </c>
      <c r="M2007" s="707" t="s">
        <v>16069</v>
      </c>
      <c r="N2007" s="707" t="s">
        <v>16070</v>
      </c>
      <c r="P2007" s="709">
        <f t="shared" si="25"/>
        <v>3019.7758000000003</v>
      </c>
    </row>
    <row r="2008" spans="1:16">
      <c r="A2008" s="707">
        <v>2024</v>
      </c>
      <c r="B2008" s="707">
        <v>9</v>
      </c>
      <c r="D2008" s="707" t="s">
        <v>16114</v>
      </c>
      <c r="E2008" s="707" t="s">
        <v>70</v>
      </c>
      <c r="F2008" s="707" t="str">
        <f>VLOOKUP(E2008,'HS Code'!$L$4:$O$65,2,0)</f>
        <v>Petroleum</v>
      </c>
      <c r="G2008" s="707" t="s">
        <v>16115</v>
      </c>
      <c r="H2008" s="707" t="s">
        <v>16116</v>
      </c>
      <c r="I2008" s="707" t="s">
        <v>16077</v>
      </c>
      <c r="J2008" s="708">
        <v>42552</v>
      </c>
      <c r="K2008" s="708">
        <v>42552</v>
      </c>
      <c r="L2008" s="708">
        <v>13637328.1</v>
      </c>
      <c r="M2008" s="707" t="s">
        <v>16069</v>
      </c>
      <c r="N2008" s="707" t="s">
        <v>16070</v>
      </c>
      <c r="P2008" s="709">
        <f t="shared" si="25"/>
        <v>320.48618396315095</v>
      </c>
    </row>
    <row r="2009" spans="1:16">
      <c r="A2009" s="707">
        <v>2024</v>
      </c>
      <c r="B2009" s="707">
        <v>9</v>
      </c>
      <c r="D2009" s="707" t="s">
        <v>16118</v>
      </c>
      <c r="E2009" s="707" t="s">
        <v>101</v>
      </c>
      <c r="F2009" s="707" t="str">
        <f>VLOOKUP(E2009,'HS Code'!$L$4:$O$65,2,0)</f>
        <v>Petroleum</v>
      </c>
      <c r="G2009" s="707" t="s">
        <v>16078</v>
      </c>
      <c r="H2009" s="707" t="s">
        <v>16076</v>
      </c>
      <c r="I2009" s="707" t="s">
        <v>10899</v>
      </c>
      <c r="J2009" s="708">
        <v>6</v>
      </c>
      <c r="K2009" s="708">
        <v>6</v>
      </c>
      <c r="L2009" s="708">
        <v>9762.5</v>
      </c>
      <c r="M2009" s="707" t="s">
        <v>16069</v>
      </c>
      <c r="N2009" s="707" t="s">
        <v>16070</v>
      </c>
      <c r="P2009" s="709">
        <f t="shared" si="25"/>
        <v>1627.0833333333333</v>
      </c>
    </row>
    <row r="2010" spans="1:16">
      <c r="A2010" s="707">
        <v>2024</v>
      </c>
      <c r="B2010" s="707">
        <v>9</v>
      </c>
      <c r="D2010" s="707" t="s">
        <v>16118</v>
      </c>
      <c r="E2010" s="707" t="s">
        <v>109</v>
      </c>
      <c r="F2010" s="707" t="str">
        <f>VLOOKUP(E2010,'HS Code'!$L$4:$O$65,2,0)</f>
        <v>Petroleum</v>
      </c>
      <c r="G2010" s="707" t="s">
        <v>16079</v>
      </c>
      <c r="H2010" s="707" t="s">
        <v>16076</v>
      </c>
      <c r="I2010" s="707" t="s">
        <v>16077</v>
      </c>
      <c r="J2010" s="708">
        <v>237.10400000000001</v>
      </c>
      <c r="K2010" s="708">
        <v>237.10400000000001</v>
      </c>
      <c r="L2010" s="708">
        <v>146606.68</v>
      </c>
      <c r="M2010" s="707" t="s">
        <v>16069</v>
      </c>
      <c r="N2010" s="707" t="s">
        <v>16070</v>
      </c>
      <c r="P2010" s="709">
        <f t="shared" si="25"/>
        <v>618.32225521290229</v>
      </c>
    </row>
    <row r="2011" spans="1:16">
      <c r="A2011" s="707">
        <v>2024</v>
      </c>
      <c r="B2011" s="707">
        <v>9</v>
      </c>
      <c r="D2011" s="707" t="s">
        <v>16136</v>
      </c>
      <c r="E2011" s="707" t="s">
        <v>101</v>
      </c>
      <c r="F2011" s="707" t="str">
        <f>VLOOKUP(E2011,'HS Code'!$L$4:$O$65,2,0)</f>
        <v>Petroleum</v>
      </c>
      <c r="G2011" s="707" t="s">
        <v>16078</v>
      </c>
      <c r="H2011" s="707" t="s">
        <v>16076</v>
      </c>
      <c r="I2011" s="707" t="s">
        <v>10899</v>
      </c>
      <c r="J2011" s="708">
        <v>1</v>
      </c>
      <c r="K2011" s="708">
        <v>1</v>
      </c>
      <c r="L2011" s="708">
        <v>4439.8900000000003</v>
      </c>
      <c r="M2011" s="707" t="s">
        <v>16069</v>
      </c>
      <c r="N2011" s="707" t="s">
        <v>16070</v>
      </c>
      <c r="P2011" s="709">
        <f t="shared" si="25"/>
        <v>4439.8900000000003</v>
      </c>
    </row>
    <row r="2012" spans="1:16">
      <c r="A2012" s="707">
        <v>2024</v>
      </c>
      <c r="B2012" s="707">
        <v>9</v>
      </c>
      <c r="D2012" s="707" t="s">
        <v>16213</v>
      </c>
      <c r="E2012" s="707" t="s">
        <v>101</v>
      </c>
      <c r="F2012" s="707" t="str">
        <f>VLOOKUP(E2012,'HS Code'!$L$4:$O$65,2,0)</f>
        <v>Petroleum</v>
      </c>
      <c r="G2012" s="707" t="s">
        <v>16078</v>
      </c>
      <c r="H2012" s="707" t="s">
        <v>16076</v>
      </c>
      <c r="I2012" s="707" t="s">
        <v>10899</v>
      </c>
      <c r="J2012" s="708">
        <v>0.6</v>
      </c>
      <c r="K2012" s="708">
        <v>0.6</v>
      </c>
      <c r="L2012" s="708">
        <v>17586.91</v>
      </c>
      <c r="M2012" s="707" t="s">
        <v>16069</v>
      </c>
      <c r="N2012" s="707" t="s">
        <v>16070</v>
      </c>
      <c r="P2012" s="709">
        <f t="shared" si="25"/>
        <v>29311.516666666666</v>
      </c>
    </row>
    <row r="2013" spans="1:16">
      <c r="A2013" s="707">
        <v>2024</v>
      </c>
      <c r="B2013" s="707">
        <v>9</v>
      </c>
      <c r="D2013" s="707" t="s">
        <v>16119</v>
      </c>
      <c r="E2013" s="707" t="s">
        <v>54</v>
      </c>
      <c r="F2013" s="707" t="str">
        <f>VLOOKUP(E2013,'HS Code'!$L$4:$O$65,2,0)</f>
        <v>Oils</v>
      </c>
      <c r="G2013" s="707" t="s">
        <v>16109</v>
      </c>
      <c r="H2013" s="707" t="s">
        <v>16073</v>
      </c>
      <c r="I2013" s="707" t="s">
        <v>10899</v>
      </c>
      <c r="J2013" s="708">
        <v>4160</v>
      </c>
      <c r="K2013" s="708">
        <v>4160</v>
      </c>
      <c r="L2013" s="708">
        <v>1810289.29</v>
      </c>
      <c r="M2013" s="707" t="s">
        <v>16069</v>
      </c>
      <c r="N2013" s="707" t="s">
        <v>16070</v>
      </c>
      <c r="P2013" s="709">
        <f t="shared" si="25"/>
        <v>435.16569471153849</v>
      </c>
    </row>
    <row r="2014" spans="1:16">
      <c r="A2014" s="707">
        <v>2024</v>
      </c>
      <c r="B2014" s="707">
        <v>9</v>
      </c>
      <c r="D2014" s="707" t="s">
        <v>16119</v>
      </c>
      <c r="E2014" s="707" t="s">
        <v>76</v>
      </c>
      <c r="F2014" s="707" t="str">
        <f>VLOOKUP(E2014,'HS Code'!$L$4:$O$65,2,0)</f>
        <v>Petroleum</v>
      </c>
      <c r="G2014" s="707" t="s">
        <v>16099</v>
      </c>
      <c r="H2014" s="707" t="s">
        <v>16076</v>
      </c>
      <c r="I2014" s="707" t="s">
        <v>16077</v>
      </c>
      <c r="J2014" s="708">
        <v>47200</v>
      </c>
      <c r="K2014" s="708">
        <v>47200</v>
      </c>
      <c r="L2014" s="708">
        <v>9315031.0999999996</v>
      </c>
      <c r="M2014" s="707" t="s">
        <v>16069</v>
      </c>
      <c r="N2014" s="707" t="s">
        <v>16070</v>
      </c>
      <c r="P2014" s="709">
        <f t="shared" si="25"/>
        <v>197.35235381355932</v>
      </c>
    </row>
    <row r="2015" spans="1:16">
      <c r="A2015" s="707">
        <v>2024</v>
      </c>
      <c r="B2015" s="707">
        <v>9</v>
      </c>
      <c r="D2015" s="707" t="s">
        <v>16119</v>
      </c>
      <c r="E2015" s="707" t="s">
        <v>145</v>
      </c>
      <c r="F2015" s="707">
        <f>VLOOKUP(E2015,'HS Code'!$L$4:$O$65,2,0)</f>
        <v>0</v>
      </c>
      <c r="G2015" s="707" t="s">
        <v>16094</v>
      </c>
      <c r="H2015" s="707" t="s">
        <v>16073</v>
      </c>
      <c r="I2015" s="707" t="s">
        <v>10899</v>
      </c>
      <c r="J2015" s="708">
        <v>54000</v>
      </c>
      <c r="K2015" s="708">
        <v>54000</v>
      </c>
      <c r="L2015" s="708">
        <v>8888527.2599999998</v>
      </c>
      <c r="M2015" s="707" t="s">
        <v>16069</v>
      </c>
      <c r="N2015" s="707" t="s">
        <v>16070</v>
      </c>
      <c r="P2015" s="709">
        <f t="shared" si="25"/>
        <v>164.60235666666665</v>
      </c>
    </row>
    <row r="2016" spans="1:16">
      <c r="A2016" s="707">
        <v>2024</v>
      </c>
      <c r="B2016" s="707">
        <v>9</v>
      </c>
      <c r="D2016" s="707" t="s">
        <v>16119</v>
      </c>
      <c r="E2016" s="707" t="s">
        <v>148</v>
      </c>
      <c r="F2016" s="707">
        <f>VLOOKUP(E2016,'HS Code'!$L$4:$O$65,2,0)</f>
        <v>0</v>
      </c>
      <c r="G2016" s="707" t="s">
        <v>16082</v>
      </c>
      <c r="H2016" s="707" t="s">
        <v>16073</v>
      </c>
      <c r="I2016" s="707" t="s">
        <v>10899</v>
      </c>
      <c r="J2016" s="708">
        <v>61080</v>
      </c>
      <c r="K2016" s="708">
        <v>61080</v>
      </c>
      <c r="L2016" s="708">
        <v>16866839.140000001</v>
      </c>
      <c r="M2016" s="707" t="s">
        <v>16069</v>
      </c>
      <c r="N2016" s="707" t="s">
        <v>16070</v>
      </c>
      <c r="P2016" s="709">
        <f t="shared" si="25"/>
        <v>276.14340438768829</v>
      </c>
    </row>
    <row r="2017" spans="1:16">
      <c r="A2017" s="707">
        <v>2024</v>
      </c>
      <c r="B2017" s="707">
        <v>9</v>
      </c>
      <c r="D2017" s="707" t="s">
        <v>16186</v>
      </c>
      <c r="E2017" s="707" t="s">
        <v>42</v>
      </c>
      <c r="F2017" s="707" t="str">
        <f>VLOOKUP(E2017,'HS Code'!$L$4:$O$65,2,0)</f>
        <v>Oils</v>
      </c>
      <c r="G2017" s="707" t="s">
        <v>16088</v>
      </c>
      <c r="H2017" s="707" t="s">
        <v>16073</v>
      </c>
      <c r="I2017" s="707" t="s">
        <v>10899</v>
      </c>
      <c r="J2017" s="708">
        <v>119700</v>
      </c>
      <c r="K2017" s="708">
        <v>119700</v>
      </c>
      <c r="L2017" s="708">
        <v>20415804.129999999</v>
      </c>
      <c r="M2017" s="707" t="s">
        <v>16069</v>
      </c>
      <c r="N2017" s="707" t="s">
        <v>16070</v>
      </c>
      <c r="P2017" s="709">
        <f t="shared" si="25"/>
        <v>170.55809632414369</v>
      </c>
    </row>
    <row r="2018" spans="1:16">
      <c r="A2018" s="707">
        <v>2024</v>
      </c>
      <c r="B2018" s="707">
        <v>9</v>
      </c>
      <c r="D2018" s="707" t="s">
        <v>16186</v>
      </c>
      <c r="E2018" s="707" t="s">
        <v>48</v>
      </c>
      <c r="F2018" s="707" t="str">
        <f>VLOOKUP(E2018,'HS Code'!$L$4:$O$65,2,0)</f>
        <v>Oils</v>
      </c>
      <c r="G2018" s="707" t="s">
        <v>16089</v>
      </c>
      <c r="H2018" s="707" t="s">
        <v>16073</v>
      </c>
      <c r="I2018" s="707" t="s">
        <v>10899</v>
      </c>
      <c r="J2018" s="708">
        <v>150924</v>
      </c>
      <c r="K2018" s="708">
        <v>150924</v>
      </c>
      <c r="L2018" s="708">
        <v>25872120.199999999</v>
      </c>
      <c r="M2018" s="707" t="s">
        <v>16069</v>
      </c>
      <c r="N2018" s="707" t="s">
        <v>16070</v>
      </c>
      <c r="P2018" s="709">
        <f t="shared" si="25"/>
        <v>171.42482441493732</v>
      </c>
    </row>
    <row r="2019" spans="1:16">
      <c r="A2019" s="707">
        <v>2024</v>
      </c>
      <c r="B2019" s="707">
        <v>9</v>
      </c>
      <c r="D2019" s="707" t="s">
        <v>16121</v>
      </c>
      <c r="E2019" s="707" t="s">
        <v>22</v>
      </c>
      <c r="F2019" s="707" t="str">
        <f>VLOOKUP(E2019,'HS Code'!$L$4:$O$65,2,0)</f>
        <v>Coal and Coke</v>
      </c>
      <c r="G2019" s="707" t="s">
        <v>16125</v>
      </c>
      <c r="H2019" s="707" t="s">
        <v>16126</v>
      </c>
      <c r="I2019" s="707" t="s">
        <v>10899</v>
      </c>
      <c r="J2019" s="708">
        <v>629000</v>
      </c>
      <c r="K2019" s="708">
        <v>629000</v>
      </c>
      <c r="L2019" s="708">
        <v>3788287.44</v>
      </c>
      <c r="M2019" s="707" t="s">
        <v>16069</v>
      </c>
      <c r="N2019" s="707" t="s">
        <v>16070</v>
      </c>
      <c r="P2019" s="709">
        <f t="shared" si="25"/>
        <v>6.0227145310015899</v>
      </c>
    </row>
    <row r="2020" spans="1:16">
      <c r="A2020" s="707">
        <v>2024</v>
      </c>
      <c r="B2020" s="707">
        <v>9</v>
      </c>
      <c r="D2020" s="707" t="s">
        <v>16121</v>
      </c>
      <c r="E2020" s="707" t="s">
        <v>130</v>
      </c>
      <c r="F2020" s="707">
        <f>VLOOKUP(E2020,'HS Code'!$L$4:$O$65,2,0)</f>
        <v>0</v>
      </c>
      <c r="G2020" s="707" t="s">
        <v>16093</v>
      </c>
      <c r="H2020" s="707" t="s">
        <v>16076</v>
      </c>
      <c r="I2020" s="707" t="s">
        <v>10899</v>
      </c>
      <c r="J2020" s="708">
        <v>22000</v>
      </c>
      <c r="K2020" s="708">
        <v>22000</v>
      </c>
      <c r="L2020" s="708">
        <v>2273756.39</v>
      </c>
      <c r="M2020" s="707" t="s">
        <v>16069</v>
      </c>
      <c r="N2020" s="707" t="s">
        <v>16070</v>
      </c>
      <c r="P2020" s="709">
        <f t="shared" si="25"/>
        <v>103.35256318181818</v>
      </c>
    </row>
    <row r="2021" spans="1:16">
      <c r="A2021" s="707">
        <v>2024</v>
      </c>
      <c r="B2021" s="707">
        <v>9</v>
      </c>
      <c r="D2021" s="707" t="s">
        <v>16129</v>
      </c>
      <c r="E2021" s="707" t="s">
        <v>169</v>
      </c>
      <c r="F2021" s="707">
        <f>VLOOKUP(E2021,'HS Code'!$L$4:$O$65,2,0)</f>
        <v>0</v>
      </c>
      <c r="G2021" s="707" t="s">
        <v>16067</v>
      </c>
      <c r="H2021" s="707" t="s">
        <v>16068</v>
      </c>
      <c r="I2021" s="707" t="s">
        <v>10899</v>
      </c>
      <c r="J2021" s="708">
        <v>191</v>
      </c>
      <c r="K2021" s="708">
        <v>191</v>
      </c>
      <c r="L2021" s="708">
        <v>26234.67</v>
      </c>
      <c r="M2021" s="707" t="s">
        <v>16069</v>
      </c>
      <c r="N2021" s="707" t="s">
        <v>16070</v>
      </c>
      <c r="P2021" s="709">
        <f t="shared" si="25"/>
        <v>137.35429319371727</v>
      </c>
    </row>
    <row r="2022" spans="1:16">
      <c r="A2022" s="707">
        <v>2024</v>
      </c>
      <c r="B2022" s="707">
        <v>9</v>
      </c>
      <c r="D2022" s="707" t="s">
        <v>16122</v>
      </c>
      <c r="E2022" s="707" t="s">
        <v>80</v>
      </c>
      <c r="F2022" s="707" t="str">
        <f>VLOOKUP(E2022,'HS Code'!$L$4:$O$65,2,0)</f>
        <v>Petroleum</v>
      </c>
      <c r="G2022" s="707" t="s">
        <v>16090</v>
      </c>
      <c r="H2022" s="707" t="s">
        <v>16076</v>
      </c>
      <c r="I2022" s="707" t="s">
        <v>16077</v>
      </c>
      <c r="J2022" s="708">
        <v>2.75</v>
      </c>
      <c r="K2022" s="708">
        <v>2.75</v>
      </c>
      <c r="L2022" s="708">
        <v>3647.22</v>
      </c>
      <c r="M2022" s="707" t="s">
        <v>16069</v>
      </c>
      <c r="N2022" s="707" t="s">
        <v>16070</v>
      </c>
      <c r="P2022" s="709">
        <f t="shared" si="25"/>
        <v>1326.2618181818182</v>
      </c>
    </row>
    <row r="2023" spans="1:16">
      <c r="A2023" s="707">
        <v>2024</v>
      </c>
      <c r="B2023" s="707">
        <v>9</v>
      </c>
      <c r="D2023" s="707" t="s">
        <v>16122</v>
      </c>
      <c r="E2023" s="707" t="s">
        <v>86</v>
      </c>
      <c r="F2023" s="707" t="str">
        <f>VLOOKUP(E2023,'HS Code'!$L$4:$O$65,2,0)</f>
        <v>Petroleum</v>
      </c>
      <c r="G2023" s="707" t="s">
        <v>16140</v>
      </c>
      <c r="H2023" s="707" t="s">
        <v>16076</v>
      </c>
      <c r="I2023" s="707" t="s">
        <v>16077</v>
      </c>
      <c r="J2023" s="708">
        <v>4.8600000000000003</v>
      </c>
      <c r="K2023" s="708">
        <v>4.8600000000000003</v>
      </c>
      <c r="L2023" s="708">
        <v>9341.69</v>
      </c>
      <c r="M2023" s="707" t="s">
        <v>16069</v>
      </c>
      <c r="N2023" s="707" t="s">
        <v>16070</v>
      </c>
      <c r="P2023" s="709">
        <f t="shared" si="25"/>
        <v>1922.1584362139918</v>
      </c>
    </row>
    <row r="2024" spans="1:16">
      <c r="A2024" s="707">
        <v>2024</v>
      </c>
      <c r="B2024" s="707">
        <v>9</v>
      </c>
      <c r="D2024" s="707" t="s">
        <v>16122</v>
      </c>
      <c r="E2024" s="707" t="s">
        <v>99</v>
      </c>
      <c r="F2024" s="707" t="str">
        <f>VLOOKUP(E2024,'HS Code'!$L$4:$O$65,2,0)</f>
        <v>Petroleum</v>
      </c>
      <c r="G2024" s="707" t="s">
        <v>16075</v>
      </c>
      <c r="H2024" s="707" t="s">
        <v>16076</v>
      </c>
      <c r="I2024" s="707" t="s">
        <v>16077</v>
      </c>
      <c r="J2024" s="708">
        <v>4068.6</v>
      </c>
      <c r="K2024" s="708">
        <v>4068.6</v>
      </c>
      <c r="L2024" s="708">
        <v>894655.2</v>
      </c>
      <c r="M2024" s="707" t="s">
        <v>16069</v>
      </c>
      <c r="N2024" s="707" t="s">
        <v>16070</v>
      </c>
      <c r="P2024" s="709">
        <f t="shared" si="25"/>
        <v>219.89264120336233</v>
      </c>
    </row>
    <row r="2025" spans="1:16">
      <c r="A2025" s="707">
        <v>2024</v>
      </c>
      <c r="B2025" s="707">
        <v>9</v>
      </c>
      <c r="D2025" s="707" t="s">
        <v>16122</v>
      </c>
      <c r="E2025" s="707" t="s">
        <v>101</v>
      </c>
      <c r="F2025" s="707" t="str">
        <f>VLOOKUP(E2025,'HS Code'!$L$4:$O$65,2,0)</f>
        <v>Petroleum</v>
      </c>
      <c r="G2025" s="707" t="s">
        <v>16078</v>
      </c>
      <c r="H2025" s="707" t="s">
        <v>16076</v>
      </c>
      <c r="I2025" s="707" t="s">
        <v>10899</v>
      </c>
      <c r="J2025" s="708">
        <v>568.79999999999995</v>
      </c>
      <c r="K2025" s="708">
        <v>568.79999999999995</v>
      </c>
      <c r="L2025" s="708">
        <v>1351542.65</v>
      </c>
      <c r="M2025" s="707" t="s">
        <v>16069</v>
      </c>
      <c r="N2025" s="707" t="s">
        <v>16070</v>
      </c>
      <c r="P2025" s="709">
        <f t="shared" si="25"/>
        <v>2376.1298347398033</v>
      </c>
    </row>
    <row r="2026" spans="1:16">
      <c r="A2026" s="707">
        <v>2024</v>
      </c>
      <c r="B2026" s="707">
        <v>9</v>
      </c>
      <c r="D2026" s="707" t="s">
        <v>16122</v>
      </c>
      <c r="E2026" s="707" t="s">
        <v>111</v>
      </c>
      <c r="F2026" s="707" t="str">
        <f>VLOOKUP(E2026,'HS Code'!$L$4:$O$65,2,0)</f>
        <v>Petroleum</v>
      </c>
      <c r="G2026" s="707" t="s">
        <v>16080</v>
      </c>
      <c r="H2026" s="707" t="s">
        <v>16076</v>
      </c>
      <c r="I2026" s="707" t="s">
        <v>16077</v>
      </c>
      <c r="J2026" s="708">
        <v>37</v>
      </c>
      <c r="K2026" s="708">
        <v>37</v>
      </c>
      <c r="L2026" s="708">
        <v>19818.310000000001</v>
      </c>
      <c r="M2026" s="707" t="s">
        <v>16069</v>
      </c>
      <c r="N2026" s="707" t="s">
        <v>16070</v>
      </c>
      <c r="P2026" s="709">
        <f t="shared" si="25"/>
        <v>535.63</v>
      </c>
    </row>
    <row r="2027" spans="1:16">
      <c r="A2027" s="707">
        <v>2024</v>
      </c>
      <c r="B2027" s="707">
        <v>9</v>
      </c>
      <c r="D2027" s="707" t="s">
        <v>16122</v>
      </c>
      <c r="E2027" s="707" t="s">
        <v>113</v>
      </c>
      <c r="F2027" s="707" t="str">
        <f>VLOOKUP(E2027,'HS Code'!$L$4:$O$65,2,0)</f>
        <v>Petroleum</v>
      </c>
      <c r="G2027" s="707" t="s">
        <v>16081</v>
      </c>
      <c r="H2027" s="707" t="s">
        <v>16076</v>
      </c>
      <c r="I2027" s="707" t="s">
        <v>16077</v>
      </c>
      <c r="J2027" s="708">
        <v>10.58</v>
      </c>
      <c r="K2027" s="708">
        <v>10.58</v>
      </c>
      <c r="L2027" s="708">
        <v>46065.93</v>
      </c>
      <c r="M2027" s="707" t="s">
        <v>16069</v>
      </c>
      <c r="N2027" s="707" t="s">
        <v>16070</v>
      </c>
      <c r="P2027" s="709">
        <f t="shared" si="25"/>
        <v>4354.0576559546316</v>
      </c>
    </row>
    <row r="2028" spans="1:16">
      <c r="A2028" s="707">
        <v>2024</v>
      </c>
      <c r="B2028" s="707">
        <v>9</v>
      </c>
      <c r="D2028" s="707" t="s">
        <v>16122</v>
      </c>
      <c r="E2028" s="707" t="s">
        <v>130</v>
      </c>
      <c r="F2028" s="707">
        <f>VLOOKUP(E2028,'HS Code'!$L$4:$O$65,2,0)</f>
        <v>0</v>
      </c>
      <c r="G2028" s="707" t="s">
        <v>16093</v>
      </c>
      <c r="H2028" s="707" t="s">
        <v>16076</v>
      </c>
      <c r="I2028" s="707" t="s">
        <v>10899</v>
      </c>
      <c r="J2028" s="708">
        <v>1809120</v>
      </c>
      <c r="K2028" s="708">
        <v>1809120</v>
      </c>
      <c r="L2028" s="708">
        <v>165146633.44</v>
      </c>
      <c r="M2028" s="707" t="s">
        <v>16069</v>
      </c>
      <c r="N2028" s="707" t="s">
        <v>16070</v>
      </c>
      <c r="P2028" s="709">
        <f t="shared" si="25"/>
        <v>91.285615901653841</v>
      </c>
    </row>
    <row r="2029" spans="1:16">
      <c r="A2029" s="707">
        <v>2024</v>
      </c>
      <c r="B2029" s="707">
        <v>9</v>
      </c>
      <c r="D2029" s="707" t="s">
        <v>16122</v>
      </c>
      <c r="E2029" s="707" t="s">
        <v>148</v>
      </c>
      <c r="F2029" s="707">
        <f>VLOOKUP(E2029,'HS Code'!$L$4:$O$65,2,0)</f>
        <v>0</v>
      </c>
      <c r="G2029" s="707" t="s">
        <v>16082</v>
      </c>
      <c r="H2029" s="707" t="s">
        <v>16073</v>
      </c>
      <c r="I2029" s="707" t="s">
        <v>10899</v>
      </c>
      <c r="J2029" s="708">
        <v>34</v>
      </c>
      <c r="K2029" s="708">
        <v>34</v>
      </c>
      <c r="L2029" s="708">
        <v>2842.22</v>
      </c>
      <c r="M2029" s="707" t="s">
        <v>16069</v>
      </c>
      <c r="N2029" s="707" t="s">
        <v>16070</v>
      </c>
      <c r="P2029" s="709">
        <f t="shared" si="25"/>
        <v>83.59470588235294</v>
      </c>
    </row>
    <row r="2030" spans="1:16">
      <c r="A2030" s="707">
        <v>2024</v>
      </c>
      <c r="B2030" s="707">
        <v>9</v>
      </c>
      <c r="D2030" s="707" t="s">
        <v>16122</v>
      </c>
      <c r="E2030" s="707" t="s">
        <v>151</v>
      </c>
      <c r="F2030" s="707">
        <f>VLOOKUP(E2030,'HS Code'!$L$4:$O$65,2,0)</f>
        <v>0</v>
      </c>
      <c r="G2030" s="707" t="s">
        <v>16214</v>
      </c>
      <c r="H2030" s="707" t="s">
        <v>16073</v>
      </c>
      <c r="I2030" s="707" t="s">
        <v>10899</v>
      </c>
      <c r="J2030" s="708">
        <v>49828670</v>
      </c>
      <c r="K2030" s="708">
        <v>49828670</v>
      </c>
      <c r="L2030" s="708">
        <v>731826330</v>
      </c>
      <c r="M2030" s="707" t="s">
        <v>16069</v>
      </c>
      <c r="N2030" s="707" t="s">
        <v>16070</v>
      </c>
      <c r="P2030" s="709">
        <f t="shared" si="25"/>
        <v>14.686852569012981</v>
      </c>
    </row>
    <row r="2031" spans="1:16">
      <c r="A2031" s="707">
        <v>2024</v>
      </c>
      <c r="B2031" s="707">
        <v>9</v>
      </c>
      <c r="D2031" s="707" t="s">
        <v>16124</v>
      </c>
      <c r="E2031" s="707" t="s">
        <v>22</v>
      </c>
      <c r="F2031" s="707" t="str">
        <f>VLOOKUP(E2031,'HS Code'!$L$4:$O$65,2,0)</f>
        <v>Coal and Coke</v>
      </c>
      <c r="G2031" s="707" t="s">
        <v>16125</v>
      </c>
      <c r="H2031" s="707" t="s">
        <v>16126</v>
      </c>
      <c r="I2031" s="707" t="s">
        <v>10899</v>
      </c>
      <c r="J2031" s="708">
        <v>136204000</v>
      </c>
      <c r="K2031" s="708">
        <v>136204000</v>
      </c>
      <c r="L2031" s="708">
        <v>1948070911</v>
      </c>
      <c r="M2031" s="707" t="s">
        <v>16069</v>
      </c>
      <c r="N2031" s="707" t="s">
        <v>16070</v>
      </c>
      <c r="P2031" s="709">
        <f t="shared" si="25"/>
        <v>14.302596920795278</v>
      </c>
    </row>
    <row r="2032" spans="1:16">
      <c r="A2032" s="707">
        <v>2024</v>
      </c>
      <c r="B2032" s="707">
        <v>9</v>
      </c>
      <c r="D2032" s="707" t="s">
        <v>16124</v>
      </c>
      <c r="E2032" s="707" t="s">
        <v>99</v>
      </c>
      <c r="F2032" s="707" t="str">
        <f>VLOOKUP(E2032,'HS Code'!$L$4:$O$65,2,0)</f>
        <v>Petroleum</v>
      </c>
      <c r="G2032" s="707" t="s">
        <v>16075</v>
      </c>
      <c r="H2032" s="707" t="s">
        <v>16076</v>
      </c>
      <c r="I2032" s="707" t="s">
        <v>16077</v>
      </c>
      <c r="J2032" s="708">
        <v>4538.3</v>
      </c>
      <c r="K2032" s="708">
        <v>4538.3</v>
      </c>
      <c r="L2032" s="708">
        <v>2390032.21</v>
      </c>
      <c r="M2032" s="707" t="s">
        <v>16069</v>
      </c>
      <c r="N2032" s="707" t="s">
        <v>16070</v>
      </c>
      <c r="P2032" s="709">
        <f t="shared" si="25"/>
        <v>526.63601128175742</v>
      </c>
    </row>
    <row r="2033" spans="1:16">
      <c r="A2033" s="707">
        <v>2024</v>
      </c>
      <c r="B2033" s="707">
        <v>9</v>
      </c>
      <c r="D2033" s="707" t="s">
        <v>16124</v>
      </c>
      <c r="E2033" s="707" t="s">
        <v>101</v>
      </c>
      <c r="F2033" s="707" t="str">
        <f>VLOOKUP(E2033,'HS Code'!$L$4:$O$65,2,0)</f>
        <v>Petroleum</v>
      </c>
      <c r="G2033" s="707" t="s">
        <v>16078</v>
      </c>
      <c r="H2033" s="707" t="s">
        <v>16076</v>
      </c>
      <c r="I2033" s="707" t="s">
        <v>10899</v>
      </c>
      <c r="J2033" s="708">
        <v>14.72</v>
      </c>
      <c r="K2033" s="708">
        <v>14.72</v>
      </c>
      <c r="L2033" s="708">
        <v>243432.62</v>
      </c>
      <c r="M2033" s="707" t="s">
        <v>16069</v>
      </c>
      <c r="N2033" s="707" t="s">
        <v>16070</v>
      </c>
      <c r="P2033" s="709">
        <f t="shared" si="25"/>
        <v>16537.542119565216</v>
      </c>
    </row>
    <row r="2034" spans="1:16">
      <c r="A2034" s="707">
        <v>2024</v>
      </c>
      <c r="B2034" s="707">
        <v>9</v>
      </c>
      <c r="D2034" s="707" t="s">
        <v>16124</v>
      </c>
      <c r="E2034" s="707" t="s">
        <v>109</v>
      </c>
      <c r="F2034" s="707" t="str">
        <f>VLOOKUP(E2034,'HS Code'!$L$4:$O$65,2,0)</f>
        <v>Petroleum</v>
      </c>
      <c r="G2034" s="707" t="s">
        <v>16079</v>
      </c>
      <c r="H2034" s="707" t="s">
        <v>16076</v>
      </c>
      <c r="I2034" s="707" t="s">
        <v>16077</v>
      </c>
      <c r="J2034" s="708">
        <v>1132.98</v>
      </c>
      <c r="K2034" s="708">
        <v>1132.98</v>
      </c>
      <c r="L2034" s="708">
        <v>496036.52</v>
      </c>
      <c r="M2034" s="707" t="s">
        <v>16069</v>
      </c>
      <c r="N2034" s="707" t="s">
        <v>16070</v>
      </c>
      <c r="P2034" s="709">
        <f t="shared" si="25"/>
        <v>437.8157778601564</v>
      </c>
    </row>
    <row r="2035" spans="1:16">
      <c r="A2035" s="707">
        <v>2024</v>
      </c>
      <c r="B2035" s="707">
        <v>9</v>
      </c>
      <c r="D2035" s="707" t="s">
        <v>16124</v>
      </c>
      <c r="E2035" s="707" t="s">
        <v>148</v>
      </c>
      <c r="F2035" s="707">
        <f>VLOOKUP(E2035,'HS Code'!$L$4:$O$65,2,0)</f>
        <v>0</v>
      </c>
      <c r="G2035" s="707" t="s">
        <v>16082</v>
      </c>
      <c r="H2035" s="707" t="s">
        <v>16073</v>
      </c>
      <c r="I2035" s="707" t="s">
        <v>10899</v>
      </c>
      <c r="J2035" s="708">
        <v>3344.99</v>
      </c>
      <c r="K2035" s="708">
        <v>3344.99</v>
      </c>
      <c r="L2035" s="708">
        <v>2694446.79</v>
      </c>
      <c r="M2035" s="707" t="s">
        <v>16069</v>
      </c>
      <c r="N2035" s="707" t="s">
        <v>16070</v>
      </c>
      <c r="P2035" s="709">
        <f t="shared" si="25"/>
        <v>805.51714354900923</v>
      </c>
    </row>
    <row r="2036" spans="1:16">
      <c r="A2036" s="707">
        <v>2024</v>
      </c>
      <c r="B2036" s="707">
        <v>9</v>
      </c>
      <c r="D2036" s="707" t="s">
        <v>16121</v>
      </c>
      <c r="E2036" s="707" t="s">
        <v>19</v>
      </c>
      <c r="F2036" s="707" t="str">
        <f>VLOOKUP(E2036,'HS Code'!$L$4:$O$65,2,0)</f>
        <v>Coal and Coke</v>
      </c>
      <c r="G2036" s="707" t="s">
        <v>16187</v>
      </c>
      <c r="H2036" s="707" t="s">
        <v>16126</v>
      </c>
      <c r="I2036" s="707" t="s">
        <v>10899</v>
      </c>
      <c r="J2036" s="708">
        <v>2488480</v>
      </c>
      <c r="K2036" s="708">
        <v>2488480</v>
      </c>
      <c r="L2036" s="708">
        <v>14444238.17</v>
      </c>
      <c r="M2036" s="707" t="s">
        <v>16069</v>
      </c>
      <c r="N2036" s="707" t="s">
        <v>16070</v>
      </c>
      <c r="P2036" s="709">
        <f t="shared" si="25"/>
        <v>5.8044421373689961</v>
      </c>
    </row>
    <row r="2037" spans="1:16">
      <c r="A2037" s="707">
        <v>2024</v>
      </c>
      <c r="B2037" s="707">
        <v>9</v>
      </c>
      <c r="D2037" s="707" t="s">
        <v>16121</v>
      </c>
      <c r="E2037" s="707" t="s">
        <v>22</v>
      </c>
      <c r="F2037" s="707" t="str">
        <f>VLOOKUP(E2037,'HS Code'!$L$4:$O$65,2,0)</f>
        <v>Coal and Coke</v>
      </c>
      <c r="G2037" s="707" t="s">
        <v>16125</v>
      </c>
      <c r="H2037" s="707" t="s">
        <v>16126</v>
      </c>
      <c r="I2037" s="707" t="s">
        <v>10899</v>
      </c>
      <c r="J2037" s="708">
        <v>94053911</v>
      </c>
      <c r="K2037" s="708">
        <v>94053911</v>
      </c>
      <c r="L2037" s="708">
        <v>553429269.32999897</v>
      </c>
      <c r="M2037" s="707" t="s">
        <v>16069</v>
      </c>
      <c r="N2037" s="707" t="s">
        <v>16070</v>
      </c>
      <c r="P2037" s="709">
        <f t="shared" si="25"/>
        <v>5.8841707213004568</v>
      </c>
    </row>
    <row r="2038" spans="1:16">
      <c r="A2038" s="707">
        <v>2024</v>
      </c>
      <c r="B2038" s="707">
        <v>9</v>
      </c>
      <c r="D2038" s="707" t="s">
        <v>16121</v>
      </c>
      <c r="E2038" s="707" t="s">
        <v>99</v>
      </c>
      <c r="F2038" s="707" t="str">
        <f>VLOOKUP(E2038,'HS Code'!$L$4:$O$65,2,0)</f>
        <v>Petroleum</v>
      </c>
      <c r="G2038" s="707" t="s">
        <v>16075</v>
      </c>
      <c r="H2038" s="707" t="s">
        <v>16076</v>
      </c>
      <c r="I2038" s="707" t="s">
        <v>16077</v>
      </c>
      <c r="J2038" s="708">
        <v>24422</v>
      </c>
      <c r="K2038" s="708">
        <v>24422</v>
      </c>
      <c r="L2038" s="708">
        <v>8198617.79</v>
      </c>
      <c r="M2038" s="707" t="s">
        <v>16069</v>
      </c>
      <c r="N2038" s="707" t="s">
        <v>16070</v>
      </c>
      <c r="P2038" s="709">
        <f t="shared" si="25"/>
        <v>335.70623986569484</v>
      </c>
    </row>
    <row r="2039" spans="1:16">
      <c r="A2039" s="707">
        <v>2024</v>
      </c>
      <c r="B2039" s="707">
        <v>9</v>
      </c>
      <c r="D2039" s="707" t="s">
        <v>16129</v>
      </c>
      <c r="E2039" s="707" t="s">
        <v>99</v>
      </c>
      <c r="F2039" s="707" t="str">
        <f>VLOOKUP(E2039,'HS Code'!$L$4:$O$65,2,0)</f>
        <v>Petroleum</v>
      </c>
      <c r="G2039" s="707" t="s">
        <v>16075</v>
      </c>
      <c r="H2039" s="707" t="s">
        <v>16076</v>
      </c>
      <c r="I2039" s="707" t="s">
        <v>16077</v>
      </c>
      <c r="J2039" s="708">
        <v>3440</v>
      </c>
      <c r="K2039" s="708">
        <v>3440</v>
      </c>
      <c r="L2039" s="708">
        <v>316249.7</v>
      </c>
      <c r="M2039" s="707" t="s">
        <v>16069</v>
      </c>
      <c r="N2039" s="707" t="s">
        <v>16070</v>
      </c>
      <c r="P2039" s="709">
        <f t="shared" si="25"/>
        <v>91.9330523255814</v>
      </c>
    </row>
    <row r="2040" spans="1:16">
      <c r="A2040" s="707">
        <v>2024</v>
      </c>
      <c r="B2040" s="707">
        <v>9</v>
      </c>
      <c r="D2040" s="707" t="s">
        <v>16074</v>
      </c>
      <c r="E2040" s="707" t="s">
        <v>68</v>
      </c>
      <c r="F2040" s="707" t="str">
        <f>VLOOKUP(E2040,'HS Code'!$L$4:$O$65,2,0)</f>
        <v>Petroleum</v>
      </c>
      <c r="G2040" s="707" t="s">
        <v>16130</v>
      </c>
      <c r="H2040" s="707" t="s">
        <v>16116</v>
      </c>
      <c r="I2040" s="707" t="s">
        <v>16077</v>
      </c>
      <c r="J2040" s="708">
        <v>15870214</v>
      </c>
      <c r="K2040" s="708">
        <v>15709065</v>
      </c>
      <c r="L2040" s="708">
        <v>1741757979.95</v>
      </c>
      <c r="M2040" s="707" t="s">
        <v>16069</v>
      </c>
      <c r="N2040" s="707" t="s">
        <v>16070</v>
      </c>
      <c r="P2040" s="709">
        <f t="shared" si="25"/>
        <v>109.75012560952234</v>
      </c>
    </row>
    <row r="2041" spans="1:16">
      <c r="A2041" s="707">
        <v>2024</v>
      </c>
      <c r="B2041" s="707">
        <v>9</v>
      </c>
      <c r="D2041" s="707" t="s">
        <v>16074</v>
      </c>
      <c r="E2041" s="707" t="s">
        <v>87</v>
      </c>
      <c r="F2041" s="707" t="str">
        <f>VLOOKUP(E2041,'HS Code'!$L$4:$O$65,2,0)</f>
        <v>Petroleum</v>
      </c>
      <c r="G2041" s="707" t="s">
        <v>16132</v>
      </c>
      <c r="H2041" s="707" t="s">
        <v>16076</v>
      </c>
      <c r="I2041" s="707" t="s">
        <v>16077</v>
      </c>
      <c r="J2041" s="708">
        <v>4009342</v>
      </c>
      <c r="K2041" s="708">
        <v>3637325</v>
      </c>
      <c r="L2041" s="708">
        <v>369459904.66000003</v>
      </c>
      <c r="M2041" s="707" t="s">
        <v>16069</v>
      </c>
      <c r="N2041" s="707" t="s">
        <v>16070</v>
      </c>
      <c r="P2041" s="709">
        <f t="shared" si="25"/>
        <v>92.149760399586768</v>
      </c>
    </row>
    <row r="2042" spans="1:16">
      <c r="A2042" s="707">
        <v>2024</v>
      </c>
      <c r="B2042" s="707">
        <v>9</v>
      </c>
      <c r="D2042" s="707" t="s">
        <v>16074</v>
      </c>
      <c r="E2042" s="707" t="s">
        <v>92</v>
      </c>
      <c r="F2042" s="707" t="str">
        <f>VLOOKUP(E2042,'HS Code'!$L$4:$O$65,2,0)</f>
        <v>Petroleum</v>
      </c>
      <c r="G2042" s="707" t="s">
        <v>16133</v>
      </c>
      <c r="H2042" s="707" t="s">
        <v>16076</v>
      </c>
      <c r="I2042" s="707" t="s">
        <v>16077</v>
      </c>
      <c r="J2042" s="708">
        <v>21344870</v>
      </c>
      <c r="K2042" s="708">
        <v>21344870</v>
      </c>
      <c r="L2042" s="708">
        <v>1463220062.9000001</v>
      </c>
      <c r="M2042" s="707" t="s">
        <v>16069</v>
      </c>
      <c r="N2042" s="707" t="s">
        <v>16070</v>
      </c>
      <c r="P2042" s="709">
        <f t="shared" si="25"/>
        <v>68.551369153337546</v>
      </c>
    </row>
    <row r="2043" spans="1:16">
      <c r="A2043" s="707">
        <v>2024</v>
      </c>
      <c r="B2043" s="707">
        <v>9</v>
      </c>
      <c r="D2043" s="707" t="s">
        <v>16104</v>
      </c>
      <c r="E2043" s="707" t="s">
        <v>68</v>
      </c>
      <c r="F2043" s="707" t="str">
        <f>VLOOKUP(E2043,'HS Code'!$L$4:$O$65,2,0)</f>
        <v>Petroleum</v>
      </c>
      <c r="G2043" s="707" t="s">
        <v>16130</v>
      </c>
      <c r="H2043" s="707" t="s">
        <v>16116</v>
      </c>
      <c r="I2043" s="707" t="s">
        <v>16077</v>
      </c>
      <c r="J2043" s="708">
        <v>702115</v>
      </c>
      <c r="K2043" s="708">
        <v>559296</v>
      </c>
      <c r="L2043" s="708">
        <v>65871734.75</v>
      </c>
      <c r="M2043" s="707" t="s">
        <v>16069</v>
      </c>
      <c r="N2043" s="707" t="s">
        <v>16070</v>
      </c>
      <c r="P2043" s="709">
        <f t="shared" si="25"/>
        <v>93.819010774588207</v>
      </c>
    </row>
    <row r="2044" spans="1:16">
      <c r="A2044" s="707">
        <v>2024</v>
      </c>
      <c r="B2044" s="707">
        <v>9</v>
      </c>
      <c r="D2044" s="707" t="s">
        <v>16104</v>
      </c>
      <c r="E2044" s="707" t="s">
        <v>87</v>
      </c>
      <c r="F2044" s="707" t="str">
        <f>VLOOKUP(E2044,'HS Code'!$L$4:$O$65,2,0)</f>
        <v>Petroleum</v>
      </c>
      <c r="G2044" s="707" t="s">
        <v>16132</v>
      </c>
      <c r="H2044" s="707" t="s">
        <v>16076</v>
      </c>
      <c r="I2044" s="707" t="s">
        <v>16077</v>
      </c>
      <c r="J2044" s="708">
        <v>4602166</v>
      </c>
      <c r="K2044" s="708">
        <v>4197339</v>
      </c>
      <c r="L2044" s="708">
        <v>436184142.80000001</v>
      </c>
      <c r="M2044" s="707" t="s">
        <v>16069</v>
      </c>
      <c r="N2044" s="707" t="s">
        <v>16070</v>
      </c>
      <c r="P2044" s="709">
        <f t="shared" si="25"/>
        <v>94.77801165798887</v>
      </c>
    </row>
    <row r="2045" spans="1:16">
      <c r="A2045" s="707">
        <v>2024</v>
      </c>
      <c r="B2045" s="707">
        <v>9</v>
      </c>
      <c r="D2045" s="707" t="s">
        <v>16110</v>
      </c>
      <c r="E2045" s="707" t="s">
        <v>87</v>
      </c>
      <c r="F2045" s="707" t="str">
        <f>VLOOKUP(E2045,'HS Code'!$L$4:$O$65,2,0)</f>
        <v>Petroleum</v>
      </c>
      <c r="G2045" s="707" t="s">
        <v>16132</v>
      </c>
      <c r="H2045" s="707" t="s">
        <v>16076</v>
      </c>
      <c r="I2045" s="707" t="s">
        <v>16077</v>
      </c>
      <c r="J2045" s="708">
        <v>818540</v>
      </c>
      <c r="K2045" s="708">
        <v>818540</v>
      </c>
      <c r="L2045" s="708">
        <v>80675113.989999995</v>
      </c>
      <c r="M2045" s="707" t="s">
        <v>16069</v>
      </c>
      <c r="N2045" s="707" t="s">
        <v>16070</v>
      </c>
      <c r="P2045" s="709">
        <f t="shared" si="25"/>
        <v>98.559769821877978</v>
      </c>
    </row>
    <row r="2046" spans="1:16">
      <c r="A2046" s="707">
        <v>2024</v>
      </c>
      <c r="B2046" s="707">
        <v>9</v>
      </c>
      <c r="D2046" s="707" t="s">
        <v>16134</v>
      </c>
      <c r="E2046" s="707" t="s">
        <v>68</v>
      </c>
      <c r="F2046" s="707" t="str">
        <f>VLOOKUP(E2046,'HS Code'!$L$4:$O$65,2,0)</f>
        <v>Petroleum</v>
      </c>
      <c r="G2046" s="707" t="s">
        <v>16130</v>
      </c>
      <c r="H2046" s="707" t="s">
        <v>16116</v>
      </c>
      <c r="I2046" s="707" t="s">
        <v>16077</v>
      </c>
      <c r="J2046" s="708">
        <v>152342</v>
      </c>
      <c r="K2046" s="708">
        <v>122607</v>
      </c>
      <c r="L2046" s="708">
        <v>13905680</v>
      </c>
      <c r="M2046" s="707" t="s">
        <v>16069</v>
      </c>
      <c r="N2046" s="707" t="s">
        <v>16070</v>
      </c>
      <c r="P2046" s="709">
        <f t="shared" si="25"/>
        <v>91.279358285961848</v>
      </c>
    </row>
    <row r="2047" spans="1:16">
      <c r="A2047" s="707">
        <v>2024</v>
      </c>
      <c r="B2047" s="707">
        <v>9</v>
      </c>
      <c r="D2047" s="707" t="s">
        <v>16122</v>
      </c>
      <c r="E2047" s="707" t="s">
        <v>130</v>
      </c>
      <c r="F2047" s="707">
        <f>VLOOKUP(E2047,'HS Code'!$L$4:$O$65,2,0)</f>
        <v>0</v>
      </c>
      <c r="G2047" s="707" t="s">
        <v>16093</v>
      </c>
      <c r="H2047" s="707" t="s">
        <v>16076</v>
      </c>
      <c r="I2047" s="707" t="s">
        <v>10899</v>
      </c>
      <c r="J2047" s="708">
        <v>32100000</v>
      </c>
      <c r="K2047" s="708">
        <v>32100000</v>
      </c>
      <c r="L2047" s="708">
        <v>2571109171.4499998</v>
      </c>
      <c r="M2047" s="707" t="s">
        <v>16069</v>
      </c>
      <c r="N2047" s="707" t="s">
        <v>16070</v>
      </c>
      <c r="P2047" s="709">
        <f t="shared" si="25"/>
        <v>80.09685892367601</v>
      </c>
    </row>
    <row r="2048" spans="1:16">
      <c r="A2048" s="707">
        <v>2024</v>
      </c>
      <c r="B2048" s="707">
        <v>9</v>
      </c>
      <c r="D2048" s="707" t="s">
        <v>16074</v>
      </c>
      <c r="E2048" s="707" t="s">
        <v>68</v>
      </c>
      <c r="F2048" s="707" t="str">
        <f>VLOOKUP(E2048,'HS Code'!$L$4:$O$65,2,0)</f>
        <v>Petroleum</v>
      </c>
      <c r="G2048" s="707" t="s">
        <v>16130</v>
      </c>
      <c r="H2048" s="707" t="s">
        <v>16116</v>
      </c>
      <c r="I2048" s="707" t="s">
        <v>16077</v>
      </c>
      <c r="J2048" s="708">
        <v>14309177.68</v>
      </c>
      <c r="K2048" s="708">
        <v>12985467.68</v>
      </c>
      <c r="L2048" s="708">
        <v>1533491056.8399999</v>
      </c>
      <c r="M2048" s="707" t="s">
        <v>16069</v>
      </c>
      <c r="N2048" s="707" t="s">
        <v>16070</v>
      </c>
      <c r="P2048" s="709">
        <f t="shared" si="25"/>
        <v>107.16835664032372</v>
      </c>
    </row>
    <row r="2049" spans="1:16">
      <c r="A2049" s="707">
        <v>2024</v>
      </c>
      <c r="B2049" s="707">
        <v>9</v>
      </c>
      <c r="D2049" s="707" t="s">
        <v>16074</v>
      </c>
      <c r="E2049" s="707" t="s">
        <v>87</v>
      </c>
      <c r="F2049" s="707" t="str">
        <f>VLOOKUP(E2049,'HS Code'!$L$4:$O$65,2,0)</f>
        <v>Petroleum</v>
      </c>
      <c r="G2049" s="707" t="s">
        <v>16132</v>
      </c>
      <c r="H2049" s="707" t="s">
        <v>16076</v>
      </c>
      <c r="I2049" s="707" t="s">
        <v>16077</v>
      </c>
      <c r="J2049" s="708">
        <v>5408963.0700000003</v>
      </c>
      <c r="K2049" s="708">
        <v>5219824.07</v>
      </c>
      <c r="L2049" s="708">
        <v>543174462.25999999</v>
      </c>
      <c r="M2049" s="707" t="s">
        <v>16069</v>
      </c>
      <c r="N2049" s="707" t="s">
        <v>16070</v>
      </c>
      <c r="P2049" s="709">
        <f t="shared" si="25"/>
        <v>100.42118151492573</v>
      </c>
    </row>
    <row r="2050" spans="1:16">
      <c r="A2050" s="707">
        <v>2024</v>
      </c>
      <c r="B2050" s="707">
        <v>9</v>
      </c>
      <c r="D2050" s="707" t="s">
        <v>16074</v>
      </c>
      <c r="E2050" s="707" t="s">
        <v>92</v>
      </c>
      <c r="F2050" s="707" t="str">
        <f>VLOOKUP(E2050,'HS Code'!$L$4:$O$65,2,0)</f>
        <v>Petroleum</v>
      </c>
      <c r="G2050" s="707" t="s">
        <v>16133</v>
      </c>
      <c r="H2050" s="707" t="s">
        <v>16076</v>
      </c>
      <c r="I2050" s="707" t="s">
        <v>16077</v>
      </c>
      <c r="J2050" s="708">
        <v>244083</v>
      </c>
      <c r="K2050" s="708">
        <v>238879</v>
      </c>
      <c r="L2050" s="708">
        <v>17779220</v>
      </c>
      <c r="M2050" s="707" t="s">
        <v>16069</v>
      </c>
      <c r="N2050" s="707" t="s">
        <v>16070</v>
      </c>
      <c r="P2050" s="709">
        <f t="shared" si="25"/>
        <v>72.840877898092046</v>
      </c>
    </row>
    <row r="2051" spans="1:16">
      <c r="A2051" s="707">
        <v>2024</v>
      </c>
      <c r="B2051" s="707">
        <v>9</v>
      </c>
      <c r="D2051" s="707" t="s">
        <v>16104</v>
      </c>
      <c r="E2051" s="707" t="s">
        <v>68</v>
      </c>
      <c r="F2051" s="707" t="str">
        <f>VLOOKUP(E2051,'HS Code'!$L$4:$O$65,2,0)</f>
        <v>Petroleum</v>
      </c>
      <c r="G2051" s="707" t="s">
        <v>16130</v>
      </c>
      <c r="H2051" s="707" t="s">
        <v>16116</v>
      </c>
      <c r="I2051" s="707" t="s">
        <v>16077</v>
      </c>
      <c r="J2051" s="708">
        <v>191352</v>
      </c>
      <c r="K2051" s="708">
        <v>180364</v>
      </c>
      <c r="L2051" s="708">
        <v>22121529.800000001</v>
      </c>
      <c r="M2051" s="707" t="s">
        <v>16069</v>
      </c>
      <c r="N2051" s="707" t="s">
        <v>16070</v>
      </c>
      <c r="P2051" s="709">
        <f t="shared" si="25"/>
        <v>115.60647288766253</v>
      </c>
    </row>
    <row r="2052" spans="1:16">
      <c r="A2052" s="707">
        <v>2024</v>
      </c>
      <c r="B2052" s="707">
        <v>9</v>
      </c>
      <c r="D2052" s="707" t="s">
        <v>16104</v>
      </c>
      <c r="E2052" s="707" t="s">
        <v>87</v>
      </c>
      <c r="F2052" s="707" t="str">
        <f>VLOOKUP(E2052,'HS Code'!$L$4:$O$65,2,0)</f>
        <v>Petroleum</v>
      </c>
      <c r="G2052" s="707" t="s">
        <v>16132</v>
      </c>
      <c r="H2052" s="707" t="s">
        <v>16076</v>
      </c>
      <c r="I2052" s="707" t="s">
        <v>16077</v>
      </c>
      <c r="J2052" s="708">
        <v>4609687</v>
      </c>
      <c r="K2052" s="708">
        <v>4321108</v>
      </c>
      <c r="L2052" s="708">
        <v>433474244.48000002</v>
      </c>
      <c r="M2052" s="707" t="s">
        <v>16069</v>
      </c>
      <c r="N2052" s="707" t="s">
        <v>16070</v>
      </c>
      <c r="P2052" s="709">
        <f t="shared" si="25"/>
        <v>94.035504900875054</v>
      </c>
    </row>
    <row r="2053" spans="1:16">
      <c r="A2053" s="707">
        <v>2024</v>
      </c>
      <c r="B2053" s="707">
        <v>9</v>
      </c>
      <c r="D2053" s="707" t="s">
        <v>16110</v>
      </c>
      <c r="E2053" s="707" t="s">
        <v>87</v>
      </c>
      <c r="F2053" s="707" t="str">
        <f>VLOOKUP(E2053,'HS Code'!$L$4:$O$65,2,0)</f>
        <v>Petroleum</v>
      </c>
      <c r="G2053" s="707" t="s">
        <v>16132</v>
      </c>
      <c r="H2053" s="707" t="s">
        <v>16076</v>
      </c>
      <c r="I2053" s="707" t="s">
        <v>16077</v>
      </c>
      <c r="J2053" s="708">
        <v>2427564</v>
      </c>
      <c r="K2053" s="708">
        <v>2352138</v>
      </c>
      <c r="L2053" s="708">
        <v>241827039.69999999</v>
      </c>
      <c r="M2053" s="707" t="s">
        <v>16069</v>
      </c>
      <c r="N2053" s="707" t="s">
        <v>16070</v>
      </c>
      <c r="P2053" s="709">
        <f t="shared" si="25"/>
        <v>99.617163419790373</v>
      </c>
    </row>
    <row r="2054" spans="1:16">
      <c r="A2054" s="707">
        <v>2024</v>
      </c>
      <c r="B2054" s="707">
        <v>9</v>
      </c>
      <c r="D2054" s="707" t="s">
        <v>16074</v>
      </c>
      <c r="E2054" s="707" t="s">
        <v>113</v>
      </c>
      <c r="F2054" s="707" t="str">
        <f>VLOOKUP(E2054,'HS Code'!$L$4:$O$65,2,0)</f>
        <v>Petroleum</v>
      </c>
      <c r="G2054" s="707" t="s">
        <v>16081</v>
      </c>
      <c r="H2054" s="707" t="s">
        <v>16076</v>
      </c>
      <c r="I2054" s="707" t="s">
        <v>16077</v>
      </c>
      <c r="J2054" s="708">
        <v>244620</v>
      </c>
      <c r="K2054" s="708">
        <v>244620</v>
      </c>
      <c r="L2054" s="708">
        <v>32744248.02</v>
      </c>
      <c r="M2054" s="707" t="s">
        <v>16069</v>
      </c>
      <c r="N2054" s="707" t="s">
        <v>16070</v>
      </c>
      <c r="P2054" s="709">
        <f t="shared" si="25"/>
        <v>133.85760779985284</v>
      </c>
    </row>
    <row r="2055" spans="1:16">
      <c r="A2055" s="707">
        <v>2024</v>
      </c>
      <c r="B2055" s="707">
        <v>9</v>
      </c>
      <c r="D2055" s="707" t="s">
        <v>16096</v>
      </c>
      <c r="E2055" s="707" t="s">
        <v>113</v>
      </c>
      <c r="F2055" s="707" t="str">
        <f>VLOOKUP(E2055,'HS Code'!$L$4:$O$65,2,0)</f>
        <v>Petroleum</v>
      </c>
      <c r="G2055" s="707" t="s">
        <v>16081</v>
      </c>
      <c r="H2055" s="707" t="s">
        <v>16076</v>
      </c>
      <c r="I2055" s="707" t="s">
        <v>16077</v>
      </c>
      <c r="J2055" s="708">
        <v>19798</v>
      </c>
      <c r="K2055" s="708">
        <v>19798</v>
      </c>
      <c r="L2055" s="708">
        <v>4815508.4000000004</v>
      </c>
      <c r="M2055" s="707" t="s">
        <v>16069</v>
      </c>
      <c r="N2055" s="707" t="s">
        <v>16070</v>
      </c>
      <c r="P2055" s="709">
        <f t="shared" si="25"/>
        <v>243.23206384483282</v>
      </c>
    </row>
    <row r="2056" spans="1:16">
      <c r="A2056" s="707">
        <v>2024</v>
      </c>
      <c r="B2056" s="707">
        <v>9</v>
      </c>
      <c r="D2056" s="707" t="s">
        <v>16100</v>
      </c>
      <c r="E2056" s="707" t="s">
        <v>113</v>
      </c>
      <c r="F2056" s="707" t="str">
        <f>VLOOKUP(E2056,'HS Code'!$L$4:$O$65,2,0)</f>
        <v>Petroleum</v>
      </c>
      <c r="G2056" s="707" t="s">
        <v>16081</v>
      </c>
      <c r="H2056" s="707" t="s">
        <v>16076</v>
      </c>
      <c r="I2056" s="707" t="s">
        <v>16077</v>
      </c>
      <c r="J2056" s="708">
        <v>20000</v>
      </c>
      <c r="K2056" s="708">
        <v>20000</v>
      </c>
      <c r="L2056" s="708">
        <v>4342418.87</v>
      </c>
      <c r="M2056" s="707" t="s">
        <v>16069</v>
      </c>
      <c r="N2056" s="707" t="s">
        <v>16070</v>
      </c>
      <c r="P2056" s="709">
        <f t="shared" ref="P2056:P2101" si="26">L2056/J2056</f>
        <v>217.12094350000001</v>
      </c>
    </row>
    <row r="2057" spans="1:16">
      <c r="A2057" s="707">
        <v>2024</v>
      </c>
      <c r="B2057" s="707">
        <v>9</v>
      </c>
      <c r="D2057" s="707" t="s">
        <v>16103</v>
      </c>
      <c r="E2057" s="707" t="s">
        <v>113</v>
      </c>
      <c r="F2057" s="707" t="str">
        <f>VLOOKUP(E2057,'HS Code'!$L$4:$O$65,2,0)</f>
        <v>Petroleum</v>
      </c>
      <c r="G2057" s="707" t="s">
        <v>16081</v>
      </c>
      <c r="H2057" s="707" t="s">
        <v>16076</v>
      </c>
      <c r="I2057" s="707" t="s">
        <v>16077</v>
      </c>
      <c r="J2057" s="708">
        <v>6971587</v>
      </c>
      <c r="K2057" s="708">
        <v>6971587</v>
      </c>
      <c r="L2057" s="708">
        <v>1243908481</v>
      </c>
      <c r="M2057" s="707" t="s">
        <v>16069</v>
      </c>
      <c r="N2057" s="707" t="s">
        <v>16070</v>
      </c>
      <c r="P2057" s="709">
        <f t="shared" si="26"/>
        <v>178.4254404341508</v>
      </c>
    </row>
    <row r="2058" spans="1:16">
      <c r="A2058" s="707">
        <v>2024</v>
      </c>
      <c r="B2058" s="707">
        <v>9</v>
      </c>
      <c r="D2058" s="707" t="s">
        <v>16104</v>
      </c>
      <c r="E2058" s="707" t="s">
        <v>113</v>
      </c>
      <c r="F2058" s="707" t="str">
        <f>VLOOKUP(E2058,'HS Code'!$L$4:$O$65,2,0)</f>
        <v>Petroleum</v>
      </c>
      <c r="G2058" s="707" t="s">
        <v>16081</v>
      </c>
      <c r="H2058" s="707" t="s">
        <v>16076</v>
      </c>
      <c r="I2058" s="707" t="s">
        <v>16077</v>
      </c>
      <c r="J2058" s="708">
        <v>89256</v>
      </c>
      <c r="K2058" s="708">
        <v>89256</v>
      </c>
      <c r="L2058" s="708">
        <v>17273893.57</v>
      </c>
      <c r="M2058" s="707" t="s">
        <v>16069</v>
      </c>
      <c r="N2058" s="707" t="s">
        <v>16070</v>
      </c>
      <c r="P2058" s="709">
        <f t="shared" si="26"/>
        <v>193.53201543873803</v>
      </c>
    </row>
    <row r="2059" spans="1:16">
      <c r="A2059" s="707">
        <v>2024</v>
      </c>
      <c r="B2059" s="707">
        <v>9</v>
      </c>
      <c r="D2059" s="707" t="s">
        <v>16106</v>
      </c>
      <c r="E2059" s="707" t="s">
        <v>113</v>
      </c>
      <c r="F2059" s="707" t="str">
        <f>VLOOKUP(E2059,'HS Code'!$L$4:$O$65,2,0)</f>
        <v>Petroleum</v>
      </c>
      <c r="G2059" s="707" t="s">
        <v>16081</v>
      </c>
      <c r="H2059" s="707" t="s">
        <v>16076</v>
      </c>
      <c r="I2059" s="707" t="s">
        <v>16077</v>
      </c>
      <c r="J2059" s="708">
        <v>137578</v>
      </c>
      <c r="K2059" s="708">
        <v>137578</v>
      </c>
      <c r="L2059" s="708">
        <v>15295500.4</v>
      </c>
      <c r="M2059" s="707" t="s">
        <v>16069</v>
      </c>
      <c r="N2059" s="707" t="s">
        <v>16070</v>
      </c>
      <c r="P2059" s="709">
        <f t="shared" si="26"/>
        <v>111.17693526581284</v>
      </c>
    </row>
    <row r="2060" spans="1:16">
      <c r="A2060" s="707">
        <v>2024</v>
      </c>
      <c r="B2060" s="707">
        <v>9</v>
      </c>
      <c r="D2060" s="707" t="s">
        <v>16112</v>
      </c>
      <c r="E2060" s="707" t="s">
        <v>113</v>
      </c>
      <c r="F2060" s="707" t="str">
        <f>VLOOKUP(E2060,'HS Code'!$L$4:$O$65,2,0)</f>
        <v>Petroleum</v>
      </c>
      <c r="G2060" s="707" t="s">
        <v>16081</v>
      </c>
      <c r="H2060" s="707" t="s">
        <v>16076</v>
      </c>
      <c r="I2060" s="707" t="s">
        <v>16077</v>
      </c>
      <c r="J2060" s="708">
        <v>7820710</v>
      </c>
      <c r="K2060" s="708">
        <v>7820710</v>
      </c>
      <c r="L2060" s="708">
        <v>1354853381.5</v>
      </c>
      <c r="M2060" s="707" t="s">
        <v>16069</v>
      </c>
      <c r="N2060" s="707" t="s">
        <v>16070</v>
      </c>
      <c r="P2060" s="709">
        <f t="shared" si="26"/>
        <v>173.23917924331678</v>
      </c>
    </row>
    <row r="2061" spans="1:16">
      <c r="A2061" s="707">
        <v>2024</v>
      </c>
      <c r="B2061" s="707">
        <v>9</v>
      </c>
      <c r="D2061" s="707" t="s">
        <v>16122</v>
      </c>
      <c r="E2061" s="707" t="s">
        <v>113</v>
      </c>
      <c r="F2061" s="707" t="str">
        <f>VLOOKUP(E2061,'HS Code'!$L$4:$O$65,2,0)</f>
        <v>Petroleum</v>
      </c>
      <c r="G2061" s="707" t="s">
        <v>16081</v>
      </c>
      <c r="H2061" s="707" t="s">
        <v>16076</v>
      </c>
      <c r="I2061" s="707" t="s">
        <v>16077</v>
      </c>
      <c r="J2061" s="708">
        <v>2047923</v>
      </c>
      <c r="K2061" s="708">
        <v>2047923</v>
      </c>
      <c r="L2061" s="708">
        <v>344295471.54000002</v>
      </c>
      <c r="M2061" s="707" t="s">
        <v>16069</v>
      </c>
      <c r="N2061" s="707" t="s">
        <v>16070</v>
      </c>
      <c r="P2061" s="709">
        <f t="shared" si="26"/>
        <v>168.11934410619932</v>
      </c>
    </row>
    <row r="2062" spans="1:16">
      <c r="A2062" s="707">
        <v>2024</v>
      </c>
      <c r="B2062" s="707">
        <v>9</v>
      </c>
      <c r="D2062" s="707" t="s">
        <v>16124</v>
      </c>
      <c r="E2062" s="707" t="s">
        <v>113</v>
      </c>
      <c r="F2062" s="707" t="str">
        <f>VLOOKUP(E2062,'HS Code'!$L$4:$O$65,2,0)</f>
        <v>Petroleum</v>
      </c>
      <c r="G2062" s="707" t="s">
        <v>16081</v>
      </c>
      <c r="H2062" s="707" t="s">
        <v>16076</v>
      </c>
      <c r="I2062" s="707" t="s">
        <v>16077</v>
      </c>
      <c r="J2062" s="708">
        <v>19668</v>
      </c>
      <c r="K2062" s="708">
        <v>19668</v>
      </c>
      <c r="L2062" s="708">
        <v>3439348.76</v>
      </c>
      <c r="M2062" s="707" t="s">
        <v>16069</v>
      </c>
      <c r="N2062" s="707" t="s">
        <v>16070</v>
      </c>
      <c r="P2062" s="709">
        <f t="shared" si="26"/>
        <v>174.8702847264592</v>
      </c>
    </row>
    <row r="2063" spans="1:16">
      <c r="A2063" s="707">
        <v>2024</v>
      </c>
      <c r="B2063" s="707">
        <v>9</v>
      </c>
      <c r="D2063" s="707" t="s">
        <v>16085</v>
      </c>
      <c r="E2063" s="707" t="s">
        <v>99</v>
      </c>
      <c r="F2063" s="707" t="str">
        <f>VLOOKUP(E2063,'HS Code'!$L$4:$O$65,2,0)</f>
        <v>Petroleum</v>
      </c>
      <c r="G2063" s="707" t="s">
        <v>16075</v>
      </c>
      <c r="H2063" s="707" t="s">
        <v>16076</v>
      </c>
      <c r="I2063" s="707" t="s">
        <v>16077</v>
      </c>
      <c r="J2063" s="708">
        <v>8</v>
      </c>
      <c r="K2063" s="708">
        <v>8</v>
      </c>
      <c r="L2063" s="708">
        <v>5671.8</v>
      </c>
      <c r="M2063" s="707" t="s">
        <v>16069</v>
      </c>
      <c r="N2063" s="707" t="s">
        <v>16070</v>
      </c>
      <c r="P2063" s="709">
        <f t="shared" si="26"/>
        <v>708.97500000000002</v>
      </c>
    </row>
    <row r="2064" spans="1:16">
      <c r="A2064" s="707">
        <v>2024</v>
      </c>
      <c r="B2064" s="707">
        <v>9</v>
      </c>
      <c r="D2064" s="707" t="s">
        <v>16103</v>
      </c>
      <c r="E2064" s="707" t="s">
        <v>68</v>
      </c>
      <c r="F2064" s="707" t="str">
        <f>VLOOKUP(E2064,'HS Code'!$L$4:$O$65,2,0)</f>
        <v>Petroleum</v>
      </c>
      <c r="G2064" s="707" t="s">
        <v>16130</v>
      </c>
      <c r="H2064" s="707" t="s">
        <v>16116</v>
      </c>
      <c r="I2064" s="707" t="s">
        <v>16077</v>
      </c>
      <c r="J2064" s="708">
        <v>4.4400000000000004</v>
      </c>
      <c r="K2064" s="708">
        <v>4.4400000000000004</v>
      </c>
      <c r="L2064" s="708">
        <v>517.96</v>
      </c>
      <c r="M2064" s="707" t="s">
        <v>16069</v>
      </c>
      <c r="N2064" s="707" t="s">
        <v>16070</v>
      </c>
      <c r="P2064" s="709">
        <f t="shared" si="26"/>
        <v>116.65765765765765</v>
      </c>
    </row>
    <row r="2065" spans="1:16">
      <c r="A2065" s="707">
        <v>2024</v>
      </c>
      <c r="B2065" s="707">
        <v>9</v>
      </c>
      <c r="D2065" s="707" t="s">
        <v>16103</v>
      </c>
      <c r="E2065" s="707" t="s">
        <v>83</v>
      </c>
      <c r="F2065" s="707" t="str">
        <f>VLOOKUP(E2065,'HS Code'!$L$4:$O$65,2,0)</f>
        <v>Petroleum</v>
      </c>
      <c r="G2065" s="707" t="s">
        <v>16131</v>
      </c>
      <c r="H2065" s="707" t="s">
        <v>16076</v>
      </c>
      <c r="I2065" s="707" t="s">
        <v>16077</v>
      </c>
      <c r="J2065" s="708">
        <v>1.6</v>
      </c>
      <c r="K2065" s="708">
        <v>1.6</v>
      </c>
      <c r="L2065" s="708">
        <v>172.4</v>
      </c>
      <c r="M2065" s="707" t="s">
        <v>16069</v>
      </c>
      <c r="N2065" s="707" t="s">
        <v>16070</v>
      </c>
      <c r="P2065" s="709">
        <f t="shared" si="26"/>
        <v>107.75</v>
      </c>
    </row>
    <row r="2066" spans="1:16">
      <c r="A2066" s="707">
        <v>2024</v>
      </c>
      <c r="B2066" s="707">
        <v>9</v>
      </c>
      <c r="D2066" s="707" t="s">
        <v>16124</v>
      </c>
      <c r="E2066" s="707" t="s">
        <v>83</v>
      </c>
      <c r="F2066" s="707" t="str">
        <f>VLOOKUP(E2066,'HS Code'!$L$4:$O$65,2,0)</f>
        <v>Petroleum</v>
      </c>
      <c r="G2066" s="707" t="s">
        <v>16131</v>
      </c>
      <c r="H2066" s="707" t="s">
        <v>16076</v>
      </c>
      <c r="I2066" s="707" t="s">
        <v>16077</v>
      </c>
      <c r="J2066" s="708">
        <v>3</v>
      </c>
      <c r="K2066" s="708">
        <v>3</v>
      </c>
      <c r="L2066" s="708">
        <v>524.45000000000005</v>
      </c>
      <c r="M2066" s="707" t="s">
        <v>16069</v>
      </c>
      <c r="N2066" s="707" t="s">
        <v>16070</v>
      </c>
      <c r="P2066" s="709">
        <f t="shared" si="26"/>
        <v>174.81666666666669</v>
      </c>
    </row>
    <row r="2067" spans="1:16">
      <c r="A2067" s="707">
        <v>2024</v>
      </c>
      <c r="B2067" s="707">
        <v>9</v>
      </c>
      <c r="D2067" s="707" t="s">
        <v>16124</v>
      </c>
      <c r="E2067" s="707" t="s">
        <v>165</v>
      </c>
      <c r="F2067" s="707">
        <f>VLOOKUP(E2067,'HS Code'!$L$4:$O$65,2,0)</f>
        <v>0</v>
      </c>
      <c r="G2067" s="707" t="s">
        <v>16166</v>
      </c>
      <c r="H2067" s="707" t="s">
        <v>16068</v>
      </c>
      <c r="I2067" s="707" t="s">
        <v>10899</v>
      </c>
      <c r="J2067" s="708">
        <v>10</v>
      </c>
      <c r="K2067" s="708">
        <v>10</v>
      </c>
      <c r="L2067" s="708">
        <v>1704.46</v>
      </c>
      <c r="M2067" s="707" t="s">
        <v>16069</v>
      </c>
      <c r="N2067" s="707" t="s">
        <v>16070</v>
      </c>
      <c r="P2067" s="709">
        <f t="shared" si="26"/>
        <v>170.446</v>
      </c>
    </row>
    <row r="2068" spans="1:16">
      <c r="A2068" s="707">
        <v>2024</v>
      </c>
      <c r="B2068" s="707">
        <v>9</v>
      </c>
      <c r="D2068" s="707" t="s">
        <v>16177</v>
      </c>
      <c r="E2068" s="707" t="s">
        <v>83</v>
      </c>
      <c r="F2068" s="707" t="str">
        <f>VLOOKUP(E2068,'HS Code'!$L$4:$O$65,2,0)</f>
        <v>Petroleum</v>
      </c>
      <c r="G2068" s="707" t="s">
        <v>16131</v>
      </c>
      <c r="H2068" s="707" t="s">
        <v>16076</v>
      </c>
      <c r="I2068" s="707" t="s">
        <v>16077</v>
      </c>
      <c r="J2068" s="708">
        <v>7</v>
      </c>
      <c r="K2068" s="708">
        <v>7</v>
      </c>
      <c r="L2068" s="708">
        <v>58425.38</v>
      </c>
      <c r="M2068" s="707" t="s">
        <v>16069</v>
      </c>
      <c r="N2068" s="707" t="s">
        <v>16070</v>
      </c>
      <c r="P2068" s="709">
        <f t="shared" si="26"/>
        <v>8346.482857142857</v>
      </c>
    </row>
    <row r="2069" spans="1:16">
      <c r="A2069" s="707">
        <v>2024</v>
      </c>
      <c r="B2069" s="707">
        <v>9</v>
      </c>
      <c r="D2069" s="707" t="s">
        <v>16096</v>
      </c>
      <c r="E2069" s="707" t="s">
        <v>99</v>
      </c>
      <c r="F2069" s="707" t="str">
        <f>VLOOKUP(E2069,'HS Code'!$L$4:$O$65,2,0)</f>
        <v>Petroleum</v>
      </c>
      <c r="G2069" s="707" t="s">
        <v>16075</v>
      </c>
      <c r="H2069" s="707" t="s">
        <v>16076</v>
      </c>
      <c r="I2069" s="707" t="s">
        <v>16077</v>
      </c>
      <c r="J2069" s="708">
        <v>14.5</v>
      </c>
      <c r="K2069" s="708">
        <v>14.5</v>
      </c>
      <c r="L2069" s="708">
        <v>67625.31</v>
      </c>
      <c r="M2069" s="707" t="s">
        <v>16069</v>
      </c>
      <c r="N2069" s="707" t="s">
        <v>16070</v>
      </c>
      <c r="P2069" s="709">
        <f t="shared" si="26"/>
        <v>4663.8144827586202</v>
      </c>
    </row>
    <row r="2070" spans="1:16">
      <c r="A2070" s="707">
        <v>2024</v>
      </c>
      <c r="B2070" s="707">
        <v>9</v>
      </c>
      <c r="D2070" s="707" t="s">
        <v>16096</v>
      </c>
      <c r="E2070" s="707" t="s">
        <v>101</v>
      </c>
      <c r="F2070" s="707" t="str">
        <f>VLOOKUP(E2070,'HS Code'!$L$4:$O$65,2,0)</f>
        <v>Petroleum</v>
      </c>
      <c r="G2070" s="707" t="s">
        <v>16078</v>
      </c>
      <c r="H2070" s="707" t="s">
        <v>16076</v>
      </c>
      <c r="I2070" s="707" t="s">
        <v>10899</v>
      </c>
      <c r="J2070" s="708">
        <v>45</v>
      </c>
      <c r="K2070" s="708">
        <v>45</v>
      </c>
      <c r="L2070" s="708">
        <v>8680.98</v>
      </c>
      <c r="M2070" s="707" t="s">
        <v>16069</v>
      </c>
      <c r="N2070" s="707" t="s">
        <v>16070</v>
      </c>
      <c r="P2070" s="709">
        <f t="shared" si="26"/>
        <v>192.91066666666666</v>
      </c>
    </row>
    <row r="2071" spans="1:16">
      <c r="A2071" s="707">
        <v>2024</v>
      </c>
      <c r="B2071" s="707">
        <v>9</v>
      </c>
      <c r="D2071" s="707" t="s">
        <v>16096</v>
      </c>
      <c r="E2071" s="707" t="s">
        <v>113</v>
      </c>
      <c r="F2071" s="707" t="str">
        <f>VLOOKUP(E2071,'HS Code'!$L$4:$O$65,2,0)</f>
        <v>Petroleum</v>
      </c>
      <c r="G2071" s="707" t="s">
        <v>16081</v>
      </c>
      <c r="H2071" s="707" t="s">
        <v>16076</v>
      </c>
      <c r="I2071" s="707" t="s">
        <v>16077</v>
      </c>
      <c r="J2071" s="708">
        <v>12.85</v>
      </c>
      <c r="K2071" s="708">
        <v>12.85</v>
      </c>
      <c r="L2071" s="708">
        <v>23702.18</v>
      </c>
      <c r="M2071" s="707" t="s">
        <v>16069</v>
      </c>
      <c r="N2071" s="707" t="s">
        <v>16070</v>
      </c>
      <c r="P2071" s="709">
        <f t="shared" si="26"/>
        <v>1844.5276264591441</v>
      </c>
    </row>
    <row r="2072" spans="1:16">
      <c r="A2072" s="707">
        <v>2024</v>
      </c>
      <c r="B2072" s="707">
        <v>9</v>
      </c>
      <c r="D2072" s="707" t="s">
        <v>16102</v>
      </c>
      <c r="E2072" s="707" t="s">
        <v>101</v>
      </c>
      <c r="F2072" s="707" t="str">
        <f>VLOOKUP(E2072,'HS Code'!$L$4:$O$65,2,0)</f>
        <v>Petroleum</v>
      </c>
      <c r="G2072" s="707" t="s">
        <v>16078</v>
      </c>
      <c r="H2072" s="707" t="s">
        <v>16076</v>
      </c>
      <c r="I2072" s="707" t="s">
        <v>10899</v>
      </c>
      <c r="J2072" s="708">
        <v>10</v>
      </c>
      <c r="K2072" s="708">
        <v>10</v>
      </c>
      <c r="L2072" s="708">
        <v>33099.910000000003</v>
      </c>
      <c r="M2072" s="707" t="s">
        <v>16069</v>
      </c>
      <c r="N2072" s="707" t="s">
        <v>16070</v>
      </c>
      <c r="P2072" s="709">
        <f t="shared" si="26"/>
        <v>3309.9910000000004</v>
      </c>
    </row>
    <row r="2073" spans="1:16">
      <c r="A2073" s="707">
        <v>2024</v>
      </c>
      <c r="B2073" s="707">
        <v>9</v>
      </c>
      <c r="D2073" s="707" t="s">
        <v>16103</v>
      </c>
      <c r="E2073" s="707" t="s">
        <v>101</v>
      </c>
      <c r="F2073" s="707" t="str">
        <f>VLOOKUP(E2073,'HS Code'!$L$4:$O$65,2,0)</f>
        <v>Petroleum</v>
      </c>
      <c r="G2073" s="707" t="s">
        <v>16078</v>
      </c>
      <c r="H2073" s="707" t="s">
        <v>16076</v>
      </c>
      <c r="I2073" s="707" t="s">
        <v>10899</v>
      </c>
      <c r="J2073" s="708">
        <v>1.1000000000000001</v>
      </c>
      <c r="K2073" s="708">
        <v>1.1000000000000001</v>
      </c>
      <c r="L2073" s="708">
        <v>17441.28</v>
      </c>
      <c r="M2073" s="707" t="s">
        <v>16069</v>
      </c>
      <c r="N2073" s="707" t="s">
        <v>16070</v>
      </c>
      <c r="P2073" s="709">
        <f t="shared" si="26"/>
        <v>15855.709090909089</v>
      </c>
    </row>
    <row r="2074" spans="1:16">
      <c r="A2074" s="707">
        <v>2024</v>
      </c>
      <c r="B2074" s="707">
        <v>9</v>
      </c>
      <c r="D2074" s="707" t="s">
        <v>16184</v>
      </c>
      <c r="E2074" s="707" t="s">
        <v>45</v>
      </c>
      <c r="F2074" s="707" t="str">
        <f>VLOOKUP(E2074,'HS Code'!$L$4:$O$65,2,0)</f>
        <v>Oils</v>
      </c>
      <c r="G2074" s="707" t="s">
        <v>16206</v>
      </c>
      <c r="H2074" s="707" t="s">
        <v>16073</v>
      </c>
      <c r="I2074" s="707" t="s">
        <v>10899</v>
      </c>
      <c r="J2074" s="708">
        <v>8</v>
      </c>
      <c r="K2074" s="708">
        <v>8</v>
      </c>
      <c r="L2074" s="708">
        <v>5244.75</v>
      </c>
      <c r="M2074" s="707" t="s">
        <v>16069</v>
      </c>
      <c r="N2074" s="707" t="s">
        <v>16070</v>
      </c>
      <c r="P2074" s="709">
        <f t="shared" si="26"/>
        <v>655.59375</v>
      </c>
    </row>
    <row r="2075" spans="1:16">
      <c r="A2075" s="707">
        <v>2024</v>
      </c>
      <c r="B2075" s="707">
        <v>9</v>
      </c>
      <c r="D2075" s="707" t="s">
        <v>16104</v>
      </c>
      <c r="E2075" s="707" t="s">
        <v>142</v>
      </c>
      <c r="F2075" s="707">
        <f>VLOOKUP(E2075,'HS Code'!$L$4:$O$65,2,0)</f>
        <v>0</v>
      </c>
      <c r="G2075" s="707" t="s">
        <v>16141</v>
      </c>
      <c r="H2075" s="707" t="s">
        <v>16073</v>
      </c>
      <c r="I2075" s="707" t="s">
        <v>10899</v>
      </c>
      <c r="J2075" s="708">
        <v>44.2</v>
      </c>
      <c r="K2075" s="708">
        <v>44.2</v>
      </c>
      <c r="L2075" s="708">
        <v>3933.98</v>
      </c>
      <c r="M2075" s="707" t="s">
        <v>16069</v>
      </c>
      <c r="N2075" s="707" t="s">
        <v>16070</v>
      </c>
      <c r="P2075" s="709">
        <f t="shared" si="26"/>
        <v>89.004072398190047</v>
      </c>
    </row>
    <row r="2076" spans="1:16">
      <c r="A2076" s="707">
        <v>2024</v>
      </c>
      <c r="B2076" s="707">
        <v>9</v>
      </c>
      <c r="D2076" s="707" t="s">
        <v>16139</v>
      </c>
      <c r="E2076" s="707" t="s">
        <v>68</v>
      </c>
      <c r="F2076" s="707" t="str">
        <f>VLOOKUP(E2076,'HS Code'!$L$4:$O$65,2,0)</f>
        <v>Petroleum</v>
      </c>
      <c r="G2076" s="707" t="s">
        <v>16130</v>
      </c>
      <c r="H2076" s="707" t="s">
        <v>16116</v>
      </c>
      <c r="I2076" s="707" t="s">
        <v>16077</v>
      </c>
      <c r="J2076" s="708">
        <v>16</v>
      </c>
      <c r="K2076" s="708">
        <v>16</v>
      </c>
      <c r="L2076" s="708">
        <v>5037.5600000000004</v>
      </c>
      <c r="M2076" s="707" t="s">
        <v>16069</v>
      </c>
      <c r="N2076" s="707" t="s">
        <v>16070</v>
      </c>
      <c r="P2076" s="709">
        <f t="shared" si="26"/>
        <v>314.84750000000003</v>
      </c>
    </row>
    <row r="2077" spans="1:16">
      <c r="A2077" s="707">
        <v>2024</v>
      </c>
      <c r="B2077" s="707">
        <v>9</v>
      </c>
      <c r="D2077" s="707" t="s">
        <v>16139</v>
      </c>
      <c r="E2077" s="707" t="s">
        <v>89</v>
      </c>
      <c r="F2077" s="707" t="str">
        <f>VLOOKUP(E2077,'HS Code'!$L$4:$O$65,2,0)</f>
        <v>Petroleum</v>
      </c>
      <c r="G2077" s="707" t="s">
        <v>16154</v>
      </c>
      <c r="H2077" s="707" t="s">
        <v>16076</v>
      </c>
      <c r="I2077" s="707" t="s">
        <v>16077</v>
      </c>
      <c r="J2077" s="708">
        <v>8</v>
      </c>
      <c r="K2077" s="708">
        <v>8</v>
      </c>
      <c r="L2077" s="708">
        <v>2518.7800000000002</v>
      </c>
      <c r="M2077" s="707" t="s">
        <v>16069</v>
      </c>
      <c r="N2077" s="707" t="s">
        <v>16070</v>
      </c>
      <c r="P2077" s="709">
        <f t="shared" si="26"/>
        <v>314.84750000000003</v>
      </c>
    </row>
    <row r="2078" spans="1:16">
      <c r="A2078" s="707">
        <v>2024</v>
      </c>
      <c r="B2078" s="707">
        <v>9</v>
      </c>
      <c r="D2078" s="707" t="s">
        <v>16139</v>
      </c>
      <c r="E2078" s="707" t="s">
        <v>99</v>
      </c>
      <c r="F2078" s="707" t="str">
        <f>VLOOKUP(E2078,'HS Code'!$L$4:$O$65,2,0)</f>
        <v>Petroleum</v>
      </c>
      <c r="G2078" s="707" t="s">
        <v>16075</v>
      </c>
      <c r="H2078" s="707" t="s">
        <v>16076</v>
      </c>
      <c r="I2078" s="707" t="s">
        <v>16077</v>
      </c>
      <c r="J2078" s="708">
        <v>12</v>
      </c>
      <c r="K2078" s="708">
        <v>12</v>
      </c>
      <c r="L2078" s="708">
        <v>3778.17</v>
      </c>
      <c r="M2078" s="707" t="s">
        <v>16069</v>
      </c>
      <c r="N2078" s="707" t="s">
        <v>16070</v>
      </c>
      <c r="P2078" s="709">
        <f t="shared" si="26"/>
        <v>314.84750000000003</v>
      </c>
    </row>
    <row r="2079" spans="1:16">
      <c r="A2079" s="707">
        <v>2024</v>
      </c>
      <c r="B2079" s="707">
        <v>9</v>
      </c>
      <c r="D2079" s="707" t="s">
        <v>16122</v>
      </c>
      <c r="E2079" s="707" t="s">
        <v>101</v>
      </c>
      <c r="F2079" s="707" t="str">
        <f>VLOOKUP(E2079,'HS Code'!$L$4:$O$65,2,0)</f>
        <v>Petroleum</v>
      </c>
      <c r="G2079" s="707" t="s">
        <v>16078</v>
      </c>
      <c r="H2079" s="707" t="s">
        <v>16076</v>
      </c>
      <c r="I2079" s="707" t="s">
        <v>10899</v>
      </c>
      <c r="J2079" s="708">
        <v>0.5</v>
      </c>
      <c r="K2079" s="708">
        <v>0.5</v>
      </c>
      <c r="L2079" s="708">
        <v>2950.35</v>
      </c>
      <c r="M2079" s="707" t="s">
        <v>16069</v>
      </c>
      <c r="N2079" s="707" t="s">
        <v>16070</v>
      </c>
      <c r="P2079" s="709">
        <f t="shared" si="26"/>
        <v>5900.7</v>
      </c>
    </row>
    <row r="2080" spans="1:16">
      <c r="A2080" s="707">
        <v>2024</v>
      </c>
      <c r="B2080" s="707">
        <v>9</v>
      </c>
      <c r="D2080" s="707" t="s">
        <v>16122</v>
      </c>
      <c r="E2080" s="707" t="s">
        <v>127</v>
      </c>
      <c r="F2080" s="707">
        <f>VLOOKUP(E2080,'HS Code'!$L$4:$O$65,2,0)</f>
        <v>0</v>
      </c>
      <c r="G2080" s="707" t="s">
        <v>16175</v>
      </c>
      <c r="H2080" s="707" t="s">
        <v>16076</v>
      </c>
      <c r="I2080" s="707" t="s">
        <v>10899</v>
      </c>
      <c r="J2080" s="708">
        <v>1</v>
      </c>
      <c r="K2080" s="708">
        <v>1</v>
      </c>
      <c r="L2080" s="708">
        <v>30601.42</v>
      </c>
      <c r="M2080" s="707" t="s">
        <v>16069</v>
      </c>
      <c r="N2080" s="707" t="s">
        <v>16070</v>
      </c>
      <c r="P2080" s="709">
        <f t="shared" si="26"/>
        <v>30601.42</v>
      </c>
    </row>
    <row r="2081" spans="1:16">
      <c r="A2081" s="707">
        <v>2024</v>
      </c>
      <c r="B2081" s="707">
        <v>9</v>
      </c>
      <c r="D2081" s="707" t="s">
        <v>16124</v>
      </c>
      <c r="E2081" s="707" t="s">
        <v>16</v>
      </c>
      <c r="F2081" s="707" t="str">
        <f>VLOOKUP(E2081,'HS Code'!$L$4:$O$65,2,0)</f>
        <v>Coal and Coke</v>
      </c>
      <c r="G2081" s="707" t="s">
        <v>16194</v>
      </c>
      <c r="H2081" s="707" t="s">
        <v>16126</v>
      </c>
      <c r="I2081" s="707" t="s">
        <v>10899</v>
      </c>
      <c r="J2081" s="708">
        <v>10</v>
      </c>
      <c r="K2081" s="708">
        <v>10</v>
      </c>
      <c r="L2081" s="708">
        <v>2957.77</v>
      </c>
      <c r="M2081" s="707" t="s">
        <v>16069</v>
      </c>
      <c r="N2081" s="707" t="s">
        <v>16070</v>
      </c>
      <c r="P2081" s="709">
        <f t="shared" si="26"/>
        <v>295.77699999999999</v>
      </c>
    </row>
    <row r="2082" spans="1:16">
      <c r="A2082" s="707">
        <v>2024</v>
      </c>
      <c r="B2082" s="707">
        <v>9</v>
      </c>
      <c r="D2082" s="707" t="s">
        <v>16124</v>
      </c>
      <c r="E2082" s="707" t="s">
        <v>113</v>
      </c>
      <c r="F2082" s="707" t="str">
        <f>VLOOKUP(E2082,'HS Code'!$L$4:$O$65,2,0)</f>
        <v>Petroleum</v>
      </c>
      <c r="G2082" s="707" t="s">
        <v>16081</v>
      </c>
      <c r="H2082" s="707" t="s">
        <v>16076</v>
      </c>
      <c r="I2082" s="707" t="s">
        <v>16077</v>
      </c>
      <c r="J2082" s="708">
        <v>17</v>
      </c>
      <c r="K2082" s="708">
        <v>17</v>
      </c>
      <c r="L2082" s="708">
        <v>91783.11</v>
      </c>
      <c r="M2082" s="707" t="s">
        <v>16069</v>
      </c>
      <c r="N2082" s="707" t="s">
        <v>16070</v>
      </c>
      <c r="P2082" s="709">
        <f t="shared" si="26"/>
        <v>5399.0064705882351</v>
      </c>
    </row>
    <row r="2083" spans="1:16">
      <c r="A2083" s="707">
        <v>2024</v>
      </c>
      <c r="B2083" s="707">
        <v>9</v>
      </c>
      <c r="D2083" s="707" t="s">
        <v>16103</v>
      </c>
      <c r="E2083" s="707" t="s">
        <v>78</v>
      </c>
      <c r="F2083" s="707" t="str">
        <f>VLOOKUP(E2083,'HS Code'!$L$4:$O$65,2,0)</f>
        <v>Petroleum</v>
      </c>
      <c r="G2083" s="707" t="s">
        <v>16128</v>
      </c>
      <c r="H2083" s="707" t="s">
        <v>16076</v>
      </c>
      <c r="I2083" s="707" t="s">
        <v>16077</v>
      </c>
      <c r="J2083" s="708">
        <v>1</v>
      </c>
      <c r="K2083" s="708">
        <v>1</v>
      </c>
      <c r="L2083" s="708">
        <v>44790.86</v>
      </c>
      <c r="M2083" s="707" t="s">
        <v>16069</v>
      </c>
      <c r="N2083" s="707" t="s">
        <v>16070</v>
      </c>
      <c r="P2083" s="709">
        <f t="shared" si="26"/>
        <v>44790.86</v>
      </c>
    </row>
    <row r="2084" spans="1:16">
      <c r="A2084" s="707">
        <v>2024</v>
      </c>
      <c r="B2084" s="707">
        <v>9</v>
      </c>
      <c r="D2084" s="707" t="s">
        <v>16104</v>
      </c>
      <c r="E2084" s="707" t="s">
        <v>148</v>
      </c>
      <c r="F2084" s="707">
        <f>VLOOKUP(E2084,'HS Code'!$L$4:$O$65,2,0)</f>
        <v>0</v>
      </c>
      <c r="G2084" s="707" t="s">
        <v>16082</v>
      </c>
      <c r="H2084" s="707" t="s">
        <v>16073</v>
      </c>
      <c r="I2084" s="707" t="s">
        <v>10899</v>
      </c>
      <c r="J2084" s="708">
        <v>3596</v>
      </c>
      <c r="K2084" s="708">
        <v>3596</v>
      </c>
      <c r="L2084" s="708">
        <v>717602.43</v>
      </c>
      <c r="M2084" s="707" t="s">
        <v>16069</v>
      </c>
      <c r="N2084" s="707" t="s">
        <v>16070</v>
      </c>
      <c r="P2084" s="709">
        <f t="shared" si="26"/>
        <v>199.55573692992215</v>
      </c>
    </row>
    <row r="2085" spans="1:16">
      <c r="A2085" s="707">
        <v>2024</v>
      </c>
      <c r="B2085" s="707">
        <v>9</v>
      </c>
      <c r="D2085" s="707" t="s">
        <v>16108</v>
      </c>
      <c r="E2085" s="707" t="s">
        <v>148</v>
      </c>
      <c r="F2085" s="707">
        <f>VLOOKUP(E2085,'HS Code'!$L$4:$O$65,2,0)</f>
        <v>0</v>
      </c>
      <c r="G2085" s="707" t="s">
        <v>16082</v>
      </c>
      <c r="H2085" s="707" t="s">
        <v>16073</v>
      </c>
      <c r="I2085" s="707" t="s">
        <v>10899</v>
      </c>
      <c r="J2085" s="708">
        <v>3090</v>
      </c>
      <c r="K2085" s="708">
        <v>3090</v>
      </c>
      <c r="L2085" s="708">
        <v>1191697.03</v>
      </c>
      <c r="M2085" s="707" t="s">
        <v>16069</v>
      </c>
      <c r="N2085" s="707" t="s">
        <v>16070</v>
      </c>
      <c r="P2085" s="709">
        <f t="shared" si="26"/>
        <v>385.66246925566344</v>
      </c>
    </row>
    <row r="2086" spans="1:16">
      <c r="A2086" s="707">
        <v>2024</v>
      </c>
      <c r="B2086" s="707">
        <v>9</v>
      </c>
      <c r="D2086" s="707" t="s">
        <v>16096</v>
      </c>
      <c r="E2086" s="707" t="s">
        <v>28</v>
      </c>
      <c r="F2086" s="707" t="str">
        <f>VLOOKUP(E2086,'HS Code'!$L$4:$O$65,2,0)</f>
        <v>Coal and Coke</v>
      </c>
      <c r="G2086" s="707" t="s">
        <v>16143</v>
      </c>
      <c r="H2086" s="707" t="s">
        <v>16126</v>
      </c>
      <c r="I2086" s="707" t="s">
        <v>10899</v>
      </c>
      <c r="J2086" s="708">
        <v>8192</v>
      </c>
      <c r="K2086" s="708">
        <v>8192</v>
      </c>
      <c r="L2086" s="708">
        <v>749651.46</v>
      </c>
      <c r="M2086" s="707" t="s">
        <v>16069</v>
      </c>
      <c r="N2086" s="707" t="s">
        <v>16070</v>
      </c>
      <c r="P2086" s="709">
        <f t="shared" si="26"/>
        <v>91.510187988281245</v>
      </c>
    </row>
    <row r="2087" spans="1:16">
      <c r="A2087" s="707">
        <v>2024</v>
      </c>
      <c r="B2087" s="707">
        <v>9</v>
      </c>
      <c r="D2087" s="707" t="s">
        <v>16182</v>
      </c>
      <c r="E2087" s="707" t="s">
        <v>28</v>
      </c>
      <c r="F2087" s="707" t="str">
        <f>VLOOKUP(E2087,'HS Code'!$L$4:$O$65,2,0)</f>
        <v>Coal and Coke</v>
      </c>
      <c r="G2087" s="707" t="s">
        <v>16143</v>
      </c>
      <c r="H2087" s="707" t="s">
        <v>16126</v>
      </c>
      <c r="I2087" s="707" t="s">
        <v>10899</v>
      </c>
      <c r="J2087" s="708">
        <v>23190</v>
      </c>
      <c r="K2087" s="708">
        <v>23190</v>
      </c>
      <c r="L2087" s="708">
        <v>1445817.16</v>
      </c>
      <c r="M2087" s="707" t="s">
        <v>16069</v>
      </c>
      <c r="N2087" s="707" t="s">
        <v>16070</v>
      </c>
      <c r="P2087" s="709">
        <f t="shared" si="26"/>
        <v>62.346578697714527</v>
      </c>
    </row>
    <row r="2088" spans="1:16">
      <c r="A2088" s="707">
        <v>2024</v>
      </c>
      <c r="B2088" s="707">
        <v>9</v>
      </c>
      <c r="D2088" s="707" t="s">
        <v>16101</v>
      </c>
      <c r="E2088" s="707" t="s">
        <v>28</v>
      </c>
      <c r="F2088" s="707" t="str">
        <f>VLOOKUP(E2088,'HS Code'!$L$4:$O$65,2,0)</f>
        <v>Coal and Coke</v>
      </c>
      <c r="G2088" s="707" t="s">
        <v>16143</v>
      </c>
      <c r="H2088" s="707" t="s">
        <v>16126</v>
      </c>
      <c r="I2088" s="707" t="s">
        <v>10899</v>
      </c>
      <c r="J2088" s="708">
        <v>84900</v>
      </c>
      <c r="K2088" s="708">
        <v>84900</v>
      </c>
      <c r="L2088" s="708">
        <v>4841228.3099999996</v>
      </c>
      <c r="M2088" s="707" t="s">
        <v>16069</v>
      </c>
      <c r="N2088" s="707" t="s">
        <v>16070</v>
      </c>
      <c r="P2088" s="709">
        <f t="shared" si="26"/>
        <v>57.022712720848048</v>
      </c>
    </row>
    <row r="2089" spans="1:16">
      <c r="A2089" s="707">
        <v>2024</v>
      </c>
      <c r="B2089" s="707">
        <v>9</v>
      </c>
      <c r="D2089" s="707" t="s">
        <v>16104</v>
      </c>
      <c r="E2089" s="707" t="s">
        <v>28</v>
      </c>
      <c r="F2089" s="707" t="str">
        <f>VLOOKUP(E2089,'HS Code'!$L$4:$O$65,2,0)</f>
        <v>Coal and Coke</v>
      </c>
      <c r="G2089" s="707" t="s">
        <v>16143</v>
      </c>
      <c r="H2089" s="707" t="s">
        <v>16126</v>
      </c>
      <c r="I2089" s="707" t="s">
        <v>10899</v>
      </c>
      <c r="J2089" s="708">
        <v>52000</v>
      </c>
      <c r="K2089" s="708">
        <v>52000</v>
      </c>
      <c r="L2089" s="708">
        <v>2890749.22</v>
      </c>
      <c r="M2089" s="707" t="s">
        <v>16069</v>
      </c>
      <c r="N2089" s="707" t="s">
        <v>16070</v>
      </c>
      <c r="P2089" s="709">
        <f t="shared" si="26"/>
        <v>55.591331153846156</v>
      </c>
    </row>
    <row r="2090" spans="1:16">
      <c r="A2090" s="707">
        <v>2024</v>
      </c>
      <c r="B2090" s="707">
        <v>9</v>
      </c>
      <c r="D2090" s="707" t="s">
        <v>16176</v>
      </c>
      <c r="E2090" s="707" t="s">
        <v>28</v>
      </c>
      <c r="F2090" s="707" t="str">
        <f>VLOOKUP(E2090,'HS Code'!$L$4:$O$65,2,0)</f>
        <v>Coal and Coke</v>
      </c>
      <c r="G2090" s="707" t="s">
        <v>16143</v>
      </c>
      <c r="H2090" s="707" t="s">
        <v>16126</v>
      </c>
      <c r="I2090" s="707" t="s">
        <v>10899</v>
      </c>
      <c r="J2090" s="708">
        <v>54250</v>
      </c>
      <c r="K2090" s="708">
        <v>54250</v>
      </c>
      <c r="L2090" s="708">
        <v>2042515.58</v>
      </c>
      <c r="M2090" s="707" t="s">
        <v>16069</v>
      </c>
      <c r="N2090" s="707" t="s">
        <v>16070</v>
      </c>
      <c r="P2090" s="709">
        <f t="shared" si="26"/>
        <v>37.650056774193551</v>
      </c>
    </row>
    <row r="2091" spans="1:16">
      <c r="A2091" s="707">
        <v>2024</v>
      </c>
      <c r="B2091" s="707">
        <v>9</v>
      </c>
      <c r="D2091" s="707" t="s">
        <v>16142</v>
      </c>
      <c r="E2091" s="707" t="s">
        <v>28</v>
      </c>
      <c r="F2091" s="707" t="str">
        <f>VLOOKUP(E2091,'HS Code'!$L$4:$O$65,2,0)</f>
        <v>Coal and Coke</v>
      </c>
      <c r="G2091" s="707" t="s">
        <v>16143</v>
      </c>
      <c r="H2091" s="707" t="s">
        <v>16126</v>
      </c>
      <c r="I2091" s="707" t="s">
        <v>10899</v>
      </c>
      <c r="J2091" s="708">
        <v>160000</v>
      </c>
      <c r="K2091" s="708">
        <v>160000</v>
      </c>
      <c r="L2091" s="708">
        <v>6821146.7999999998</v>
      </c>
      <c r="M2091" s="707" t="s">
        <v>16069</v>
      </c>
      <c r="N2091" s="707" t="s">
        <v>16070</v>
      </c>
      <c r="P2091" s="709">
        <f t="shared" si="26"/>
        <v>42.632167500000001</v>
      </c>
    </row>
    <row r="2092" spans="1:16">
      <c r="A2092" s="707">
        <v>2024</v>
      </c>
      <c r="B2092" s="707">
        <v>9</v>
      </c>
      <c r="D2092" s="707" t="s">
        <v>16112</v>
      </c>
      <c r="E2092" s="707" t="s">
        <v>28</v>
      </c>
      <c r="F2092" s="707" t="str">
        <f>VLOOKUP(E2092,'HS Code'!$L$4:$O$65,2,0)</f>
        <v>Coal and Coke</v>
      </c>
      <c r="G2092" s="707" t="s">
        <v>16143</v>
      </c>
      <c r="H2092" s="707" t="s">
        <v>16126</v>
      </c>
      <c r="I2092" s="707" t="s">
        <v>10899</v>
      </c>
      <c r="J2092" s="708">
        <v>24800</v>
      </c>
      <c r="K2092" s="708">
        <v>24800</v>
      </c>
      <c r="L2092" s="708">
        <v>692432.04</v>
      </c>
      <c r="M2092" s="707" t="s">
        <v>16069</v>
      </c>
      <c r="N2092" s="707" t="s">
        <v>16070</v>
      </c>
      <c r="P2092" s="709">
        <f t="shared" si="26"/>
        <v>27.92064677419355</v>
      </c>
    </row>
    <row r="2093" spans="1:16">
      <c r="A2093" s="707">
        <v>2024</v>
      </c>
      <c r="B2093" s="707">
        <v>9</v>
      </c>
      <c r="D2093" s="707" t="s">
        <v>16074</v>
      </c>
      <c r="E2093" s="707" t="s">
        <v>68</v>
      </c>
      <c r="F2093" s="707" t="str">
        <f>VLOOKUP(E2093,'HS Code'!$L$4:$O$65,2,0)</f>
        <v>Petroleum</v>
      </c>
      <c r="G2093" s="707" t="s">
        <v>16130</v>
      </c>
      <c r="H2093" s="707" t="s">
        <v>16116</v>
      </c>
      <c r="I2093" s="707" t="s">
        <v>16077</v>
      </c>
      <c r="J2093" s="708">
        <v>984074</v>
      </c>
      <c r="K2093" s="708">
        <v>984074</v>
      </c>
      <c r="L2093" s="708">
        <v>107744131.64</v>
      </c>
      <c r="M2093" s="707" t="s">
        <v>16069</v>
      </c>
      <c r="N2093" s="707" t="s">
        <v>16070</v>
      </c>
      <c r="P2093" s="709">
        <f t="shared" si="26"/>
        <v>109.48783489859503</v>
      </c>
    </row>
    <row r="2094" spans="1:16">
      <c r="A2094" s="707">
        <v>2024</v>
      </c>
      <c r="B2094" s="707">
        <v>9</v>
      </c>
      <c r="D2094" s="707" t="s">
        <v>16074</v>
      </c>
      <c r="E2094" s="707" t="s">
        <v>87</v>
      </c>
      <c r="F2094" s="707" t="str">
        <f>VLOOKUP(E2094,'HS Code'!$L$4:$O$65,2,0)</f>
        <v>Petroleum</v>
      </c>
      <c r="G2094" s="707" t="s">
        <v>16132</v>
      </c>
      <c r="H2094" s="707" t="s">
        <v>16076</v>
      </c>
      <c r="I2094" s="707" t="s">
        <v>16077</v>
      </c>
      <c r="J2094" s="708">
        <v>266000</v>
      </c>
      <c r="K2094" s="708">
        <v>266000</v>
      </c>
      <c r="L2094" s="708">
        <v>24937110.079999998</v>
      </c>
      <c r="M2094" s="707" t="s">
        <v>16069</v>
      </c>
      <c r="N2094" s="707" t="s">
        <v>16070</v>
      </c>
      <c r="P2094" s="709">
        <f t="shared" si="26"/>
        <v>93.748534135338346</v>
      </c>
    </row>
    <row r="2095" spans="1:16">
      <c r="A2095" s="707">
        <v>2024</v>
      </c>
      <c r="B2095" s="707">
        <v>9</v>
      </c>
      <c r="D2095" s="707" t="s">
        <v>16104</v>
      </c>
      <c r="E2095" s="707" t="s">
        <v>87</v>
      </c>
      <c r="F2095" s="707" t="str">
        <f>VLOOKUP(E2095,'HS Code'!$L$4:$O$65,2,0)</f>
        <v>Petroleum</v>
      </c>
      <c r="G2095" s="707" t="s">
        <v>16132</v>
      </c>
      <c r="H2095" s="707" t="s">
        <v>16076</v>
      </c>
      <c r="I2095" s="707" t="s">
        <v>16077</v>
      </c>
      <c r="J2095" s="708">
        <v>50000</v>
      </c>
      <c r="K2095" s="708">
        <v>50000</v>
      </c>
      <c r="L2095" s="708">
        <v>5290420.88</v>
      </c>
      <c r="M2095" s="707" t="s">
        <v>16069</v>
      </c>
      <c r="N2095" s="707" t="s">
        <v>16070</v>
      </c>
      <c r="P2095" s="709">
        <f t="shared" si="26"/>
        <v>105.8084176</v>
      </c>
    </row>
    <row r="2096" spans="1:16">
      <c r="A2096" s="707">
        <v>2024</v>
      </c>
      <c r="B2096" s="707">
        <v>9</v>
      </c>
      <c r="D2096" s="707" t="s">
        <v>16110</v>
      </c>
      <c r="E2096" s="707" t="s">
        <v>87</v>
      </c>
      <c r="F2096" s="707" t="str">
        <f>VLOOKUP(E2096,'HS Code'!$L$4:$O$65,2,0)</f>
        <v>Petroleum</v>
      </c>
      <c r="G2096" s="707" t="s">
        <v>16132</v>
      </c>
      <c r="H2096" s="707" t="s">
        <v>16076</v>
      </c>
      <c r="I2096" s="707" t="s">
        <v>16077</v>
      </c>
      <c r="J2096" s="708">
        <v>204602</v>
      </c>
      <c r="K2096" s="708">
        <v>204602</v>
      </c>
      <c r="L2096" s="708">
        <v>20263293.649999999</v>
      </c>
      <c r="M2096" s="707" t="s">
        <v>16069</v>
      </c>
      <c r="N2096" s="707" t="s">
        <v>16070</v>
      </c>
      <c r="P2096" s="709">
        <f t="shared" si="26"/>
        <v>99.037612779933724</v>
      </c>
    </row>
    <row r="2097" spans="1:16">
      <c r="A2097" s="707">
        <v>2024</v>
      </c>
      <c r="B2097" s="707">
        <v>9</v>
      </c>
      <c r="D2097" s="707" t="s">
        <v>16113</v>
      </c>
      <c r="E2097" s="707" t="s">
        <v>83</v>
      </c>
      <c r="F2097" s="707" t="str">
        <f>VLOOKUP(E2097,'HS Code'!$L$4:$O$65,2,0)</f>
        <v>Petroleum</v>
      </c>
      <c r="G2097" s="707" t="s">
        <v>16131</v>
      </c>
      <c r="H2097" s="707" t="s">
        <v>16076</v>
      </c>
      <c r="I2097" s="707" t="s">
        <v>16077</v>
      </c>
      <c r="J2097" s="708">
        <v>150000</v>
      </c>
      <c r="K2097" s="708">
        <v>150000</v>
      </c>
      <c r="L2097" s="708">
        <v>16373875.9</v>
      </c>
      <c r="M2097" s="707" t="s">
        <v>16069</v>
      </c>
      <c r="N2097" s="707" t="s">
        <v>16070</v>
      </c>
      <c r="P2097" s="709">
        <f t="shared" si="26"/>
        <v>109.15917266666666</v>
      </c>
    </row>
    <row r="2098" spans="1:16">
      <c r="A2098" s="707">
        <v>2024</v>
      </c>
      <c r="B2098" s="707">
        <v>9</v>
      </c>
      <c r="D2098" s="707" t="s">
        <v>16074</v>
      </c>
      <c r="E2098" s="707" t="s">
        <v>68</v>
      </c>
      <c r="F2098" s="707" t="str">
        <f>VLOOKUP(E2098,'HS Code'!$L$4:$O$65,2,0)</f>
        <v>Petroleum</v>
      </c>
      <c r="G2098" s="707" t="s">
        <v>16130</v>
      </c>
      <c r="H2098" s="707" t="s">
        <v>16116</v>
      </c>
      <c r="I2098" s="707" t="s">
        <v>16077</v>
      </c>
      <c r="J2098" s="708">
        <v>102824679</v>
      </c>
      <c r="K2098" s="708">
        <v>102824679</v>
      </c>
      <c r="L2098" s="708">
        <v>11439461061.27</v>
      </c>
      <c r="M2098" s="707" t="s">
        <v>16069</v>
      </c>
      <c r="N2098" s="707" t="s">
        <v>16070</v>
      </c>
      <c r="P2098" s="709">
        <f t="shared" si="26"/>
        <v>111.25209601938072</v>
      </c>
    </row>
    <row r="2099" spans="1:16">
      <c r="A2099" s="707">
        <v>2024</v>
      </c>
      <c r="B2099" s="707">
        <v>9</v>
      </c>
      <c r="D2099" s="707" t="s">
        <v>16074</v>
      </c>
      <c r="E2099" s="707" t="s">
        <v>87</v>
      </c>
      <c r="F2099" s="707" t="str">
        <f>VLOOKUP(E2099,'HS Code'!$L$4:$O$65,2,0)</f>
        <v>Petroleum</v>
      </c>
      <c r="G2099" s="707" t="s">
        <v>16132</v>
      </c>
      <c r="H2099" s="707" t="s">
        <v>16076</v>
      </c>
      <c r="I2099" s="707" t="s">
        <v>16077</v>
      </c>
      <c r="J2099" s="708">
        <v>81675944</v>
      </c>
      <c r="K2099" s="708">
        <v>81675944</v>
      </c>
      <c r="L2099" s="708">
        <v>7998075313.1000004</v>
      </c>
      <c r="M2099" s="707" t="s">
        <v>16069</v>
      </c>
      <c r="N2099" s="707" t="s">
        <v>16070</v>
      </c>
      <c r="P2099" s="709">
        <f t="shared" si="26"/>
        <v>97.924491856500623</v>
      </c>
    </row>
    <row r="2100" spans="1:16">
      <c r="A2100" s="707">
        <v>2024</v>
      </c>
      <c r="B2100" s="707">
        <v>9</v>
      </c>
      <c r="D2100" s="707" t="s">
        <v>16110</v>
      </c>
      <c r="E2100" s="707" t="s">
        <v>87</v>
      </c>
      <c r="F2100" s="707" t="str">
        <f>VLOOKUP(E2100,'HS Code'!$L$4:$O$65,2,0)</f>
        <v>Petroleum</v>
      </c>
      <c r="G2100" s="707" t="s">
        <v>16132</v>
      </c>
      <c r="H2100" s="707" t="s">
        <v>16076</v>
      </c>
      <c r="I2100" s="707" t="s">
        <v>16077</v>
      </c>
      <c r="J2100" s="708">
        <v>78867850</v>
      </c>
      <c r="K2100" s="708">
        <v>78867850</v>
      </c>
      <c r="L2100" s="708">
        <v>7879474007.5</v>
      </c>
      <c r="M2100" s="707" t="s">
        <v>16069</v>
      </c>
      <c r="N2100" s="707" t="s">
        <v>16070</v>
      </c>
      <c r="P2100" s="709">
        <f t="shared" si="26"/>
        <v>99.907300725200443</v>
      </c>
    </row>
    <row r="2101" spans="1:16">
      <c r="A2101" s="707">
        <v>2024</v>
      </c>
      <c r="B2101" s="707">
        <v>9</v>
      </c>
      <c r="D2101" s="707" t="s">
        <v>16113</v>
      </c>
      <c r="E2101" s="707" t="s">
        <v>83</v>
      </c>
      <c r="F2101" s="707" t="str">
        <f>VLOOKUP(E2101,'HS Code'!$L$4:$O$65,2,0)</f>
        <v>Petroleum</v>
      </c>
      <c r="G2101" s="707" t="s">
        <v>16131</v>
      </c>
      <c r="H2101" s="707" t="s">
        <v>16076</v>
      </c>
      <c r="I2101" s="707" t="s">
        <v>16077</v>
      </c>
      <c r="J2101" s="708">
        <v>35353277</v>
      </c>
      <c r="K2101" s="708">
        <v>35353277</v>
      </c>
      <c r="L2101" s="708">
        <v>3556019398</v>
      </c>
      <c r="M2101" s="707" t="s">
        <v>16069</v>
      </c>
      <c r="N2101" s="707" t="s">
        <v>16070</v>
      </c>
      <c r="P2101" s="709">
        <f t="shared" si="26"/>
        <v>100.5852837348006</v>
      </c>
    </row>
    <row r="2102" spans="1:16">
      <c r="A2102" s="707">
        <v>2024</v>
      </c>
      <c r="B2102" s="707">
        <v>9</v>
      </c>
      <c r="D2102" s="707" t="s">
        <v>16153</v>
      </c>
      <c r="E2102" s="707" t="s">
        <v>171</v>
      </c>
      <c r="F2102" s="707">
        <f>VLOOKUP(E2102,'HS Code'!$L$4:$O$65,2,0)</f>
        <v>0</v>
      </c>
      <c r="G2102" s="707" t="s">
        <v>16095</v>
      </c>
      <c r="H2102" s="707" t="s">
        <v>16073</v>
      </c>
      <c r="I2102" s="707" t="s">
        <v>10899</v>
      </c>
      <c r="J2102" s="708">
        <v>67640</v>
      </c>
      <c r="K2102" s="708">
        <v>67640</v>
      </c>
      <c r="L2102" s="708">
        <v>2718553.26</v>
      </c>
      <c r="M2102" s="707" t="s">
        <v>16145</v>
      </c>
      <c r="N2102" s="707" t="s">
        <v>16070</v>
      </c>
    </row>
    <row r="2103" spans="1:16">
      <c r="A2103" s="707">
        <v>2024</v>
      </c>
      <c r="B2103" s="707">
        <v>9</v>
      </c>
      <c r="D2103" s="707" t="s">
        <v>16129</v>
      </c>
      <c r="E2103" s="707" t="s">
        <v>171</v>
      </c>
      <c r="F2103" s="707">
        <f>VLOOKUP(E2103,'HS Code'!$L$4:$O$65,2,0)</f>
        <v>0</v>
      </c>
      <c r="G2103" s="707" t="s">
        <v>16095</v>
      </c>
      <c r="H2103" s="707" t="s">
        <v>16073</v>
      </c>
      <c r="I2103" s="707" t="s">
        <v>10899</v>
      </c>
      <c r="J2103" s="708">
        <v>405400</v>
      </c>
      <c r="K2103" s="708">
        <v>405400</v>
      </c>
      <c r="L2103" s="708">
        <v>16293635.859999999</v>
      </c>
      <c r="M2103" s="707" t="s">
        <v>16145</v>
      </c>
      <c r="N2103" s="707" t="s">
        <v>16070</v>
      </c>
    </row>
    <row r="2104" spans="1:16">
      <c r="A2104" s="707">
        <v>2024</v>
      </c>
      <c r="B2104" s="707">
        <v>9</v>
      </c>
      <c r="D2104" s="707" t="s">
        <v>16146</v>
      </c>
      <c r="E2104" s="707" t="s">
        <v>83</v>
      </c>
      <c r="F2104" s="707" t="str">
        <f>VLOOKUP(E2104,'HS Code'!$L$4:$O$65,2,0)</f>
        <v>Petroleum</v>
      </c>
      <c r="G2104" s="707" t="s">
        <v>16131</v>
      </c>
      <c r="H2104" s="707" t="s">
        <v>16076</v>
      </c>
      <c r="I2104" s="707" t="s">
        <v>16077</v>
      </c>
      <c r="J2104" s="708">
        <v>12434371</v>
      </c>
      <c r="K2104" s="708">
        <v>11492798</v>
      </c>
      <c r="L2104" s="708">
        <v>1584206458.45</v>
      </c>
      <c r="M2104" s="707" t="s">
        <v>16145</v>
      </c>
      <c r="N2104" s="707" t="s">
        <v>16070</v>
      </c>
    </row>
    <row r="2105" spans="1:16">
      <c r="A2105" s="707">
        <v>2024</v>
      </c>
      <c r="B2105" s="707">
        <v>9</v>
      </c>
      <c r="D2105" s="707" t="s">
        <v>16146</v>
      </c>
      <c r="E2105" s="707" t="s">
        <v>83</v>
      </c>
      <c r="F2105" s="707" t="str">
        <f>VLOOKUP(E2105,'HS Code'!$L$4:$O$65,2,0)</f>
        <v>Petroleum</v>
      </c>
      <c r="G2105" s="707" t="s">
        <v>16131</v>
      </c>
      <c r="H2105" s="707" t="s">
        <v>16076</v>
      </c>
      <c r="I2105" s="707" t="s">
        <v>16077</v>
      </c>
      <c r="J2105" s="708">
        <v>27014607</v>
      </c>
      <c r="K2105" s="708">
        <v>27014607</v>
      </c>
      <c r="L2105" s="708">
        <v>3976094884.6900001</v>
      </c>
      <c r="M2105" s="707" t="s">
        <v>16145</v>
      </c>
      <c r="N2105" s="707" t="s">
        <v>16070</v>
      </c>
    </row>
    <row r="2106" spans="1:16">
      <c r="A2106" s="707">
        <v>2024</v>
      </c>
      <c r="B2106" s="707">
        <v>9</v>
      </c>
      <c r="D2106" s="707" t="s">
        <v>16146</v>
      </c>
      <c r="E2106" s="707" t="s">
        <v>87</v>
      </c>
      <c r="F2106" s="707" t="str">
        <f>VLOOKUP(E2106,'HS Code'!$L$4:$O$65,2,0)</f>
        <v>Petroleum</v>
      </c>
      <c r="G2106" s="707" t="s">
        <v>16132</v>
      </c>
      <c r="H2106" s="707" t="s">
        <v>16076</v>
      </c>
      <c r="I2106" s="707" t="s">
        <v>16077</v>
      </c>
      <c r="J2106" s="708">
        <v>1293049</v>
      </c>
      <c r="K2106" s="708">
        <v>1293049</v>
      </c>
      <c r="L2106" s="708">
        <v>130161051.23</v>
      </c>
      <c r="M2106" s="707" t="s">
        <v>16145</v>
      </c>
      <c r="N2106" s="707" t="s">
        <v>16070</v>
      </c>
    </row>
    <row r="2107" spans="1:16">
      <c r="A2107" s="707">
        <v>2024</v>
      </c>
      <c r="B2107" s="707">
        <v>9</v>
      </c>
      <c r="D2107" s="707" t="s">
        <v>16146</v>
      </c>
      <c r="E2107" s="707" t="s">
        <v>92</v>
      </c>
      <c r="F2107" s="707" t="str">
        <f>VLOOKUP(E2107,'HS Code'!$L$4:$O$65,2,0)</f>
        <v>Petroleum</v>
      </c>
      <c r="G2107" s="707" t="s">
        <v>16133</v>
      </c>
      <c r="H2107" s="707" t="s">
        <v>16076</v>
      </c>
      <c r="I2107" s="707" t="s">
        <v>16077</v>
      </c>
      <c r="J2107" s="708">
        <v>400000</v>
      </c>
      <c r="K2107" s="708">
        <v>400000</v>
      </c>
      <c r="L2107" s="708">
        <v>42308776.799999997</v>
      </c>
      <c r="M2107" s="707" t="s">
        <v>16145</v>
      </c>
      <c r="N2107" s="707" t="s">
        <v>16070</v>
      </c>
    </row>
    <row r="2108" spans="1:16">
      <c r="A2108" s="707">
        <v>2024</v>
      </c>
      <c r="B2108" s="707">
        <v>9</v>
      </c>
      <c r="D2108" s="707" t="s">
        <v>16134</v>
      </c>
      <c r="E2108" s="707" t="s">
        <v>87</v>
      </c>
      <c r="F2108" s="707" t="str">
        <f>VLOOKUP(E2108,'HS Code'!$L$4:$O$65,2,0)</f>
        <v>Petroleum</v>
      </c>
      <c r="G2108" s="707" t="s">
        <v>16132</v>
      </c>
      <c r="H2108" s="707" t="s">
        <v>16076</v>
      </c>
      <c r="I2108" s="707" t="s">
        <v>16077</v>
      </c>
      <c r="J2108" s="708">
        <v>500000</v>
      </c>
      <c r="K2108" s="708">
        <v>500000</v>
      </c>
      <c r="L2108" s="708">
        <v>49738784.700000003</v>
      </c>
      <c r="M2108" s="707" t="s">
        <v>16145</v>
      </c>
      <c r="N2108" s="707" t="s">
        <v>16070</v>
      </c>
    </row>
    <row r="2109" spans="1:16">
      <c r="A2109" s="707">
        <v>2024</v>
      </c>
      <c r="B2109" s="707">
        <v>9</v>
      </c>
      <c r="D2109" s="707" t="s">
        <v>16146</v>
      </c>
      <c r="E2109" s="707" t="s">
        <v>83</v>
      </c>
      <c r="F2109" s="707" t="str">
        <f>VLOOKUP(E2109,'HS Code'!$L$4:$O$65,2,0)</f>
        <v>Petroleum</v>
      </c>
      <c r="G2109" s="707" t="s">
        <v>16131</v>
      </c>
      <c r="H2109" s="707" t="s">
        <v>16076</v>
      </c>
      <c r="I2109" s="707" t="s">
        <v>16077</v>
      </c>
      <c r="J2109" s="708">
        <v>4101907</v>
      </c>
      <c r="K2109" s="708">
        <v>3215843</v>
      </c>
      <c r="L2109" s="708">
        <v>371844918</v>
      </c>
      <c r="M2109" s="707" t="s">
        <v>16145</v>
      </c>
      <c r="N2109" s="707" t="s">
        <v>16070</v>
      </c>
    </row>
    <row r="2110" spans="1:16">
      <c r="A2110" s="707">
        <v>2024</v>
      </c>
      <c r="B2110" s="707">
        <v>9</v>
      </c>
      <c r="D2110" s="707" t="s">
        <v>16146</v>
      </c>
      <c r="E2110" s="707" t="s">
        <v>83</v>
      </c>
      <c r="F2110" s="707" t="str">
        <f>VLOOKUP(E2110,'HS Code'!$L$4:$O$65,2,0)</f>
        <v>Petroleum</v>
      </c>
      <c r="G2110" s="707" t="s">
        <v>16131</v>
      </c>
      <c r="H2110" s="707" t="s">
        <v>16076</v>
      </c>
      <c r="I2110" s="707" t="s">
        <v>16077</v>
      </c>
      <c r="J2110" s="708">
        <v>46197635</v>
      </c>
      <c r="K2110" s="708">
        <v>36051288</v>
      </c>
      <c r="L2110" s="708">
        <v>4205720296.5599999</v>
      </c>
      <c r="M2110" s="707" t="s">
        <v>16145</v>
      </c>
      <c r="N2110" s="707" t="s">
        <v>16070</v>
      </c>
    </row>
    <row r="2111" spans="1:16">
      <c r="A2111" s="707">
        <v>2024</v>
      </c>
      <c r="B2111" s="707">
        <v>9</v>
      </c>
      <c r="D2111" s="707" t="s">
        <v>16146</v>
      </c>
      <c r="E2111" s="707" t="s">
        <v>83</v>
      </c>
      <c r="F2111" s="707" t="str">
        <f>VLOOKUP(E2111,'HS Code'!$L$4:$O$65,2,0)</f>
        <v>Petroleum</v>
      </c>
      <c r="G2111" s="707" t="s">
        <v>16131</v>
      </c>
      <c r="H2111" s="707" t="s">
        <v>16076</v>
      </c>
      <c r="I2111" s="707" t="s">
        <v>16077</v>
      </c>
      <c r="J2111" s="708">
        <v>139331</v>
      </c>
      <c r="K2111" s="708">
        <v>139331</v>
      </c>
      <c r="L2111" s="708">
        <v>15325643.029999999</v>
      </c>
      <c r="M2111" s="707" t="s">
        <v>16145</v>
      </c>
      <c r="N2111" s="707" t="s">
        <v>16070</v>
      </c>
    </row>
    <row r="2112" spans="1:16">
      <c r="A2112" s="707">
        <v>2024</v>
      </c>
      <c r="B2112" s="707">
        <v>9</v>
      </c>
      <c r="D2112" s="707" t="s">
        <v>16147</v>
      </c>
      <c r="E2112" s="707" t="s">
        <v>68</v>
      </c>
      <c r="F2112" s="707" t="str">
        <f>VLOOKUP(E2112,'HS Code'!$L$4:$O$65,2,0)</f>
        <v>Petroleum</v>
      </c>
      <c r="G2112" s="707" t="s">
        <v>16130</v>
      </c>
      <c r="H2112" s="707" t="s">
        <v>16116</v>
      </c>
      <c r="I2112" s="707" t="s">
        <v>16077</v>
      </c>
      <c r="J2112" s="708">
        <v>39479</v>
      </c>
      <c r="K2112" s="708">
        <v>28232</v>
      </c>
      <c r="L2112" s="708">
        <v>3502156.54</v>
      </c>
      <c r="M2112" s="707" t="s">
        <v>16145</v>
      </c>
      <c r="N2112" s="707" t="s">
        <v>16070</v>
      </c>
    </row>
    <row r="2113" spans="1:16">
      <c r="A2113" s="707">
        <v>2024</v>
      </c>
      <c r="B2113" s="707">
        <v>9</v>
      </c>
      <c r="D2113" s="707" t="s">
        <v>16129</v>
      </c>
      <c r="E2113" s="707" t="s">
        <v>130</v>
      </c>
      <c r="F2113" s="707">
        <f>VLOOKUP(E2113,'HS Code'!$L$4:$O$65,2,0)</f>
        <v>0</v>
      </c>
      <c r="G2113" s="707" t="s">
        <v>16093</v>
      </c>
      <c r="H2113" s="707" t="s">
        <v>16076</v>
      </c>
      <c r="I2113" s="707" t="s">
        <v>10899</v>
      </c>
      <c r="J2113" s="708">
        <v>23080</v>
      </c>
      <c r="K2113" s="708">
        <v>23080</v>
      </c>
      <c r="L2113" s="708">
        <v>1936250</v>
      </c>
      <c r="M2113" s="707" t="s">
        <v>16145</v>
      </c>
      <c r="N2113" s="707" t="s">
        <v>16070</v>
      </c>
    </row>
    <row r="2114" spans="1:16">
      <c r="A2114" s="707">
        <v>2024</v>
      </c>
      <c r="B2114" s="707">
        <v>9</v>
      </c>
      <c r="D2114" s="707" t="s">
        <v>16148</v>
      </c>
      <c r="E2114" s="707" t="s">
        <v>159</v>
      </c>
      <c r="F2114" s="707">
        <f>VLOOKUP(E2114,'HS Code'!$L$4:$O$65,2,0)</f>
        <v>0</v>
      </c>
      <c r="G2114" s="707" t="s">
        <v>16083</v>
      </c>
      <c r="H2114" s="707" t="s">
        <v>16073</v>
      </c>
      <c r="I2114" s="707" t="s">
        <v>10899</v>
      </c>
      <c r="J2114" s="708">
        <v>200</v>
      </c>
      <c r="K2114" s="708">
        <v>200</v>
      </c>
      <c r="L2114" s="708">
        <v>4521.6746400000002</v>
      </c>
      <c r="M2114" s="707" t="s">
        <v>16149</v>
      </c>
      <c r="N2114" s="707" t="s">
        <v>16070</v>
      </c>
    </row>
    <row r="2115" spans="1:16">
      <c r="A2115" s="707">
        <v>2024</v>
      </c>
      <c r="B2115" s="707">
        <v>9</v>
      </c>
      <c r="D2115" s="707" t="s">
        <v>16147</v>
      </c>
      <c r="E2115" s="707" t="s">
        <v>68</v>
      </c>
      <c r="F2115" s="707" t="str">
        <f>VLOOKUP(E2115,'HS Code'!$L$4:$O$65,2,0)</f>
        <v>Petroleum</v>
      </c>
      <c r="G2115" s="707" t="s">
        <v>16130</v>
      </c>
      <c r="H2115" s="707" t="s">
        <v>16116</v>
      </c>
      <c r="I2115" s="707" t="s">
        <v>16077</v>
      </c>
      <c r="J2115" s="708">
        <v>39479</v>
      </c>
      <c r="K2115" s="708">
        <v>28661</v>
      </c>
      <c r="L2115" s="708">
        <v>5799237.6361348797</v>
      </c>
      <c r="M2115" s="707" t="s">
        <v>16149</v>
      </c>
      <c r="N2115" s="707" t="s">
        <v>16070</v>
      </c>
      <c r="P2115" s="709">
        <f>L2115/J2115</f>
        <v>146.89423835798473</v>
      </c>
    </row>
    <row r="2116" spans="1:16">
      <c r="A2116" s="707">
        <v>2024</v>
      </c>
      <c r="B2116" s="707">
        <v>9</v>
      </c>
      <c r="D2116" s="707" t="s">
        <v>16147</v>
      </c>
      <c r="E2116" s="707" t="s">
        <v>76</v>
      </c>
      <c r="F2116" s="707" t="str">
        <f>VLOOKUP(E2116,'HS Code'!$L$4:$O$65,2,0)</f>
        <v>Petroleum</v>
      </c>
      <c r="G2116" s="707" t="s">
        <v>16099</v>
      </c>
      <c r="H2116" s="707" t="s">
        <v>16076</v>
      </c>
      <c r="I2116" s="707" t="s">
        <v>16077</v>
      </c>
      <c r="J2116" s="708">
        <v>800</v>
      </c>
      <c r="K2116" s="708">
        <v>850</v>
      </c>
      <c r="L2116" s="708">
        <v>171600</v>
      </c>
      <c r="M2116" s="707" t="s">
        <v>16149</v>
      </c>
      <c r="N2116" s="707" t="s">
        <v>16070</v>
      </c>
    </row>
    <row r="2117" spans="1:16">
      <c r="A2117" s="707">
        <v>2024</v>
      </c>
      <c r="B2117" s="707">
        <v>9</v>
      </c>
      <c r="D2117" s="707" t="s">
        <v>16147</v>
      </c>
      <c r="E2117" s="707" t="s">
        <v>99</v>
      </c>
      <c r="F2117" s="707" t="str">
        <f>VLOOKUP(E2117,'HS Code'!$L$4:$O$65,2,0)</f>
        <v>Petroleum</v>
      </c>
      <c r="G2117" s="707" t="s">
        <v>16075</v>
      </c>
      <c r="H2117" s="707" t="s">
        <v>16076</v>
      </c>
      <c r="I2117" s="707" t="s">
        <v>16077</v>
      </c>
      <c r="J2117" s="708">
        <v>104401.01</v>
      </c>
      <c r="K2117" s="708">
        <v>98252.98</v>
      </c>
      <c r="L2117" s="708">
        <v>29397863.393147498</v>
      </c>
      <c r="M2117" s="707" t="s">
        <v>16149</v>
      </c>
      <c r="N2117" s="707" t="s">
        <v>16070</v>
      </c>
    </row>
    <row r="2118" spans="1:16">
      <c r="A2118" s="707">
        <v>2024</v>
      </c>
      <c r="B2118" s="707">
        <v>9</v>
      </c>
      <c r="D2118" s="707" t="s">
        <v>16147</v>
      </c>
      <c r="E2118" s="707" t="s">
        <v>111</v>
      </c>
      <c r="F2118" s="707" t="str">
        <f>VLOOKUP(E2118,'HS Code'!$L$4:$O$65,2,0)</f>
        <v>Petroleum</v>
      </c>
      <c r="G2118" s="707" t="s">
        <v>16080</v>
      </c>
      <c r="H2118" s="707" t="s">
        <v>16076</v>
      </c>
      <c r="I2118" s="707" t="s">
        <v>16077</v>
      </c>
      <c r="J2118" s="708">
        <v>162</v>
      </c>
      <c r="K2118" s="708">
        <v>162</v>
      </c>
      <c r="L2118" s="708">
        <v>34020</v>
      </c>
      <c r="M2118" s="707" t="s">
        <v>16149</v>
      </c>
      <c r="N2118" s="707" t="s">
        <v>16070</v>
      </c>
    </row>
    <row r="2119" spans="1:16">
      <c r="A2119" s="707">
        <v>2024</v>
      </c>
      <c r="B2119" s="707">
        <v>9</v>
      </c>
      <c r="D2119" s="707" t="s">
        <v>16147</v>
      </c>
      <c r="E2119" s="707" t="s">
        <v>145</v>
      </c>
      <c r="F2119" s="707">
        <f>VLOOKUP(E2119,'HS Code'!$L$4:$O$65,2,0)</f>
        <v>0</v>
      </c>
      <c r="G2119" s="707" t="s">
        <v>16094</v>
      </c>
      <c r="H2119" s="707" t="s">
        <v>16073</v>
      </c>
      <c r="I2119" s="707" t="s">
        <v>10899</v>
      </c>
      <c r="J2119" s="708">
        <v>2500</v>
      </c>
      <c r="K2119" s="708">
        <v>2500</v>
      </c>
      <c r="L2119" s="708">
        <v>668561.89320000005</v>
      </c>
      <c r="M2119" s="707" t="s">
        <v>16149</v>
      </c>
      <c r="N2119" s="707" t="s">
        <v>16070</v>
      </c>
    </row>
    <row r="2120" spans="1:16">
      <c r="A2120" s="707">
        <v>2024</v>
      </c>
      <c r="B2120" s="707">
        <v>9</v>
      </c>
      <c r="D2120" s="707" t="s">
        <v>16121</v>
      </c>
      <c r="E2120" s="707" t="s">
        <v>99</v>
      </c>
      <c r="F2120" s="707" t="str">
        <f>VLOOKUP(E2120,'HS Code'!$L$4:$O$65,2,0)</f>
        <v>Petroleum</v>
      </c>
      <c r="G2120" s="707" t="s">
        <v>16075</v>
      </c>
      <c r="H2120" s="707" t="s">
        <v>16076</v>
      </c>
      <c r="I2120" s="707" t="s">
        <v>16077</v>
      </c>
      <c r="J2120" s="708">
        <v>448748</v>
      </c>
      <c r="K2120" s="708">
        <v>448748</v>
      </c>
      <c r="L2120" s="708">
        <v>133159067.480323</v>
      </c>
      <c r="M2120" s="707" t="s">
        <v>16149</v>
      </c>
      <c r="N2120" s="707" t="s">
        <v>16070</v>
      </c>
    </row>
    <row r="2121" spans="1:16">
      <c r="A2121" s="707">
        <v>2024</v>
      </c>
      <c r="B2121" s="707">
        <v>9</v>
      </c>
      <c r="D2121" s="707" t="s">
        <v>16121</v>
      </c>
      <c r="E2121" s="707" t="s">
        <v>101</v>
      </c>
      <c r="F2121" s="707" t="str">
        <f>VLOOKUP(E2121,'HS Code'!$L$4:$O$65,2,0)</f>
        <v>Petroleum</v>
      </c>
      <c r="G2121" s="707" t="s">
        <v>16078</v>
      </c>
      <c r="H2121" s="707" t="s">
        <v>16076</v>
      </c>
      <c r="I2121" s="707" t="s">
        <v>10899</v>
      </c>
      <c r="J2121" s="708">
        <v>7710</v>
      </c>
      <c r="K2121" s="708">
        <v>7710</v>
      </c>
      <c r="L2121" s="708">
        <v>2132351.3602499999</v>
      </c>
      <c r="M2121" s="707" t="s">
        <v>16149</v>
      </c>
      <c r="N2121" s="707" t="s">
        <v>16070</v>
      </c>
    </row>
    <row r="2122" spans="1:16">
      <c r="A2122" s="707">
        <v>2024</v>
      </c>
      <c r="B2122" s="707">
        <v>9</v>
      </c>
      <c r="D2122" s="707" t="s">
        <v>16121</v>
      </c>
      <c r="E2122" s="707" t="s">
        <v>109</v>
      </c>
      <c r="F2122" s="707" t="str">
        <f>VLOOKUP(E2122,'HS Code'!$L$4:$O$65,2,0)</f>
        <v>Petroleum</v>
      </c>
      <c r="G2122" s="707" t="s">
        <v>16079</v>
      </c>
      <c r="H2122" s="707" t="s">
        <v>16076</v>
      </c>
      <c r="I2122" s="707" t="s">
        <v>16077</v>
      </c>
      <c r="J2122" s="708">
        <v>4909</v>
      </c>
      <c r="K2122" s="708">
        <v>4909</v>
      </c>
      <c r="L2122" s="708">
        <v>1176781.517</v>
      </c>
      <c r="M2122" s="707" t="s">
        <v>16149</v>
      </c>
      <c r="N2122" s="707" t="s">
        <v>16070</v>
      </c>
    </row>
    <row r="2123" spans="1:16">
      <c r="A2123" s="707">
        <v>2024</v>
      </c>
      <c r="B2123" s="707">
        <v>9</v>
      </c>
      <c r="D2123" s="707" t="s">
        <v>16121</v>
      </c>
      <c r="E2123" s="707" t="s">
        <v>130</v>
      </c>
      <c r="F2123" s="707">
        <f>VLOOKUP(E2123,'HS Code'!$L$4:$O$65,2,0)</f>
        <v>0</v>
      </c>
      <c r="G2123" s="707" t="s">
        <v>16093</v>
      </c>
      <c r="H2123" s="707" t="s">
        <v>16076</v>
      </c>
      <c r="I2123" s="707" t="s">
        <v>10899</v>
      </c>
      <c r="J2123" s="708">
        <v>540</v>
      </c>
      <c r="K2123" s="708">
        <v>540</v>
      </c>
      <c r="L2123" s="708">
        <v>86460</v>
      </c>
      <c r="M2123" s="707" t="s">
        <v>16149</v>
      </c>
      <c r="N2123" s="707" t="s">
        <v>16070</v>
      </c>
    </row>
    <row r="2124" spans="1:16">
      <c r="A2124" s="707">
        <v>2024</v>
      </c>
      <c r="B2124" s="707">
        <v>9</v>
      </c>
      <c r="D2124" s="707" t="s">
        <v>16129</v>
      </c>
      <c r="E2124" s="707" t="s">
        <v>48</v>
      </c>
      <c r="F2124" s="707" t="str">
        <f>VLOOKUP(E2124,'HS Code'!$L$4:$O$65,2,0)</f>
        <v>Oils</v>
      </c>
      <c r="G2124" s="707" t="s">
        <v>16089</v>
      </c>
      <c r="H2124" s="707" t="s">
        <v>16073</v>
      </c>
      <c r="I2124" s="707" t="s">
        <v>10899</v>
      </c>
      <c r="J2124" s="708">
        <v>1800</v>
      </c>
      <c r="K2124" s="708">
        <v>1800</v>
      </c>
      <c r="L2124" s="708">
        <v>468522</v>
      </c>
      <c r="M2124" s="707" t="s">
        <v>16149</v>
      </c>
      <c r="N2124" s="707" t="s">
        <v>16070</v>
      </c>
    </row>
    <row r="2125" spans="1:16">
      <c r="A2125" s="707">
        <v>2024</v>
      </c>
      <c r="B2125" s="707">
        <v>9</v>
      </c>
      <c r="D2125" s="707" t="s">
        <v>16129</v>
      </c>
      <c r="E2125" s="707" t="s">
        <v>99</v>
      </c>
      <c r="F2125" s="707" t="str">
        <f>VLOOKUP(E2125,'HS Code'!$L$4:$O$65,2,0)</f>
        <v>Petroleum</v>
      </c>
      <c r="G2125" s="707" t="s">
        <v>16075</v>
      </c>
      <c r="H2125" s="707" t="s">
        <v>16076</v>
      </c>
      <c r="I2125" s="707" t="s">
        <v>16077</v>
      </c>
      <c r="J2125" s="708">
        <v>2276677</v>
      </c>
      <c r="K2125" s="708">
        <v>2148233</v>
      </c>
      <c r="L2125" s="708">
        <v>704378050.72293305</v>
      </c>
      <c r="M2125" s="707" t="s">
        <v>16149</v>
      </c>
      <c r="N2125" s="707" t="s">
        <v>16070</v>
      </c>
    </row>
    <row r="2126" spans="1:16">
      <c r="A2126" s="707">
        <v>2024</v>
      </c>
      <c r="B2126" s="707">
        <v>9</v>
      </c>
      <c r="D2126" s="707" t="s">
        <v>16129</v>
      </c>
      <c r="E2126" s="707" t="s">
        <v>101</v>
      </c>
      <c r="F2126" s="707" t="str">
        <f>VLOOKUP(E2126,'HS Code'!$L$4:$O$65,2,0)</f>
        <v>Petroleum</v>
      </c>
      <c r="G2126" s="707" t="s">
        <v>16078</v>
      </c>
      <c r="H2126" s="707" t="s">
        <v>16076</v>
      </c>
      <c r="I2126" s="707" t="s">
        <v>10899</v>
      </c>
      <c r="J2126" s="708">
        <v>9085</v>
      </c>
      <c r="K2126" s="708">
        <v>9085</v>
      </c>
      <c r="L2126" s="708">
        <v>4070959.9415291999</v>
      </c>
      <c r="M2126" s="707" t="s">
        <v>16149</v>
      </c>
      <c r="N2126" s="707" t="s">
        <v>16070</v>
      </c>
    </row>
    <row r="2127" spans="1:16">
      <c r="A2127" s="707">
        <v>2024</v>
      </c>
      <c r="B2127" s="707">
        <v>9</v>
      </c>
      <c r="D2127" s="707" t="s">
        <v>16129</v>
      </c>
      <c r="E2127" s="707" t="s">
        <v>109</v>
      </c>
      <c r="F2127" s="707" t="str">
        <f>VLOOKUP(E2127,'HS Code'!$L$4:$O$65,2,0)</f>
        <v>Petroleum</v>
      </c>
      <c r="G2127" s="707" t="s">
        <v>16079</v>
      </c>
      <c r="H2127" s="707" t="s">
        <v>16076</v>
      </c>
      <c r="I2127" s="707" t="s">
        <v>16077</v>
      </c>
      <c r="J2127" s="708">
        <v>4376</v>
      </c>
      <c r="K2127" s="708">
        <v>4136</v>
      </c>
      <c r="L2127" s="708">
        <v>1250966.5059024</v>
      </c>
      <c r="M2127" s="707" t="s">
        <v>16149</v>
      </c>
      <c r="N2127" s="707" t="s">
        <v>16070</v>
      </c>
    </row>
    <row r="2128" spans="1:16">
      <c r="A2128" s="707">
        <v>2024</v>
      </c>
      <c r="B2128" s="707">
        <v>9</v>
      </c>
      <c r="D2128" s="707" t="s">
        <v>16129</v>
      </c>
      <c r="E2128" s="707" t="s">
        <v>123</v>
      </c>
      <c r="F2128" s="707" t="str">
        <f>VLOOKUP(E2128,'HS Code'!$L$4:$O$65,2,0)</f>
        <v>Natural Gas</v>
      </c>
      <c r="G2128" s="707" t="s">
        <v>16215</v>
      </c>
      <c r="H2128" s="707" t="s">
        <v>16076</v>
      </c>
      <c r="I2128" s="707" t="s">
        <v>10899</v>
      </c>
      <c r="J2128" s="708">
        <v>46860</v>
      </c>
      <c r="K2128" s="708">
        <v>46860</v>
      </c>
      <c r="L2128" s="708">
        <v>4527573.2350000003</v>
      </c>
      <c r="M2128" s="707" t="s">
        <v>16149</v>
      </c>
      <c r="N2128" s="707" t="s">
        <v>16070</v>
      </c>
    </row>
    <row r="2129" spans="1:14">
      <c r="A2129" s="707">
        <v>2024</v>
      </c>
      <c r="B2129" s="707">
        <v>9</v>
      </c>
      <c r="D2129" s="707" t="s">
        <v>16129</v>
      </c>
      <c r="E2129" s="707" t="s">
        <v>130</v>
      </c>
      <c r="F2129" s="707">
        <f>VLOOKUP(E2129,'HS Code'!$L$4:$O$65,2,0)</f>
        <v>0</v>
      </c>
      <c r="G2129" s="707" t="s">
        <v>16093</v>
      </c>
      <c r="H2129" s="707" t="s">
        <v>16076</v>
      </c>
      <c r="I2129" s="707" t="s">
        <v>10899</v>
      </c>
      <c r="J2129" s="708">
        <v>25260</v>
      </c>
      <c r="K2129" s="708">
        <v>25260</v>
      </c>
      <c r="L2129" s="708">
        <v>2545103.2791599999</v>
      </c>
      <c r="M2129" s="707" t="s">
        <v>16149</v>
      </c>
      <c r="N2129" s="707" t="s">
        <v>16070</v>
      </c>
    </row>
    <row r="2130" spans="1:14">
      <c r="A2130" s="707">
        <v>2024</v>
      </c>
      <c r="B2130" s="707">
        <v>9</v>
      </c>
      <c r="D2130" s="707" t="s">
        <v>16129</v>
      </c>
      <c r="E2130" s="707" t="s">
        <v>145</v>
      </c>
      <c r="F2130" s="707">
        <f>VLOOKUP(E2130,'HS Code'!$L$4:$O$65,2,0)</f>
        <v>0</v>
      </c>
      <c r="G2130" s="707" t="s">
        <v>16094</v>
      </c>
      <c r="H2130" s="707" t="s">
        <v>16073</v>
      </c>
      <c r="I2130" s="707" t="s">
        <v>10899</v>
      </c>
      <c r="J2130" s="708">
        <v>1050</v>
      </c>
      <c r="K2130" s="708">
        <v>1050</v>
      </c>
      <c r="L2130" s="708">
        <v>807083.52560000005</v>
      </c>
      <c r="M2130" s="707" t="s">
        <v>16149</v>
      </c>
      <c r="N2130" s="707" t="s">
        <v>16070</v>
      </c>
    </row>
    <row r="2131" spans="1:14">
      <c r="A2131" s="707">
        <v>2024</v>
      </c>
      <c r="B2131" s="707">
        <v>9</v>
      </c>
      <c r="D2131" s="707" t="s">
        <v>16129</v>
      </c>
      <c r="E2131" s="707" t="s">
        <v>171</v>
      </c>
      <c r="F2131" s="707">
        <f>VLOOKUP(E2131,'HS Code'!$L$4:$O$65,2,0)</f>
        <v>0</v>
      </c>
      <c r="G2131" s="707" t="s">
        <v>16095</v>
      </c>
      <c r="H2131" s="707" t="s">
        <v>16073</v>
      </c>
      <c r="I2131" s="707" t="s">
        <v>10899</v>
      </c>
      <c r="J2131" s="708">
        <v>399347</v>
      </c>
      <c r="K2131" s="708">
        <v>399347</v>
      </c>
      <c r="L2131" s="708">
        <v>36179339.944356501</v>
      </c>
      <c r="M2131" s="707" t="s">
        <v>16149</v>
      </c>
      <c r="N2131" s="707" t="s">
        <v>16070</v>
      </c>
    </row>
    <row r="2132" spans="1:14">
      <c r="A2132" s="707">
        <v>2024</v>
      </c>
      <c r="B2132" s="707">
        <v>9</v>
      </c>
      <c r="D2132" s="707" t="s">
        <v>16148</v>
      </c>
      <c r="E2132" s="707" t="s">
        <v>92</v>
      </c>
      <c r="F2132" s="707" t="str">
        <f>VLOOKUP(E2132,'HS Code'!$L$4:$O$65,2,0)</f>
        <v>Petroleum</v>
      </c>
      <c r="G2132" s="707" t="s">
        <v>16133</v>
      </c>
      <c r="H2132" s="707" t="s">
        <v>16076</v>
      </c>
      <c r="I2132" s="707" t="s">
        <v>16077</v>
      </c>
      <c r="J2132" s="708">
        <v>677000</v>
      </c>
      <c r="K2132" s="708">
        <v>612229</v>
      </c>
      <c r="L2132" s="708">
        <v>62372244.636036001</v>
      </c>
      <c r="M2132" s="707" t="s">
        <v>16149</v>
      </c>
      <c r="N2132" s="707" t="s">
        <v>16070</v>
      </c>
    </row>
    <row r="2133" spans="1:14">
      <c r="A2133" s="707">
        <v>2024</v>
      </c>
      <c r="B2133" s="707">
        <v>9</v>
      </c>
      <c r="D2133" s="707" t="s">
        <v>16147</v>
      </c>
      <c r="E2133" s="707" t="s">
        <v>99</v>
      </c>
      <c r="F2133" s="707" t="str">
        <f>VLOOKUP(E2133,'HS Code'!$L$4:$O$65,2,0)</f>
        <v>Petroleum</v>
      </c>
      <c r="G2133" s="707" t="s">
        <v>16075</v>
      </c>
      <c r="H2133" s="707" t="s">
        <v>16076</v>
      </c>
      <c r="I2133" s="707" t="s">
        <v>16077</v>
      </c>
      <c r="J2133" s="708">
        <v>99445</v>
      </c>
      <c r="K2133" s="708">
        <v>96125.18</v>
      </c>
      <c r="L2133" s="708">
        <v>28607434.670558002</v>
      </c>
      <c r="M2133" s="707" t="s">
        <v>16149</v>
      </c>
      <c r="N2133" s="707" t="s">
        <v>16070</v>
      </c>
    </row>
    <row r="2134" spans="1:14">
      <c r="A2134" s="707">
        <v>2024</v>
      </c>
      <c r="B2134" s="707">
        <v>9</v>
      </c>
      <c r="D2134" s="707" t="s">
        <v>16129</v>
      </c>
      <c r="E2134" s="707" t="s">
        <v>99</v>
      </c>
      <c r="F2134" s="707" t="str">
        <f>VLOOKUP(E2134,'HS Code'!$L$4:$O$65,2,0)</f>
        <v>Petroleum</v>
      </c>
      <c r="G2134" s="707" t="s">
        <v>16075</v>
      </c>
      <c r="H2134" s="707" t="s">
        <v>16076</v>
      </c>
      <c r="I2134" s="707" t="s">
        <v>16077</v>
      </c>
      <c r="J2134" s="708">
        <v>131670</v>
      </c>
      <c r="K2134" s="708">
        <v>117332</v>
      </c>
      <c r="L2134" s="708">
        <v>31160010.681758199</v>
      </c>
      <c r="M2134" s="707" t="s">
        <v>16149</v>
      </c>
      <c r="N2134" s="707" t="s">
        <v>16070</v>
      </c>
    </row>
    <row r="2135" spans="1:14">
      <c r="A2135" s="707">
        <v>2024</v>
      </c>
      <c r="B2135" s="707">
        <v>9</v>
      </c>
      <c r="D2135" s="707" t="s">
        <v>16129</v>
      </c>
      <c r="E2135" s="707" t="s">
        <v>171</v>
      </c>
      <c r="F2135" s="707">
        <f>VLOOKUP(E2135,'HS Code'!$L$4:$O$65,2,0)</f>
        <v>0</v>
      </c>
      <c r="G2135" s="707" t="s">
        <v>16095</v>
      </c>
      <c r="H2135" s="707" t="s">
        <v>16073</v>
      </c>
      <c r="I2135" s="707" t="s">
        <v>10899</v>
      </c>
      <c r="J2135" s="708">
        <v>22750</v>
      </c>
      <c r="K2135" s="708">
        <v>22750</v>
      </c>
      <c r="L2135" s="708">
        <v>3736839.351179</v>
      </c>
      <c r="M2135" s="707" t="s">
        <v>16149</v>
      </c>
      <c r="N2135" s="707" t="s">
        <v>16070</v>
      </c>
    </row>
    <row r="2136" spans="1:14">
      <c r="A2136" s="707">
        <v>2024</v>
      </c>
      <c r="B2136" s="707">
        <v>9</v>
      </c>
      <c r="D2136" s="707" t="s">
        <v>16148</v>
      </c>
      <c r="E2136" s="707" t="s">
        <v>99</v>
      </c>
      <c r="F2136" s="707" t="str">
        <f>VLOOKUP(E2136,'HS Code'!$L$4:$O$65,2,0)</f>
        <v>Petroleum</v>
      </c>
      <c r="G2136" s="707" t="s">
        <v>16075</v>
      </c>
      <c r="H2136" s="707" t="s">
        <v>16076</v>
      </c>
      <c r="I2136" s="707" t="s">
        <v>16077</v>
      </c>
      <c r="J2136" s="708">
        <v>596</v>
      </c>
      <c r="K2136" s="708">
        <v>596</v>
      </c>
      <c r="L2136" s="708">
        <v>336449.44</v>
      </c>
      <c r="M2136" s="707" t="s">
        <v>16149</v>
      </c>
      <c r="N2136" s="707" t="s">
        <v>16070</v>
      </c>
    </row>
    <row r="2137" spans="1:14">
      <c r="A2137" s="707">
        <v>2024</v>
      </c>
      <c r="B2137" s="707">
        <v>9</v>
      </c>
      <c r="D2137" s="707" t="s">
        <v>16152</v>
      </c>
      <c r="E2137" s="707" t="s">
        <v>99</v>
      </c>
      <c r="F2137" s="707" t="str">
        <f>VLOOKUP(E2137,'HS Code'!$L$4:$O$65,2,0)</f>
        <v>Petroleum</v>
      </c>
      <c r="G2137" s="707" t="s">
        <v>16075</v>
      </c>
      <c r="H2137" s="707" t="s">
        <v>16076</v>
      </c>
      <c r="I2137" s="707" t="s">
        <v>16077</v>
      </c>
      <c r="J2137" s="708">
        <v>280</v>
      </c>
      <c r="K2137" s="708">
        <v>280</v>
      </c>
      <c r="L2137" s="708">
        <v>148569.31</v>
      </c>
      <c r="M2137" s="707" t="s">
        <v>16149</v>
      </c>
      <c r="N2137" s="707" t="s">
        <v>16070</v>
      </c>
    </row>
    <row r="2138" spans="1:14">
      <c r="A2138" s="707">
        <v>2024</v>
      </c>
      <c r="B2138" s="707">
        <v>9</v>
      </c>
      <c r="D2138" s="707" t="s">
        <v>16153</v>
      </c>
      <c r="E2138" s="707" t="s">
        <v>99</v>
      </c>
      <c r="F2138" s="707" t="str">
        <f>VLOOKUP(E2138,'HS Code'!$L$4:$O$65,2,0)</f>
        <v>Petroleum</v>
      </c>
      <c r="G2138" s="707" t="s">
        <v>16075</v>
      </c>
      <c r="H2138" s="707" t="s">
        <v>16076</v>
      </c>
      <c r="I2138" s="707" t="s">
        <v>16077</v>
      </c>
      <c r="J2138" s="708">
        <v>128899</v>
      </c>
      <c r="K2138" s="708">
        <v>128899</v>
      </c>
      <c r="L2138" s="708">
        <v>37108082.350000001</v>
      </c>
      <c r="M2138" s="707" t="s">
        <v>16149</v>
      </c>
      <c r="N2138" s="707" t="s">
        <v>16070</v>
      </c>
    </row>
    <row r="2139" spans="1:14">
      <c r="A2139" s="707">
        <v>2024</v>
      </c>
      <c r="B2139" s="707">
        <v>9</v>
      </c>
      <c r="D2139" s="707" t="s">
        <v>16156</v>
      </c>
      <c r="E2139" s="707" t="s">
        <v>76</v>
      </c>
      <c r="F2139" s="707" t="str">
        <f>VLOOKUP(E2139,'HS Code'!$L$4:$O$65,2,0)</f>
        <v>Petroleum</v>
      </c>
      <c r="G2139" s="707" t="s">
        <v>16099</v>
      </c>
      <c r="H2139" s="707" t="s">
        <v>16076</v>
      </c>
      <c r="I2139" s="707" t="s">
        <v>16077</v>
      </c>
      <c r="J2139" s="708">
        <v>6000</v>
      </c>
      <c r="K2139" s="708">
        <v>6000</v>
      </c>
      <c r="L2139" s="708">
        <v>4950000</v>
      </c>
      <c r="M2139" s="707" t="s">
        <v>16149</v>
      </c>
      <c r="N2139" s="707" t="s">
        <v>16070</v>
      </c>
    </row>
    <row r="2140" spans="1:14">
      <c r="A2140" s="707">
        <v>2024</v>
      </c>
      <c r="B2140" s="707">
        <v>9</v>
      </c>
      <c r="D2140" s="707" t="s">
        <v>16216</v>
      </c>
      <c r="E2140" s="707" t="s">
        <v>142</v>
      </c>
      <c r="F2140" s="707">
        <f>VLOOKUP(E2140,'HS Code'!$L$4:$O$65,2,0)</f>
        <v>0</v>
      </c>
      <c r="G2140" s="707" t="s">
        <v>16141</v>
      </c>
      <c r="H2140" s="707" t="s">
        <v>16073</v>
      </c>
      <c r="I2140" s="707" t="s">
        <v>10899</v>
      </c>
      <c r="J2140" s="708">
        <v>24510</v>
      </c>
      <c r="K2140" s="708">
        <v>24510</v>
      </c>
      <c r="L2140" s="708">
        <v>6535184.5199999996</v>
      </c>
      <c r="M2140" s="707" t="s">
        <v>16149</v>
      </c>
      <c r="N2140" s="707" t="s">
        <v>16070</v>
      </c>
    </row>
    <row r="2141" spans="1:14">
      <c r="A2141" s="707">
        <v>2024</v>
      </c>
      <c r="B2141" s="707">
        <v>9</v>
      </c>
      <c r="D2141" s="707" t="s">
        <v>16177</v>
      </c>
      <c r="E2141" s="707" t="s">
        <v>99</v>
      </c>
      <c r="F2141" s="707" t="str">
        <f>VLOOKUP(E2141,'HS Code'!$L$4:$O$65,2,0)</f>
        <v>Petroleum</v>
      </c>
      <c r="G2141" s="707" t="s">
        <v>16075</v>
      </c>
      <c r="H2141" s="707" t="s">
        <v>16076</v>
      </c>
      <c r="I2141" s="707" t="s">
        <v>16077</v>
      </c>
      <c r="J2141" s="708">
        <v>56517</v>
      </c>
      <c r="K2141" s="708">
        <v>56517</v>
      </c>
      <c r="L2141" s="708">
        <v>19845868.300000001</v>
      </c>
      <c r="M2141" s="707" t="s">
        <v>16149</v>
      </c>
      <c r="N2141" s="707" t="s">
        <v>16070</v>
      </c>
    </row>
    <row r="2142" spans="1:14">
      <c r="A2142" s="707">
        <v>2024</v>
      </c>
      <c r="B2142" s="707">
        <v>9</v>
      </c>
      <c r="D2142" s="707" t="s">
        <v>16152</v>
      </c>
      <c r="E2142" s="707" t="s">
        <v>99</v>
      </c>
      <c r="F2142" s="707" t="str">
        <f>VLOOKUP(E2142,'HS Code'!$L$4:$O$65,2,0)</f>
        <v>Petroleum</v>
      </c>
      <c r="G2142" s="707" t="s">
        <v>16075</v>
      </c>
      <c r="H2142" s="707" t="s">
        <v>16076</v>
      </c>
      <c r="I2142" s="707" t="s">
        <v>16077</v>
      </c>
      <c r="J2142" s="708">
        <v>140498.42000000001</v>
      </c>
      <c r="K2142" s="708">
        <v>140498.42000000001</v>
      </c>
      <c r="L2142" s="708">
        <v>40614821.609999999</v>
      </c>
      <c r="M2142" s="707" t="s">
        <v>16149</v>
      </c>
      <c r="N2142" s="707" t="s">
        <v>16070</v>
      </c>
    </row>
    <row r="2143" spans="1:14">
      <c r="A2143" s="707">
        <v>2024</v>
      </c>
      <c r="B2143" s="707">
        <v>9</v>
      </c>
      <c r="D2143" s="707" t="s">
        <v>16153</v>
      </c>
      <c r="E2143" s="707" t="s">
        <v>88</v>
      </c>
      <c r="F2143" s="707" t="str">
        <f>VLOOKUP(E2143,'HS Code'!$L$4:$O$65,2,0)</f>
        <v>Petroleum</v>
      </c>
      <c r="G2143" s="707" t="s">
        <v>16181</v>
      </c>
      <c r="H2143" s="707" t="s">
        <v>16076</v>
      </c>
      <c r="I2143" s="707" t="s">
        <v>16077</v>
      </c>
      <c r="J2143" s="708">
        <v>1400</v>
      </c>
      <c r="K2143" s="708">
        <v>1400</v>
      </c>
      <c r="L2143" s="708">
        <v>51672.4</v>
      </c>
      <c r="M2143" s="707" t="s">
        <v>16149</v>
      </c>
      <c r="N2143" s="707" t="s">
        <v>16070</v>
      </c>
    </row>
    <row r="2144" spans="1:14">
      <c r="A2144" s="707">
        <v>2024</v>
      </c>
      <c r="B2144" s="707">
        <v>9</v>
      </c>
      <c r="D2144" s="707" t="s">
        <v>16153</v>
      </c>
      <c r="E2144" s="707" t="s">
        <v>99</v>
      </c>
      <c r="F2144" s="707" t="str">
        <f>VLOOKUP(E2144,'HS Code'!$L$4:$O$65,2,0)</f>
        <v>Petroleum</v>
      </c>
      <c r="G2144" s="707" t="s">
        <v>16075</v>
      </c>
      <c r="H2144" s="707" t="s">
        <v>16076</v>
      </c>
      <c r="I2144" s="707" t="s">
        <v>16077</v>
      </c>
      <c r="J2144" s="708">
        <v>176160</v>
      </c>
      <c r="K2144" s="708">
        <v>176160</v>
      </c>
      <c r="L2144" s="708">
        <v>62984819.030000001</v>
      </c>
      <c r="M2144" s="707" t="s">
        <v>16149</v>
      </c>
      <c r="N2144" s="707" t="s">
        <v>16070</v>
      </c>
    </row>
    <row r="2145" spans="1:14">
      <c r="A2145" s="707">
        <v>2024</v>
      </c>
      <c r="B2145" s="707">
        <v>9</v>
      </c>
      <c r="D2145" s="707" t="s">
        <v>16153</v>
      </c>
      <c r="E2145" s="707" t="s">
        <v>101</v>
      </c>
      <c r="F2145" s="707" t="str">
        <f>VLOOKUP(E2145,'HS Code'!$L$4:$O$65,2,0)</f>
        <v>Petroleum</v>
      </c>
      <c r="G2145" s="707" t="s">
        <v>16078</v>
      </c>
      <c r="H2145" s="707" t="s">
        <v>16076</v>
      </c>
      <c r="I2145" s="707" t="s">
        <v>10899</v>
      </c>
      <c r="J2145" s="708">
        <v>4220</v>
      </c>
      <c r="K2145" s="708">
        <v>4220</v>
      </c>
      <c r="L2145" s="708">
        <v>180844.58</v>
      </c>
      <c r="M2145" s="707" t="s">
        <v>16149</v>
      </c>
      <c r="N2145" s="707" t="s">
        <v>16070</v>
      </c>
    </row>
    <row r="2146" spans="1:14">
      <c r="A2146" s="707">
        <v>2024</v>
      </c>
      <c r="B2146" s="707">
        <v>9</v>
      </c>
      <c r="D2146" s="707" t="s">
        <v>16153</v>
      </c>
      <c r="E2146" s="707" t="s">
        <v>142</v>
      </c>
      <c r="F2146" s="707">
        <f>VLOOKUP(E2146,'HS Code'!$L$4:$O$65,2,0)</f>
        <v>0</v>
      </c>
      <c r="G2146" s="707" t="s">
        <v>16141</v>
      </c>
      <c r="H2146" s="707" t="s">
        <v>16073</v>
      </c>
      <c r="I2146" s="707" t="s">
        <v>10899</v>
      </c>
      <c r="J2146" s="708">
        <v>2000</v>
      </c>
      <c r="K2146" s="708">
        <v>2000</v>
      </c>
      <c r="L2146" s="708">
        <v>193798.35</v>
      </c>
      <c r="M2146" s="707" t="s">
        <v>16149</v>
      </c>
      <c r="N2146" s="707" t="s">
        <v>16070</v>
      </c>
    </row>
    <row r="2147" spans="1:14">
      <c r="A2147" s="707">
        <v>2024</v>
      </c>
      <c r="B2147" s="707">
        <v>9</v>
      </c>
      <c r="D2147" s="707" t="s">
        <v>16156</v>
      </c>
      <c r="E2147" s="707" t="s">
        <v>99</v>
      </c>
      <c r="F2147" s="707" t="str">
        <f>VLOOKUP(E2147,'HS Code'!$L$4:$O$65,2,0)</f>
        <v>Petroleum</v>
      </c>
      <c r="G2147" s="707" t="s">
        <v>16075</v>
      </c>
      <c r="H2147" s="707" t="s">
        <v>16076</v>
      </c>
      <c r="I2147" s="707" t="s">
        <v>16077</v>
      </c>
      <c r="J2147" s="708">
        <v>167640</v>
      </c>
      <c r="K2147" s="708">
        <v>167640</v>
      </c>
      <c r="L2147" s="708">
        <v>58092661.600000001</v>
      </c>
      <c r="M2147" s="707" t="s">
        <v>16149</v>
      </c>
      <c r="N2147" s="707" t="s">
        <v>16070</v>
      </c>
    </row>
    <row r="2148" spans="1:14">
      <c r="A2148" s="707">
        <v>2024</v>
      </c>
      <c r="B2148" s="707">
        <v>9</v>
      </c>
      <c r="D2148" s="707" t="s">
        <v>16096</v>
      </c>
      <c r="E2148" s="707" t="s">
        <v>88</v>
      </c>
      <c r="F2148" s="707" t="str">
        <f>VLOOKUP(E2148,'HS Code'!$L$4:$O$65,2,0)</f>
        <v>Petroleum</v>
      </c>
      <c r="G2148" s="707" t="s">
        <v>16181</v>
      </c>
      <c r="H2148" s="707" t="s">
        <v>16076</v>
      </c>
      <c r="I2148" s="707" t="s">
        <v>16077</v>
      </c>
      <c r="J2148" s="708">
        <v>10</v>
      </c>
      <c r="K2148" s="708">
        <v>10</v>
      </c>
      <c r="L2148" s="708">
        <v>3229.77</v>
      </c>
      <c r="M2148" s="707" t="s">
        <v>16149</v>
      </c>
      <c r="N2148" s="707" t="s">
        <v>16070</v>
      </c>
    </row>
    <row r="2149" spans="1:14">
      <c r="A2149" s="707">
        <v>2024</v>
      </c>
      <c r="B2149" s="707">
        <v>9</v>
      </c>
      <c r="D2149" s="707" t="s">
        <v>16157</v>
      </c>
      <c r="E2149" s="707" t="s">
        <v>99</v>
      </c>
      <c r="F2149" s="707" t="str">
        <f>VLOOKUP(E2149,'HS Code'!$L$4:$O$65,2,0)</f>
        <v>Petroleum</v>
      </c>
      <c r="G2149" s="707" t="s">
        <v>16075</v>
      </c>
      <c r="H2149" s="707" t="s">
        <v>16076</v>
      </c>
      <c r="I2149" s="707" t="s">
        <v>16077</v>
      </c>
      <c r="J2149" s="708">
        <v>14740.35</v>
      </c>
      <c r="K2149" s="708">
        <v>14740.35</v>
      </c>
      <c r="L2149" s="708">
        <v>5037735.8099999996</v>
      </c>
      <c r="M2149" s="707" t="s">
        <v>16149</v>
      </c>
      <c r="N2149" s="707" t="s">
        <v>16070</v>
      </c>
    </row>
    <row r="2150" spans="1:14">
      <c r="A2150" s="707">
        <v>2024</v>
      </c>
      <c r="B2150" s="707">
        <v>9</v>
      </c>
      <c r="D2150" s="707" t="s">
        <v>16217</v>
      </c>
      <c r="E2150" s="707" t="s">
        <v>99</v>
      </c>
      <c r="F2150" s="707" t="str">
        <f>VLOOKUP(E2150,'HS Code'!$L$4:$O$65,2,0)</f>
        <v>Petroleum</v>
      </c>
      <c r="G2150" s="707" t="s">
        <v>16075</v>
      </c>
      <c r="H2150" s="707" t="s">
        <v>16076</v>
      </c>
      <c r="I2150" s="707" t="s">
        <v>16077</v>
      </c>
      <c r="J2150" s="708">
        <v>4992</v>
      </c>
      <c r="K2150" s="708">
        <v>4992</v>
      </c>
      <c r="L2150" s="708">
        <v>1426265.37</v>
      </c>
      <c r="M2150" s="707" t="s">
        <v>16149</v>
      </c>
      <c r="N2150" s="707" t="s">
        <v>16070</v>
      </c>
    </row>
    <row r="2151" spans="1:14">
      <c r="A2151" s="707">
        <v>2024</v>
      </c>
      <c r="B2151" s="707">
        <v>9</v>
      </c>
      <c r="D2151" s="707" t="s">
        <v>16178</v>
      </c>
      <c r="E2151" s="707" t="s">
        <v>99</v>
      </c>
      <c r="F2151" s="707" t="str">
        <f>VLOOKUP(E2151,'HS Code'!$L$4:$O$65,2,0)</f>
        <v>Petroleum</v>
      </c>
      <c r="G2151" s="707" t="s">
        <v>16075</v>
      </c>
      <c r="H2151" s="707" t="s">
        <v>16076</v>
      </c>
      <c r="I2151" s="707" t="s">
        <v>16077</v>
      </c>
      <c r="J2151" s="708">
        <v>83786.309599999993</v>
      </c>
      <c r="K2151" s="708">
        <v>83786.309599999993</v>
      </c>
      <c r="L2151" s="708">
        <v>29355564.93</v>
      </c>
      <c r="M2151" s="707" t="s">
        <v>16149</v>
      </c>
      <c r="N2151" s="707" t="s">
        <v>16070</v>
      </c>
    </row>
    <row r="2152" spans="1:14">
      <c r="A2152" s="707">
        <v>2024</v>
      </c>
      <c r="B2152" s="707">
        <v>9</v>
      </c>
      <c r="D2152" s="707" t="s">
        <v>16218</v>
      </c>
      <c r="E2152" s="707" t="s">
        <v>99</v>
      </c>
      <c r="F2152" s="707" t="str">
        <f>VLOOKUP(E2152,'HS Code'!$L$4:$O$65,2,0)</f>
        <v>Petroleum</v>
      </c>
      <c r="G2152" s="707" t="s">
        <v>16075</v>
      </c>
      <c r="H2152" s="707" t="s">
        <v>16076</v>
      </c>
      <c r="I2152" s="707" t="s">
        <v>16077</v>
      </c>
      <c r="J2152" s="708">
        <v>185</v>
      </c>
      <c r="K2152" s="708">
        <v>185</v>
      </c>
      <c r="L2152" s="708">
        <v>12400.77</v>
      </c>
      <c r="M2152" s="707" t="s">
        <v>16149</v>
      </c>
      <c r="N2152" s="707" t="s">
        <v>16070</v>
      </c>
    </row>
    <row r="2153" spans="1:14">
      <c r="A2153" s="707">
        <v>2024</v>
      </c>
      <c r="B2153" s="707">
        <v>9</v>
      </c>
      <c r="D2153" s="707" t="s">
        <v>16218</v>
      </c>
      <c r="E2153" s="707" t="s">
        <v>101</v>
      </c>
      <c r="F2153" s="707" t="str">
        <f>VLOOKUP(E2153,'HS Code'!$L$4:$O$65,2,0)</f>
        <v>Petroleum</v>
      </c>
      <c r="G2153" s="707" t="s">
        <v>16078</v>
      </c>
      <c r="H2153" s="707" t="s">
        <v>16076</v>
      </c>
      <c r="I2153" s="707" t="s">
        <v>10899</v>
      </c>
      <c r="J2153" s="708">
        <v>5</v>
      </c>
      <c r="K2153" s="708">
        <v>5</v>
      </c>
      <c r="L2153" s="708">
        <v>129.16999999999999</v>
      </c>
      <c r="M2153" s="707" t="s">
        <v>16149</v>
      </c>
      <c r="N2153" s="707" t="s">
        <v>16070</v>
      </c>
    </row>
    <row r="2154" spans="1:14">
      <c r="A2154" s="707">
        <v>2024</v>
      </c>
      <c r="B2154" s="707">
        <v>9</v>
      </c>
      <c r="D2154" s="707" t="s">
        <v>16134</v>
      </c>
      <c r="E2154" s="707" t="s">
        <v>99</v>
      </c>
      <c r="F2154" s="707" t="str">
        <f>VLOOKUP(E2154,'HS Code'!$L$4:$O$65,2,0)</f>
        <v>Petroleum</v>
      </c>
      <c r="G2154" s="707" t="s">
        <v>16075</v>
      </c>
      <c r="H2154" s="707" t="s">
        <v>16076</v>
      </c>
      <c r="I2154" s="707" t="s">
        <v>16077</v>
      </c>
      <c r="J2154" s="708">
        <v>3135</v>
      </c>
      <c r="K2154" s="708">
        <v>3135</v>
      </c>
      <c r="L2154" s="708">
        <v>1472479.86</v>
      </c>
      <c r="M2154" s="707" t="s">
        <v>16149</v>
      </c>
      <c r="N2154" s="707" t="s">
        <v>16070</v>
      </c>
    </row>
    <row r="2155" spans="1:14">
      <c r="A2155" s="707">
        <v>2024</v>
      </c>
      <c r="B2155" s="707">
        <v>9</v>
      </c>
      <c r="D2155" s="707" t="s">
        <v>16161</v>
      </c>
      <c r="E2155" s="707" t="s">
        <v>135</v>
      </c>
      <c r="F2155" s="707">
        <f>VLOOKUP(E2155,'HS Code'!$L$4:$O$65,2,0)</f>
        <v>0</v>
      </c>
      <c r="G2155" s="707" t="s">
        <v>16195</v>
      </c>
      <c r="H2155" s="707" t="s">
        <v>16076</v>
      </c>
      <c r="I2155" s="707" t="s">
        <v>10899</v>
      </c>
      <c r="J2155" s="708">
        <v>11500</v>
      </c>
      <c r="K2155" s="708">
        <v>11500</v>
      </c>
      <c r="L2155" s="708">
        <v>1380000</v>
      </c>
      <c r="M2155" s="707" t="s">
        <v>16149</v>
      </c>
      <c r="N2155" s="707" t="s">
        <v>16070</v>
      </c>
    </row>
    <row r="2156" spans="1:14">
      <c r="A2156" s="707">
        <v>2024</v>
      </c>
      <c r="B2156" s="707">
        <v>9</v>
      </c>
      <c r="D2156" s="707" t="s">
        <v>16144</v>
      </c>
      <c r="E2156" s="707" t="s">
        <v>99</v>
      </c>
      <c r="F2156" s="707" t="str">
        <f>VLOOKUP(E2156,'HS Code'!$L$4:$O$65,2,0)</f>
        <v>Petroleum</v>
      </c>
      <c r="G2156" s="707" t="s">
        <v>16075</v>
      </c>
      <c r="H2156" s="707" t="s">
        <v>16076</v>
      </c>
      <c r="I2156" s="707" t="s">
        <v>16077</v>
      </c>
      <c r="J2156" s="708">
        <v>43713</v>
      </c>
      <c r="K2156" s="708">
        <v>43713</v>
      </c>
      <c r="L2156" s="708">
        <v>15955333.130000001</v>
      </c>
      <c r="M2156" s="707" t="s">
        <v>16149</v>
      </c>
      <c r="N2156" s="707" t="s">
        <v>16070</v>
      </c>
    </row>
    <row r="2157" spans="1:14">
      <c r="A2157" s="707">
        <v>2024</v>
      </c>
      <c r="B2157" s="707">
        <v>9</v>
      </c>
      <c r="D2157" s="707" t="s">
        <v>16144</v>
      </c>
      <c r="E2157" s="707" t="s">
        <v>142</v>
      </c>
      <c r="F2157" s="707">
        <f>VLOOKUP(E2157,'HS Code'!$L$4:$O$65,2,0)</f>
        <v>0</v>
      </c>
      <c r="G2157" s="707" t="s">
        <v>16141</v>
      </c>
      <c r="H2157" s="707" t="s">
        <v>16073</v>
      </c>
      <c r="I2157" s="707" t="s">
        <v>10899</v>
      </c>
      <c r="J2157" s="708">
        <v>810</v>
      </c>
      <c r="K2157" s="708">
        <v>810</v>
      </c>
      <c r="L2157" s="708">
        <v>148170.60999999999</v>
      </c>
      <c r="M2157" s="707" t="s">
        <v>16149</v>
      </c>
      <c r="N2157" s="707" t="s">
        <v>16070</v>
      </c>
    </row>
    <row r="2158" spans="1:14">
      <c r="A2158" s="707">
        <v>2024</v>
      </c>
      <c r="B2158" s="707">
        <v>9</v>
      </c>
      <c r="D2158" s="707" t="s">
        <v>16162</v>
      </c>
      <c r="E2158" s="707" t="s">
        <v>99</v>
      </c>
      <c r="F2158" s="707" t="str">
        <f>VLOOKUP(E2158,'HS Code'!$L$4:$O$65,2,0)</f>
        <v>Petroleum</v>
      </c>
      <c r="G2158" s="707" t="s">
        <v>16075</v>
      </c>
      <c r="H2158" s="707" t="s">
        <v>16076</v>
      </c>
      <c r="I2158" s="707" t="s">
        <v>16077</v>
      </c>
      <c r="J2158" s="708">
        <v>67006.7</v>
      </c>
      <c r="K2158" s="708">
        <v>67006.7</v>
      </c>
      <c r="L2158" s="708">
        <v>23626126.079999998</v>
      </c>
      <c r="M2158" s="707" t="s">
        <v>16149</v>
      </c>
      <c r="N2158" s="707" t="s">
        <v>16070</v>
      </c>
    </row>
    <row r="2159" spans="1:14">
      <c r="A2159" s="707">
        <v>2024</v>
      </c>
      <c r="B2159" s="707">
        <v>9</v>
      </c>
      <c r="D2159" s="707" t="s">
        <v>16162</v>
      </c>
      <c r="E2159" s="707" t="s">
        <v>145</v>
      </c>
      <c r="F2159" s="707">
        <f>VLOOKUP(E2159,'HS Code'!$L$4:$O$65,2,0)</f>
        <v>0</v>
      </c>
      <c r="G2159" s="707" t="s">
        <v>16094</v>
      </c>
      <c r="H2159" s="707" t="s">
        <v>16073</v>
      </c>
      <c r="I2159" s="707" t="s">
        <v>10899</v>
      </c>
      <c r="J2159" s="708">
        <v>260000</v>
      </c>
      <c r="K2159" s="708">
        <v>260000</v>
      </c>
      <c r="L2159" s="708">
        <v>44338212.689999998</v>
      </c>
      <c r="M2159" s="707" t="s">
        <v>16149</v>
      </c>
      <c r="N2159" s="707" t="s">
        <v>16070</v>
      </c>
    </row>
    <row r="2160" spans="1:14">
      <c r="A2160" s="707">
        <v>2024</v>
      </c>
      <c r="B2160" s="707">
        <v>9</v>
      </c>
      <c r="D2160" s="707" t="s">
        <v>16163</v>
      </c>
      <c r="E2160" s="707" t="s">
        <v>99</v>
      </c>
      <c r="F2160" s="707" t="str">
        <f>VLOOKUP(E2160,'HS Code'!$L$4:$O$65,2,0)</f>
        <v>Petroleum</v>
      </c>
      <c r="G2160" s="707" t="s">
        <v>16075</v>
      </c>
      <c r="H2160" s="707" t="s">
        <v>16076</v>
      </c>
      <c r="I2160" s="707" t="s">
        <v>16077</v>
      </c>
      <c r="J2160" s="708">
        <v>22110.53</v>
      </c>
      <c r="K2160" s="708">
        <v>22110.53</v>
      </c>
      <c r="L2160" s="708">
        <v>6614280.8200000003</v>
      </c>
      <c r="M2160" s="707" t="s">
        <v>16149</v>
      </c>
      <c r="N2160" s="707" t="s">
        <v>16070</v>
      </c>
    </row>
    <row r="2161" spans="1:16">
      <c r="A2161" s="707">
        <v>2024</v>
      </c>
      <c r="B2161" s="707">
        <v>9</v>
      </c>
      <c r="D2161" s="707" t="s">
        <v>16146</v>
      </c>
      <c r="E2161" s="707" t="s">
        <v>99</v>
      </c>
      <c r="F2161" s="707" t="str">
        <f>VLOOKUP(E2161,'HS Code'!$L$4:$O$65,2,0)</f>
        <v>Petroleum</v>
      </c>
      <c r="G2161" s="707" t="s">
        <v>16075</v>
      </c>
      <c r="H2161" s="707" t="s">
        <v>16076</v>
      </c>
      <c r="I2161" s="707" t="s">
        <v>16077</v>
      </c>
      <c r="J2161" s="708">
        <v>940.52</v>
      </c>
      <c r="K2161" s="708">
        <v>940.52</v>
      </c>
      <c r="L2161" s="708">
        <v>476252.91</v>
      </c>
      <c r="M2161" s="707" t="s">
        <v>16149</v>
      </c>
      <c r="N2161" s="707" t="s">
        <v>16070</v>
      </c>
    </row>
    <row r="2162" spans="1:16">
      <c r="A2162" s="707">
        <v>2024</v>
      </c>
      <c r="B2162" s="707">
        <v>9</v>
      </c>
      <c r="D2162" s="707" t="s">
        <v>16217</v>
      </c>
      <c r="E2162" s="707" t="s">
        <v>99</v>
      </c>
      <c r="F2162" s="707" t="str">
        <f>VLOOKUP(E2162,'HS Code'!$L$4:$O$65,2,0)</f>
        <v>Petroleum</v>
      </c>
      <c r="G2162" s="707" t="s">
        <v>16075</v>
      </c>
      <c r="H2162" s="707" t="s">
        <v>16076</v>
      </c>
      <c r="I2162" s="707" t="s">
        <v>16077</v>
      </c>
      <c r="J2162" s="708">
        <v>4992</v>
      </c>
      <c r="K2162" s="708">
        <v>4992</v>
      </c>
      <c r="L2162" s="708">
        <v>1426265.37</v>
      </c>
      <c r="M2162" s="707" t="s">
        <v>16149</v>
      </c>
      <c r="N2162" s="707" t="s">
        <v>16070</v>
      </c>
    </row>
    <row r="2163" spans="1:16">
      <c r="A2163" s="707">
        <v>2024</v>
      </c>
      <c r="B2163" s="707">
        <v>9</v>
      </c>
      <c r="D2163" s="707" t="s">
        <v>16164</v>
      </c>
      <c r="E2163" s="707" t="s">
        <v>99</v>
      </c>
      <c r="F2163" s="707" t="str">
        <f>VLOOKUP(E2163,'HS Code'!$L$4:$O$65,2,0)</f>
        <v>Petroleum</v>
      </c>
      <c r="G2163" s="707" t="s">
        <v>16075</v>
      </c>
      <c r="H2163" s="707" t="s">
        <v>16076</v>
      </c>
      <c r="I2163" s="707" t="s">
        <v>16077</v>
      </c>
      <c r="J2163" s="708">
        <v>3267</v>
      </c>
      <c r="K2163" s="708">
        <v>3267</v>
      </c>
      <c r="L2163" s="708">
        <v>1583742.12</v>
      </c>
      <c r="M2163" s="707" t="s">
        <v>16149</v>
      </c>
      <c r="N2163" s="707" t="s">
        <v>16070</v>
      </c>
    </row>
    <row r="2164" spans="1:16">
      <c r="A2164" s="707">
        <v>2024</v>
      </c>
      <c r="B2164" s="707">
        <v>9</v>
      </c>
      <c r="D2164" s="707" t="s">
        <v>16178</v>
      </c>
      <c r="E2164" s="707" t="s">
        <v>99</v>
      </c>
      <c r="F2164" s="707" t="str">
        <f>VLOOKUP(E2164,'HS Code'!$L$4:$O$65,2,0)</f>
        <v>Petroleum</v>
      </c>
      <c r="G2164" s="707" t="s">
        <v>16075</v>
      </c>
      <c r="H2164" s="707" t="s">
        <v>16076</v>
      </c>
      <c r="I2164" s="707" t="s">
        <v>16077</v>
      </c>
      <c r="J2164" s="708">
        <v>10090.790000000001</v>
      </c>
      <c r="K2164" s="708">
        <v>10090.790000000001</v>
      </c>
      <c r="L2164" s="708">
        <v>3977265.39</v>
      </c>
      <c r="M2164" s="707" t="s">
        <v>16149</v>
      </c>
      <c r="N2164" s="707" t="s">
        <v>16070</v>
      </c>
    </row>
    <row r="2165" spans="1:16">
      <c r="A2165" s="707">
        <v>2024</v>
      </c>
      <c r="B2165" s="707">
        <v>9</v>
      </c>
      <c r="D2165" s="707" t="s">
        <v>16146</v>
      </c>
      <c r="E2165" s="707" t="s">
        <v>83</v>
      </c>
      <c r="F2165" s="707" t="str">
        <f>VLOOKUP(E2165,'HS Code'!$L$4:$O$65,2,0)</f>
        <v>Petroleum</v>
      </c>
      <c r="G2165" s="707" t="s">
        <v>16131</v>
      </c>
      <c r="H2165" s="707" t="s">
        <v>16076</v>
      </c>
      <c r="I2165" s="707" t="s">
        <v>16077</v>
      </c>
      <c r="J2165" s="708">
        <v>31066</v>
      </c>
      <c r="K2165" s="708">
        <v>31066</v>
      </c>
      <c r="L2165" s="708">
        <v>3709815.06</v>
      </c>
      <c r="M2165" s="707" t="s">
        <v>16145</v>
      </c>
      <c r="N2165" s="707" t="s">
        <v>16070</v>
      </c>
    </row>
    <row r="2166" spans="1:16">
      <c r="A2166" s="707">
        <v>2024</v>
      </c>
      <c r="B2166" s="707">
        <v>9</v>
      </c>
      <c r="D2166" s="707" t="s">
        <v>16156</v>
      </c>
      <c r="E2166" s="707" t="s">
        <v>28</v>
      </c>
      <c r="F2166" s="707" t="str">
        <f>VLOOKUP(E2166,'HS Code'!$L$4:$O$65,2,0)</f>
        <v>Coal and Coke</v>
      </c>
      <c r="G2166" s="707" t="s">
        <v>16143</v>
      </c>
      <c r="H2166" s="707" t="s">
        <v>16126</v>
      </c>
      <c r="I2166" s="707" t="s">
        <v>10899</v>
      </c>
      <c r="J2166" s="708">
        <v>10000</v>
      </c>
      <c r="K2166" s="708">
        <v>10000</v>
      </c>
      <c r="L2166" s="708">
        <v>1033525.63</v>
      </c>
      <c r="M2166" s="707" t="s">
        <v>16145</v>
      </c>
      <c r="N2166" s="707" t="s">
        <v>16070</v>
      </c>
    </row>
    <row r="2167" spans="1:16">
      <c r="A2167" s="707">
        <v>2024</v>
      </c>
      <c r="B2167" s="707">
        <v>9</v>
      </c>
      <c r="D2167" s="707" t="s">
        <v>16153</v>
      </c>
      <c r="E2167" s="707" t="s">
        <v>99</v>
      </c>
      <c r="F2167" s="707" t="str">
        <f>VLOOKUP(E2167,'HS Code'!$L$4:$O$65,2,0)</f>
        <v>Petroleum</v>
      </c>
      <c r="G2167" s="707" t="s">
        <v>16075</v>
      </c>
      <c r="H2167" s="707" t="s">
        <v>16076</v>
      </c>
      <c r="I2167" s="707" t="s">
        <v>16077</v>
      </c>
      <c r="J2167" s="708">
        <v>400</v>
      </c>
      <c r="K2167" s="708">
        <v>400</v>
      </c>
      <c r="L2167" s="708">
        <v>1493005.29</v>
      </c>
      <c r="M2167" s="707" t="s">
        <v>16145</v>
      </c>
      <c r="N2167" s="707" t="s">
        <v>16070</v>
      </c>
    </row>
    <row r="2168" spans="1:16">
      <c r="A2168" s="707">
        <v>2024</v>
      </c>
      <c r="B2168" s="707">
        <v>9</v>
      </c>
      <c r="D2168" s="707" t="s">
        <v>16146</v>
      </c>
      <c r="E2168" s="707" t="s">
        <v>83</v>
      </c>
      <c r="F2168" s="707" t="str">
        <f>VLOOKUP(E2168,'HS Code'!$L$4:$O$65,2,0)</f>
        <v>Petroleum</v>
      </c>
      <c r="G2168" s="707" t="s">
        <v>16131</v>
      </c>
      <c r="H2168" s="707" t="s">
        <v>16076</v>
      </c>
      <c r="I2168" s="707" t="s">
        <v>16077</v>
      </c>
      <c r="J2168" s="708">
        <v>36817</v>
      </c>
      <c r="K2168" s="708">
        <v>36817</v>
      </c>
      <c r="L2168" s="708">
        <v>5213429.5999999996</v>
      </c>
      <c r="M2168" s="707" t="s">
        <v>16145</v>
      </c>
      <c r="N2168" s="707" t="s">
        <v>16070</v>
      </c>
    </row>
    <row r="2169" spans="1:16">
      <c r="A2169" s="707">
        <v>2024</v>
      </c>
      <c r="B2169" s="707">
        <v>9</v>
      </c>
      <c r="D2169" s="707" t="s">
        <v>16153</v>
      </c>
      <c r="E2169" s="707" t="s">
        <v>70</v>
      </c>
      <c r="F2169" s="707" t="str">
        <f>VLOOKUP(E2169,'HS Code'!$L$4:$O$65,2,0)</f>
        <v>Petroleum</v>
      </c>
      <c r="G2169" s="707" t="s">
        <v>16115</v>
      </c>
      <c r="H2169" s="707" t="s">
        <v>16116</v>
      </c>
      <c r="I2169" s="707" t="s">
        <v>16077</v>
      </c>
      <c r="J2169" s="708">
        <v>8595</v>
      </c>
      <c r="K2169" s="708">
        <v>8595</v>
      </c>
      <c r="L2169" s="708">
        <v>1950088.34</v>
      </c>
      <c r="M2169" s="707" t="s">
        <v>16145</v>
      </c>
      <c r="N2169" s="707" t="s">
        <v>16070</v>
      </c>
      <c r="P2169" s="709">
        <f>L2169/J2169</f>
        <v>226.88636881908087</v>
      </c>
    </row>
    <row r="2170" spans="1:16">
      <c r="A2170" s="707">
        <v>2024</v>
      </c>
      <c r="B2170" s="707">
        <v>9</v>
      </c>
      <c r="D2170" s="707" t="s">
        <v>16148</v>
      </c>
      <c r="E2170" s="707" t="s">
        <v>92</v>
      </c>
      <c r="F2170" s="707" t="str">
        <f>VLOOKUP(E2170,'HS Code'!$L$4:$O$65,2,0)</f>
        <v>Petroleum</v>
      </c>
      <c r="G2170" s="707" t="s">
        <v>16133</v>
      </c>
      <c r="H2170" s="707" t="s">
        <v>16076</v>
      </c>
      <c r="I2170" s="707" t="s">
        <v>16077</v>
      </c>
      <c r="J2170" s="708">
        <v>500000</v>
      </c>
      <c r="K2170" s="708">
        <v>468118</v>
      </c>
      <c r="L2170" s="708">
        <v>47794639</v>
      </c>
      <c r="M2170" s="707" t="s">
        <v>16145</v>
      </c>
      <c r="N2170" s="707" t="s">
        <v>16070</v>
      </c>
    </row>
    <row r="2171" spans="1:16">
      <c r="A2171" s="707">
        <v>2024</v>
      </c>
      <c r="B2171" s="707">
        <v>9</v>
      </c>
      <c r="D2171" s="707" t="s">
        <v>16129</v>
      </c>
      <c r="E2171" s="707" t="s">
        <v>171</v>
      </c>
      <c r="F2171" s="707">
        <f>VLOOKUP(E2171,'HS Code'!$L$4:$O$65,2,0)</f>
        <v>0</v>
      </c>
      <c r="G2171" s="707" t="s">
        <v>16095</v>
      </c>
      <c r="H2171" s="707" t="s">
        <v>16073</v>
      </c>
      <c r="I2171" s="707" t="s">
        <v>10899</v>
      </c>
      <c r="J2171" s="708">
        <v>45220</v>
      </c>
      <c r="K2171" s="708">
        <v>45220</v>
      </c>
      <c r="L2171" s="708">
        <v>3855722.3990207999</v>
      </c>
      <c r="M2171" s="707" t="s">
        <v>16145</v>
      </c>
      <c r="N2171" s="707" t="s">
        <v>16070</v>
      </c>
    </row>
    <row r="2172" spans="1:16">
      <c r="A2172" s="707">
        <v>2024</v>
      </c>
      <c r="B2172" s="707">
        <v>9</v>
      </c>
      <c r="D2172" s="707" t="s">
        <v>16074</v>
      </c>
      <c r="E2172" s="707" t="s">
        <v>80</v>
      </c>
      <c r="F2172" s="707" t="str">
        <f>VLOOKUP(E2172,'HS Code'!$L$4:$O$65,2,0)</f>
        <v>Petroleum</v>
      </c>
      <c r="G2172" s="707" t="s">
        <v>16090</v>
      </c>
      <c r="H2172" s="707" t="s">
        <v>16076</v>
      </c>
      <c r="I2172" s="707" t="s">
        <v>16077</v>
      </c>
      <c r="J2172" s="708">
        <v>607</v>
      </c>
      <c r="K2172" s="708">
        <v>607</v>
      </c>
      <c r="L2172" s="708">
        <v>97900.24</v>
      </c>
      <c r="M2172" s="707" t="s">
        <v>16069</v>
      </c>
      <c r="N2172" s="707" t="s">
        <v>16070</v>
      </c>
      <c r="P2172" s="709">
        <f t="shared" ref="P2172:P2235" si="27">L2172/J2172</f>
        <v>161.28540362438221</v>
      </c>
    </row>
    <row r="2173" spans="1:16">
      <c r="A2173" s="707">
        <v>2024</v>
      </c>
      <c r="B2173" s="707">
        <v>9</v>
      </c>
      <c r="D2173" s="707" t="s">
        <v>16066</v>
      </c>
      <c r="E2173" s="707" t="s">
        <v>99</v>
      </c>
      <c r="F2173" s="707" t="str">
        <f>VLOOKUP(E2173,'HS Code'!$L$4:$O$65,2,0)</f>
        <v>Petroleum</v>
      </c>
      <c r="G2173" s="707" t="s">
        <v>16075</v>
      </c>
      <c r="H2173" s="707" t="s">
        <v>16076</v>
      </c>
      <c r="I2173" s="707" t="s">
        <v>16077</v>
      </c>
      <c r="J2173" s="708">
        <v>190</v>
      </c>
      <c r="K2173" s="708">
        <v>190</v>
      </c>
      <c r="L2173" s="708">
        <v>58595.53</v>
      </c>
      <c r="M2173" s="707" t="s">
        <v>16069</v>
      </c>
      <c r="N2173" s="707" t="s">
        <v>16070</v>
      </c>
      <c r="P2173" s="709">
        <f t="shared" si="27"/>
        <v>308.39752631578949</v>
      </c>
    </row>
    <row r="2174" spans="1:16">
      <c r="A2174" s="707">
        <v>2024</v>
      </c>
      <c r="B2174" s="707">
        <v>9</v>
      </c>
      <c r="D2174" s="707" t="s">
        <v>16103</v>
      </c>
      <c r="E2174" s="707" t="s">
        <v>99</v>
      </c>
      <c r="F2174" s="707" t="str">
        <f>VLOOKUP(E2174,'HS Code'!$L$4:$O$65,2,0)</f>
        <v>Petroleum</v>
      </c>
      <c r="G2174" s="707" t="s">
        <v>16075</v>
      </c>
      <c r="H2174" s="707" t="s">
        <v>16076</v>
      </c>
      <c r="I2174" s="707" t="s">
        <v>16077</v>
      </c>
      <c r="J2174" s="708">
        <v>6615</v>
      </c>
      <c r="K2174" s="708">
        <v>6615</v>
      </c>
      <c r="L2174" s="708">
        <v>1305918.2</v>
      </c>
      <c r="M2174" s="707" t="s">
        <v>16069</v>
      </c>
      <c r="N2174" s="707" t="s">
        <v>16070</v>
      </c>
      <c r="P2174" s="709">
        <f t="shared" si="27"/>
        <v>197.41771730914587</v>
      </c>
    </row>
    <row r="2175" spans="1:16">
      <c r="A2175" s="707">
        <v>2024</v>
      </c>
      <c r="B2175" s="707">
        <v>10</v>
      </c>
      <c r="D2175" s="707" t="s">
        <v>16074</v>
      </c>
      <c r="E2175" s="707" t="s">
        <v>159</v>
      </c>
      <c r="F2175" s="707">
        <f>VLOOKUP(E2175,'HS Code'!$L$4:$O$65,2,0)</f>
        <v>0</v>
      </c>
      <c r="G2175" s="707" t="s">
        <v>16083</v>
      </c>
      <c r="H2175" s="707" t="s">
        <v>16073</v>
      </c>
      <c r="I2175" s="707" t="s">
        <v>10899</v>
      </c>
      <c r="J2175" s="708">
        <v>455400</v>
      </c>
      <c r="K2175" s="708">
        <v>455400</v>
      </c>
      <c r="L2175" s="708">
        <v>26358744.300000001</v>
      </c>
      <c r="M2175" s="707" t="s">
        <v>16069</v>
      </c>
      <c r="N2175" s="707" t="s">
        <v>16070</v>
      </c>
      <c r="P2175" s="709">
        <f t="shared" si="27"/>
        <v>57.880422266139661</v>
      </c>
    </row>
    <row r="2176" spans="1:16">
      <c r="A2176" s="707">
        <v>2024</v>
      </c>
      <c r="B2176" s="707">
        <v>10</v>
      </c>
      <c r="D2176" s="707" t="s">
        <v>16074</v>
      </c>
      <c r="E2176" s="707" t="s">
        <v>171</v>
      </c>
      <c r="F2176" s="707">
        <f>VLOOKUP(E2176,'HS Code'!$L$4:$O$65,2,0)</f>
        <v>0</v>
      </c>
      <c r="G2176" s="707" t="s">
        <v>16095</v>
      </c>
      <c r="H2176" s="707" t="s">
        <v>16073</v>
      </c>
      <c r="I2176" s="707" t="s">
        <v>10899</v>
      </c>
      <c r="J2176" s="708">
        <v>657380</v>
      </c>
      <c r="K2176" s="708">
        <v>657380</v>
      </c>
      <c r="L2176" s="708">
        <v>42602058.899999999</v>
      </c>
      <c r="M2176" s="707" t="s">
        <v>16069</v>
      </c>
      <c r="N2176" s="707" t="s">
        <v>16070</v>
      </c>
      <c r="P2176" s="709">
        <f t="shared" si="27"/>
        <v>64.805833612218194</v>
      </c>
    </row>
    <row r="2177" spans="1:16">
      <c r="A2177" s="707">
        <v>2024</v>
      </c>
      <c r="B2177" s="707">
        <v>10</v>
      </c>
      <c r="D2177" s="707" t="s">
        <v>16066</v>
      </c>
      <c r="E2177" s="707" t="s">
        <v>107</v>
      </c>
      <c r="F2177" s="707" t="str">
        <f>VLOOKUP(E2177,'HS Code'!$L$4:$O$65,2,0)</f>
        <v>Petroleum</v>
      </c>
      <c r="G2177" s="707" t="s">
        <v>16105</v>
      </c>
      <c r="H2177" s="707" t="s">
        <v>16076</v>
      </c>
      <c r="I2177" s="707" t="s">
        <v>16077</v>
      </c>
      <c r="J2177" s="708">
        <v>52941</v>
      </c>
      <c r="K2177" s="708">
        <v>37200</v>
      </c>
      <c r="L2177" s="708">
        <v>34430212.399999999</v>
      </c>
      <c r="M2177" s="707" t="s">
        <v>16069</v>
      </c>
      <c r="N2177" s="707" t="s">
        <v>16070</v>
      </c>
      <c r="P2177" s="709">
        <f t="shared" si="27"/>
        <v>650.35062427985872</v>
      </c>
    </row>
    <row r="2178" spans="1:16">
      <c r="A2178" s="707">
        <v>2024</v>
      </c>
      <c r="B2178" s="707">
        <v>10</v>
      </c>
      <c r="D2178" s="707" t="s">
        <v>16074</v>
      </c>
      <c r="E2178" s="707" t="s">
        <v>159</v>
      </c>
      <c r="F2178" s="707">
        <f>VLOOKUP(E2178,'HS Code'!$L$4:$O$65,2,0)</f>
        <v>0</v>
      </c>
      <c r="G2178" s="707" t="s">
        <v>16083</v>
      </c>
      <c r="H2178" s="707" t="s">
        <v>16073</v>
      </c>
      <c r="I2178" s="707" t="s">
        <v>10899</v>
      </c>
      <c r="J2178" s="708">
        <v>993568</v>
      </c>
      <c r="K2178" s="708">
        <v>993568</v>
      </c>
      <c r="L2178" s="708">
        <v>68953640.5</v>
      </c>
      <c r="M2178" s="707" t="s">
        <v>16069</v>
      </c>
      <c r="N2178" s="707" t="s">
        <v>16070</v>
      </c>
      <c r="P2178" s="709">
        <f t="shared" si="27"/>
        <v>69.400021437888498</v>
      </c>
    </row>
    <row r="2179" spans="1:16">
      <c r="A2179" s="707">
        <v>2024</v>
      </c>
      <c r="B2179" s="707">
        <v>10</v>
      </c>
      <c r="D2179" s="707" t="s">
        <v>16066</v>
      </c>
      <c r="E2179" s="707" t="s">
        <v>159</v>
      </c>
      <c r="F2179" s="707">
        <f>VLOOKUP(E2179,'HS Code'!$L$4:$O$65,2,0)</f>
        <v>0</v>
      </c>
      <c r="G2179" s="707" t="s">
        <v>16083</v>
      </c>
      <c r="H2179" s="707" t="s">
        <v>16073</v>
      </c>
      <c r="I2179" s="707" t="s">
        <v>10899</v>
      </c>
      <c r="J2179" s="708">
        <v>602910</v>
      </c>
      <c r="K2179" s="708">
        <v>602910</v>
      </c>
      <c r="L2179" s="708">
        <v>39352366.399999999</v>
      </c>
      <c r="M2179" s="707" t="s">
        <v>16069</v>
      </c>
      <c r="N2179" s="707" t="s">
        <v>16070</v>
      </c>
      <c r="P2179" s="709">
        <f t="shared" si="27"/>
        <v>65.2707143686454</v>
      </c>
    </row>
    <row r="2180" spans="1:16">
      <c r="A2180" s="707">
        <v>2024</v>
      </c>
      <c r="B2180" s="707">
        <v>10</v>
      </c>
      <c r="D2180" s="707" t="s">
        <v>16074</v>
      </c>
      <c r="E2180" s="707" t="s">
        <v>99</v>
      </c>
      <c r="F2180" s="707" t="str">
        <f>VLOOKUP(E2180,'HS Code'!$L$4:$O$65,2,0)</f>
        <v>Petroleum</v>
      </c>
      <c r="G2180" s="707" t="s">
        <v>16075</v>
      </c>
      <c r="H2180" s="707" t="s">
        <v>16076</v>
      </c>
      <c r="I2180" s="707" t="s">
        <v>16077</v>
      </c>
      <c r="J2180" s="708">
        <v>84429.54</v>
      </c>
      <c r="K2180" s="708">
        <v>85813.54</v>
      </c>
      <c r="L2180" s="708">
        <v>13305923.560000001</v>
      </c>
      <c r="M2180" s="707" t="s">
        <v>16069</v>
      </c>
      <c r="N2180" s="707" t="s">
        <v>16070</v>
      </c>
      <c r="P2180" s="709">
        <f t="shared" si="27"/>
        <v>157.59796346160363</v>
      </c>
    </row>
    <row r="2181" spans="1:16">
      <c r="A2181" s="707">
        <v>2024</v>
      </c>
      <c r="B2181" s="707">
        <v>10</v>
      </c>
      <c r="D2181" s="707" t="s">
        <v>16074</v>
      </c>
      <c r="E2181" s="707" t="s">
        <v>101</v>
      </c>
      <c r="F2181" s="707" t="str">
        <f>VLOOKUP(E2181,'HS Code'!$L$4:$O$65,2,0)</f>
        <v>Petroleum</v>
      </c>
      <c r="G2181" s="707" t="s">
        <v>16078</v>
      </c>
      <c r="H2181" s="707" t="s">
        <v>16076</v>
      </c>
      <c r="I2181" s="707" t="s">
        <v>10899</v>
      </c>
      <c r="J2181" s="708">
        <v>23638.59</v>
      </c>
      <c r="K2181" s="708">
        <v>23638.59</v>
      </c>
      <c r="L2181" s="708">
        <v>3565731.75</v>
      </c>
      <c r="M2181" s="707" t="s">
        <v>16069</v>
      </c>
      <c r="N2181" s="707" t="s">
        <v>16070</v>
      </c>
      <c r="P2181" s="709">
        <f t="shared" si="27"/>
        <v>150.84367341706928</v>
      </c>
    </row>
    <row r="2182" spans="1:16">
      <c r="A2182" s="707">
        <v>2024</v>
      </c>
      <c r="B2182" s="707">
        <v>10</v>
      </c>
      <c r="D2182" s="707" t="s">
        <v>16074</v>
      </c>
      <c r="E2182" s="707" t="s">
        <v>105</v>
      </c>
      <c r="F2182" s="707" t="str">
        <f>VLOOKUP(E2182,'HS Code'!$L$4:$O$65,2,0)</f>
        <v>Petroleum</v>
      </c>
      <c r="G2182" s="707" t="s">
        <v>16092</v>
      </c>
      <c r="H2182" s="707" t="s">
        <v>16076</v>
      </c>
      <c r="I2182" s="707" t="s">
        <v>16077</v>
      </c>
      <c r="J2182" s="708">
        <v>3100</v>
      </c>
      <c r="K2182" s="708">
        <v>3100</v>
      </c>
      <c r="L2182" s="708">
        <v>646027.29</v>
      </c>
      <c r="M2182" s="707" t="s">
        <v>16069</v>
      </c>
      <c r="N2182" s="707" t="s">
        <v>16070</v>
      </c>
      <c r="P2182" s="709">
        <f t="shared" si="27"/>
        <v>208.39590000000001</v>
      </c>
    </row>
    <row r="2183" spans="1:16">
      <c r="A2183" s="707">
        <v>2024</v>
      </c>
      <c r="B2183" s="707">
        <v>10</v>
      </c>
      <c r="D2183" s="707" t="s">
        <v>16074</v>
      </c>
      <c r="E2183" s="707" t="s">
        <v>109</v>
      </c>
      <c r="F2183" s="707" t="str">
        <f>VLOOKUP(E2183,'HS Code'!$L$4:$O$65,2,0)</f>
        <v>Petroleum</v>
      </c>
      <c r="G2183" s="707" t="s">
        <v>16079</v>
      </c>
      <c r="H2183" s="707" t="s">
        <v>16076</v>
      </c>
      <c r="I2183" s="707" t="s">
        <v>16077</v>
      </c>
      <c r="J2183" s="708">
        <v>64101.24</v>
      </c>
      <c r="K2183" s="708">
        <v>64101.24</v>
      </c>
      <c r="L2183" s="708">
        <v>16644880.939999999</v>
      </c>
      <c r="M2183" s="707" t="s">
        <v>16069</v>
      </c>
      <c r="N2183" s="707" t="s">
        <v>16070</v>
      </c>
      <c r="P2183" s="709">
        <f t="shared" si="27"/>
        <v>259.66550631469846</v>
      </c>
    </row>
    <row r="2184" spans="1:16">
      <c r="A2184" s="707">
        <v>2024</v>
      </c>
      <c r="B2184" s="707">
        <v>10</v>
      </c>
      <c r="D2184" s="707" t="s">
        <v>16074</v>
      </c>
      <c r="E2184" s="707" t="s">
        <v>111</v>
      </c>
      <c r="F2184" s="707" t="str">
        <f>VLOOKUP(E2184,'HS Code'!$L$4:$O$65,2,0)</f>
        <v>Petroleum</v>
      </c>
      <c r="G2184" s="707" t="s">
        <v>16080</v>
      </c>
      <c r="H2184" s="707" t="s">
        <v>16076</v>
      </c>
      <c r="I2184" s="707" t="s">
        <v>16077</v>
      </c>
      <c r="J2184" s="708">
        <v>1015378</v>
      </c>
      <c r="K2184" s="708">
        <v>986424</v>
      </c>
      <c r="L2184" s="708">
        <v>144176891.12</v>
      </c>
      <c r="M2184" s="707" t="s">
        <v>16069</v>
      </c>
      <c r="N2184" s="707" t="s">
        <v>16070</v>
      </c>
      <c r="P2184" s="709">
        <f t="shared" si="27"/>
        <v>141.9933178776771</v>
      </c>
    </row>
    <row r="2185" spans="1:16">
      <c r="A2185" s="707">
        <v>2024</v>
      </c>
      <c r="B2185" s="707">
        <v>10</v>
      </c>
      <c r="D2185" s="707" t="s">
        <v>16074</v>
      </c>
      <c r="E2185" s="707" t="s">
        <v>113</v>
      </c>
      <c r="F2185" s="707" t="str">
        <f>VLOOKUP(E2185,'HS Code'!$L$4:$O$65,2,0)</f>
        <v>Petroleum</v>
      </c>
      <c r="G2185" s="707" t="s">
        <v>16081</v>
      </c>
      <c r="H2185" s="707" t="s">
        <v>16076</v>
      </c>
      <c r="I2185" s="707" t="s">
        <v>16077</v>
      </c>
      <c r="J2185" s="708">
        <v>16460</v>
      </c>
      <c r="K2185" s="708">
        <v>16460</v>
      </c>
      <c r="L2185" s="708">
        <v>2764411.49</v>
      </c>
      <c r="M2185" s="707" t="s">
        <v>16069</v>
      </c>
      <c r="N2185" s="707" t="s">
        <v>16070</v>
      </c>
      <c r="P2185" s="709">
        <f t="shared" si="27"/>
        <v>167.94723511543137</v>
      </c>
    </row>
    <row r="2186" spans="1:16">
      <c r="A2186" s="707">
        <v>2024</v>
      </c>
      <c r="B2186" s="707">
        <v>10</v>
      </c>
      <c r="D2186" s="707" t="s">
        <v>16074</v>
      </c>
      <c r="E2186" s="707" t="s">
        <v>148</v>
      </c>
      <c r="F2186" s="707">
        <f>VLOOKUP(E2186,'HS Code'!$L$4:$O$65,2,0)</f>
        <v>0</v>
      </c>
      <c r="G2186" s="707" t="s">
        <v>16082</v>
      </c>
      <c r="H2186" s="707" t="s">
        <v>16073</v>
      </c>
      <c r="I2186" s="707" t="s">
        <v>10899</v>
      </c>
      <c r="J2186" s="708">
        <v>78039</v>
      </c>
      <c r="K2186" s="708">
        <v>78039</v>
      </c>
      <c r="L2186" s="708">
        <v>11320594.699999999</v>
      </c>
      <c r="M2186" s="707" t="s">
        <v>16069</v>
      </c>
      <c r="N2186" s="707" t="s">
        <v>16070</v>
      </c>
      <c r="P2186" s="709">
        <f t="shared" si="27"/>
        <v>145.06329783826035</v>
      </c>
    </row>
    <row r="2187" spans="1:16">
      <c r="A2187" s="707">
        <v>2024</v>
      </c>
      <c r="B2187" s="707">
        <v>10</v>
      </c>
      <c r="D2187" s="707" t="s">
        <v>16074</v>
      </c>
      <c r="E2187" s="707" t="s">
        <v>159</v>
      </c>
      <c r="F2187" s="707">
        <f>VLOOKUP(E2187,'HS Code'!$L$4:$O$65,2,0)</f>
        <v>0</v>
      </c>
      <c r="G2187" s="707" t="s">
        <v>16083</v>
      </c>
      <c r="H2187" s="707" t="s">
        <v>16073</v>
      </c>
      <c r="I2187" s="707" t="s">
        <v>10899</v>
      </c>
      <c r="J2187" s="708">
        <v>99883</v>
      </c>
      <c r="K2187" s="708">
        <v>99883</v>
      </c>
      <c r="L2187" s="708">
        <v>6024597.7599999998</v>
      </c>
      <c r="M2187" s="707" t="s">
        <v>16069</v>
      </c>
      <c r="N2187" s="707" t="s">
        <v>16070</v>
      </c>
      <c r="P2187" s="709">
        <f t="shared" si="27"/>
        <v>60.316547961114502</v>
      </c>
    </row>
    <row r="2188" spans="1:16">
      <c r="A2188" s="707">
        <v>2024</v>
      </c>
      <c r="B2188" s="707">
        <v>10</v>
      </c>
      <c r="D2188" s="707" t="s">
        <v>16085</v>
      </c>
      <c r="E2188" s="707" t="s">
        <v>99</v>
      </c>
      <c r="F2188" s="707" t="str">
        <f>VLOOKUP(E2188,'HS Code'!$L$4:$O$65,2,0)</f>
        <v>Petroleum</v>
      </c>
      <c r="G2188" s="707" t="s">
        <v>16075</v>
      </c>
      <c r="H2188" s="707" t="s">
        <v>16076</v>
      </c>
      <c r="I2188" s="707" t="s">
        <v>16077</v>
      </c>
      <c r="J2188" s="708">
        <v>56309.32</v>
      </c>
      <c r="K2188" s="708">
        <v>48503.368000000002</v>
      </c>
      <c r="L2188" s="708">
        <v>31898214.07</v>
      </c>
      <c r="M2188" s="707" t="s">
        <v>16069</v>
      </c>
      <c r="N2188" s="707" t="s">
        <v>16070</v>
      </c>
      <c r="P2188" s="709">
        <f t="shared" si="27"/>
        <v>566.48196195585388</v>
      </c>
    </row>
    <row r="2189" spans="1:16">
      <c r="A2189" s="707">
        <v>2024</v>
      </c>
      <c r="B2189" s="707">
        <v>10</v>
      </c>
      <c r="D2189" s="707" t="s">
        <v>16085</v>
      </c>
      <c r="E2189" s="707" t="s">
        <v>101</v>
      </c>
      <c r="F2189" s="707" t="str">
        <f>VLOOKUP(E2189,'HS Code'!$L$4:$O$65,2,0)</f>
        <v>Petroleum</v>
      </c>
      <c r="G2189" s="707" t="s">
        <v>16078</v>
      </c>
      <c r="H2189" s="707" t="s">
        <v>16076</v>
      </c>
      <c r="I2189" s="707" t="s">
        <v>10899</v>
      </c>
      <c r="J2189" s="708">
        <v>39.24</v>
      </c>
      <c r="K2189" s="708">
        <v>39.24</v>
      </c>
      <c r="L2189" s="708">
        <v>71990.87</v>
      </c>
      <c r="M2189" s="707" t="s">
        <v>16069</v>
      </c>
      <c r="N2189" s="707" t="s">
        <v>16070</v>
      </c>
      <c r="P2189" s="709">
        <f t="shared" si="27"/>
        <v>1834.629714576962</v>
      </c>
    </row>
    <row r="2190" spans="1:16">
      <c r="A2190" s="707">
        <v>2024</v>
      </c>
      <c r="B2190" s="707">
        <v>10</v>
      </c>
      <c r="D2190" s="707" t="s">
        <v>16169</v>
      </c>
      <c r="E2190" s="707" t="s">
        <v>99</v>
      </c>
      <c r="F2190" s="707" t="str">
        <f>VLOOKUP(E2190,'HS Code'!$L$4:$O$65,2,0)</f>
        <v>Petroleum</v>
      </c>
      <c r="G2190" s="707" t="s">
        <v>16075</v>
      </c>
      <c r="H2190" s="707" t="s">
        <v>16076</v>
      </c>
      <c r="I2190" s="707" t="s">
        <v>16077</v>
      </c>
      <c r="J2190" s="708">
        <v>50.5</v>
      </c>
      <c r="K2190" s="708">
        <v>49.5</v>
      </c>
      <c r="L2190" s="708">
        <v>206035.07</v>
      </c>
      <c r="M2190" s="707" t="s">
        <v>16069</v>
      </c>
      <c r="N2190" s="707" t="s">
        <v>16070</v>
      </c>
      <c r="P2190" s="709">
        <f t="shared" si="27"/>
        <v>4079.9023762376237</v>
      </c>
    </row>
    <row r="2191" spans="1:16">
      <c r="A2191" s="707">
        <v>2024</v>
      </c>
      <c r="B2191" s="707">
        <v>10</v>
      </c>
      <c r="D2191" s="707" t="s">
        <v>16169</v>
      </c>
      <c r="E2191" s="707" t="s">
        <v>101</v>
      </c>
      <c r="F2191" s="707" t="str">
        <f>VLOOKUP(E2191,'HS Code'!$L$4:$O$65,2,0)</f>
        <v>Petroleum</v>
      </c>
      <c r="G2191" s="707" t="s">
        <v>16078</v>
      </c>
      <c r="H2191" s="707" t="s">
        <v>16076</v>
      </c>
      <c r="I2191" s="707" t="s">
        <v>10899</v>
      </c>
      <c r="J2191" s="708">
        <v>384</v>
      </c>
      <c r="K2191" s="708">
        <v>384</v>
      </c>
      <c r="L2191" s="708">
        <v>118765</v>
      </c>
      <c r="M2191" s="707" t="s">
        <v>16069</v>
      </c>
      <c r="N2191" s="707" t="s">
        <v>16070</v>
      </c>
      <c r="P2191" s="709">
        <f t="shared" si="27"/>
        <v>309.28385416666669</v>
      </c>
    </row>
    <row r="2192" spans="1:16">
      <c r="A2192" s="707">
        <v>2024</v>
      </c>
      <c r="B2192" s="707">
        <v>10</v>
      </c>
      <c r="D2192" s="707" t="s">
        <v>16086</v>
      </c>
      <c r="E2192" s="707" t="s">
        <v>113</v>
      </c>
      <c r="F2192" s="707" t="str">
        <f>VLOOKUP(E2192,'HS Code'!$L$4:$O$65,2,0)</f>
        <v>Petroleum</v>
      </c>
      <c r="G2192" s="707" t="s">
        <v>16081</v>
      </c>
      <c r="H2192" s="707" t="s">
        <v>16076</v>
      </c>
      <c r="I2192" s="707" t="s">
        <v>16077</v>
      </c>
      <c r="J2192" s="708">
        <v>61.56</v>
      </c>
      <c r="K2192" s="708">
        <v>61.56</v>
      </c>
      <c r="L2192" s="708">
        <v>120978.18</v>
      </c>
      <c r="M2192" s="707" t="s">
        <v>16069</v>
      </c>
      <c r="N2192" s="707" t="s">
        <v>16070</v>
      </c>
      <c r="P2192" s="709">
        <f t="shared" si="27"/>
        <v>1965.207602339181</v>
      </c>
    </row>
    <row r="2193" spans="1:16">
      <c r="A2193" s="707">
        <v>2024</v>
      </c>
      <c r="B2193" s="707">
        <v>10</v>
      </c>
      <c r="D2193" s="707" t="s">
        <v>16066</v>
      </c>
      <c r="E2193" s="707" t="s">
        <v>42</v>
      </c>
      <c r="F2193" s="707" t="str">
        <f>VLOOKUP(E2193,'HS Code'!$L$4:$O$65,2,0)</f>
        <v>Oils</v>
      </c>
      <c r="G2193" s="707" t="s">
        <v>16088</v>
      </c>
      <c r="H2193" s="707" t="s">
        <v>16073</v>
      </c>
      <c r="I2193" s="707" t="s">
        <v>10899</v>
      </c>
      <c r="J2193" s="708">
        <v>24300</v>
      </c>
      <c r="K2193" s="708">
        <v>24300</v>
      </c>
      <c r="L2193" s="708">
        <v>4009714.85</v>
      </c>
      <c r="M2193" s="707" t="s">
        <v>16069</v>
      </c>
      <c r="N2193" s="707" t="s">
        <v>16070</v>
      </c>
      <c r="P2193" s="709">
        <f t="shared" si="27"/>
        <v>165.00884156378601</v>
      </c>
    </row>
    <row r="2194" spans="1:16">
      <c r="A2194" s="707">
        <v>2024</v>
      </c>
      <c r="B2194" s="707">
        <v>10</v>
      </c>
      <c r="D2194" s="707" t="s">
        <v>16066</v>
      </c>
      <c r="E2194" s="707" t="s">
        <v>76</v>
      </c>
      <c r="F2194" s="707" t="str">
        <f>VLOOKUP(E2194,'HS Code'!$L$4:$O$65,2,0)</f>
        <v>Petroleum</v>
      </c>
      <c r="G2194" s="707" t="s">
        <v>16099</v>
      </c>
      <c r="H2194" s="707" t="s">
        <v>16076</v>
      </c>
      <c r="I2194" s="707" t="s">
        <v>16077</v>
      </c>
      <c r="J2194" s="708">
        <v>23040</v>
      </c>
      <c r="K2194" s="708">
        <v>23040</v>
      </c>
      <c r="L2194" s="708">
        <v>6500356.3300000001</v>
      </c>
      <c r="M2194" s="707" t="s">
        <v>16069</v>
      </c>
      <c r="N2194" s="707" t="s">
        <v>16070</v>
      </c>
      <c r="P2194" s="709">
        <f t="shared" si="27"/>
        <v>282.13352126736112</v>
      </c>
    </row>
    <row r="2195" spans="1:16">
      <c r="A2195" s="707">
        <v>2024</v>
      </c>
      <c r="B2195" s="707">
        <v>10</v>
      </c>
      <c r="D2195" s="707" t="s">
        <v>16066</v>
      </c>
      <c r="E2195" s="707" t="s">
        <v>99</v>
      </c>
      <c r="F2195" s="707" t="str">
        <f>VLOOKUP(E2195,'HS Code'!$L$4:$O$65,2,0)</f>
        <v>Petroleum</v>
      </c>
      <c r="G2195" s="707" t="s">
        <v>16075</v>
      </c>
      <c r="H2195" s="707" t="s">
        <v>16076</v>
      </c>
      <c r="I2195" s="707" t="s">
        <v>16077</v>
      </c>
      <c r="J2195" s="708">
        <v>99884.92</v>
      </c>
      <c r="K2195" s="708">
        <v>97104.92</v>
      </c>
      <c r="L2195" s="708">
        <v>21943827.620000001</v>
      </c>
      <c r="M2195" s="707" t="s">
        <v>16069</v>
      </c>
      <c r="N2195" s="707" t="s">
        <v>16070</v>
      </c>
      <c r="P2195" s="709">
        <f t="shared" si="27"/>
        <v>219.69109671409859</v>
      </c>
    </row>
    <row r="2196" spans="1:16">
      <c r="A2196" s="707">
        <v>2024</v>
      </c>
      <c r="B2196" s="707">
        <v>10</v>
      </c>
      <c r="D2196" s="707" t="s">
        <v>16066</v>
      </c>
      <c r="E2196" s="707" t="s">
        <v>101</v>
      </c>
      <c r="F2196" s="707" t="str">
        <f>VLOOKUP(E2196,'HS Code'!$L$4:$O$65,2,0)</f>
        <v>Petroleum</v>
      </c>
      <c r="G2196" s="707" t="s">
        <v>16078</v>
      </c>
      <c r="H2196" s="707" t="s">
        <v>16076</v>
      </c>
      <c r="I2196" s="707" t="s">
        <v>10899</v>
      </c>
      <c r="J2196" s="708">
        <v>6573</v>
      </c>
      <c r="K2196" s="708">
        <v>6573</v>
      </c>
      <c r="L2196" s="708">
        <v>978320.73</v>
      </c>
      <c r="M2196" s="707" t="s">
        <v>16069</v>
      </c>
      <c r="N2196" s="707" t="s">
        <v>16070</v>
      </c>
      <c r="P2196" s="709">
        <f t="shared" si="27"/>
        <v>148.83930168872661</v>
      </c>
    </row>
    <row r="2197" spans="1:16">
      <c r="A2197" s="707">
        <v>2024</v>
      </c>
      <c r="B2197" s="707">
        <v>10</v>
      </c>
      <c r="D2197" s="707" t="s">
        <v>16066</v>
      </c>
      <c r="E2197" s="707" t="s">
        <v>105</v>
      </c>
      <c r="F2197" s="707" t="str">
        <f>VLOOKUP(E2197,'HS Code'!$L$4:$O$65,2,0)</f>
        <v>Petroleum</v>
      </c>
      <c r="G2197" s="707" t="s">
        <v>16092</v>
      </c>
      <c r="H2197" s="707" t="s">
        <v>16076</v>
      </c>
      <c r="I2197" s="707" t="s">
        <v>16077</v>
      </c>
      <c r="J2197" s="708">
        <v>9465</v>
      </c>
      <c r="K2197" s="708">
        <v>9465</v>
      </c>
      <c r="L2197" s="708">
        <v>2491684.17</v>
      </c>
      <c r="M2197" s="707" t="s">
        <v>16069</v>
      </c>
      <c r="N2197" s="707" t="s">
        <v>16070</v>
      </c>
      <c r="P2197" s="709">
        <f t="shared" si="27"/>
        <v>263.2524215530903</v>
      </c>
    </row>
    <row r="2198" spans="1:16">
      <c r="A2198" s="707">
        <v>2024</v>
      </c>
      <c r="B2198" s="707">
        <v>10</v>
      </c>
      <c r="D2198" s="707" t="s">
        <v>16066</v>
      </c>
      <c r="E2198" s="707" t="s">
        <v>109</v>
      </c>
      <c r="F2198" s="707" t="str">
        <f>VLOOKUP(E2198,'HS Code'!$L$4:$O$65,2,0)</f>
        <v>Petroleum</v>
      </c>
      <c r="G2198" s="707" t="s">
        <v>16079</v>
      </c>
      <c r="H2198" s="707" t="s">
        <v>16076</v>
      </c>
      <c r="I2198" s="707" t="s">
        <v>16077</v>
      </c>
      <c r="J2198" s="708">
        <v>723</v>
      </c>
      <c r="K2198" s="708">
        <v>723</v>
      </c>
      <c r="L2198" s="708">
        <v>490739.98</v>
      </c>
      <c r="M2198" s="707" t="s">
        <v>16069</v>
      </c>
      <c r="N2198" s="707" t="s">
        <v>16070</v>
      </c>
      <c r="P2198" s="709">
        <f t="shared" si="27"/>
        <v>678.75515905947441</v>
      </c>
    </row>
    <row r="2199" spans="1:16">
      <c r="A2199" s="707">
        <v>2024</v>
      </c>
      <c r="B2199" s="707">
        <v>10</v>
      </c>
      <c r="D2199" s="707" t="s">
        <v>16066</v>
      </c>
      <c r="E2199" s="707" t="s">
        <v>111</v>
      </c>
      <c r="F2199" s="707" t="str">
        <f>VLOOKUP(E2199,'HS Code'!$L$4:$O$65,2,0)</f>
        <v>Petroleum</v>
      </c>
      <c r="G2199" s="707" t="s">
        <v>16080</v>
      </c>
      <c r="H2199" s="707" t="s">
        <v>16076</v>
      </c>
      <c r="I2199" s="707" t="s">
        <v>16077</v>
      </c>
      <c r="J2199" s="708">
        <v>17480</v>
      </c>
      <c r="K2199" s="708">
        <v>17480</v>
      </c>
      <c r="L2199" s="708">
        <v>1722744.62</v>
      </c>
      <c r="M2199" s="707" t="s">
        <v>16069</v>
      </c>
      <c r="N2199" s="707" t="s">
        <v>16070</v>
      </c>
      <c r="P2199" s="709">
        <f t="shared" si="27"/>
        <v>98.55518421052632</v>
      </c>
    </row>
    <row r="2200" spans="1:16">
      <c r="A2200" s="707">
        <v>2024</v>
      </c>
      <c r="B2200" s="707">
        <v>10</v>
      </c>
      <c r="D2200" s="707" t="s">
        <v>16066</v>
      </c>
      <c r="E2200" s="707" t="s">
        <v>145</v>
      </c>
      <c r="F2200" s="707">
        <f>VLOOKUP(E2200,'HS Code'!$L$4:$O$65,2,0)</f>
        <v>0</v>
      </c>
      <c r="G2200" s="707" t="s">
        <v>16094</v>
      </c>
      <c r="H2200" s="707" t="s">
        <v>16073</v>
      </c>
      <c r="I2200" s="707" t="s">
        <v>10899</v>
      </c>
      <c r="J2200" s="708">
        <v>724170</v>
      </c>
      <c r="K2200" s="708">
        <v>724170</v>
      </c>
      <c r="L2200" s="708">
        <v>121186504.23999999</v>
      </c>
      <c r="M2200" s="707" t="s">
        <v>16069</v>
      </c>
      <c r="N2200" s="707" t="s">
        <v>16070</v>
      </c>
      <c r="P2200" s="709">
        <f t="shared" si="27"/>
        <v>167.34538055981329</v>
      </c>
    </row>
    <row r="2201" spans="1:16">
      <c r="A2201" s="707">
        <v>2024</v>
      </c>
      <c r="B2201" s="707">
        <v>10</v>
      </c>
      <c r="D2201" s="707" t="s">
        <v>16066</v>
      </c>
      <c r="E2201" s="707" t="s">
        <v>148</v>
      </c>
      <c r="F2201" s="707">
        <f>VLOOKUP(E2201,'HS Code'!$L$4:$O$65,2,0)</f>
        <v>0</v>
      </c>
      <c r="G2201" s="707" t="s">
        <v>16082</v>
      </c>
      <c r="H2201" s="707" t="s">
        <v>16073</v>
      </c>
      <c r="I2201" s="707" t="s">
        <v>10899</v>
      </c>
      <c r="J2201" s="708">
        <v>21783</v>
      </c>
      <c r="K2201" s="708">
        <v>21783</v>
      </c>
      <c r="L2201" s="708">
        <v>4137655.79</v>
      </c>
      <c r="M2201" s="707" t="s">
        <v>16069</v>
      </c>
      <c r="N2201" s="707" t="s">
        <v>16070</v>
      </c>
      <c r="P2201" s="709">
        <f t="shared" si="27"/>
        <v>189.94884956158472</v>
      </c>
    </row>
    <row r="2202" spans="1:16">
      <c r="A2202" s="707">
        <v>2024</v>
      </c>
      <c r="B2202" s="707">
        <v>10</v>
      </c>
      <c r="D2202" s="707" t="s">
        <v>16096</v>
      </c>
      <c r="E2202" s="707" t="s">
        <v>80</v>
      </c>
      <c r="F2202" s="707" t="str">
        <f>VLOOKUP(E2202,'HS Code'!$L$4:$O$65,2,0)</f>
        <v>Petroleum</v>
      </c>
      <c r="G2202" s="707" t="s">
        <v>16090</v>
      </c>
      <c r="H2202" s="707" t="s">
        <v>16076</v>
      </c>
      <c r="I2202" s="707" t="s">
        <v>16077</v>
      </c>
      <c r="J2202" s="708">
        <v>6.02</v>
      </c>
      <c r="K2202" s="708">
        <v>6.02</v>
      </c>
      <c r="L2202" s="708">
        <v>3873.71</v>
      </c>
      <c r="M2202" s="707" t="s">
        <v>16069</v>
      </c>
      <c r="N2202" s="707" t="s">
        <v>16070</v>
      </c>
      <c r="P2202" s="709">
        <f t="shared" si="27"/>
        <v>643.47342192691031</v>
      </c>
    </row>
    <row r="2203" spans="1:16">
      <c r="A2203" s="707">
        <v>2024</v>
      </c>
      <c r="B2203" s="707">
        <v>10</v>
      </c>
      <c r="D2203" s="707" t="s">
        <v>16096</v>
      </c>
      <c r="E2203" s="707" t="s">
        <v>99</v>
      </c>
      <c r="F2203" s="707" t="str">
        <f>VLOOKUP(E2203,'HS Code'!$L$4:$O$65,2,0)</f>
        <v>Petroleum</v>
      </c>
      <c r="G2203" s="707" t="s">
        <v>16075</v>
      </c>
      <c r="H2203" s="707" t="s">
        <v>16076</v>
      </c>
      <c r="I2203" s="707" t="s">
        <v>16077</v>
      </c>
      <c r="J2203" s="708">
        <v>22375.550999999999</v>
      </c>
      <c r="K2203" s="708">
        <v>21774.771000000001</v>
      </c>
      <c r="L2203" s="708">
        <v>11859067.6</v>
      </c>
      <c r="M2203" s="707" t="s">
        <v>16069</v>
      </c>
      <c r="N2203" s="707" t="s">
        <v>16070</v>
      </c>
      <c r="P2203" s="709">
        <f t="shared" si="27"/>
        <v>530.00114276515467</v>
      </c>
    </row>
    <row r="2204" spans="1:16">
      <c r="A2204" s="707">
        <v>2024</v>
      </c>
      <c r="B2204" s="707">
        <v>10</v>
      </c>
      <c r="D2204" s="707" t="s">
        <v>16096</v>
      </c>
      <c r="E2204" s="707" t="s">
        <v>101</v>
      </c>
      <c r="F2204" s="707" t="str">
        <f>VLOOKUP(E2204,'HS Code'!$L$4:$O$65,2,0)</f>
        <v>Petroleum</v>
      </c>
      <c r="G2204" s="707" t="s">
        <v>16078</v>
      </c>
      <c r="H2204" s="707" t="s">
        <v>16076</v>
      </c>
      <c r="I2204" s="707" t="s">
        <v>10899</v>
      </c>
      <c r="J2204" s="708">
        <v>1476.79</v>
      </c>
      <c r="K2204" s="708">
        <v>1476.79</v>
      </c>
      <c r="L2204" s="708">
        <v>1298185.25</v>
      </c>
      <c r="M2204" s="707" t="s">
        <v>16069</v>
      </c>
      <c r="N2204" s="707" t="s">
        <v>16070</v>
      </c>
      <c r="P2204" s="709">
        <f t="shared" si="27"/>
        <v>879.05880321508141</v>
      </c>
    </row>
    <row r="2205" spans="1:16">
      <c r="A2205" s="707">
        <v>2024</v>
      </c>
      <c r="B2205" s="707">
        <v>10</v>
      </c>
      <c r="D2205" s="707" t="s">
        <v>16096</v>
      </c>
      <c r="E2205" s="707" t="s">
        <v>109</v>
      </c>
      <c r="F2205" s="707" t="str">
        <f>VLOOKUP(E2205,'HS Code'!$L$4:$O$65,2,0)</f>
        <v>Petroleum</v>
      </c>
      <c r="G2205" s="707" t="s">
        <v>16079</v>
      </c>
      <c r="H2205" s="707" t="s">
        <v>16076</v>
      </c>
      <c r="I2205" s="707" t="s">
        <v>16077</v>
      </c>
      <c r="J2205" s="708">
        <v>5482.38</v>
      </c>
      <c r="K2205" s="708">
        <v>5482.38</v>
      </c>
      <c r="L2205" s="708">
        <v>2526802.38</v>
      </c>
      <c r="M2205" s="707" t="s">
        <v>16069</v>
      </c>
      <c r="N2205" s="707" t="s">
        <v>16070</v>
      </c>
      <c r="P2205" s="709">
        <f t="shared" si="27"/>
        <v>460.89515502391293</v>
      </c>
    </row>
    <row r="2206" spans="1:16">
      <c r="A2206" s="707">
        <v>2024</v>
      </c>
      <c r="B2206" s="707">
        <v>10</v>
      </c>
      <c r="D2206" s="707" t="s">
        <v>16096</v>
      </c>
      <c r="E2206" s="707" t="s">
        <v>145</v>
      </c>
      <c r="F2206" s="707">
        <f>VLOOKUP(E2206,'HS Code'!$L$4:$O$65,2,0)</f>
        <v>0</v>
      </c>
      <c r="G2206" s="707" t="s">
        <v>16094</v>
      </c>
      <c r="H2206" s="707" t="s">
        <v>16073</v>
      </c>
      <c r="I2206" s="707" t="s">
        <v>10899</v>
      </c>
      <c r="J2206" s="708">
        <v>238</v>
      </c>
      <c r="K2206" s="708">
        <v>238</v>
      </c>
      <c r="L2206" s="708">
        <v>212359.08</v>
      </c>
      <c r="M2206" s="707" t="s">
        <v>16069</v>
      </c>
      <c r="N2206" s="707" t="s">
        <v>16070</v>
      </c>
      <c r="P2206" s="709">
        <f t="shared" si="27"/>
        <v>892.26504201680666</v>
      </c>
    </row>
    <row r="2207" spans="1:16">
      <c r="A2207" s="707">
        <v>2024</v>
      </c>
      <c r="B2207" s="707">
        <v>10</v>
      </c>
      <c r="D2207" s="707" t="s">
        <v>16096</v>
      </c>
      <c r="E2207" s="707" t="s">
        <v>148</v>
      </c>
      <c r="F2207" s="707">
        <f>VLOOKUP(E2207,'HS Code'!$L$4:$O$65,2,0)</f>
        <v>0</v>
      </c>
      <c r="G2207" s="707" t="s">
        <v>16082</v>
      </c>
      <c r="H2207" s="707" t="s">
        <v>16073</v>
      </c>
      <c r="I2207" s="707" t="s">
        <v>10899</v>
      </c>
      <c r="J2207" s="708">
        <v>15000</v>
      </c>
      <c r="K2207" s="708">
        <v>15000</v>
      </c>
      <c r="L2207" s="708">
        <v>8907837.0600000005</v>
      </c>
      <c r="M2207" s="707" t="s">
        <v>16069</v>
      </c>
      <c r="N2207" s="707" t="s">
        <v>16070</v>
      </c>
      <c r="P2207" s="709">
        <f t="shared" si="27"/>
        <v>593.85580400000003</v>
      </c>
    </row>
    <row r="2208" spans="1:16">
      <c r="A2208" s="707">
        <v>2024</v>
      </c>
      <c r="B2208" s="707">
        <v>10</v>
      </c>
      <c r="D2208" s="707" t="s">
        <v>16182</v>
      </c>
      <c r="E2208" s="707" t="s">
        <v>99</v>
      </c>
      <c r="F2208" s="707" t="str">
        <f>VLOOKUP(E2208,'HS Code'!$L$4:$O$65,2,0)</f>
        <v>Petroleum</v>
      </c>
      <c r="G2208" s="707" t="s">
        <v>16075</v>
      </c>
      <c r="H2208" s="707" t="s">
        <v>16076</v>
      </c>
      <c r="I2208" s="707" t="s">
        <v>16077</v>
      </c>
      <c r="J2208" s="708">
        <v>940</v>
      </c>
      <c r="K2208" s="708">
        <v>864</v>
      </c>
      <c r="L2208" s="708">
        <v>733659.83</v>
      </c>
      <c r="M2208" s="707" t="s">
        <v>16069</v>
      </c>
      <c r="N2208" s="707" t="s">
        <v>16070</v>
      </c>
      <c r="P2208" s="709">
        <f t="shared" si="27"/>
        <v>780.48918085106379</v>
      </c>
    </row>
    <row r="2209" spans="1:16">
      <c r="A2209" s="707">
        <v>2024</v>
      </c>
      <c r="B2209" s="707">
        <v>10</v>
      </c>
      <c r="D2209" s="707" t="s">
        <v>16098</v>
      </c>
      <c r="E2209" s="707" t="s">
        <v>76</v>
      </c>
      <c r="F2209" s="707" t="str">
        <f>VLOOKUP(E2209,'HS Code'!$L$4:$O$65,2,0)</f>
        <v>Petroleum</v>
      </c>
      <c r="G2209" s="707" t="s">
        <v>16099</v>
      </c>
      <c r="H2209" s="707" t="s">
        <v>16076</v>
      </c>
      <c r="I2209" s="707" t="s">
        <v>16077</v>
      </c>
      <c r="J2209" s="708">
        <v>26400</v>
      </c>
      <c r="K2209" s="708">
        <v>26400</v>
      </c>
      <c r="L2209" s="708">
        <v>3010103.89</v>
      </c>
      <c r="M2209" s="707" t="s">
        <v>16069</v>
      </c>
      <c r="N2209" s="707" t="s">
        <v>16070</v>
      </c>
      <c r="P2209" s="709">
        <f t="shared" si="27"/>
        <v>114.01908674242425</v>
      </c>
    </row>
    <row r="2210" spans="1:16">
      <c r="A2210" s="707">
        <v>2024</v>
      </c>
      <c r="B2210" s="707">
        <v>10</v>
      </c>
      <c r="D2210" s="707" t="s">
        <v>16098</v>
      </c>
      <c r="E2210" s="707" t="s">
        <v>145</v>
      </c>
      <c r="F2210" s="707">
        <f>VLOOKUP(E2210,'HS Code'!$L$4:$O$65,2,0)</f>
        <v>0</v>
      </c>
      <c r="G2210" s="707" t="s">
        <v>16094</v>
      </c>
      <c r="H2210" s="707" t="s">
        <v>16073</v>
      </c>
      <c r="I2210" s="707" t="s">
        <v>10899</v>
      </c>
      <c r="J2210" s="708">
        <v>80000</v>
      </c>
      <c r="K2210" s="708">
        <v>80000</v>
      </c>
      <c r="L2210" s="708">
        <v>14815549.300000001</v>
      </c>
      <c r="M2210" s="707" t="s">
        <v>16069</v>
      </c>
      <c r="N2210" s="707" t="s">
        <v>16070</v>
      </c>
      <c r="P2210" s="709">
        <f t="shared" si="27"/>
        <v>185.19436625</v>
      </c>
    </row>
    <row r="2211" spans="1:16">
      <c r="A2211" s="707">
        <v>2024</v>
      </c>
      <c r="B2211" s="707">
        <v>10</v>
      </c>
      <c r="D2211" s="707" t="s">
        <v>16098</v>
      </c>
      <c r="E2211" s="707" t="s">
        <v>171</v>
      </c>
      <c r="F2211" s="707">
        <f>VLOOKUP(E2211,'HS Code'!$L$4:$O$65,2,0)</f>
        <v>0</v>
      </c>
      <c r="G2211" s="707" t="s">
        <v>16095</v>
      </c>
      <c r="H2211" s="707" t="s">
        <v>16073</v>
      </c>
      <c r="I2211" s="707" t="s">
        <v>10899</v>
      </c>
      <c r="J2211" s="708">
        <v>17740</v>
      </c>
      <c r="K2211" s="708">
        <v>17740</v>
      </c>
      <c r="L2211" s="708">
        <v>1461183.38</v>
      </c>
      <c r="M2211" s="707" t="s">
        <v>16069</v>
      </c>
      <c r="N2211" s="707" t="s">
        <v>16070</v>
      </c>
      <c r="P2211" s="709">
        <f t="shared" si="27"/>
        <v>82.366594137542265</v>
      </c>
    </row>
    <row r="2212" spans="1:16">
      <c r="A2212" s="707">
        <v>2024</v>
      </c>
      <c r="B2212" s="707">
        <v>10</v>
      </c>
      <c r="D2212" s="707" t="s">
        <v>16100</v>
      </c>
      <c r="E2212" s="707" t="s">
        <v>99</v>
      </c>
      <c r="F2212" s="707" t="str">
        <f>VLOOKUP(E2212,'HS Code'!$L$4:$O$65,2,0)</f>
        <v>Petroleum</v>
      </c>
      <c r="G2212" s="707" t="s">
        <v>16075</v>
      </c>
      <c r="H2212" s="707" t="s">
        <v>16076</v>
      </c>
      <c r="I2212" s="707" t="s">
        <v>16077</v>
      </c>
      <c r="J2212" s="708">
        <v>21.024999999999999</v>
      </c>
      <c r="K2212" s="708">
        <v>21.024999999999999</v>
      </c>
      <c r="L2212" s="708">
        <v>148443.10999999999</v>
      </c>
      <c r="M2212" s="707" t="s">
        <v>16069</v>
      </c>
      <c r="N2212" s="707" t="s">
        <v>16070</v>
      </c>
      <c r="P2212" s="709">
        <f t="shared" si="27"/>
        <v>7060.314387633769</v>
      </c>
    </row>
    <row r="2213" spans="1:16">
      <c r="A2213" s="707">
        <v>2024</v>
      </c>
      <c r="B2213" s="707">
        <v>10</v>
      </c>
      <c r="D2213" s="707" t="s">
        <v>16100</v>
      </c>
      <c r="E2213" s="707" t="s">
        <v>101</v>
      </c>
      <c r="F2213" s="707" t="str">
        <f>VLOOKUP(E2213,'HS Code'!$L$4:$O$65,2,0)</f>
        <v>Petroleum</v>
      </c>
      <c r="G2213" s="707" t="s">
        <v>16078</v>
      </c>
      <c r="H2213" s="707" t="s">
        <v>16076</v>
      </c>
      <c r="I2213" s="707" t="s">
        <v>10899</v>
      </c>
      <c r="J2213" s="708">
        <v>92.8</v>
      </c>
      <c r="K2213" s="708">
        <v>92.8</v>
      </c>
      <c r="L2213" s="708">
        <v>242528.58</v>
      </c>
      <c r="M2213" s="707" t="s">
        <v>16069</v>
      </c>
      <c r="N2213" s="707" t="s">
        <v>16070</v>
      </c>
      <c r="P2213" s="709">
        <f t="shared" si="27"/>
        <v>2613.4545258620687</v>
      </c>
    </row>
    <row r="2214" spans="1:16">
      <c r="A2214" s="707">
        <v>2024</v>
      </c>
      <c r="B2214" s="707">
        <v>10</v>
      </c>
      <c r="D2214" s="707" t="s">
        <v>16102</v>
      </c>
      <c r="E2214" s="707" t="s">
        <v>99</v>
      </c>
      <c r="F2214" s="707" t="str">
        <f>VLOOKUP(E2214,'HS Code'!$L$4:$O$65,2,0)</f>
        <v>Petroleum</v>
      </c>
      <c r="G2214" s="707" t="s">
        <v>16075</v>
      </c>
      <c r="H2214" s="707" t="s">
        <v>16076</v>
      </c>
      <c r="I2214" s="707" t="s">
        <v>16077</v>
      </c>
      <c r="J2214" s="708">
        <v>16839.8</v>
      </c>
      <c r="K2214" s="708">
        <v>16785.8</v>
      </c>
      <c r="L2214" s="708">
        <v>13847608.050000001</v>
      </c>
      <c r="M2214" s="707" t="s">
        <v>16069</v>
      </c>
      <c r="N2214" s="707" t="s">
        <v>16070</v>
      </c>
      <c r="P2214" s="709">
        <f t="shared" si="27"/>
        <v>822.31428223613113</v>
      </c>
    </row>
    <row r="2215" spans="1:16">
      <c r="A2215" s="707">
        <v>2024</v>
      </c>
      <c r="B2215" s="707">
        <v>10</v>
      </c>
      <c r="D2215" s="707" t="s">
        <v>16102</v>
      </c>
      <c r="E2215" s="707" t="s">
        <v>101</v>
      </c>
      <c r="F2215" s="707" t="str">
        <f>VLOOKUP(E2215,'HS Code'!$L$4:$O$65,2,0)</f>
        <v>Petroleum</v>
      </c>
      <c r="G2215" s="707" t="s">
        <v>16078</v>
      </c>
      <c r="H2215" s="707" t="s">
        <v>16076</v>
      </c>
      <c r="I2215" s="707" t="s">
        <v>10899</v>
      </c>
      <c r="J2215" s="708">
        <v>20</v>
      </c>
      <c r="K2215" s="708">
        <v>20</v>
      </c>
      <c r="L2215" s="708">
        <v>7722.31</v>
      </c>
      <c r="M2215" s="707" t="s">
        <v>16069</v>
      </c>
      <c r="N2215" s="707" t="s">
        <v>16070</v>
      </c>
      <c r="P2215" s="709">
        <f t="shared" si="27"/>
        <v>386.1155</v>
      </c>
    </row>
    <row r="2216" spans="1:16">
      <c r="A2216" s="707">
        <v>2024</v>
      </c>
      <c r="B2216" s="707">
        <v>10</v>
      </c>
      <c r="D2216" s="707" t="s">
        <v>16102</v>
      </c>
      <c r="E2216" s="707" t="s">
        <v>109</v>
      </c>
      <c r="F2216" s="707" t="str">
        <f>VLOOKUP(E2216,'HS Code'!$L$4:$O$65,2,0)</f>
        <v>Petroleum</v>
      </c>
      <c r="G2216" s="707" t="s">
        <v>16079</v>
      </c>
      <c r="H2216" s="707" t="s">
        <v>16076</v>
      </c>
      <c r="I2216" s="707" t="s">
        <v>16077</v>
      </c>
      <c r="J2216" s="708">
        <v>55560</v>
      </c>
      <c r="K2216" s="708">
        <v>55560</v>
      </c>
      <c r="L2216" s="708">
        <v>16886797.600000001</v>
      </c>
      <c r="M2216" s="707" t="s">
        <v>16069</v>
      </c>
      <c r="N2216" s="707" t="s">
        <v>16070</v>
      </c>
      <c r="P2216" s="709">
        <f t="shared" si="27"/>
        <v>303.93804175665952</v>
      </c>
    </row>
    <row r="2217" spans="1:16">
      <c r="A2217" s="707">
        <v>2024</v>
      </c>
      <c r="B2217" s="707">
        <v>10</v>
      </c>
      <c r="D2217" s="707" t="s">
        <v>16103</v>
      </c>
      <c r="E2217" s="707" t="s">
        <v>86</v>
      </c>
      <c r="F2217" s="707" t="str">
        <f>VLOOKUP(E2217,'HS Code'!$L$4:$O$65,2,0)</f>
        <v>Petroleum</v>
      </c>
      <c r="G2217" s="707" t="s">
        <v>16140</v>
      </c>
      <c r="H2217" s="707" t="s">
        <v>16076</v>
      </c>
      <c r="I2217" s="707" t="s">
        <v>16077</v>
      </c>
      <c r="J2217" s="708">
        <v>216</v>
      </c>
      <c r="K2217" s="708">
        <v>216</v>
      </c>
      <c r="L2217" s="708">
        <v>541316.43000000005</v>
      </c>
      <c r="M2217" s="707" t="s">
        <v>16069</v>
      </c>
      <c r="N2217" s="707" t="s">
        <v>16070</v>
      </c>
      <c r="P2217" s="709">
        <f t="shared" si="27"/>
        <v>2506.0945833333335</v>
      </c>
    </row>
    <row r="2218" spans="1:16">
      <c r="A2218" s="707">
        <v>2024</v>
      </c>
      <c r="B2218" s="707">
        <v>10</v>
      </c>
      <c r="D2218" s="707" t="s">
        <v>16103</v>
      </c>
      <c r="E2218" s="707" t="s">
        <v>99</v>
      </c>
      <c r="F2218" s="707" t="str">
        <f>VLOOKUP(E2218,'HS Code'!$L$4:$O$65,2,0)</f>
        <v>Petroleum</v>
      </c>
      <c r="G2218" s="707" t="s">
        <v>16075</v>
      </c>
      <c r="H2218" s="707" t="s">
        <v>16076</v>
      </c>
      <c r="I2218" s="707" t="s">
        <v>16077</v>
      </c>
      <c r="J2218" s="708">
        <v>251.68</v>
      </c>
      <c r="K2218" s="708">
        <v>266.08</v>
      </c>
      <c r="L2218" s="708">
        <v>458361.28</v>
      </c>
      <c r="M2218" s="707" t="s">
        <v>16069</v>
      </c>
      <c r="N2218" s="707" t="s">
        <v>16070</v>
      </c>
      <c r="P2218" s="709">
        <f t="shared" si="27"/>
        <v>1821.206611570248</v>
      </c>
    </row>
    <row r="2219" spans="1:16">
      <c r="A2219" s="707">
        <v>2024</v>
      </c>
      <c r="B2219" s="707">
        <v>10</v>
      </c>
      <c r="D2219" s="707" t="s">
        <v>16103</v>
      </c>
      <c r="E2219" s="707" t="s">
        <v>142</v>
      </c>
      <c r="F2219" s="707">
        <f>VLOOKUP(E2219,'HS Code'!$L$4:$O$65,2,0)</f>
        <v>0</v>
      </c>
      <c r="G2219" s="707" t="s">
        <v>16141</v>
      </c>
      <c r="H2219" s="707" t="s">
        <v>16073</v>
      </c>
      <c r="I2219" s="707" t="s">
        <v>10899</v>
      </c>
      <c r="J2219" s="708">
        <v>4</v>
      </c>
      <c r="K2219" s="708">
        <v>4</v>
      </c>
      <c r="L2219" s="708">
        <v>36571.269999999997</v>
      </c>
      <c r="M2219" s="707" t="s">
        <v>16069</v>
      </c>
      <c r="N2219" s="707" t="s">
        <v>16070</v>
      </c>
      <c r="P2219" s="709">
        <f t="shared" si="27"/>
        <v>9142.8174999999992</v>
      </c>
    </row>
    <row r="2220" spans="1:16">
      <c r="A2220" s="707">
        <v>2024</v>
      </c>
      <c r="B2220" s="707">
        <v>10</v>
      </c>
      <c r="D2220" s="707" t="s">
        <v>16103</v>
      </c>
      <c r="E2220" s="707" t="s">
        <v>145</v>
      </c>
      <c r="F2220" s="707">
        <f>VLOOKUP(E2220,'HS Code'!$L$4:$O$65,2,0)</f>
        <v>0</v>
      </c>
      <c r="G2220" s="707" t="s">
        <v>16094</v>
      </c>
      <c r="H2220" s="707" t="s">
        <v>16073</v>
      </c>
      <c r="I2220" s="707" t="s">
        <v>10899</v>
      </c>
      <c r="J2220" s="708">
        <v>50</v>
      </c>
      <c r="K2220" s="708">
        <v>50</v>
      </c>
      <c r="L2220" s="708">
        <v>25093.49</v>
      </c>
      <c r="M2220" s="707" t="s">
        <v>16069</v>
      </c>
      <c r="N2220" s="707" t="s">
        <v>16070</v>
      </c>
      <c r="P2220" s="709">
        <f t="shared" si="27"/>
        <v>501.86980000000005</v>
      </c>
    </row>
    <row r="2221" spans="1:16">
      <c r="A2221" s="707">
        <v>2024</v>
      </c>
      <c r="B2221" s="707">
        <v>10</v>
      </c>
      <c r="D2221" s="707" t="s">
        <v>16219</v>
      </c>
      <c r="E2221" s="707" t="s">
        <v>70</v>
      </c>
      <c r="F2221" s="707" t="str">
        <f>VLOOKUP(E2221,'HS Code'!$L$4:$O$65,2,0)</f>
        <v>Petroleum</v>
      </c>
      <c r="G2221" s="707" t="s">
        <v>16115</v>
      </c>
      <c r="H2221" s="707" t="s">
        <v>16116</v>
      </c>
      <c r="I2221" s="707" t="s">
        <v>16077</v>
      </c>
      <c r="J2221" s="708">
        <v>16940</v>
      </c>
      <c r="K2221" s="708">
        <v>16940</v>
      </c>
      <c r="L2221" s="708">
        <v>3950694.32</v>
      </c>
      <c r="M2221" s="707" t="s">
        <v>16069</v>
      </c>
      <c r="N2221" s="707" t="s">
        <v>16070</v>
      </c>
      <c r="P2221" s="709">
        <f t="shared" si="27"/>
        <v>233.2169020070838</v>
      </c>
    </row>
    <row r="2222" spans="1:16">
      <c r="A2222" s="707">
        <v>2024</v>
      </c>
      <c r="B2222" s="707">
        <v>10</v>
      </c>
      <c r="D2222" s="707" t="s">
        <v>16104</v>
      </c>
      <c r="E2222" s="707" t="s">
        <v>99</v>
      </c>
      <c r="F2222" s="707" t="str">
        <f>VLOOKUP(E2222,'HS Code'!$L$4:$O$65,2,0)</f>
        <v>Petroleum</v>
      </c>
      <c r="G2222" s="707" t="s">
        <v>16075</v>
      </c>
      <c r="H2222" s="707" t="s">
        <v>16076</v>
      </c>
      <c r="I2222" s="707" t="s">
        <v>16077</v>
      </c>
      <c r="J2222" s="708">
        <v>23969.13</v>
      </c>
      <c r="K2222" s="708">
        <v>30809.13</v>
      </c>
      <c r="L2222" s="708">
        <v>4941213.22</v>
      </c>
      <c r="M2222" s="707" t="s">
        <v>16069</v>
      </c>
      <c r="N2222" s="707" t="s">
        <v>16070</v>
      </c>
      <c r="P2222" s="709">
        <f t="shared" si="27"/>
        <v>206.14904337370606</v>
      </c>
    </row>
    <row r="2223" spans="1:16">
      <c r="A2223" s="707">
        <v>2024</v>
      </c>
      <c r="B2223" s="707">
        <v>10</v>
      </c>
      <c r="D2223" s="707" t="s">
        <v>16104</v>
      </c>
      <c r="E2223" s="707" t="s">
        <v>101</v>
      </c>
      <c r="F2223" s="707" t="str">
        <f>VLOOKUP(E2223,'HS Code'!$L$4:$O$65,2,0)</f>
        <v>Petroleum</v>
      </c>
      <c r="G2223" s="707" t="s">
        <v>16078</v>
      </c>
      <c r="H2223" s="707" t="s">
        <v>16076</v>
      </c>
      <c r="I2223" s="707" t="s">
        <v>10899</v>
      </c>
      <c r="J2223" s="708">
        <v>135049.85</v>
      </c>
      <c r="K2223" s="708">
        <v>135049.85</v>
      </c>
      <c r="L2223" s="708">
        <v>25482289.43</v>
      </c>
      <c r="M2223" s="707" t="s">
        <v>16069</v>
      </c>
      <c r="N2223" s="707" t="s">
        <v>16070</v>
      </c>
      <c r="P2223" s="709">
        <f t="shared" si="27"/>
        <v>188.68802468125656</v>
      </c>
    </row>
    <row r="2224" spans="1:16">
      <c r="A2224" s="707">
        <v>2024</v>
      </c>
      <c r="B2224" s="707">
        <v>10</v>
      </c>
      <c r="D2224" s="707" t="s">
        <v>16104</v>
      </c>
      <c r="E2224" s="707" t="s">
        <v>107</v>
      </c>
      <c r="F2224" s="707" t="str">
        <f>VLOOKUP(E2224,'HS Code'!$L$4:$O$65,2,0)</f>
        <v>Petroleum</v>
      </c>
      <c r="G2224" s="707" t="s">
        <v>16105</v>
      </c>
      <c r="H2224" s="707" t="s">
        <v>16076</v>
      </c>
      <c r="I2224" s="707" t="s">
        <v>16077</v>
      </c>
      <c r="J2224" s="708">
        <v>78690</v>
      </c>
      <c r="K2224" s="708">
        <v>78690</v>
      </c>
      <c r="L2224" s="708">
        <v>11207503.800000001</v>
      </c>
      <c r="M2224" s="707" t="s">
        <v>16069</v>
      </c>
      <c r="N2224" s="707" t="s">
        <v>16070</v>
      </c>
      <c r="P2224" s="709">
        <f t="shared" si="27"/>
        <v>142.4260236370568</v>
      </c>
    </row>
    <row r="2225" spans="1:16">
      <c r="A2225" s="707">
        <v>2024</v>
      </c>
      <c r="B2225" s="707">
        <v>10</v>
      </c>
      <c r="D2225" s="707" t="s">
        <v>16104</v>
      </c>
      <c r="E2225" s="707" t="s">
        <v>109</v>
      </c>
      <c r="F2225" s="707" t="str">
        <f>VLOOKUP(E2225,'HS Code'!$L$4:$O$65,2,0)</f>
        <v>Petroleum</v>
      </c>
      <c r="G2225" s="707" t="s">
        <v>16079</v>
      </c>
      <c r="H2225" s="707" t="s">
        <v>16076</v>
      </c>
      <c r="I2225" s="707" t="s">
        <v>16077</v>
      </c>
      <c r="J2225" s="708">
        <v>11845.8</v>
      </c>
      <c r="K2225" s="708">
        <v>11845.8</v>
      </c>
      <c r="L2225" s="708">
        <v>1399667.23</v>
      </c>
      <c r="M2225" s="707" t="s">
        <v>16069</v>
      </c>
      <c r="N2225" s="707" t="s">
        <v>16070</v>
      </c>
      <c r="P2225" s="709">
        <f t="shared" si="27"/>
        <v>118.15725658039136</v>
      </c>
    </row>
    <row r="2226" spans="1:16">
      <c r="A2226" s="707">
        <v>2024</v>
      </c>
      <c r="B2226" s="707">
        <v>10</v>
      </c>
      <c r="D2226" s="707" t="s">
        <v>16104</v>
      </c>
      <c r="E2226" s="707" t="s">
        <v>111</v>
      </c>
      <c r="F2226" s="707" t="str">
        <f>VLOOKUP(E2226,'HS Code'!$L$4:$O$65,2,0)</f>
        <v>Petroleum</v>
      </c>
      <c r="G2226" s="707" t="s">
        <v>16080</v>
      </c>
      <c r="H2226" s="707" t="s">
        <v>16076</v>
      </c>
      <c r="I2226" s="707" t="s">
        <v>16077</v>
      </c>
      <c r="J2226" s="708">
        <v>1342763</v>
      </c>
      <c r="K2226" s="708">
        <v>1286612</v>
      </c>
      <c r="L2226" s="708">
        <v>190110292.31</v>
      </c>
      <c r="M2226" s="707" t="s">
        <v>16069</v>
      </c>
      <c r="N2226" s="707" t="s">
        <v>16070</v>
      </c>
      <c r="P2226" s="709">
        <f t="shared" si="27"/>
        <v>141.58142003465989</v>
      </c>
    </row>
    <row r="2227" spans="1:16">
      <c r="A2227" s="707">
        <v>2024</v>
      </c>
      <c r="B2227" s="707">
        <v>10</v>
      </c>
      <c r="D2227" s="707" t="s">
        <v>16104</v>
      </c>
      <c r="E2227" s="707" t="s">
        <v>113</v>
      </c>
      <c r="F2227" s="707" t="str">
        <f>VLOOKUP(E2227,'HS Code'!$L$4:$O$65,2,0)</f>
        <v>Petroleum</v>
      </c>
      <c r="G2227" s="707" t="s">
        <v>16081</v>
      </c>
      <c r="H2227" s="707" t="s">
        <v>16076</v>
      </c>
      <c r="I2227" s="707" t="s">
        <v>16077</v>
      </c>
      <c r="J2227" s="708">
        <v>20000</v>
      </c>
      <c r="K2227" s="708">
        <v>20000</v>
      </c>
      <c r="L2227" s="708">
        <v>3307279.61</v>
      </c>
      <c r="M2227" s="707" t="s">
        <v>16069</v>
      </c>
      <c r="N2227" s="707" t="s">
        <v>16070</v>
      </c>
      <c r="P2227" s="709">
        <f t="shared" si="27"/>
        <v>165.3639805</v>
      </c>
    </row>
    <row r="2228" spans="1:16">
      <c r="A2228" s="707">
        <v>2024</v>
      </c>
      <c r="B2228" s="707">
        <v>10</v>
      </c>
      <c r="D2228" s="707" t="s">
        <v>16104</v>
      </c>
      <c r="E2228" s="707" t="s">
        <v>145</v>
      </c>
      <c r="F2228" s="707">
        <f>VLOOKUP(E2228,'HS Code'!$L$4:$O$65,2,0)</f>
        <v>0</v>
      </c>
      <c r="G2228" s="707" t="s">
        <v>16094</v>
      </c>
      <c r="H2228" s="707" t="s">
        <v>16073</v>
      </c>
      <c r="I2228" s="707" t="s">
        <v>10899</v>
      </c>
      <c r="J2228" s="708">
        <v>47706</v>
      </c>
      <c r="K2228" s="708">
        <v>47706</v>
      </c>
      <c r="L2228" s="708">
        <v>4938604.63</v>
      </c>
      <c r="M2228" s="707" t="s">
        <v>16069</v>
      </c>
      <c r="N2228" s="707" t="s">
        <v>16070</v>
      </c>
      <c r="P2228" s="709">
        <f t="shared" si="27"/>
        <v>103.52166666666666</v>
      </c>
    </row>
    <row r="2229" spans="1:16">
      <c r="A2229" s="707">
        <v>2024</v>
      </c>
      <c r="B2229" s="707">
        <v>10</v>
      </c>
      <c r="D2229" s="707" t="s">
        <v>16104</v>
      </c>
      <c r="E2229" s="707" t="s">
        <v>148</v>
      </c>
      <c r="F2229" s="707">
        <f>VLOOKUP(E2229,'HS Code'!$L$4:$O$65,2,0)</f>
        <v>0</v>
      </c>
      <c r="G2229" s="707" t="s">
        <v>16082</v>
      </c>
      <c r="H2229" s="707" t="s">
        <v>16073</v>
      </c>
      <c r="I2229" s="707" t="s">
        <v>10899</v>
      </c>
      <c r="J2229" s="708">
        <v>126746</v>
      </c>
      <c r="K2229" s="708">
        <v>126746</v>
      </c>
      <c r="L2229" s="708">
        <v>30351986.52</v>
      </c>
      <c r="M2229" s="707" t="s">
        <v>16069</v>
      </c>
      <c r="N2229" s="707" t="s">
        <v>16070</v>
      </c>
      <c r="P2229" s="709">
        <f t="shared" si="27"/>
        <v>239.47096176605177</v>
      </c>
    </row>
    <row r="2230" spans="1:16">
      <c r="A2230" s="707">
        <v>2024</v>
      </c>
      <c r="B2230" s="707">
        <v>10</v>
      </c>
      <c r="D2230" s="707" t="s">
        <v>16104</v>
      </c>
      <c r="E2230" s="707" t="s">
        <v>156</v>
      </c>
      <c r="F2230" s="707">
        <f>VLOOKUP(E2230,'HS Code'!$L$4:$O$65,2,0)</f>
        <v>0</v>
      </c>
      <c r="G2230" s="707" t="s">
        <v>16072</v>
      </c>
      <c r="H2230" s="707" t="s">
        <v>16073</v>
      </c>
      <c r="I2230" s="707" t="s">
        <v>10899</v>
      </c>
      <c r="J2230" s="708">
        <v>3015</v>
      </c>
      <c r="K2230" s="708">
        <v>3015</v>
      </c>
      <c r="L2230" s="708">
        <v>388747.58</v>
      </c>
      <c r="M2230" s="707" t="s">
        <v>16069</v>
      </c>
      <c r="N2230" s="707" t="s">
        <v>16070</v>
      </c>
      <c r="P2230" s="709">
        <f t="shared" si="27"/>
        <v>128.93783747927031</v>
      </c>
    </row>
    <row r="2231" spans="1:16">
      <c r="A2231" s="707">
        <v>2024</v>
      </c>
      <c r="B2231" s="707">
        <v>10</v>
      </c>
      <c r="D2231" s="707" t="s">
        <v>16106</v>
      </c>
      <c r="E2231" s="707" t="s">
        <v>142</v>
      </c>
      <c r="F2231" s="707">
        <f>VLOOKUP(E2231,'HS Code'!$L$4:$O$65,2,0)</f>
        <v>0</v>
      </c>
      <c r="G2231" s="707" t="s">
        <v>16141</v>
      </c>
      <c r="H2231" s="707" t="s">
        <v>16073</v>
      </c>
      <c r="I2231" s="707" t="s">
        <v>10899</v>
      </c>
      <c r="J2231" s="708">
        <v>14800</v>
      </c>
      <c r="K2231" s="708">
        <v>14800</v>
      </c>
      <c r="L2231" s="708">
        <v>2588472.87</v>
      </c>
      <c r="M2231" s="707" t="s">
        <v>16069</v>
      </c>
      <c r="N2231" s="707" t="s">
        <v>16070</v>
      </c>
      <c r="P2231" s="709">
        <f t="shared" si="27"/>
        <v>174.89681554054056</v>
      </c>
    </row>
    <row r="2232" spans="1:16">
      <c r="A2232" s="707">
        <v>2024</v>
      </c>
      <c r="B2232" s="707">
        <v>10</v>
      </c>
      <c r="D2232" s="707" t="s">
        <v>16106</v>
      </c>
      <c r="E2232" s="707" t="s">
        <v>148</v>
      </c>
      <c r="F2232" s="707">
        <f>VLOOKUP(E2232,'HS Code'!$L$4:$O$65,2,0)</f>
        <v>0</v>
      </c>
      <c r="G2232" s="707" t="s">
        <v>16082</v>
      </c>
      <c r="H2232" s="707" t="s">
        <v>16073</v>
      </c>
      <c r="I2232" s="707" t="s">
        <v>10899</v>
      </c>
      <c r="J2232" s="708">
        <v>19008</v>
      </c>
      <c r="K2232" s="708">
        <v>19008</v>
      </c>
      <c r="L2232" s="708">
        <v>4309087.97</v>
      </c>
      <c r="M2232" s="707" t="s">
        <v>16069</v>
      </c>
      <c r="N2232" s="707" t="s">
        <v>16070</v>
      </c>
      <c r="P2232" s="709">
        <f t="shared" si="27"/>
        <v>226.69865162037036</v>
      </c>
    </row>
    <row r="2233" spans="1:16">
      <c r="A2233" s="707">
        <v>2024</v>
      </c>
      <c r="B2233" s="707">
        <v>10</v>
      </c>
      <c r="D2233" s="707" t="s">
        <v>16106</v>
      </c>
      <c r="E2233" s="707" t="s">
        <v>159</v>
      </c>
      <c r="F2233" s="707">
        <f>VLOOKUP(E2233,'HS Code'!$L$4:$O$65,2,0)</f>
        <v>0</v>
      </c>
      <c r="G2233" s="707" t="s">
        <v>16083</v>
      </c>
      <c r="H2233" s="707" t="s">
        <v>16073</v>
      </c>
      <c r="I2233" s="707" t="s">
        <v>10899</v>
      </c>
      <c r="J2233" s="708">
        <v>2236176</v>
      </c>
      <c r="K2233" s="708">
        <v>2236176</v>
      </c>
      <c r="L2233" s="708">
        <v>131384218.48999999</v>
      </c>
      <c r="M2233" s="707" t="s">
        <v>16069</v>
      </c>
      <c r="N2233" s="707" t="s">
        <v>16070</v>
      </c>
      <c r="P2233" s="709">
        <f t="shared" si="27"/>
        <v>58.753970389629437</v>
      </c>
    </row>
    <row r="2234" spans="1:16">
      <c r="A2234" s="707">
        <v>2024</v>
      </c>
      <c r="B2234" s="707">
        <v>10</v>
      </c>
      <c r="D2234" s="707" t="s">
        <v>16106</v>
      </c>
      <c r="E2234" s="707" t="s">
        <v>165</v>
      </c>
      <c r="F2234" s="707">
        <f>VLOOKUP(E2234,'HS Code'!$L$4:$O$65,2,0)</f>
        <v>0</v>
      </c>
      <c r="G2234" s="707" t="s">
        <v>16166</v>
      </c>
      <c r="H2234" s="707" t="s">
        <v>16068</v>
      </c>
      <c r="I2234" s="707" t="s">
        <v>10899</v>
      </c>
      <c r="J2234" s="708">
        <v>226750</v>
      </c>
      <c r="K2234" s="708">
        <v>226750</v>
      </c>
      <c r="L2234" s="708">
        <v>12905847.699999999</v>
      </c>
      <c r="M2234" s="707" t="s">
        <v>16069</v>
      </c>
      <c r="N2234" s="707" t="s">
        <v>16070</v>
      </c>
      <c r="P2234" s="709">
        <f t="shared" si="27"/>
        <v>56.916638147739796</v>
      </c>
    </row>
    <row r="2235" spans="1:16">
      <c r="A2235" s="707">
        <v>2024</v>
      </c>
      <c r="B2235" s="707">
        <v>10</v>
      </c>
      <c r="D2235" s="707" t="s">
        <v>16106</v>
      </c>
      <c r="E2235" s="707" t="s">
        <v>171</v>
      </c>
      <c r="F2235" s="707">
        <f>VLOOKUP(E2235,'HS Code'!$L$4:$O$65,2,0)</f>
        <v>0</v>
      </c>
      <c r="G2235" s="707" t="s">
        <v>16095</v>
      </c>
      <c r="H2235" s="707" t="s">
        <v>16073</v>
      </c>
      <c r="I2235" s="707" t="s">
        <v>10899</v>
      </c>
      <c r="J2235" s="708">
        <v>1580643</v>
      </c>
      <c r="K2235" s="708">
        <v>1580643</v>
      </c>
      <c r="L2235" s="708">
        <v>89999611.599999994</v>
      </c>
      <c r="M2235" s="707" t="s">
        <v>16069</v>
      </c>
      <c r="N2235" s="707" t="s">
        <v>16070</v>
      </c>
      <c r="P2235" s="709">
        <f t="shared" si="27"/>
        <v>56.938607642585957</v>
      </c>
    </row>
    <row r="2236" spans="1:16">
      <c r="A2236" s="707">
        <v>2024</v>
      </c>
      <c r="B2236" s="707">
        <v>10</v>
      </c>
      <c r="D2236" s="707" t="s">
        <v>16107</v>
      </c>
      <c r="E2236" s="707" t="s">
        <v>99</v>
      </c>
      <c r="F2236" s="707" t="str">
        <f>VLOOKUP(E2236,'HS Code'!$L$4:$O$65,2,0)</f>
        <v>Petroleum</v>
      </c>
      <c r="G2236" s="707" t="s">
        <v>16075</v>
      </c>
      <c r="H2236" s="707" t="s">
        <v>16076</v>
      </c>
      <c r="I2236" s="707" t="s">
        <v>16077</v>
      </c>
      <c r="J2236" s="708">
        <v>3543.1</v>
      </c>
      <c r="K2236" s="708">
        <v>3480.1</v>
      </c>
      <c r="L2236" s="708">
        <v>2466672.7400000002</v>
      </c>
      <c r="M2236" s="707" t="s">
        <v>16069</v>
      </c>
      <c r="N2236" s="707" t="s">
        <v>16070</v>
      </c>
      <c r="P2236" s="709">
        <f t="shared" ref="P2236:P2299" si="28">L2236/J2236</f>
        <v>696.19055064773795</v>
      </c>
    </row>
    <row r="2237" spans="1:16">
      <c r="A2237" s="707">
        <v>2024</v>
      </c>
      <c r="B2237" s="707">
        <v>10</v>
      </c>
      <c r="D2237" s="707" t="s">
        <v>16107</v>
      </c>
      <c r="E2237" s="707" t="s">
        <v>101</v>
      </c>
      <c r="F2237" s="707" t="str">
        <f>VLOOKUP(E2237,'HS Code'!$L$4:$O$65,2,0)</f>
        <v>Petroleum</v>
      </c>
      <c r="G2237" s="707" t="s">
        <v>16078</v>
      </c>
      <c r="H2237" s="707" t="s">
        <v>16076</v>
      </c>
      <c r="I2237" s="707" t="s">
        <v>10899</v>
      </c>
      <c r="J2237" s="708">
        <v>3.48</v>
      </c>
      <c r="K2237" s="708">
        <v>3.48</v>
      </c>
      <c r="L2237" s="708">
        <v>25663.1</v>
      </c>
      <c r="M2237" s="707" t="s">
        <v>16069</v>
      </c>
      <c r="N2237" s="707" t="s">
        <v>16070</v>
      </c>
      <c r="P2237" s="709">
        <f t="shared" si="28"/>
        <v>7374.4540229885051</v>
      </c>
    </row>
    <row r="2238" spans="1:16">
      <c r="A2238" s="707">
        <v>2024</v>
      </c>
      <c r="B2238" s="707">
        <v>10</v>
      </c>
      <c r="D2238" s="707" t="s">
        <v>16107</v>
      </c>
      <c r="E2238" s="707" t="s">
        <v>113</v>
      </c>
      <c r="F2238" s="707" t="str">
        <f>VLOOKUP(E2238,'HS Code'!$L$4:$O$65,2,0)</f>
        <v>Petroleum</v>
      </c>
      <c r="G2238" s="707" t="s">
        <v>16081</v>
      </c>
      <c r="H2238" s="707" t="s">
        <v>16076</v>
      </c>
      <c r="I2238" s="707" t="s">
        <v>16077</v>
      </c>
      <c r="J2238" s="708">
        <v>17.16</v>
      </c>
      <c r="K2238" s="708">
        <v>17.16</v>
      </c>
      <c r="L2238" s="708">
        <v>49933.67</v>
      </c>
      <c r="M2238" s="707" t="s">
        <v>16069</v>
      </c>
      <c r="N2238" s="707" t="s">
        <v>16070</v>
      </c>
      <c r="P2238" s="709">
        <f t="shared" si="28"/>
        <v>2909.8875291375289</v>
      </c>
    </row>
    <row r="2239" spans="1:16">
      <c r="A2239" s="707">
        <v>2024</v>
      </c>
      <c r="B2239" s="707">
        <v>10</v>
      </c>
      <c r="D2239" s="707" t="s">
        <v>16108</v>
      </c>
      <c r="E2239" s="707" t="s">
        <v>42</v>
      </c>
      <c r="F2239" s="707" t="str">
        <f>VLOOKUP(E2239,'HS Code'!$L$4:$O$65,2,0)</f>
        <v>Oils</v>
      </c>
      <c r="G2239" s="707" t="s">
        <v>16088</v>
      </c>
      <c r="H2239" s="707" t="s">
        <v>16073</v>
      </c>
      <c r="I2239" s="707" t="s">
        <v>10899</v>
      </c>
      <c r="J2239" s="708">
        <v>49404</v>
      </c>
      <c r="K2239" s="708">
        <v>49404</v>
      </c>
      <c r="L2239" s="708">
        <v>8464621.5600000005</v>
      </c>
      <c r="M2239" s="707" t="s">
        <v>16069</v>
      </c>
      <c r="N2239" s="707" t="s">
        <v>16070</v>
      </c>
      <c r="P2239" s="709">
        <f t="shared" si="28"/>
        <v>171.3347413164926</v>
      </c>
    </row>
    <row r="2240" spans="1:16">
      <c r="A2240" s="707">
        <v>2024</v>
      </c>
      <c r="B2240" s="707">
        <v>10</v>
      </c>
      <c r="D2240" s="707" t="s">
        <v>16108</v>
      </c>
      <c r="E2240" s="707" t="s">
        <v>48</v>
      </c>
      <c r="F2240" s="707" t="str">
        <f>VLOOKUP(E2240,'HS Code'!$L$4:$O$65,2,0)</f>
        <v>Oils</v>
      </c>
      <c r="G2240" s="707" t="s">
        <v>16089</v>
      </c>
      <c r="H2240" s="707" t="s">
        <v>16073</v>
      </c>
      <c r="I2240" s="707" t="s">
        <v>10899</v>
      </c>
      <c r="J2240" s="708">
        <v>48960</v>
      </c>
      <c r="K2240" s="708">
        <v>48960</v>
      </c>
      <c r="L2240" s="708">
        <v>8202383.3399999999</v>
      </c>
      <c r="M2240" s="707" t="s">
        <v>16069</v>
      </c>
      <c r="N2240" s="707" t="s">
        <v>16070</v>
      </c>
      <c r="P2240" s="709">
        <f t="shared" si="28"/>
        <v>167.5323394607843</v>
      </c>
    </row>
    <row r="2241" spans="1:16">
      <c r="A2241" s="707">
        <v>2024</v>
      </c>
      <c r="B2241" s="707">
        <v>10</v>
      </c>
      <c r="D2241" s="707" t="s">
        <v>16108</v>
      </c>
      <c r="E2241" s="707" t="s">
        <v>54</v>
      </c>
      <c r="F2241" s="707" t="str">
        <f>VLOOKUP(E2241,'HS Code'!$L$4:$O$65,2,0)</f>
        <v>Oils</v>
      </c>
      <c r="G2241" s="707" t="s">
        <v>16109</v>
      </c>
      <c r="H2241" s="707" t="s">
        <v>16073</v>
      </c>
      <c r="I2241" s="707" t="s">
        <v>10899</v>
      </c>
      <c r="J2241" s="708">
        <v>1492</v>
      </c>
      <c r="K2241" s="708">
        <v>1492</v>
      </c>
      <c r="L2241" s="708">
        <v>502082.7</v>
      </c>
      <c r="M2241" s="707" t="s">
        <v>16069</v>
      </c>
      <c r="N2241" s="707" t="s">
        <v>16070</v>
      </c>
      <c r="P2241" s="709">
        <f t="shared" si="28"/>
        <v>336.51655495978554</v>
      </c>
    </row>
    <row r="2242" spans="1:16">
      <c r="A2242" s="707">
        <v>2024</v>
      </c>
      <c r="B2242" s="707">
        <v>10</v>
      </c>
      <c r="D2242" s="707" t="s">
        <v>16108</v>
      </c>
      <c r="E2242" s="707" t="s">
        <v>145</v>
      </c>
      <c r="F2242" s="707">
        <f>VLOOKUP(E2242,'HS Code'!$L$4:$O$65,2,0)</f>
        <v>0</v>
      </c>
      <c r="G2242" s="707" t="s">
        <v>16094</v>
      </c>
      <c r="H2242" s="707" t="s">
        <v>16073</v>
      </c>
      <c r="I2242" s="707" t="s">
        <v>10899</v>
      </c>
      <c r="J2242" s="708">
        <v>38000</v>
      </c>
      <c r="K2242" s="708">
        <v>38000</v>
      </c>
      <c r="L2242" s="708">
        <v>10426858.859999999</v>
      </c>
      <c r="M2242" s="707" t="s">
        <v>16069</v>
      </c>
      <c r="N2242" s="707" t="s">
        <v>16070</v>
      </c>
      <c r="P2242" s="709">
        <f t="shared" si="28"/>
        <v>274.39102263157895</v>
      </c>
    </row>
    <row r="2243" spans="1:16">
      <c r="A2243" s="707">
        <v>2024</v>
      </c>
      <c r="B2243" s="707">
        <v>10</v>
      </c>
      <c r="D2243" s="707" t="s">
        <v>16108</v>
      </c>
      <c r="E2243" s="707" t="s">
        <v>148</v>
      </c>
      <c r="F2243" s="707">
        <f>VLOOKUP(E2243,'HS Code'!$L$4:$O$65,2,0)</f>
        <v>0</v>
      </c>
      <c r="G2243" s="707" t="s">
        <v>16082</v>
      </c>
      <c r="H2243" s="707" t="s">
        <v>16073</v>
      </c>
      <c r="I2243" s="707" t="s">
        <v>10899</v>
      </c>
      <c r="J2243" s="708">
        <v>57000</v>
      </c>
      <c r="K2243" s="708">
        <v>57000</v>
      </c>
      <c r="L2243" s="708">
        <v>15753337.51</v>
      </c>
      <c r="M2243" s="707" t="s">
        <v>16069</v>
      </c>
      <c r="N2243" s="707" t="s">
        <v>16070</v>
      </c>
      <c r="P2243" s="709">
        <f t="shared" si="28"/>
        <v>276.37434228070174</v>
      </c>
    </row>
    <row r="2244" spans="1:16">
      <c r="A2244" s="707">
        <v>2024</v>
      </c>
      <c r="B2244" s="707">
        <v>10</v>
      </c>
      <c r="D2244" s="707" t="s">
        <v>16110</v>
      </c>
      <c r="E2244" s="707" t="s">
        <v>76</v>
      </c>
      <c r="F2244" s="707" t="str">
        <f>VLOOKUP(E2244,'HS Code'!$L$4:$O$65,2,0)</f>
        <v>Petroleum</v>
      </c>
      <c r="G2244" s="707" t="s">
        <v>16099</v>
      </c>
      <c r="H2244" s="707" t="s">
        <v>16076</v>
      </c>
      <c r="I2244" s="707" t="s">
        <v>16077</v>
      </c>
      <c r="J2244" s="708">
        <v>64000</v>
      </c>
      <c r="K2244" s="708">
        <v>49920</v>
      </c>
      <c r="L2244" s="708">
        <v>6801677.0099999998</v>
      </c>
      <c r="M2244" s="707" t="s">
        <v>16069</v>
      </c>
      <c r="N2244" s="707" t="s">
        <v>16070</v>
      </c>
      <c r="P2244" s="709">
        <f t="shared" si="28"/>
        <v>106.27620328124999</v>
      </c>
    </row>
    <row r="2245" spans="1:16">
      <c r="A2245" s="707">
        <v>2024</v>
      </c>
      <c r="B2245" s="707">
        <v>10</v>
      </c>
      <c r="D2245" s="707" t="s">
        <v>16112</v>
      </c>
      <c r="E2245" s="707" t="s">
        <v>70</v>
      </c>
      <c r="F2245" s="707" t="str">
        <f>VLOOKUP(E2245,'HS Code'!$L$4:$O$65,2,0)</f>
        <v>Petroleum</v>
      </c>
      <c r="G2245" s="707" t="s">
        <v>16115</v>
      </c>
      <c r="H2245" s="707" t="s">
        <v>16116</v>
      </c>
      <c r="I2245" s="707" t="s">
        <v>16077</v>
      </c>
      <c r="J2245" s="708">
        <v>22880</v>
      </c>
      <c r="K2245" s="708">
        <v>22880</v>
      </c>
      <c r="L2245" s="708">
        <v>3634583.54</v>
      </c>
      <c r="M2245" s="707" t="s">
        <v>16069</v>
      </c>
      <c r="N2245" s="707" t="s">
        <v>16070</v>
      </c>
      <c r="P2245" s="709">
        <f t="shared" si="28"/>
        <v>158.8541756993007</v>
      </c>
    </row>
    <row r="2246" spans="1:16">
      <c r="A2246" s="707">
        <v>2024</v>
      </c>
      <c r="B2246" s="707">
        <v>10</v>
      </c>
      <c r="D2246" s="707" t="s">
        <v>16112</v>
      </c>
      <c r="E2246" s="707" t="s">
        <v>76</v>
      </c>
      <c r="F2246" s="707" t="str">
        <f>VLOOKUP(E2246,'HS Code'!$L$4:$O$65,2,0)</f>
        <v>Petroleum</v>
      </c>
      <c r="G2246" s="707" t="s">
        <v>16099</v>
      </c>
      <c r="H2246" s="707" t="s">
        <v>16076</v>
      </c>
      <c r="I2246" s="707" t="s">
        <v>16077</v>
      </c>
      <c r="J2246" s="708">
        <v>47200</v>
      </c>
      <c r="K2246" s="708">
        <v>47200</v>
      </c>
      <c r="L2246" s="708">
        <v>7786794.6900000004</v>
      </c>
      <c r="M2246" s="707" t="s">
        <v>16069</v>
      </c>
      <c r="N2246" s="707" t="s">
        <v>16070</v>
      </c>
      <c r="P2246" s="709">
        <f t="shared" si="28"/>
        <v>164.97446377118644</v>
      </c>
    </row>
    <row r="2247" spans="1:16">
      <c r="A2247" s="707">
        <v>2024</v>
      </c>
      <c r="B2247" s="707">
        <v>10</v>
      </c>
      <c r="D2247" s="707" t="s">
        <v>16112</v>
      </c>
      <c r="E2247" s="707" t="s">
        <v>99</v>
      </c>
      <c r="F2247" s="707" t="str">
        <f>VLOOKUP(E2247,'HS Code'!$L$4:$O$65,2,0)</f>
        <v>Petroleum</v>
      </c>
      <c r="G2247" s="707" t="s">
        <v>16075</v>
      </c>
      <c r="H2247" s="707" t="s">
        <v>16076</v>
      </c>
      <c r="I2247" s="707" t="s">
        <v>16077</v>
      </c>
      <c r="J2247" s="708">
        <v>20</v>
      </c>
      <c r="K2247" s="708">
        <v>20</v>
      </c>
      <c r="L2247" s="708">
        <v>39490.92</v>
      </c>
      <c r="M2247" s="707" t="s">
        <v>16069</v>
      </c>
      <c r="N2247" s="707" t="s">
        <v>16070</v>
      </c>
      <c r="P2247" s="709">
        <f t="shared" si="28"/>
        <v>1974.5459999999998</v>
      </c>
    </row>
    <row r="2248" spans="1:16">
      <c r="A2248" s="707">
        <v>2024</v>
      </c>
      <c r="B2248" s="707">
        <v>10</v>
      </c>
      <c r="D2248" s="707" t="s">
        <v>16112</v>
      </c>
      <c r="E2248" s="707" t="s">
        <v>107</v>
      </c>
      <c r="F2248" s="707" t="str">
        <f>VLOOKUP(E2248,'HS Code'!$L$4:$O$65,2,0)</f>
        <v>Petroleum</v>
      </c>
      <c r="G2248" s="707" t="s">
        <v>16105</v>
      </c>
      <c r="H2248" s="707" t="s">
        <v>16076</v>
      </c>
      <c r="I2248" s="707" t="s">
        <v>16077</v>
      </c>
      <c r="J2248" s="708">
        <v>129</v>
      </c>
      <c r="K2248" s="708">
        <v>129</v>
      </c>
      <c r="L2248" s="708">
        <v>47208.61</v>
      </c>
      <c r="M2248" s="707" t="s">
        <v>16069</v>
      </c>
      <c r="N2248" s="707" t="s">
        <v>16070</v>
      </c>
      <c r="P2248" s="709">
        <f t="shared" si="28"/>
        <v>365.95821705426357</v>
      </c>
    </row>
    <row r="2249" spans="1:16">
      <c r="A2249" s="707">
        <v>2024</v>
      </c>
      <c r="B2249" s="707">
        <v>10</v>
      </c>
      <c r="D2249" s="707" t="s">
        <v>16112</v>
      </c>
      <c r="E2249" s="707" t="s">
        <v>142</v>
      </c>
      <c r="F2249" s="707">
        <f>VLOOKUP(E2249,'HS Code'!$L$4:$O$65,2,0)</f>
        <v>0</v>
      </c>
      <c r="G2249" s="707" t="s">
        <v>16141</v>
      </c>
      <c r="H2249" s="707" t="s">
        <v>16073</v>
      </c>
      <c r="I2249" s="707" t="s">
        <v>10899</v>
      </c>
      <c r="J2249" s="708">
        <v>28080</v>
      </c>
      <c r="K2249" s="708">
        <v>28080</v>
      </c>
      <c r="L2249" s="708">
        <v>9901408.2699999996</v>
      </c>
      <c r="M2249" s="707" t="s">
        <v>16069</v>
      </c>
      <c r="N2249" s="707" t="s">
        <v>16070</v>
      </c>
      <c r="P2249" s="709">
        <f t="shared" si="28"/>
        <v>352.61425462962961</v>
      </c>
    </row>
    <row r="2250" spans="1:16">
      <c r="A2250" s="707">
        <v>2024</v>
      </c>
      <c r="B2250" s="707">
        <v>10</v>
      </c>
      <c r="D2250" s="707" t="s">
        <v>16114</v>
      </c>
      <c r="E2250" s="707" t="s">
        <v>70</v>
      </c>
      <c r="F2250" s="707" t="str">
        <f>VLOOKUP(E2250,'HS Code'!$L$4:$O$65,2,0)</f>
        <v>Petroleum</v>
      </c>
      <c r="G2250" s="707" t="s">
        <v>16115</v>
      </c>
      <c r="H2250" s="707" t="s">
        <v>16116</v>
      </c>
      <c r="I2250" s="707" t="s">
        <v>16077</v>
      </c>
      <c r="J2250" s="708">
        <v>50843</v>
      </c>
      <c r="K2250" s="708">
        <v>42504.68</v>
      </c>
      <c r="L2250" s="708">
        <v>10647554.619999999</v>
      </c>
      <c r="M2250" s="707" t="s">
        <v>16069</v>
      </c>
      <c r="N2250" s="707" t="s">
        <v>16070</v>
      </c>
      <c r="P2250" s="709">
        <f t="shared" si="28"/>
        <v>209.42026670338097</v>
      </c>
    </row>
    <row r="2251" spans="1:16">
      <c r="A2251" s="707">
        <v>2024</v>
      </c>
      <c r="B2251" s="707">
        <v>10</v>
      </c>
      <c r="D2251" s="707" t="s">
        <v>16117</v>
      </c>
      <c r="E2251" s="707" t="s">
        <v>42</v>
      </c>
      <c r="F2251" s="707" t="str">
        <f>VLOOKUP(E2251,'HS Code'!$L$4:$O$65,2,0)</f>
        <v>Oils</v>
      </c>
      <c r="G2251" s="707" t="s">
        <v>16088</v>
      </c>
      <c r="H2251" s="707" t="s">
        <v>16073</v>
      </c>
      <c r="I2251" s="707" t="s">
        <v>10899</v>
      </c>
      <c r="J2251" s="708">
        <v>1750</v>
      </c>
      <c r="K2251" s="708">
        <v>1750</v>
      </c>
      <c r="L2251" s="708">
        <v>490168.63</v>
      </c>
      <c r="M2251" s="707" t="s">
        <v>16069</v>
      </c>
      <c r="N2251" s="707" t="s">
        <v>16070</v>
      </c>
      <c r="P2251" s="709">
        <f t="shared" si="28"/>
        <v>280.09636</v>
      </c>
    </row>
    <row r="2252" spans="1:16">
      <c r="A2252" s="707">
        <v>2024</v>
      </c>
      <c r="B2252" s="707">
        <v>10</v>
      </c>
      <c r="D2252" s="707" t="s">
        <v>16117</v>
      </c>
      <c r="E2252" s="707" t="s">
        <v>68</v>
      </c>
      <c r="F2252" s="707" t="str">
        <f>VLOOKUP(E2252,'HS Code'!$L$4:$O$65,2,0)</f>
        <v>Petroleum</v>
      </c>
      <c r="G2252" s="707" t="s">
        <v>16130</v>
      </c>
      <c r="H2252" s="707" t="s">
        <v>16116</v>
      </c>
      <c r="I2252" s="707" t="s">
        <v>16077</v>
      </c>
      <c r="J2252" s="708">
        <v>6750</v>
      </c>
      <c r="K2252" s="708">
        <v>6750</v>
      </c>
      <c r="L2252" s="708">
        <v>1520479.35</v>
      </c>
      <c r="M2252" s="707" t="s">
        <v>16069</v>
      </c>
      <c r="N2252" s="707" t="s">
        <v>16070</v>
      </c>
      <c r="P2252" s="709">
        <f t="shared" si="28"/>
        <v>225.25620000000001</v>
      </c>
    </row>
    <row r="2253" spans="1:16">
      <c r="A2253" s="707">
        <v>2024</v>
      </c>
      <c r="B2253" s="707">
        <v>10</v>
      </c>
      <c r="D2253" s="707" t="s">
        <v>16117</v>
      </c>
      <c r="E2253" s="707" t="s">
        <v>78</v>
      </c>
      <c r="F2253" s="707" t="str">
        <f>VLOOKUP(E2253,'HS Code'!$L$4:$O$65,2,0)</f>
        <v>Petroleum</v>
      </c>
      <c r="G2253" s="707" t="s">
        <v>16128</v>
      </c>
      <c r="H2253" s="707" t="s">
        <v>16076</v>
      </c>
      <c r="I2253" s="707" t="s">
        <v>16077</v>
      </c>
      <c r="J2253" s="708">
        <v>195</v>
      </c>
      <c r="K2253" s="708">
        <v>195</v>
      </c>
      <c r="L2253" s="708">
        <v>42431.39</v>
      </c>
      <c r="M2253" s="707" t="s">
        <v>16069</v>
      </c>
      <c r="N2253" s="707" t="s">
        <v>16070</v>
      </c>
      <c r="P2253" s="709">
        <f t="shared" si="28"/>
        <v>217.59687179487179</v>
      </c>
    </row>
    <row r="2254" spans="1:16">
      <c r="A2254" s="707">
        <v>2024</v>
      </c>
      <c r="B2254" s="707">
        <v>10</v>
      </c>
      <c r="D2254" s="707" t="s">
        <v>16118</v>
      </c>
      <c r="E2254" s="707" t="s">
        <v>99</v>
      </c>
      <c r="F2254" s="707" t="str">
        <f>VLOOKUP(E2254,'HS Code'!$L$4:$O$65,2,0)</f>
        <v>Petroleum</v>
      </c>
      <c r="G2254" s="707" t="s">
        <v>16075</v>
      </c>
      <c r="H2254" s="707" t="s">
        <v>16076</v>
      </c>
      <c r="I2254" s="707" t="s">
        <v>16077</v>
      </c>
      <c r="J2254" s="708">
        <v>617.976</v>
      </c>
      <c r="K2254" s="708">
        <v>617.976</v>
      </c>
      <c r="L2254" s="708">
        <v>602873.03</v>
      </c>
      <c r="M2254" s="707" t="s">
        <v>16069</v>
      </c>
      <c r="N2254" s="707" t="s">
        <v>16070</v>
      </c>
      <c r="P2254" s="709">
        <f t="shared" si="28"/>
        <v>975.56058811345429</v>
      </c>
    </row>
    <row r="2255" spans="1:16">
      <c r="A2255" s="707">
        <v>2024</v>
      </c>
      <c r="B2255" s="707">
        <v>10</v>
      </c>
      <c r="D2255" s="707" t="s">
        <v>16136</v>
      </c>
      <c r="E2255" s="707" t="s">
        <v>99</v>
      </c>
      <c r="F2255" s="707" t="str">
        <f>VLOOKUP(E2255,'HS Code'!$L$4:$O$65,2,0)</f>
        <v>Petroleum</v>
      </c>
      <c r="G2255" s="707" t="s">
        <v>16075</v>
      </c>
      <c r="H2255" s="707" t="s">
        <v>16076</v>
      </c>
      <c r="I2255" s="707" t="s">
        <v>16077</v>
      </c>
      <c r="J2255" s="708">
        <v>11768.5</v>
      </c>
      <c r="K2255" s="708">
        <v>11768.5</v>
      </c>
      <c r="L2255" s="708">
        <v>1987459.94</v>
      </c>
      <c r="M2255" s="707" t="s">
        <v>16069</v>
      </c>
      <c r="N2255" s="707" t="s">
        <v>16070</v>
      </c>
      <c r="P2255" s="709">
        <f t="shared" si="28"/>
        <v>168.87963121893188</v>
      </c>
    </row>
    <row r="2256" spans="1:16">
      <c r="A2256" s="707">
        <v>2024</v>
      </c>
      <c r="B2256" s="707">
        <v>10</v>
      </c>
      <c r="D2256" s="707" t="s">
        <v>16136</v>
      </c>
      <c r="E2256" s="707" t="s">
        <v>109</v>
      </c>
      <c r="F2256" s="707" t="str">
        <f>VLOOKUP(E2256,'HS Code'!$L$4:$O$65,2,0)</f>
        <v>Petroleum</v>
      </c>
      <c r="G2256" s="707" t="s">
        <v>16079</v>
      </c>
      <c r="H2256" s="707" t="s">
        <v>16076</v>
      </c>
      <c r="I2256" s="707" t="s">
        <v>16077</v>
      </c>
      <c r="J2256" s="708">
        <v>4529</v>
      </c>
      <c r="K2256" s="708">
        <v>4529</v>
      </c>
      <c r="L2256" s="708">
        <v>829310.92</v>
      </c>
      <c r="M2256" s="707" t="s">
        <v>16069</v>
      </c>
      <c r="N2256" s="707" t="s">
        <v>16070</v>
      </c>
      <c r="P2256" s="709">
        <f t="shared" si="28"/>
        <v>183.11126517995143</v>
      </c>
    </row>
    <row r="2257" spans="1:16">
      <c r="A2257" s="707">
        <v>2024</v>
      </c>
      <c r="B2257" s="707">
        <v>10</v>
      </c>
      <c r="D2257" s="707" t="s">
        <v>16119</v>
      </c>
      <c r="E2257" s="707" t="s">
        <v>54</v>
      </c>
      <c r="F2257" s="707" t="str">
        <f>VLOOKUP(E2257,'HS Code'!$L$4:$O$65,2,0)</f>
        <v>Oils</v>
      </c>
      <c r="G2257" s="707" t="s">
        <v>16109</v>
      </c>
      <c r="H2257" s="707" t="s">
        <v>16073</v>
      </c>
      <c r="I2257" s="707" t="s">
        <v>10899</v>
      </c>
      <c r="J2257" s="708">
        <v>627</v>
      </c>
      <c r="K2257" s="708">
        <v>627</v>
      </c>
      <c r="L2257" s="708">
        <v>343306.7</v>
      </c>
      <c r="M2257" s="707" t="s">
        <v>16069</v>
      </c>
      <c r="N2257" s="707" t="s">
        <v>16070</v>
      </c>
      <c r="P2257" s="709">
        <f t="shared" si="28"/>
        <v>547.53859649122808</v>
      </c>
    </row>
    <row r="2258" spans="1:16">
      <c r="A2258" s="707">
        <v>2024</v>
      </c>
      <c r="B2258" s="707">
        <v>10</v>
      </c>
      <c r="D2258" s="707" t="s">
        <v>16119</v>
      </c>
      <c r="E2258" s="707" t="s">
        <v>99</v>
      </c>
      <c r="F2258" s="707" t="str">
        <f>VLOOKUP(E2258,'HS Code'!$L$4:$O$65,2,0)</f>
        <v>Petroleum</v>
      </c>
      <c r="G2258" s="707" t="s">
        <v>16075</v>
      </c>
      <c r="H2258" s="707" t="s">
        <v>16076</v>
      </c>
      <c r="I2258" s="707" t="s">
        <v>16077</v>
      </c>
      <c r="J2258" s="708">
        <v>9130.83</v>
      </c>
      <c r="K2258" s="708">
        <v>7094.06</v>
      </c>
      <c r="L2258" s="708">
        <v>4816435.3899999997</v>
      </c>
      <c r="M2258" s="707" t="s">
        <v>16069</v>
      </c>
      <c r="N2258" s="707" t="s">
        <v>16070</v>
      </c>
      <c r="P2258" s="709">
        <f t="shared" si="28"/>
        <v>527.4915193908987</v>
      </c>
    </row>
    <row r="2259" spans="1:16">
      <c r="A2259" s="707">
        <v>2024</v>
      </c>
      <c r="B2259" s="707">
        <v>10</v>
      </c>
      <c r="D2259" s="707" t="s">
        <v>16119</v>
      </c>
      <c r="E2259" s="707" t="s">
        <v>145</v>
      </c>
      <c r="F2259" s="707">
        <f>VLOOKUP(E2259,'HS Code'!$L$4:$O$65,2,0)</f>
        <v>0</v>
      </c>
      <c r="G2259" s="707" t="s">
        <v>16094</v>
      </c>
      <c r="H2259" s="707" t="s">
        <v>16073</v>
      </c>
      <c r="I2259" s="707" t="s">
        <v>10899</v>
      </c>
      <c r="J2259" s="708">
        <v>108000</v>
      </c>
      <c r="K2259" s="708">
        <v>108000</v>
      </c>
      <c r="L2259" s="708">
        <v>18217136.559999999</v>
      </c>
      <c r="M2259" s="707" t="s">
        <v>16069</v>
      </c>
      <c r="N2259" s="707" t="s">
        <v>16070</v>
      </c>
      <c r="P2259" s="709">
        <f t="shared" si="28"/>
        <v>168.67719037037037</v>
      </c>
    </row>
    <row r="2260" spans="1:16">
      <c r="A2260" s="707">
        <v>2024</v>
      </c>
      <c r="B2260" s="707">
        <v>10</v>
      </c>
      <c r="D2260" s="707" t="s">
        <v>16119</v>
      </c>
      <c r="E2260" s="707" t="s">
        <v>148</v>
      </c>
      <c r="F2260" s="707">
        <f>VLOOKUP(E2260,'HS Code'!$L$4:$O$65,2,0)</f>
        <v>0</v>
      </c>
      <c r="G2260" s="707" t="s">
        <v>16082</v>
      </c>
      <c r="H2260" s="707" t="s">
        <v>16073</v>
      </c>
      <c r="I2260" s="707" t="s">
        <v>10899</v>
      </c>
      <c r="J2260" s="708">
        <v>72480</v>
      </c>
      <c r="K2260" s="708">
        <v>72480</v>
      </c>
      <c r="L2260" s="708">
        <v>20956587.309999999</v>
      </c>
      <c r="M2260" s="707" t="s">
        <v>16069</v>
      </c>
      <c r="N2260" s="707" t="s">
        <v>16070</v>
      </c>
      <c r="P2260" s="709">
        <f t="shared" si="28"/>
        <v>289.13613838300216</v>
      </c>
    </row>
    <row r="2261" spans="1:16">
      <c r="A2261" s="707">
        <v>2024</v>
      </c>
      <c r="B2261" s="707">
        <v>10</v>
      </c>
      <c r="D2261" s="707" t="s">
        <v>16120</v>
      </c>
      <c r="E2261" s="707" t="s">
        <v>99</v>
      </c>
      <c r="F2261" s="707" t="str">
        <f>VLOOKUP(E2261,'HS Code'!$L$4:$O$65,2,0)</f>
        <v>Petroleum</v>
      </c>
      <c r="G2261" s="707" t="s">
        <v>16075</v>
      </c>
      <c r="H2261" s="707" t="s">
        <v>16076</v>
      </c>
      <c r="I2261" s="707" t="s">
        <v>16077</v>
      </c>
      <c r="J2261" s="708">
        <v>556</v>
      </c>
      <c r="K2261" s="708">
        <v>556</v>
      </c>
      <c r="L2261" s="708">
        <v>478795.14</v>
      </c>
      <c r="M2261" s="707" t="s">
        <v>16069</v>
      </c>
      <c r="N2261" s="707" t="s">
        <v>16070</v>
      </c>
      <c r="P2261" s="709">
        <f t="shared" si="28"/>
        <v>861.14233812949647</v>
      </c>
    </row>
    <row r="2262" spans="1:16">
      <c r="A2262" s="707">
        <v>2024</v>
      </c>
      <c r="B2262" s="707">
        <v>10</v>
      </c>
      <c r="D2262" s="707" t="s">
        <v>16120</v>
      </c>
      <c r="E2262" s="707" t="s">
        <v>101</v>
      </c>
      <c r="F2262" s="707" t="str">
        <f>VLOOKUP(E2262,'HS Code'!$L$4:$O$65,2,0)</f>
        <v>Petroleum</v>
      </c>
      <c r="G2262" s="707" t="s">
        <v>16078</v>
      </c>
      <c r="H2262" s="707" t="s">
        <v>16076</v>
      </c>
      <c r="I2262" s="707" t="s">
        <v>10899</v>
      </c>
      <c r="J2262" s="708">
        <v>9032.44</v>
      </c>
      <c r="K2262" s="708">
        <v>9032.44</v>
      </c>
      <c r="L2262" s="708">
        <v>5287743.76</v>
      </c>
      <c r="M2262" s="707" t="s">
        <v>16069</v>
      </c>
      <c r="N2262" s="707" t="s">
        <v>16070</v>
      </c>
      <c r="P2262" s="709">
        <f t="shared" si="28"/>
        <v>585.41698145794487</v>
      </c>
    </row>
    <row r="2263" spans="1:16">
      <c r="A2263" s="707">
        <v>2024</v>
      </c>
      <c r="B2263" s="707">
        <v>10</v>
      </c>
      <c r="D2263" s="707" t="s">
        <v>16186</v>
      </c>
      <c r="E2263" s="707" t="s">
        <v>42</v>
      </c>
      <c r="F2263" s="707" t="str">
        <f>VLOOKUP(E2263,'HS Code'!$L$4:$O$65,2,0)</f>
        <v>Oils</v>
      </c>
      <c r="G2263" s="707" t="s">
        <v>16088</v>
      </c>
      <c r="H2263" s="707" t="s">
        <v>16073</v>
      </c>
      <c r="I2263" s="707" t="s">
        <v>10899</v>
      </c>
      <c r="J2263" s="708">
        <v>67930</v>
      </c>
      <c r="K2263" s="708">
        <v>67930</v>
      </c>
      <c r="L2263" s="708">
        <v>11419241.880000001</v>
      </c>
      <c r="M2263" s="707" t="s">
        <v>16069</v>
      </c>
      <c r="N2263" s="707" t="s">
        <v>16070</v>
      </c>
      <c r="P2263" s="709">
        <f t="shared" si="28"/>
        <v>168.10307493007508</v>
      </c>
    </row>
    <row r="2264" spans="1:16">
      <c r="A2264" s="707">
        <v>2024</v>
      </c>
      <c r="B2264" s="707">
        <v>10</v>
      </c>
      <c r="D2264" s="707" t="s">
        <v>16121</v>
      </c>
      <c r="E2264" s="707" t="s">
        <v>22</v>
      </c>
      <c r="F2264" s="707" t="str">
        <f>VLOOKUP(E2264,'HS Code'!$L$4:$O$65,2,0)</f>
        <v>Coal and Coke</v>
      </c>
      <c r="G2264" s="707" t="s">
        <v>16125</v>
      </c>
      <c r="H2264" s="707" t="s">
        <v>16126</v>
      </c>
      <c r="I2264" s="707" t="s">
        <v>10899</v>
      </c>
      <c r="J2264" s="708">
        <v>1318000</v>
      </c>
      <c r="K2264" s="708">
        <v>1318000</v>
      </c>
      <c r="L2264" s="708">
        <v>7970664.0199999996</v>
      </c>
      <c r="M2264" s="707" t="s">
        <v>16069</v>
      </c>
      <c r="N2264" s="707" t="s">
        <v>16070</v>
      </c>
      <c r="P2264" s="709">
        <f t="shared" si="28"/>
        <v>6.0475447799696509</v>
      </c>
    </row>
    <row r="2265" spans="1:16">
      <c r="A2265" s="707">
        <v>2024</v>
      </c>
      <c r="B2265" s="707">
        <v>10</v>
      </c>
      <c r="D2265" s="707" t="s">
        <v>16122</v>
      </c>
      <c r="E2265" s="707" t="s">
        <v>72</v>
      </c>
      <c r="F2265" s="707" t="str">
        <f>VLOOKUP(E2265,'HS Code'!$L$4:$O$65,2,0)</f>
        <v xml:space="preserve">White spirit and special boiling point industrial spirits </v>
      </c>
      <c r="G2265" s="707" t="s">
        <v>16123</v>
      </c>
      <c r="H2265" s="707" t="s">
        <v>16116</v>
      </c>
      <c r="I2265" s="707" t="s">
        <v>16077</v>
      </c>
      <c r="J2265" s="708">
        <v>155.54</v>
      </c>
      <c r="K2265" s="708">
        <v>155.54</v>
      </c>
      <c r="L2265" s="708">
        <v>373317.75</v>
      </c>
      <c r="M2265" s="707" t="s">
        <v>16069</v>
      </c>
      <c r="N2265" s="707" t="s">
        <v>16070</v>
      </c>
      <c r="P2265" s="709">
        <f t="shared" si="28"/>
        <v>2400.1398354121129</v>
      </c>
    </row>
    <row r="2266" spans="1:16">
      <c r="A2266" s="707">
        <v>2024</v>
      </c>
      <c r="B2266" s="707">
        <v>10</v>
      </c>
      <c r="D2266" s="707" t="s">
        <v>16122</v>
      </c>
      <c r="E2266" s="707" t="s">
        <v>86</v>
      </c>
      <c r="F2266" s="707" t="str">
        <f>VLOOKUP(E2266,'HS Code'!$L$4:$O$65,2,0)</f>
        <v>Petroleum</v>
      </c>
      <c r="G2266" s="707" t="s">
        <v>16140</v>
      </c>
      <c r="H2266" s="707" t="s">
        <v>16076</v>
      </c>
      <c r="I2266" s="707" t="s">
        <v>16077</v>
      </c>
      <c r="J2266" s="708">
        <v>10</v>
      </c>
      <c r="K2266" s="708">
        <v>10</v>
      </c>
      <c r="L2266" s="708">
        <v>5080.18</v>
      </c>
      <c r="M2266" s="707" t="s">
        <v>16069</v>
      </c>
      <c r="N2266" s="707" t="s">
        <v>16070</v>
      </c>
      <c r="P2266" s="709">
        <f t="shared" si="28"/>
        <v>508.01800000000003</v>
      </c>
    </row>
    <row r="2267" spans="1:16">
      <c r="A2267" s="707">
        <v>2024</v>
      </c>
      <c r="B2267" s="707">
        <v>10</v>
      </c>
      <c r="D2267" s="707" t="s">
        <v>16122</v>
      </c>
      <c r="E2267" s="707" t="s">
        <v>99</v>
      </c>
      <c r="F2267" s="707" t="str">
        <f>VLOOKUP(E2267,'HS Code'!$L$4:$O$65,2,0)</f>
        <v>Petroleum</v>
      </c>
      <c r="G2267" s="707" t="s">
        <v>16075</v>
      </c>
      <c r="H2267" s="707" t="s">
        <v>16076</v>
      </c>
      <c r="I2267" s="707" t="s">
        <v>16077</v>
      </c>
      <c r="J2267" s="708">
        <v>915</v>
      </c>
      <c r="K2267" s="708">
        <v>915</v>
      </c>
      <c r="L2267" s="708">
        <v>671472.09</v>
      </c>
      <c r="M2267" s="707" t="s">
        <v>16069</v>
      </c>
      <c r="N2267" s="707" t="s">
        <v>16070</v>
      </c>
      <c r="P2267" s="709">
        <f t="shared" si="28"/>
        <v>733.84927868852458</v>
      </c>
    </row>
    <row r="2268" spans="1:16">
      <c r="A2268" s="707">
        <v>2024</v>
      </c>
      <c r="B2268" s="707">
        <v>10</v>
      </c>
      <c r="D2268" s="707" t="s">
        <v>16122</v>
      </c>
      <c r="E2268" s="707" t="s">
        <v>101</v>
      </c>
      <c r="F2268" s="707" t="str">
        <f>VLOOKUP(E2268,'HS Code'!$L$4:$O$65,2,0)</f>
        <v>Petroleum</v>
      </c>
      <c r="G2268" s="707" t="s">
        <v>16078</v>
      </c>
      <c r="H2268" s="707" t="s">
        <v>16076</v>
      </c>
      <c r="I2268" s="707" t="s">
        <v>10899</v>
      </c>
      <c r="J2268" s="708">
        <v>2657.49</v>
      </c>
      <c r="K2268" s="708">
        <v>2657.49</v>
      </c>
      <c r="L2268" s="708">
        <v>3465561.97</v>
      </c>
      <c r="M2268" s="707" t="s">
        <v>16069</v>
      </c>
      <c r="N2268" s="707" t="s">
        <v>16070</v>
      </c>
      <c r="P2268" s="709">
        <f t="shared" si="28"/>
        <v>1304.0733812733069</v>
      </c>
    </row>
    <row r="2269" spans="1:16">
      <c r="A2269" s="707">
        <v>2024</v>
      </c>
      <c r="B2269" s="707">
        <v>10</v>
      </c>
      <c r="D2269" s="707" t="s">
        <v>16122</v>
      </c>
      <c r="E2269" s="707" t="s">
        <v>109</v>
      </c>
      <c r="F2269" s="707" t="str">
        <f>VLOOKUP(E2269,'HS Code'!$L$4:$O$65,2,0)</f>
        <v>Petroleum</v>
      </c>
      <c r="G2269" s="707" t="s">
        <v>16079</v>
      </c>
      <c r="H2269" s="707" t="s">
        <v>16076</v>
      </c>
      <c r="I2269" s="707" t="s">
        <v>16077</v>
      </c>
      <c r="J2269" s="708">
        <v>20466.080000000002</v>
      </c>
      <c r="K2269" s="708">
        <v>20466.080000000002</v>
      </c>
      <c r="L2269" s="708">
        <v>1883308.18</v>
      </c>
      <c r="M2269" s="707" t="s">
        <v>16069</v>
      </c>
      <c r="N2269" s="707" t="s">
        <v>16070</v>
      </c>
      <c r="P2269" s="709">
        <f t="shared" si="28"/>
        <v>92.020952717862912</v>
      </c>
    </row>
    <row r="2270" spans="1:16">
      <c r="A2270" s="707">
        <v>2024</v>
      </c>
      <c r="B2270" s="707">
        <v>10</v>
      </c>
      <c r="D2270" s="707" t="s">
        <v>16122</v>
      </c>
      <c r="E2270" s="707" t="s">
        <v>113</v>
      </c>
      <c r="F2270" s="707" t="str">
        <f>VLOOKUP(E2270,'HS Code'!$L$4:$O$65,2,0)</f>
        <v>Petroleum</v>
      </c>
      <c r="G2270" s="707" t="s">
        <v>16081</v>
      </c>
      <c r="H2270" s="707" t="s">
        <v>16076</v>
      </c>
      <c r="I2270" s="707" t="s">
        <v>16077</v>
      </c>
      <c r="J2270" s="708">
        <v>337</v>
      </c>
      <c r="K2270" s="708">
        <v>337</v>
      </c>
      <c r="L2270" s="708">
        <v>298367.96999999997</v>
      </c>
      <c r="M2270" s="707" t="s">
        <v>16069</v>
      </c>
      <c r="N2270" s="707" t="s">
        <v>16070</v>
      </c>
      <c r="P2270" s="709">
        <f t="shared" si="28"/>
        <v>885.36489614243317</v>
      </c>
    </row>
    <row r="2271" spans="1:16">
      <c r="A2271" s="707">
        <v>2024</v>
      </c>
      <c r="B2271" s="707">
        <v>10</v>
      </c>
      <c r="D2271" s="707" t="s">
        <v>16122</v>
      </c>
      <c r="E2271" s="707" t="s">
        <v>130</v>
      </c>
      <c r="F2271" s="707">
        <f>VLOOKUP(E2271,'HS Code'!$L$4:$O$65,2,0)</f>
        <v>0</v>
      </c>
      <c r="G2271" s="707" t="s">
        <v>16093</v>
      </c>
      <c r="H2271" s="707" t="s">
        <v>16076</v>
      </c>
      <c r="I2271" s="707" t="s">
        <v>10899</v>
      </c>
      <c r="J2271" s="708">
        <v>2816000</v>
      </c>
      <c r="K2271" s="708">
        <v>2816000</v>
      </c>
      <c r="L2271" s="708">
        <v>256392801.30000001</v>
      </c>
      <c r="M2271" s="707" t="s">
        <v>16069</v>
      </c>
      <c r="N2271" s="707" t="s">
        <v>16070</v>
      </c>
      <c r="P2271" s="709">
        <f t="shared" si="28"/>
        <v>91.048580007102274</v>
      </c>
    </row>
    <row r="2272" spans="1:16">
      <c r="A2272" s="707">
        <v>2024</v>
      </c>
      <c r="B2272" s="707">
        <v>10</v>
      </c>
      <c r="D2272" s="707" t="s">
        <v>16124</v>
      </c>
      <c r="E2272" s="707" t="s">
        <v>22</v>
      </c>
      <c r="F2272" s="707" t="str">
        <f>VLOOKUP(E2272,'HS Code'!$L$4:$O$65,2,0)</f>
        <v>Coal and Coke</v>
      </c>
      <c r="G2272" s="707" t="s">
        <v>16125</v>
      </c>
      <c r="H2272" s="707" t="s">
        <v>16126</v>
      </c>
      <c r="I2272" s="707" t="s">
        <v>10899</v>
      </c>
      <c r="J2272" s="708">
        <v>94951000</v>
      </c>
      <c r="K2272" s="708">
        <v>94951000</v>
      </c>
      <c r="L2272" s="708">
        <v>1387658301</v>
      </c>
      <c r="M2272" s="707" t="s">
        <v>16069</v>
      </c>
      <c r="N2272" s="707" t="s">
        <v>16070</v>
      </c>
      <c r="P2272" s="709">
        <f t="shared" si="28"/>
        <v>14.614467472696443</v>
      </c>
    </row>
    <row r="2273" spans="1:16">
      <c r="A2273" s="707">
        <v>2024</v>
      </c>
      <c r="B2273" s="707">
        <v>10</v>
      </c>
      <c r="D2273" s="707" t="s">
        <v>16124</v>
      </c>
      <c r="E2273" s="707" t="s">
        <v>25</v>
      </c>
      <c r="F2273" s="707" t="str">
        <f>VLOOKUP(E2273,'HS Code'!$L$4:$O$65,2,0)</f>
        <v>Coal and Coke</v>
      </c>
      <c r="G2273" s="707" t="s">
        <v>16220</v>
      </c>
      <c r="H2273" s="707" t="s">
        <v>16076</v>
      </c>
      <c r="I2273" s="707" t="s">
        <v>10899</v>
      </c>
      <c r="J2273" s="708">
        <v>20225</v>
      </c>
      <c r="K2273" s="708">
        <v>20225</v>
      </c>
      <c r="L2273" s="708">
        <v>2240797.34</v>
      </c>
      <c r="M2273" s="707" t="s">
        <v>16069</v>
      </c>
      <c r="N2273" s="707" t="s">
        <v>16070</v>
      </c>
      <c r="P2273" s="709">
        <f t="shared" si="28"/>
        <v>110.79344079110011</v>
      </c>
    </row>
    <row r="2274" spans="1:16">
      <c r="A2274" s="707">
        <v>2024</v>
      </c>
      <c r="B2274" s="707">
        <v>10</v>
      </c>
      <c r="D2274" s="707" t="s">
        <v>16124</v>
      </c>
      <c r="E2274" s="707" t="s">
        <v>87</v>
      </c>
      <c r="F2274" s="707" t="str">
        <f>VLOOKUP(E2274,'HS Code'!$L$4:$O$65,2,0)</f>
        <v>Petroleum</v>
      </c>
      <c r="G2274" s="707" t="s">
        <v>16132</v>
      </c>
      <c r="H2274" s="707" t="s">
        <v>16076</v>
      </c>
      <c r="I2274" s="707" t="s">
        <v>16077</v>
      </c>
      <c r="J2274" s="708">
        <v>0.5</v>
      </c>
      <c r="K2274" s="708">
        <v>0.5</v>
      </c>
      <c r="L2274" s="708">
        <v>3213.06</v>
      </c>
      <c r="M2274" s="707" t="s">
        <v>16069</v>
      </c>
      <c r="N2274" s="707" t="s">
        <v>16070</v>
      </c>
      <c r="P2274" s="709">
        <f t="shared" si="28"/>
        <v>6426.12</v>
      </c>
    </row>
    <row r="2275" spans="1:16">
      <c r="A2275" s="707">
        <v>2024</v>
      </c>
      <c r="B2275" s="707">
        <v>10</v>
      </c>
      <c r="D2275" s="707" t="s">
        <v>16124</v>
      </c>
      <c r="E2275" s="707" t="s">
        <v>99</v>
      </c>
      <c r="F2275" s="707" t="str">
        <f>VLOOKUP(E2275,'HS Code'!$L$4:$O$65,2,0)</f>
        <v>Petroleum</v>
      </c>
      <c r="G2275" s="707" t="s">
        <v>16075</v>
      </c>
      <c r="H2275" s="707" t="s">
        <v>16076</v>
      </c>
      <c r="I2275" s="707" t="s">
        <v>16077</v>
      </c>
      <c r="J2275" s="708">
        <v>15847.72</v>
      </c>
      <c r="K2275" s="708">
        <v>14640.74</v>
      </c>
      <c r="L2275" s="708">
        <v>8052415.8899999997</v>
      </c>
      <c r="M2275" s="707" t="s">
        <v>16069</v>
      </c>
      <c r="N2275" s="707" t="s">
        <v>16070</v>
      </c>
      <c r="P2275" s="709">
        <f t="shared" si="28"/>
        <v>508.11194859576017</v>
      </c>
    </row>
    <row r="2276" spans="1:16">
      <c r="A2276" s="707">
        <v>2024</v>
      </c>
      <c r="B2276" s="707">
        <v>10</v>
      </c>
      <c r="D2276" s="707" t="s">
        <v>16124</v>
      </c>
      <c r="E2276" s="707" t="s">
        <v>101</v>
      </c>
      <c r="F2276" s="707" t="str">
        <f>VLOOKUP(E2276,'HS Code'!$L$4:$O$65,2,0)</f>
        <v>Petroleum</v>
      </c>
      <c r="G2276" s="707" t="s">
        <v>16078</v>
      </c>
      <c r="H2276" s="707" t="s">
        <v>16076</v>
      </c>
      <c r="I2276" s="707" t="s">
        <v>10899</v>
      </c>
      <c r="J2276" s="708">
        <v>6416.35</v>
      </c>
      <c r="K2276" s="708">
        <v>6416.35</v>
      </c>
      <c r="L2276" s="708">
        <v>3746552.53</v>
      </c>
      <c r="M2276" s="707" t="s">
        <v>16069</v>
      </c>
      <c r="N2276" s="707" t="s">
        <v>16070</v>
      </c>
      <c r="P2276" s="709">
        <f t="shared" si="28"/>
        <v>583.90713255978858</v>
      </c>
    </row>
    <row r="2277" spans="1:16">
      <c r="A2277" s="707">
        <v>2024</v>
      </c>
      <c r="B2277" s="707">
        <v>10</v>
      </c>
      <c r="D2277" s="707" t="s">
        <v>16124</v>
      </c>
      <c r="E2277" s="707" t="s">
        <v>109</v>
      </c>
      <c r="F2277" s="707" t="str">
        <f>VLOOKUP(E2277,'HS Code'!$L$4:$O$65,2,0)</f>
        <v>Petroleum</v>
      </c>
      <c r="G2277" s="707" t="s">
        <v>16079</v>
      </c>
      <c r="H2277" s="707" t="s">
        <v>16076</v>
      </c>
      <c r="I2277" s="707" t="s">
        <v>16077</v>
      </c>
      <c r="J2277" s="708">
        <v>1858.1</v>
      </c>
      <c r="K2277" s="708">
        <v>1858.1</v>
      </c>
      <c r="L2277" s="708">
        <v>969914.5</v>
      </c>
      <c r="M2277" s="707" t="s">
        <v>16069</v>
      </c>
      <c r="N2277" s="707" t="s">
        <v>16070</v>
      </c>
      <c r="P2277" s="709">
        <f t="shared" si="28"/>
        <v>521.99262687691726</v>
      </c>
    </row>
    <row r="2278" spans="1:16">
      <c r="A2278" s="707">
        <v>2024</v>
      </c>
      <c r="B2278" s="707">
        <v>10</v>
      </c>
      <c r="D2278" s="707" t="s">
        <v>16104</v>
      </c>
      <c r="E2278" s="707" t="s">
        <v>130</v>
      </c>
      <c r="F2278" s="707">
        <f>VLOOKUP(E2278,'HS Code'!$L$4:$O$65,2,0)</f>
        <v>0</v>
      </c>
      <c r="G2278" s="707" t="s">
        <v>16093</v>
      </c>
      <c r="H2278" s="707" t="s">
        <v>16076</v>
      </c>
      <c r="I2278" s="707" t="s">
        <v>10899</v>
      </c>
      <c r="J2278" s="708">
        <v>17100</v>
      </c>
      <c r="K2278" s="708">
        <v>17100</v>
      </c>
      <c r="L2278" s="708">
        <v>2832525.79</v>
      </c>
      <c r="M2278" s="707" t="s">
        <v>16069</v>
      </c>
      <c r="N2278" s="707" t="s">
        <v>16070</v>
      </c>
      <c r="P2278" s="709">
        <f t="shared" si="28"/>
        <v>165.64478304093566</v>
      </c>
    </row>
    <row r="2279" spans="1:16">
      <c r="A2279" s="707">
        <v>2024</v>
      </c>
      <c r="B2279" s="707">
        <v>10</v>
      </c>
      <c r="D2279" s="707" t="s">
        <v>16121</v>
      </c>
      <c r="E2279" s="707" t="s">
        <v>19</v>
      </c>
      <c r="F2279" s="707" t="str">
        <f>VLOOKUP(E2279,'HS Code'!$L$4:$O$65,2,0)</f>
        <v>Coal and Coke</v>
      </c>
      <c r="G2279" s="707" t="s">
        <v>16187</v>
      </c>
      <c r="H2279" s="707" t="s">
        <v>16126</v>
      </c>
      <c r="I2279" s="707" t="s">
        <v>10899</v>
      </c>
      <c r="J2279" s="708">
        <v>1366550</v>
      </c>
      <c r="K2279" s="708">
        <v>1366550</v>
      </c>
      <c r="L2279" s="708">
        <v>7954215.4100000001</v>
      </c>
      <c r="M2279" s="707" t="s">
        <v>16069</v>
      </c>
      <c r="N2279" s="707" t="s">
        <v>16070</v>
      </c>
      <c r="P2279" s="709">
        <f t="shared" si="28"/>
        <v>5.8206545022136034</v>
      </c>
    </row>
    <row r="2280" spans="1:16">
      <c r="A2280" s="707">
        <v>2024</v>
      </c>
      <c r="B2280" s="707">
        <v>10</v>
      </c>
      <c r="D2280" s="707" t="s">
        <v>16121</v>
      </c>
      <c r="E2280" s="707" t="s">
        <v>22</v>
      </c>
      <c r="F2280" s="707" t="str">
        <f>VLOOKUP(E2280,'HS Code'!$L$4:$O$65,2,0)</f>
        <v>Coal and Coke</v>
      </c>
      <c r="G2280" s="707" t="s">
        <v>16125</v>
      </c>
      <c r="H2280" s="707" t="s">
        <v>16126</v>
      </c>
      <c r="I2280" s="707" t="s">
        <v>10899</v>
      </c>
      <c r="J2280" s="708">
        <v>88487840</v>
      </c>
      <c r="K2280" s="708">
        <v>88487840</v>
      </c>
      <c r="L2280" s="708">
        <v>519881763.47000301</v>
      </c>
      <c r="M2280" s="707" t="s">
        <v>16069</v>
      </c>
      <c r="N2280" s="707" t="s">
        <v>16070</v>
      </c>
      <c r="P2280" s="709">
        <f t="shared" si="28"/>
        <v>5.8751774647228707</v>
      </c>
    </row>
    <row r="2281" spans="1:16">
      <c r="A2281" s="707">
        <v>2024</v>
      </c>
      <c r="B2281" s="707">
        <v>10</v>
      </c>
      <c r="D2281" s="707" t="s">
        <v>16129</v>
      </c>
      <c r="E2281" s="707" t="s">
        <v>99</v>
      </c>
      <c r="F2281" s="707" t="str">
        <f>VLOOKUP(E2281,'HS Code'!$L$4:$O$65,2,0)</f>
        <v>Petroleum</v>
      </c>
      <c r="G2281" s="707" t="s">
        <v>16075</v>
      </c>
      <c r="H2281" s="707" t="s">
        <v>16076</v>
      </c>
      <c r="I2281" s="707" t="s">
        <v>16077</v>
      </c>
      <c r="J2281" s="708">
        <v>28980</v>
      </c>
      <c r="K2281" s="708">
        <v>28980</v>
      </c>
      <c r="L2281" s="708">
        <v>4556013.49</v>
      </c>
      <c r="M2281" s="707" t="s">
        <v>16069</v>
      </c>
      <c r="N2281" s="707" t="s">
        <v>16070</v>
      </c>
      <c r="P2281" s="709">
        <f t="shared" si="28"/>
        <v>157.21233574879227</v>
      </c>
    </row>
    <row r="2282" spans="1:16">
      <c r="A2282" s="707">
        <v>2024</v>
      </c>
      <c r="B2282" s="707">
        <v>10</v>
      </c>
      <c r="D2282" s="707" t="s">
        <v>16074</v>
      </c>
      <c r="E2282" s="707" t="s">
        <v>68</v>
      </c>
      <c r="F2282" s="707" t="str">
        <f>VLOOKUP(E2282,'HS Code'!$L$4:$O$65,2,0)</f>
        <v>Petroleum</v>
      </c>
      <c r="G2282" s="707" t="s">
        <v>16130</v>
      </c>
      <c r="H2282" s="707" t="s">
        <v>16116</v>
      </c>
      <c r="I2282" s="707" t="s">
        <v>16077</v>
      </c>
      <c r="J2282" s="708">
        <v>14166975</v>
      </c>
      <c r="K2282" s="708">
        <v>12519298</v>
      </c>
      <c r="L2282" s="708">
        <v>1394026413.1400001</v>
      </c>
      <c r="M2282" s="707" t="s">
        <v>16069</v>
      </c>
      <c r="N2282" s="707" t="s">
        <v>16070</v>
      </c>
      <c r="P2282" s="709">
        <f t="shared" si="28"/>
        <v>98.399722815915197</v>
      </c>
    </row>
    <row r="2283" spans="1:16">
      <c r="A2283" s="707">
        <v>2024</v>
      </c>
      <c r="B2283" s="707">
        <v>10</v>
      </c>
      <c r="D2283" s="707" t="s">
        <v>16074</v>
      </c>
      <c r="E2283" s="707" t="s">
        <v>87</v>
      </c>
      <c r="F2283" s="707" t="str">
        <f>VLOOKUP(E2283,'HS Code'!$L$4:$O$65,2,0)</f>
        <v>Petroleum</v>
      </c>
      <c r="G2283" s="707" t="s">
        <v>16132</v>
      </c>
      <c r="H2283" s="707" t="s">
        <v>16076</v>
      </c>
      <c r="I2283" s="707" t="s">
        <v>16077</v>
      </c>
      <c r="J2283" s="708">
        <v>956757</v>
      </c>
      <c r="K2283" s="708">
        <v>939121</v>
      </c>
      <c r="L2283" s="708">
        <v>85923209.510000005</v>
      </c>
      <c r="M2283" s="707" t="s">
        <v>16069</v>
      </c>
      <c r="N2283" s="707" t="s">
        <v>16070</v>
      </c>
      <c r="P2283" s="709">
        <f t="shared" si="28"/>
        <v>89.806721570890005</v>
      </c>
    </row>
    <row r="2284" spans="1:16">
      <c r="A2284" s="707">
        <v>2024</v>
      </c>
      <c r="B2284" s="707">
        <v>10</v>
      </c>
      <c r="D2284" s="707" t="s">
        <v>16074</v>
      </c>
      <c r="E2284" s="707" t="s">
        <v>92</v>
      </c>
      <c r="F2284" s="707" t="str">
        <f>VLOOKUP(E2284,'HS Code'!$L$4:$O$65,2,0)</f>
        <v>Petroleum</v>
      </c>
      <c r="G2284" s="707" t="s">
        <v>16133</v>
      </c>
      <c r="H2284" s="707" t="s">
        <v>16076</v>
      </c>
      <c r="I2284" s="707" t="s">
        <v>16077</v>
      </c>
      <c r="J2284" s="708">
        <v>30281235</v>
      </c>
      <c r="K2284" s="708">
        <v>29434123</v>
      </c>
      <c r="L2284" s="708">
        <v>2068259310.2</v>
      </c>
      <c r="M2284" s="707" t="s">
        <v>16069</v>
      </c>
      <c r="N2284" s="707" t="s">
        <v>16070</v>
      </c>
      <c r="P2284" s="709">
        <f t="shared" si="28"/>
        <v>68.301682880503392</v>
      </c>
    </row>
    <row r="2285" spans="1:16">
      <c r="A2285" s="707">
        <v>2024</v>
      </c>
      <c r="B2285" s="707">
        <v>10</v>
      </c>
      <c r="D2285" s="707" t="s">
        <v>16084</v>
      </c>
      <c r="E2285" s="707" t="s">
        <v>130</v>
      </c>
      <c r="F2285" s="707">
        <f>VLOOKUP(E2285,'HS Code'!$L$4:$O$65,2,0)</f>
        <v>0</v>
      </c>
      <c r="G2285" s="707" t="s">
        <v>16093</v>
      </c>
      <c r="H2285" s="707" t="s">
        <v>16076</v>
      </c>
      <c r="I2285" s="707" t="s">
        <v>10899</v>
      </c>
      <c r="J2285" s="708">
        <v>6600000</v>
      </c>
      <c r="K2285" s="708">
        <v>6600000</v>
      </c>
      <c r="L2285" s="708">
        <v>548074565</v>
      </c>
      <c r="M2285" s="707" t="s">
        <v>16069</v>
      </c>
      <c r="N2285" s="707" t="s">
        <v>16070</v>
      </c>
      <c r="P2285" s="709">
        <f t="shared" si="28"/>
        <v>83.041600757575765</v>
      </c>
    </row>
    <row r="2286" spans="1:16">
      <c r="A2286" s="707">
        <v>2024</v>
      </c>
      <c r="B2286" s="707">
        <v>10</v>
      </c>
      <c r="D2286" s="707" t="s">
        <v>16221</v>
      </c>
      <c r="E2286" s="707" t="s">
        <v>130</v>
      </c>
      <c r="F2286" s="707">
        <f>VLOOKUP(E2286,'HS Code'!$L$4:$O$65,2,0)</f>
        <v>0</v>
      </c>
      <c r="G2286" s="707" t="s">
        <v>16093</v>
      </c>
      <c r="H2286" s="707" t="s">
        <v>16076</v>
      </c>
      <c r="I2286" s="707" t="s">
        <v>10899</v>
      </c>
      <c r="J2286" s="708">
        <v>14781272</v>
      </c>
      <c r="K2286" s="708">
        <v>14781272</v>
      </c>
      <c r="L2286" s="708">
        <v>1236152111</v>
      </c>
      <c r="M2286" s="707" t="s">
        <v>16069</v>
      </c>
      <c r="N2286" s="707" t="s">
        <v>16070</v>
      </c>
      <c r="P2286" s="709">
        <f t="shared" si="28"/>
        <v>83.629616652748155</v>
      </c>
    </row>
    <row r="2287" spans="1:16">
      <c r="A2287" s="707">
        <v>2024</v>
      </c>
      <c r="B2287" s="707">
        <v>10</v>
      </c>
      <c r="D2287" s="707" t="s">
        <v>16104</v>
      </c>
      <c r="E2287" s="707" t="s">
        <v>68</v>
      </c>
      <c r="F2287" s="707" t="str">
        <f>VLOOKUP(E2287,'HS Code'!$L$4:$O$65,2,0)</f>
        <v>Petroleum</v>
      </c>
      <c r="G2287" s="707" t="s">
        <v>16130</v>
      </c>
      <c r="H2287" s="707" t="s">
        <v>16116</v>
      </c>
      <c r="I2287" s="707" t="s">
        <v>16077</v>
      </c>
      <c r="J2287" s="708">
        <v>371886</v>
      </c>
      <c r="K2287" s="708">
        <v>279445</v>
      </c>
      <c r="L2287" s="708">
        <v>34215756.770000003</v>
      </c>
      <c r="M2287" s="707" t="s">
        <v>16069</v>
      </c>
      <c r="N2287" s="707" t="s">
        <v>16070</v>
      </c>
      <c r="P2287" s="709">
        <f t="shared" si="28"/>
        <v>92.006036177753401</v>
      </c>
    </row>
    <row r="2288" spans="1:16">
      <c r="A2288" s="707">
        <v>2024</v>
      </c>
      <c r="B2288" s="707">
        <v>10</v>
      </c>
      <c r="D2288" s="707" t="s">
        <v>16104</v>
      </c>
      <c r="E2288" s="707" t="s">
        <v>85</v>
      </c>
      <c r="F2288" s="707" t="str">
        <f>VLOOKUP(E2288,'HS Code'!$L$4:$O$65,2,0)</f>
        <v>Petroleum</v>
      </c>
      <c r="G2288" s="707" t="s">
        <v>16091</v>
      </c>
      <c r="H2288" s="707" t="s">
        <v>16076</v>
      </c>
      <c r="I2288" s="707" t="s">
        <v>16077</v>
      </c>
      <c r="J2288" s="708">
        <v>520</v>
      </c>
      <c r="K2288" s="708">
        <v>407</v>
      </c>
      <c r="L2288" s="708">
        <v>44600</v>
      </c>
      <c r="M2288" s="707" t="s">
        <v>16069</v>
      </c>
      <c r="N2288" s="707" t="s">
        <v>16070</v>
      </c>
      <c r="P2288" s="709">
        <f t="shared" si="28"/>
        <v>85.769230769230774</v>
      </c>
    </row>
    <row r="2289" spans="1:16">
      <c r="A2289" s="707">
        <v>2024</v>
      </c>
      <c r="B2289" s="707">
        <v>10</v>
      </c>
      <c r="D2289" s="707" t="s">
        <v>16104</v>
      </c>
      <c r="E2289" s="707" t="s">
        <v>87</v>
      </c>
      <c r="F2289" s="707" t="str">
        <f>VLOOKUP(E2289,'HS Code'!$L$4:$O$65,2,0)</f>
        <v>Petroleum</v>
      </c>
      <c r="G2289" s="707" t="s">
        <v>16132</v>
      </c>
      <c r="H2289" s="707" t="s">
        <v>16076</v>
      </c>
      <c r="I2289" s="707" t="s">
        <v>16077</v>
      </c>
      <c r="J2289" s="708">
        <v>26675</v>
      </c>
      <c r="K2289" s="708">
        <v>22000</v>
      </c>
      <c r="L2289" s="708">
        <v>2221360</v>
      </c>
      <c r="M2289" s="707" t="s">
        <v>16069</v>
      </c>
      <c r="N2289" s="707" t="s">
        <v>16070</v>
      </c>
      <c r="P2289" s="709">
        <f t="shared" si="28"/>
        <v>83.274976569821931</v>
      </c>
    </row>
    <row r="2290" spans="1:16">
      <c r="A2290" s="707">
        <v>2024</v>
      </c>
      <c r="B2290" s="707">
        <v>10</v>
      </c>
      <c r="D2290" s="707" t="s">
        <v>16110</v>
      </c>
      <c r="E2290" s="707" t="s">
        <v>87</v>
      </c>
      <c r="F2290" s="707" t="str">
        <f>VLOOKUP(E2290,'HS Code'!$L$4:$O$65,2,0)</f>
        <v>Petroleum</v>
      </c>
      <c r="G2290" s="707" t="s">
        <v>16132</v>
      </c>
      <c r="H2290" s="707" t="s">
        <v>16076</v>
      </c>
      <c r="I2290" s="707" t="s">
        <v>16077</v>
      </c>
      <c r="J2290" s="708">
        <v>6161</v>
      </c>
      <c r="K2290" s="708">
        <v>5076</v>
      </c>
      <c r="L2290" s="708">
        <v>513079</v>
      </c>
      <c r="M2290" s="707" t="s">
        <v>16069</v>
      </c>
      <c r="N2290" s="707" t="s">
        <v>16070</v>
      </c>
      <c r="P2290" s="709">
        <f t="shared" si="28"/>
        <v>83.278526213277061</v>
      </c>
    </row>
    <row r="2291" spans="1:16">
      <c r="A2291" s="707">
        <v>2024</v>
      </c>
      <c r="B2291" s="707">
        <v>10</v>
      </c>
      <c r="D2291" s="707" t="s">
        <v>16134</v>
      </c>
      <c r="E2291" s="707" t="s">
        <v>68</v>
      </c>
      <c r="F2291" s="707" t="str">
        <f>VLOOKUP(E2291,'HS Code'!$L$4:$O$65,2,0)</f>
        <v>Petroleum</v>
      </c>
      <c r="G2291" s="707" t="s">
        <v>16130</v>
      </c>
      <c r="H2291" s="707" t="s">
        <v>16116</v>
      </c>
      <c r="I2291" s="707" t="s">
        <v>16077</v>
      </c>
      <c r="J2291" s="708">
        <v>17745</v>
      </c>
      <c r="K2291" s="708">
        <v>17745</v>
      </c>
      <c r="L2291" s="708">
        <v>2243200.02</v>
      </c>
      <c r="M2291" s="707" t="s">
        <v>16069</v>
      </c>
      <c r="N2291" s="707" t="s">
        <v>16070</v>
      </c>
      <c r="P2291" s="709">
        <f t="shared" si="28"/>
        <v>126.41307523245985</v>
      </c>
    </row>
    <row r="2292" spans="1:16">
      <c r="A2292" s="707">
        <v>2024</v>
      </c>
      <c r="B2292" s="707">
        <v>10</v>
      </c>
      <c r="D2292" s="707" t="s">
        <v>16135</v>
      </c>
      <c r="E2292" s="707" t="s">
        <v>87</v>
      </c>
      <c r="F2292" s="707" t="str">
        <f>VLOOKUP(E2292,'HS Code'!$L$4:$O$65,2,0)</f>
        <v>Petroleum</v>
      </c>
      <c r="G2292" s="707" t="s">
        <v>16132</v>
      </c>
      <c r="H2292" s="707" t="s">
        <v>16076</v>
      </c>
      <c r="I2292" s="707" t="s">
        <v>16077</v>
      </c>
      <c r="J2292" s="708">
        <v>3405083</v>
      </c>
      <c r="K2292" s="708">
        <v>3299000</v>
      </c>
      <c r="L2292" s="708">
        <v>300742866.26999998</v>
      </c>
      <c r="M2292" s="707" t="s">
        <v>16069</v>
      </c>
      <c r="N2292" s="707" t="s">
        <v>16070</v>
      </c>
      <c r="P2292" s="709">
        <f t="shared" si="28"/>
        <v>88.321743190988286</v>
      </c>
    </row>
    <row r="2293" spans="1:16">
      <c r="A2293" s="707">
        <v>2024</v>
      </c>
      <c r="B2293" s="707">
        <v>10</v>
      </c>
      <c r="D2293" s="707" t="s">
        <v>16122</v>
      </c>
      <c r="E2293" s="707" t="s">
        <v>130</v>
      </c>
      <c r="F2293" s="707">
        <f>VLOOKUP(E2293,'HS Code'!$L$4:$O$65,2,0)</f>
        <v>0</v>
      </c>
      <c r="G2293" s="707" t="s">
        <v>16093</v>
      </c>
      <c r="H2293" s="707" t="s">
        <v>16076</v>
      </c>
      <c r="I2293" s="707" t="s">
        <v>10899</v>
      </c>
      <c r="J2293" s="708">
        <v>14950000</v>
      </c>
      <c r="K2293" s="708">
        <v>14950000</v>
      </c>
      <c r="L2293" s="708">
        <v>1251800940.25</v>
      </c>
      <c r="M2293" s="707" t="s">
        <v>16069</v>
      </c>
      <c r="N2293" s="707" t="s">
        <v>16070</v>
      </c>
      <c r="P2293" s="709">
        <f t="shared" si="28"/>
        <v>83.73250436454849</v>
      </c>
    </row>
    <row r="2294" spans="1:16">
      <c r="A2294" s="707">
        <v>2024</v>
      </c>
      <c r="B2294" s="707">
        <v>10</v>
      </c>
      <c r="D2294" s="707" t="s">
        <v>16074</v>
      </c>
      <c r="E2294" s="707" t="s">
        <v>68</v>
      </c>
      <c r="F2294" s="707" t="str">
        <f>VLOOKUP(E2294,'HS Code'!$L$4:$O$65,2,0)</f>
        <v>Petroleum</v>
      </c>
      <c r="G2294" s="707" t="s">
        <v>16130</v>
      </c>
      <c r="H2294" s="707" t="s">
        <v>16116</v>
      </c>
      <c r="I2294" s="707" t="s">
        <v>16077</v>
      </c>
      <c r="J2294" s="708">
        <v>11956284</v>
      </c>
      <c r="K2294" s="708">
        <v>10337830</v>
      </c>
      <c r="L2294" s="708">
        <v>1120499321.75</v>
      </c>
      <c r="M2294" s="707" t="s">
        <v>16069</v>
      </c>
      <c r="N2294" s="707" t="s">
        <v>16070</v>
      </c>
      <c r="P2294" s="709">
        <f t="shared" si="28"/>
        <v>93.716352150049303</v>
      </c>
    </row>
    <row r="2295" spans="1:16">
      <c r="A2295" s="707">
        <v>2024</v>
      </c>
      <c r="B2295" s="707">
        <v>10</v>
      </c>
      <c r="D2295" s="707" t="s">
        <v>16074</v>
      </c>
      <c r="E2295" s="707" t="s">
        <v>87</v>
      </c>
      <c r="F2295" s="707" t="str">
        <f>VLOOKUP(E2295,'HS Code'!$L$4:$O$65,2,0)</f>
        <v>Petroleum</v>
      </c>
      <c r="G2295" s="707" t="s">
        <v>16132</v>
      </c>
      <c r="H2295" s="707" t="s">
        <v>16076</v>
      </c>
      <c r="I2295" s="707" t="s">
        <v>16077</v>
      </c>
      <c r="J2295" s="708">
        <v>7961979</v>
      </c>
      <c r="K2295" s="708">
        <v>7078772</v>
      </c>
      <c r="L2295" s="708">
        <v>701922377.09000003</v>
      </c>
      <c r="M2295" s="707" t="s">
        <v>16069</v>
      </c>
      <c r="N2295" s="707" t="s">
        <v>16070</v>
      </c>
      <c r="P2295" s="709">
        <f t="shared" si="28"/>
        <v>88.15928515887822</v>
      </c>
    </row>
    <row r="2296" spans="1:16">
      <c r="A2296" s="707">
        <v>2024</v>
      </c>
      <c r="B2296" s="707">
        <v>10</v>
      </c>
      <c r="D2296" s="707" t="s">
        <v>16074</v>
      </c>
      <c r="E2296" s="707" t="s">
        <v>92</v>
      </c>
      <c r="F2296" s="707" t="str">
        <f>VLOOKUP(E2296,'HS Code'!$L$4:$O$65,2,0)</f>
        <v>Petroleum</v>
      </c>
      <c r="G2296" s="707" t="s">
        <v>16133</v>
      </c>
      <c r="H2296" s="707" t="s">
        <v>16076</v>
      </c>
      <c r="I2296" s="707" t="s">
        <v>16077</v>
      </c>
      <c r="J2296" s="708">
        <v>4559624</v>
      </c>
      <c r="K2296" s="708">
        <v>4331225</v>
      </c>
      <c r="L2296" s="708">
        <v>282038932.79000002</v>
      </c>
      <c r="M2296" s="707" t="s">
        <v>16069</v>
      </c>
      <c r="N2296" s="707" t="s">
        <v>16070</v>
      </c>
      <c r="P2296" s="709">
        <f t="shared" si="28"/>
        <v>61.855743541572728</v>
      </c>
    </row>
    <row r="2297" spans="1:16">
      <c r="A2297" s="707">
        <v>2024</v>
      </c>
      <c r="B2297" s="707">
        <v>10</v>
      </c>
      <c r="D2297" s="707" t="s">
        <v>16104</v>
      </c>
      <c r="E2297" s="707" t="s">
        <v>68</v>
      </c>
      <c r="F2297" s="707" t="str">
        <f>VLOOKUP(E2297,'HS Code'!$L$4:$O$65,2,0)</f>
        <v>Petroleum</v>
      </c>
      <c r="G2297" s="707" t="s">
        <v>16130</v>
      </c>
      <c r="H2297" s="707" t="s">
        <v>16116</v>
      </c>
      <c r="I2297" s="707" t="s">
        <v>16077</v>
      </c>
      <c r="J2297" s="708">
        <v>178</v>
      </c>
      <c r="K2297" s="708">
        <v>132</v>
      </c>
      <c r="L2297" s="708">
        <v>15809.18</v>
      </c>
      <c r="M2297" s="707" t="s">
        <v>16069</v>
      </c>
      <c r="N2297" s="707" t="s">
        <v>16070</v>
      </c>
      <c r="P2297" s="709">
        <f t="shared" si="28"/>
        <v>88.815617977528092</v>
      </c>
    </row>
    <row r="2298" spans="1:16">
      <c r="A2298" s="707">
        <v>2024</v>
      </c>
      <c r="B2298" s="707">
        <v>10</v>
      </c>
      <c r="D2298" s="707" t="s">
        <v>16104</v>
      </c>
      <c r="E2298" s="707" t="s">
        <v>87</v>
      </c>
      <c r="F2298" s="707" t="str">
        <f>VLOOKUP(E2298,'HS Code'!$L$4:$O$65,2,0)</f>
        <v>Petroleum</v>
      </c>
      <c r="G2298" s="707" t="s">
        <v>16132</v>
      </c>
      <c r="H2298" s="707" t="s">
        <v>16076</v>
      </c>
      <c r="I2298" s="707" t="s">
        <v>16077</v>
      </c>
      <c r="J2298" s="708">
        <v>1361315</v>
      </c>
      <c r="K2298" s="708">
        <v>1183843</v>
      </c>
      <c r="L2298" s="708">
        <v>118170394.88</v>
      </c>
      <c r="M2298" s="707" t="s">
        <v>16069</v>
      </c>
      <c r="N2298" s="707" t="s">
        <v>16070</v>
      </c>
      <c r="P2298" s="709">
        <f t="shared" si="28"/>
        <v>86.806062432280555</v>
      </c>
    </row>
    <row r="2299" spans="1:16">
      <c r="A2299" s="707">
        <v>2024</v>
      </c>
      <c r="B2299" s="707">
        <v>10</v>
      </c>
      <c r="D2299" s="707" t="s">
        <v>16110</v>
      </c>
      <c r="E2299" s="707" t="s">
        <v>87</v>
      </c>
      <c r="F2299" s="707" t="str">
        <f>VLOOKUP(E2299,'HS Code'!$L$4:$O$65,2,0)</f>
        <v>Petroleum</v>
      </c>
      <c r="G2299" s="707" t="s">
        <v>16132</v>
      </c>
      <c r="H2299" s="707" t="s">
        <v>16076</v>
      </c>
      <c r="I2299" s="707" t="s">
        <v>16077</v>
      </c>
      <c r="J2299" s="708">
        <v>1752319</v>
      </c>
      <c r="K2299" s="708">
        <v>1637216</v>
      </c>
      <c r="L2299" s="708">
        <v>169907415.09999999</v>
      </c>
      <c r="M2299" s="707" t="s">
        <v>16069</v>
      </c>
      <c r="N2299" s="707" t="s">
        <v>16070</v>
      </c>
      <c r="P2299" s="709">
        <f t="shared" si="28"/>
        <v>96.961463694681157</v>
      </c>
    </row>
    <row r="2300" spans="1:16">
      <c r="A2300" s="707">
        <v>2024</v>
      </c>
      <c r="B2300" s="707">
        <v>10</v>
      </c>
      <c r="D2300" s="707" t="s">
        <v>16113</v>
      </c>
      <c r="E2300" s="707" t="s">
        <v>83</v>
      </c>
      <c r="F2300" s="707" t="str">
        <f>VLOOKUP(E2300,'HS Code'!$L$4:$O$65,2,0)</f>
        <v>Petroleum</v>
      </c>
      <c r="G2300" s="707" t="s">
        <v>16131</v>
      </c>
      <c r="H2300" s="707" t="s">
        <v>16076</v>
      </c>
      <c r="I2300" s="707" t="s">
        <v>16077</v>
      </c>
      <c r="J2300" s="708">
        <v>231826</v>
      </c>
      <c r="K2300" s="708">
        <v>193701</v>
      </c>
      <c r="L2300" s="708">
        <v>22105987.18</v>
      </c>
      <c r="M2300" s="707" t="s">
        <v>16069</v>
      </c>
      <c r="N2300" s="707" t="s">
        <v>16070</v>
      </c>
      <c r="P2300" s="709">
        <f t="shared" ref="P2300:P2341" si="29">L2300/J2300</f>
        <v>95.355944458343757</v>
      </c>
    </row>
    <row r="2301" spans="1:16">
      <c r="A2301" s="707">
        <v>2024</v>
      </c>
      <c r="B2301" s="707">
        <v>10</v>
      </c>
      <c r="D2301" s="707" t="s">
        <v>16135</v>
      </c>
      <c r="E2301" s="707" t="s">
        <v>87</v>
      </c>
      <c r="F2301" s="707" t="str">
        <f>VLOOKUP(E2301,'HS Code'!$L$4:$O$65,2,0)</f>
        <v>Petroleum</v>
      </c>
      <c r="G2301" s="707" t="s">
        <v>16132</v>
      </c>
      <c r="H2301" s="707" t="s">
        <v>16076</v>
      </c>
      <c r="I2301" s="707" t="s">
        <v>16077</v>
      </c>
      <c r="J2301" s="708">
        <v>3527704</v>
      </c>
      <c r="K2301" s="708">
        <v>3007212</v>
      </c>
      <c r="L2301" s="708">
        <v>279268942.80000001</v>
      </c>
      <c r="M2301" s="707" t="s">
        <v>16069</v>
      </c>
      <c r="N2301" s="707" t="s">
        <v>16070</v>
      </c>
      <c r="P2301" s="709">
        <f t="shared" si="29"/>
        <v>79.164505525406895</v>
      </c>
    </row>
    <row r="2302" spans="1:16">
      <c r="A2302" s="707">
        <v>2024</v>
      </c>
      <c r="B2302" s="707">
        <v>10</v>
      </c>
      <c r="D2302" s="707" t="s">
        <v>16074</v>
      </c>
      <c r="E2302" s="707" t="s">
        <v>113</v>
      </c>
      <c r="F2302" s="707" t="str">
        <f>VLOOKUP(E2302,'HS Code'!$L$4:$O$65,2,0)</f>
        <v>Petroleum</v>
      </c>
      <c r="G2302" s="707" t="s">
        <v>16081</v>
      </c>
      <c r="H2302" s="707" t="s">
        <v>16076</v>
      </c>
      <c r="I2302" s="707" t="s">
        <v>16077</v>
      </c>
      <c r="J2302" s="708">
        <v>82605</v>
      </c>
      <c r="K2302" s="708">
        <v>80422</v>
      </c>
      <c r="L2302" s="708">
        <v>10705890.91</v>
      </c>
      <c r="M2302" s="707" t="s">
        <v>16069</v>
      </c>
      <c r="N2302" s="707" t="s">
        <v>16070</v>
      </c>
      <c r="P2302" s="709">
        <f t="shared" si="29"/>
        <v>129.60342485321712</v>
      </c>
    </row>
    <row r="2303" spans="1:16">
      <c r="A2303" s="707">
        <v>2024</v>
      </c>
      <c r="B2303" s="707">
        <v>10</v>
      </c>
      <c r="D2303" s="707" t="s">
        <v>16096</v>
      </c>
      <c r="E2303" s="707" t="s">
        <v>113</v>
      </c>
      <c r="F2303" s="707" t="str">
        <f>VLOOKUP(E2303,'HS Code'!$L$4:$O$65,2,0)</f>
        <v>Petroleum</v>
      </c>
      <c r="G2303" s="707" t="s">
        <v>16081</v>
      </c>
      <c r="H2303" s="707" t="s">
        <v>16076</v>
      </c>
      <c r="I2303" s="707" t="s">
        <v>16077</v>
      </c>
      <c r="J2303" s="708">
        <v>39634</v>
      </c>
      <c r="K2303" s="708">
        <v>39634</v>
      </c>
      <c r="L2303" s="708">
        <v>9583732.5399999991</v>
      </c>
      <c r="M2303" s="707" t="s">
        <v>16069</v>
      </c>
      <c r="N2303" s="707" t="s">
        <v>16070</v>
      </c>
      <c r="P2303" s="709">
        <f t="shared" si="29"/>
        <v>241.80583690770547</v>
      </c>
    </row>
    <row r="2304" spans="1:16">
      <c r="A2304" s="707">
        <v>2024</v>
      </c>
      <c r="B2304" s="707">
        <v>10</v>
      </c>
      <c r="D2304" s="707" t="s">
        <v>16100</v>
      </c>
      <c r="E2304" s="707" t="s">
        <v>113</v>
      </c>
      <c r="F2304" s="707" t="str">
        <f>VLOOKUP(E2304,'HS Code'!$L$4:$O$65,2,0)</f>
        <v>Petroleum</v>
      </c>
      <c r="G2304" s="707" t="s">
        <v>16081</v>
      </c>
      <c r="H2304" s="707" t="s">
        <v>16076</v>
      </c>
      <c r="I2304" s="707" t="s">
        <v>16077</v>
      </c>
      <c r="J2304" s="708">
        <v>19950</v>
      </c>
      <c r="K2304" s="708">
        <v>19950</v>
      </c>
      <c r="L2304" s="708">
        <v>4432833.79</v>
      </c>
      <c r="M2304" s="707" t="s">
        <v>16069</v>
      </c>
      <c r="N2304" s="707" t="s">
        <v>16070</v>
      </c>
      <c r="P2304" s="709">
        <f t="shared" si="29"/>
        <v>222.19718245614035</v>
      </c>
    </row>
    <row r="2305" spans="1:16">
      <c r="A2305" s="707">
        <v>2024</v>
      </c>
      <c r="B2305" s="707">
        <v>10</v>
      </c>
      <c r="D2305" s="707" t="s">
        <v>16101</v>
      </c>
      <c r="E2305" s="707" t="s">
        <v>113</v>
      </c>
      <c r="F2305" s="707" t="str">
        <f>VLOOKUP(E2305,'HS Code'!$L$4:$O$65,2,0)</f>
        <v>Petroleum</v>
      </c>
      <c r="G2305" s="707" t="s">
        <v>16081</v>
      </c>
      <c r="H2305" s="707" t="s">
        <v>16076</v>
      </c>
      <c r="I2305" s="707" t="s">
        <v>16077</v>
      </c>
      <c r="J2305" s="708">
        <v>40020</v>
      </c>
      <c r="K2305" s="708">
        <v>40020</v>
      </c>
      <c r="L2305" s="708">
        <v>7806020.9000000004</v>
      </c>
      <c r="M2305" s="707" t="s">
        <v>16069</v>
      </c>
      <c r="N2305" s="707" t="s">
        <v>16070</v>
      </c>
      <c r="P2305" s="709">
        <f t="shared" si="29"/>
        <v>195.05299600199902</v>
      </c>
    </row>
    <row r="2306" spans="1:16">
      <c r="A2306" s="707">
        <v>2024</v>
      </c>
      <c r="B2306" s="707">
        <v>10</v>
      </c>
      <c r="D2306" s="707" t="s">
        <v>16104</v>
      </c>
      <c r="E2306" s="707" t="s">
        <v>113</v>
      </c>
      <c r="F2306" s="707" t="str">
        <f>VLOOKUP(E2306,'HS Code'!$L$4:$O$65,2,0)</f>
        <v>Petroleum</v>
      </c>
      <c r="G2306" s="707" t="s">
        <v>16081</v>
      </c>
      <c r="H2306" s="707" t="s">
        <v>16076</v>
      </c>
      <c r="I2306" s="707" t="s">
        <v>16077</v>
      </c>
      <c r="J2306" s="708">
        <v>85734</v>
      </c>
      <c r="K2306" s="708">
        <v>81666</v>
      </c>
      <c r="L2306" s="708">
        <v>12225273.91</v>
      </c>
      <c r="M2306" s="707" t="s">
        <v>16069</v>
      </c>
      <c r="N2306" s="707" t="s">
        <v>16070</v>
      </c>
      <c r="P2306" s="709">
        <f t="shared" si="29"/>
        <v>142.59539867497142</v>
      </c>
    </row>
    <row r="2307" spans="1:16">
      <c r="A2307" s="707">
        <v>2024</v>
      </c>
      <c r="B2307" s="707">
        <v>10</v>
      </c>
      <c r="D2307" s="707" t="s">
        <v>16108</v>
      </c>
      <c r="E2307" s="707" t="s">
        <v>113</v>
      </c>
      <c r="F2307" s="707" t="str">
        <f>VLOOKUP(E2307,'HS Code'!$L$4:$O$65,2,0)</f>
        <v>Petroleum</v>
      </c>
      <c r="G2307" s="707" t="s">
        <v>16081</v>
      </c>
      <c r="H2307" s="707" t="s">
        <v>16076</v>
      </c>
      <c r="I2307" s="707" t="s">
        <v>16077</v>
      </c>
      <c r="J2307" s="708">
        <v>139900</v>
      </c>
      <c r="K2307" s="708">
        <v>139900</v>
      </c>
      <c r="L2307" s="708">
        <v>26608077.460000001</v>
      </c>
      <c r="M2307" s="707" t="s">
        <v>16069</v>
      </c>
      <c r="N2307" s="707" t="s">
        <v>16070</v>
      </c>
      <c r="P2307" s="709">
        <f t="shared" si="29"/>
        <v>190.19354867762689</v>
      </c>
    </row>
    <row r="2308" spans="1:16">
      <c r="A2308" s="707">
        <v>2024</v>
      </c>
      <c r="B2308" s="707">
        <v>10</v>
      </c>
      <c r="D2308" s="707" t="s">
        <v>16103</v>
      </c>
      <c r="E2308" s="707" t="s">
        <v>28</v>
      </c>
      <c r="F2308" s="707" t="str">
        <f>VLOOKUP(E2308,'HS Code'!$L$4:$O$65,2,0)</f>
        <v>Coal and Coke</v>
      </c>
      <c r="G2308" s="707" t="s">
        <v>16143</v>
      </c>
      <c r="H2308" s="707" t="s">
        <v>16126</v>
      </c>
      <c r="I2308" s="707" t="s">
        <v>10899</v>
      </c>
      <c r="J2308" s="708">
        <v>50</v>
      </c>
      <c r="K2308" s="708">
        <v>50</v>
      </c>
      <c r="L2308" s="708">
        <v>3005.6</v>
      </c>
      <c r="M2308" s="707" t="s">
        <v>16069</v>
      </c>
      <c r="N2308" s="707" t="s">
        <v>16070</v>
      </c>
      <c r="P2308" s="709">
        <f t="shared" si="29"/>
        <v>60.111999999999995</v>
      </c>
    </row>
    <row r="2309" spans="1:16">
      <c r="A2309" s="707">
        <v>2024</v>
      </c>
      <c r="B2309" s="707">
        <v>10</v>
      </c>
      <c r="D2309" s="707" t="s">
        <v>16103</v>
      </c>
      <c r="E2309" s="707" t="s">
        <v>87</v>
      </c>
      <c r="F2309" s="707" t="str">
        <f>VLOOKUP(E2309,'HS Code'!$L$4:$O$65,2,0)</f>
        <v>Petroleum</v>
      </c>
      <c r="G2309" s="707" t="s">
        <v>16132</v>
      </c>
      <c r="H2309" s="707" t="s">
        <v>16076</v>
      </c>
      <c r="I2309" s="707" t="s">
        <v>16077</v>
      </c>
      <c r="J2309" s="708">
        <v>12</v>
      </c>
      <c r="K2309" s="708">
        <v>12</v>
      </c>
      <c r="L2309" s="708">
        <v>510.03</v>
      </c>
      <c r="M2309" s="707" t="s">
        <v>16069</v>
      </c>
      <c r="N2309" s="707" t="s">
        <v>16070</v>
      </c>
      <c r="P2309" s="709">
        <f t="shared" si="29"/>
        <v>42.502499999999998</v>
      </c>
    </row>
    <row r="2310" spans="1:16">
      <c r="A2310" s="707">
        <v>2024</v>
      </c>
      <c r="B2310" s="707">
        <v>10</v>
      </c>
      <c r="D2310" s="707" t="s">
        <v>16122</v>
      </c>
      <c r="E2310" s="707" t="s">
        <v>89</v>
      </c>
      <c r="F2310" s="707" t="str">
        <f>VLOOKUP(E2310,'HS Code'!$L$4:$O$65,2,0)</f>
        <v>Petroleum</v>
      </c>
      <c r="G2310" s="707" t="s">
        <v>16154</v>
      </c>
      <c r="H2310" s="707" t="s">
        <v>16076</v>
      </c>
      <c r="I2310" s="707" t="s">
        <v>16077</v>
      </c>
      <c r="J2310" s="708">
        <v>40</v>
      </c>
      <c r="K2310" s="708">
        <v>42</v>
      </c>
      <c r="L2310" s="708">
        <v>108776.66</v>
      </c>
      <c r="M2310" s="707" t="s">
        <v>16069</v>
      </c>
      <c r="N2310" s="707" t="s">
        <v>16070</v>
      </c>
      <c r="P2310" s="709">
        <f t="shared" si="29"/>
        <v>2719.4165000000003</v>
      </c>
    </row>
    <row r="2311" spans="1:16">
      <c r="A2311" s="707">
        <v>2024</v>
      </c>
      <c r="B2311" s="707">
        <v>10</v>
      </c>
      <c r="D2311" s="707" t="s">
        <v>16096</v>
      </c>
      <c r="E2311" s="707" t="s">
        <v>101</v>
      </c>
      <c r="F2311" s="707" t="str">
        <f>VLOOKUP(E2311,'HS Code'!$L$4:$O$65,2,0)</f>
        <v>Petroleum</v>
      </c>
      <c r="G2311" s="707" t="s">
        <v>16078</v>
      </c>
      <c r="H2311" s="707" t="s">
        <v>16076</v>
      </c>
      <c r="I2311" s="707" t="s">
        <v>10899</v>
      </c>
      <c r="J2311" s="708">
        <v>14.72</v>
      </c>
      <c r="K2311" s="708">
        <v>14.72</v>
      </c>
      <c r="L2311" s="708">
        <v>39375.300000000003</v>
      </c>
      <c r="M2311" s="707" t="s">
        <v>16069</v>
      </c>
      <c r="N2311" s="707" t="s">
        <v>16070</v>
      </c>
      <c r="P2311" s="709">
        <f t="shared" si="29"/>
        <v>2674.952445652174</v>
      </c>
    </row>
    <row r="2312" spans="1:16">
      <c r="A2312" s="707">
        <v>2024</v>
      </c>
      <c r="B2312" s="707">
        <v>10</v>
      </c>
      <c r="D2312" s="707" t="s">
        <v>16103</v>
      </c>
      <c r="E2312" s="707" t="s">
        <v>101</v>
      </c>
      <c r="F2312" s="707" t="str">
        <f>VLOOKUP(E2312,'HS Code'!$L$4:$O$65,2,0)</f>
        <v>Petroleum</v>
      </c>
      <c r="G2312" s="707" t="s">
        <v>16078</v>
      </c>
      <c r="H2312" s="707" t="s">
        <v>16076</v>
      </c>
      <c r="I2312" s="707" t="s">
        <v>10899</v>
      </c>
      <c r="J2312" s="708">
        <v>10</v>
      </c>
      <c r="K2312" s="708">
        <v>10</v>
      </c>
      <c r="L2312" s="708">
        <v>25543.1</v>
      </c>
      <c r="M2312" s="707" t="s">
        <v>16069</v>
      </c>
      <c r="N2312" s="707" t="s">
        <v>16070</v>
      </c>
      <c r="P2312" s="709">
        <f t="shared" si="29"/>
        <v>2554.31</v>
      </c>
    </row>
    <row r="2313" spans="1:16">
      <c r="A2313" s="707">
        <v>2024</v>
      </c>
      <c r="B2313" s="707">
        <v>10</v>
      </c>
      <c r="D2313" s="707" t="s">
        <v>16139</v>
      </c>
      <c r="E2313" s="707" t="s">
        <v>68</v>
      </c>
      <c r="F2313" s="707" t="str">
        <f>VLOOKUP(E2313,'HS Code'!$L$4:$O$65,2,0)</f>
        <v>Petroleum</v>
      </c>
      <c r="G2313" s="707" t="s">
        <v>16130</v>
      </c>
      <c r="H2313" s="707" t="s">
        <v>16116</v>
      </c>
      <c r="I2313" s="707" t="s">
        <v>16077</v>
      </c>
      <c r="J2313" s="708">
        <v>1</v>
      </c>
      <c r="K2313" s="708">
        <v>4</v>
      </c>
      <c r="L2313" s="708">
        <v>1071.3499999999999</v>
      </c>
      <c r="M2313" s="707" t="s">
        <v>16069</v>
      </c>
      <c r="N2313" s="707" t="s">
        <v>16070</v>
      </c>
      <c r="P2313" s="709">
        <f t="shared" si="29"/>
        <v>1071.3499999999999</v>
      </c>
    </row>
    <row r="2314" spans="1:16">
      <c r="A2314" s="707">
        <v>2024</v>
      </c>
      <c r="B2314" s="707">
        <v>10</v>
      </c>
      <c r="D2314" s="707" t="s">
        <v>16139</v>
      </c>
      <c r="E2314" s="707" t="s">
        <v>70</v>
      </c>
      <c r="F2314" s="707" t="str">
        <f>VLOOKUP(E2314,'HS Code'!$L$4:$O$65,2,0)</f>
        <v>Petroleum</v>
      </c>
      <c r="G2314" s="707" t="s">
        <v>16115</v>
      </c>
      <c r="H2314" s="707" t="s">
        <v>16116</v>
      </c>
      <c r="I2314" s="707" t="s">
        <v>16077</v>
      </c>
      <c r="J2314" s="708">
        <v>12</v>
      </c>
      <c r="K2314" s="708">
        <v>24</v>
      </c>
      <c r="L2314" s="708">
        <v>6685.71</v>
      </c>
      <c r="M2314" s="707" t="s">
        <v>16069</v>
      </c>
      <c r="N2314" s="707" t="s">
        <v>16070</v>
      </c>
      <c r="P2314" s="709">
        <f t="shared" si="29"/>
        <v>557.14250000000004</v>
      </c>
    </row>
    <row r="2315" spans="1:16">
      <c r="A2315" s="707">
        <v>2024</v>
      </c>
      <c r="B2315" s="707">
        <v>10</v>
      </c>
      <c r="D2315" s="707" t="s">
        <v>16139</v>
      </c>
      <c r="E2315" s="707" t="s">
        <v>89</v>
      </c>
      <c r="F2315" s="707" t="str">
        <f>VLOOKUP(E2315,'HS Code'!$L$4:$O$65,2,0)</f>
        <v>Petroleum</v>
      </c>
      <c r="G2315" s="707" t="s">
        <v>16154</v>
      </c>
      <c r="H2315" s="707" t="s">
        <v>16076</v>
      </c>
      <c r="I2315" s="707" t="s">
        <v>16077</v>
      </c>
      <c r="J2315" s="708">
        <v>21</v>
      </c>
      <c r="K2315" s="708">
        <v>21</v>
      </c>
      <c r="L2315" s="708">
        <v>4671.8999999999996</v>
      </c>
      <c r="M2315" s="707" t="s">
        <v>16069</v>
      </c>
      <c r="N2315" s="707" t="s">
        <v>16070</v>
      </c>
      <c r="P2315" s="709">
        <f t="shared" si="29"/>
        <v>222.47142857142856</v>
      </c>
    </row>
    <row r="2316" spans="1:16">
      <c r="A2316" s="707">
        <v>2024</v>
      </c>
      <c r="B2316" s="707">
        <v>10</v>
      </c>
      <c r="D2316" s="707" t="s">
        <v>16139</v>
      </c>
      <c r="E2316" s="707" t="s">
        <v>99</v>
      </c>
      <c r="F2316" s="707" t="str">
        <f>VLOOKUP(E2316,'HS Code'!$L$4:$O$65,2,0)</f>
        <v>Petroleum</v>
      </c>
      <c r="G2316" s="707" t="s">
        <v>16075</v>
      </c>
      <c r="H2316" s="707" t="s">
        <v>16076</v>
      </c>
      <c r="I2316" s="707" t="s">
        <v>16077</v>
      </c>
      <c r="J2316" s="708">
        <v>4</v>
      </c>
      <c r="K2316" s="708">
        <v>16</v>
      </c>
      <c r="L2316" s="708">
        <v>4285.3500000000004</v>
      </c>
      <c r="M2316" s="707" t="s">
        <v>16069</v>
      </c>
      <c r="N2316" s="707" t="s">
        <v>16070</v>
      </c>
      <c r="P2316" s="709">
        <f t="shared" si="29"/>
        <v>1071.3375000000001</v>
      </c>
    </row>
    <row r="2317" spans="1:16">
      <c r="A2317" s="707">
        <v>2024</v>
      </c>
      <c r="B2317" s="707">
        <v>10</v>
      </c>
      <c r="D2317" s="707" t="s">
        <v>16120</v>
      </c>
      <c r="E2317" s="707" t="s">
        <v>109</v>
      </c>
      <c r="F2317" s="707" t="str">
        <f>VLOOKUP(E2317,'HS Code'!$L$4:$O$65,2,0)</f>
        <v>Petroleum</v>
      </c>
      <c r="G2317" s="707" t="s">
        <v>16079</v>
      </c>
      <c r="H2317" s="707" t="s">
        <v>16076</v>
      </c>
      <c r="I2317" s="707" t="s">
        <v>16077</v>
      </c>
      <c r="J2317" s="708">
        <v>5</v>
      </c>
      <c r="K2317" s="708">
        <v>5</v>
      </c>
      <c r="L2317" s="708">
        <v>23302.74</v>
      </c>
      <c r="M2317" s="707" t="s">
        <v>16069</v>
      </c>
      <c r="N2317" s="707" t="s">
        <v>16070</v>
      </c>
      <c r="P2317" s="709">
        <f t="shared" si="29"/>
        <v>4660.5480000000007</v>
      </c>
    </row>
    <row r="2318" spans="1:16">
      <c r="A2318" s="707">
        <v>2024</v>
      </c>
      <c r="B2318" s="707">
        <v>10</v>
      </c>
      <c r="D2318" s="707" t="s">
        <v>16122</v>
      </c>
      <c r="E2318" s="707" t="s">
        <v>68</v>
      </c>
      <c r="F2318" s="707" t="str">
        <f>VLOOKUP(E2318,'HS Code'!$L$4:$O$65,2,0)</f>
        <v>Petroleum</v>
      </c>
      <c r="G2318" s="707" t="s">
        <v>16130</v>
      </c>
      <c r="H2318" s="707" t="s">
        <v>16116</v>
      </c>
      <c r="I2318" s="707" t="s">
        <v>16077</v>
      </c>
      <c r="J2318" s="708">
        <v>17.3</v>
      </c>
      <c r="K2318" s="708">
        <v>17.3</v>
      </c>
      <c r="L2318" s="708">
        <v>7868.13</v>
      </c>
      <c r="M2318" s="707" t="s">
        <v>16069</v>
      </c>
      <c r="N2318" s="707" t="s">
        <v>16070</v>
      </c>
      <c r="P2318" s="709">
        <f t="shared" si="29"/>
        <v>454.8052023121387</v>
      </c>
    </row>
    <row r="2319" spans="1:16">
      <c r="A2319" s="707">
        <v>2024</v>
      </c>
      <c r="B2319" s="707">
        <v>10</v>
      </c>
      <c r="D2319" s="707" t="s">
        <v>16122</v>
      </c>
      <c r="E2319" s="707" t="s">
        <v>87</v>
      </c>
      <c r="F2319" s="707" t="str">
        <f>VLOOKUP(E2319,'HS Code'!$L$4:$O$65,2,0)</f>
        <v>Petroleum</v>
      </c>
      <c r="G2319" s="707" t="s">
        <v>16132</v>
      </c>
      <c r="H2319" s="707" t="s">
        <v>16076</v>
      </c>
      <c r="I2319" s="707" t="s">
        <v>16077</v>
      </c>
      <c r="J2319" s="708">
        <v>1.3</v>
      </c>
      <c r="K2319" s="708">
        <v>1.3</v>
      </c>
      <c r="L2319" s="708">
        <v>29143.59</v>
      </c>
      <c r="M2319" s="707" t="s">
        <v>16069</v>
      </c>
      <c r="N2319" s="707" t="s">
        <v>16070</v>
      </c>
      <c r="P2319" s="709">
        <f t="shared" si="29"/>
        <v>22418.146153846152</v>
      </c>
    </row>
    <row r="2320" spans="1:16">
      <c r="A2320" s="707">
        <v>2024</v>
      </c>
      <c r="B2320" s="707">
        <v>10</v>
      </c>
      <c r="D2320" s="707" t="s">
        <v>16122</v>
      </c>
      <c r="E2320" s="707" t="s">
        <v>101</v>
      </c>
      <c r="F2320" s="707" t="str">
        <f>VLOOKUP(E2320,'HS Code'!$L$4:$O$65,2,0)</f>
        <v>Petroleum</v>
      </c>
      <c r="G2320" s="707" t="s">
        <v>16078</v>
      </c>
      <c r="H2320" s="707" t="s">
        <v>16076</v>
      </c>
      <c r="I2320" s="707" t="s">
        <v>10899</v>
      </c>
      <c r="J2320" s="708">
        <v>2</v>
      </c>
      <c r="K2320" s="708">
        <v>2</v>
      </c>
      <c r="L2320" s="708">
        <v>3606.22</v>
      </c>
      <c r="M2320" s="707" t="s">
        <v>16069</v>
      </c>
      <c r="N2320" s="707" t="s">
        <v>16070</v>
      </c>
      <c r="P2320" s="709">
        <f t="shared" si="29"/>
        <v>1803.11</v>
      </c>
    </row>
    <row r="2321" spans="1:16">
      <c r="A2321" s="707">
        <v>2024</v>
      </c>
      <c r="B2321" s="707">
        <v>10</v>
      </c>
      <c r="D2321" s="707" t="s">
        <v>16121</v>
      </c>
      <c r="E2321" s="707" t="s">
        <v>22</v>
      </c>
      <c r="F2321" s="707" t="str">
        <f>VLOOKUP(E2321,'HS Code'!$L$4:$O$65,2,0)</f>
        <v>Coal and Coke</v>
      </c>
      <c r="G2321" s="707" t="s">
        <v>16125</v>
      </c>
      <c r="H2321" s="707" t="s">
        <v>16126</v>
      </c>
      <c r="I2321" s="707" t="s">
        <v>10899</v>
      </c>
      <c r="J2321" s="708">
        <v>56000</v>
      </c>
      <c r="K2321" s="708">
        <v>56000</v>
      </c>
      <c r="L2321" s="708">
        <v>2632</v>
      </c>
      <c r="M2321" s="707" t="s">
        <v>16069</v>
      </c>
      <c r="N2321" s="707" t="s">
        <v>16070</v>
      </c>
      <c r="P2321" s="709">
        <f t="shared" si="29"/>
        <v>4.7E-2</v>
      </c>
    </row>
    <row r="2322" spans="1:16">
      <c r="A2322" s="707">
        <v>2024</v>
      </c>
      <c r="B2322" s="707">
        <v>10</v>
      </c>
      <c r="D2322" s="707" t="s">
        <v>16121</v>
      </c>
      <c r="E2322" s="707" t="s">
        <v>130</v>
      </c>
      <c r="F2322" s="707">
        <f>VLOOKUP(E2322,'HS Code'!$L$4:$O$65,2,0)</f>
        <v>0</v>
      </c>
      <c r="G2322" s="707" t="s">
        <v>16093</v>
      </c>
      <c r="H2322" s="707" t="s">
        <v>16076</v>
      </c>
      <c r="I2322" s="707" t="s">
        <v>10899</v>
      </c>
      <c r="J2322" s="708">
        <v>44000</v>
      </c>
      <c r="K2322" s="708">
        <v>44000</v>
      </c>
      <c r="L2322" s="708">
        <v>31460</v>
      </c>
      <c r="M2322" s="707" t="s">
        <v>16069</v>
      </c>
      <c r="N2322" s="707" t="s">
        <v>16070</v>
      </c>
      <c r="P2322" s="709">
        <f t="shared" si="29"/>
        <v>0.71499999999999997</v>
      </c>
    </row>
    <row r="2323" spans="1:16">
      <c r="A2323" s="707">
        <v>2024</v>
      </c>
      <c r="B2323" s="707">
        <v>10</v>
      </c>
      <c r="D2323" s="707" t="s">
        <v>16122</v>
      </c>
      <c r="E2323" s="707" t="s">
        <v>80</v>
      </c>
      <c r="F2323" s="707" t="str">
        <f>VLOOKUP(E2323,'HS Code'!$L$4:$O$65,2,0)</f>
        <v>Petroleum</v>
      </c>
      <c r="G2323" s="707" t="s">
        <v>16090</v>
      </c>
      <c r="H2323" s="707" t="s">
        <v>16076</v>
      </c>
      <c r="I2323" s="707" t="s">
        <v>16077</v>
      </c>
      <c r="J2323" s="708">
        <v>29.344000000000001</v>
      </c>
      <c r="K2323" s="708">
        <v>29.344000000000001</v>
      </c>
      <c r="L2323" s="708">
        <v>1468714.88</v>
      </c>
      <c r="M2323" s="707" t="s">
        <v>16069</v>
      </c>
      <c r="N2323" s="707" t="s">
        <v>16070</v>
      </c>
      <c r="P2323" s="709">
        <f t="shared" si="29"/>
        <v>50051.624863685924</v>
      </c>
    </row>
    <row r="2324" spans="1:16">
      <c r="A2324" s="707">
        <v>2024</v>
      </c>
      <c r="B2324" s="707">
        <v>10</v>
      </c>
      <c r="D2324" s="707" t="s">
        <v>16122</v>
      </c>
      <c r="E2324" s="707" t="s">
        <v>113</v>
      </c>
      <c r="F2324" s="707" t="str">
        <f>VLOOKUP(E2324,'HS Code'!$L$4:$O$65,2,0)</f>
        <v>Petroleum</v>
      </c>
      <c r="G2324" s="707" t="s">
        <v>16081</v>
      </c>
      <c r="H2324" s="707" t="s">
        <v>16076</v>
      </c>
      <c r="I2324" s="707" t="s">
        <v>16077</v>
      </c>
      <c r="J2324" s="708">
        <v>15.82</v>
      </c>
      <c r="K2324" s="708">
        <v>15.82</v>
      </c>
      <c r="L2324" s="708">
        <v>255038.27</v>
      </c>
      <c r="M2324" s="707" t="s">
        <v>16069</v>
      </c>
      <c r="N2324" s="707" t="s">
        <v>16070</v>
      </c>
      <c r="P2324" s="709">
        <f t="shared" si="29"/>
        <v>16121.256005056888</v>
      </c>
    </row>
    <row r="2325" spans="1:16">
      <c r="A2325" s="707">
        <v>2024</v>
      </c>
      <c r="B2325" s="707">
        <v>10</v>
      </c>
      <c r="D2325" s="707" t="s">
        <v>16104</v>
      </c>
      <c r="E2325" s="707" t="s">
        <v>148</v>
      </c>
      <c r="F2325" s="707">
        <f>VLOOKUP(E2325,'HS Code'!$L$4:$O$65,2,0)</f>
        <v>0</v>
      </c>
      <c r="G2325" s="707" t="s">
        <v>16082</v>
      </c>
      <c r="H2325" s="707" t="s">
        <v>16073</v>
      </c>
      <c r="I2325" s="707" t="s">
        <v>10899</v>
      </c>
      <c r="J2325" s="708">
        <v>3952.6</v>
      </c>
      <c r="K2325" s="708">
        <v>3952.6</v>
      </c>
      <c r="L2325" s="708">
        <v>787641.12</v>
      </c>
      <c r="M2325" s="707" t="s">
        <v>16069</v>
      </c>
      <c r="N2325" s="707" t="s">
        <v>16070</v>
      </c>
      <c r="P2325" s="709">
        <f t="shared" si="29"/>
        <v>199.27164904113749</v>
      </c>
    </row>
    <row r="2326" spans="1:16">
      <c r="A2326" s="707">
        <v>2024</v>
      </c>
      <c r="B2326" s="707">
        <v>10</v>
      </c>
      <c r="D2326" s="707" t="s">
        <v>16096</v>
      </c>
      <c r="E2326" s="707" t="s">
        <v>142</v>
      </c>
      <c r="F2326" s="707">
        <f>VLOOKUP(E2326,'HS Code'!$L$4:$O$65,2,0)</f>
        <v>0</v>
      </c>
      <c r="G2326" s="707" t="s">
        <v>16141</v>
      </c>
      <c r="H2326" s="707" t="s">
        <v>16073</v>
      </c>
      <c r="I2326" s="707" t="s">
        <v>10899</v>
      </c>
      <c r="J2326" s="708">
        <v>7807</v>
      </c>
      <c r="K2326" s="708">
        <v>7807</v>
      </c>
      <c r="L2326" s="708">
        <v>2480260.7799999998</v>
      </c>
      <c r="M2326" s="707" t="s">
        <v>16069</v>
      </c>
      <c r="N2326" s="707" t="s">
        <v>16070</v>
      </c>
      <c r="P2326" s="709">
        <f t="shared" si="29"/>
        <v>317.6970385551428</v>
      </c>
    </row>
    <row r="2327" spans="1:16">
      <c r="A2327" s="707">
        <v>2024</v>
      </c>
      <c r="B2327" s="707">
        <v>10</v>
      </c>
      <c r="D2327" s="707" t="s">
        <v>16104</v>
      </c>
      <c r="E2327" s="707" t="s">
        <v>113</v>
      </c>
      <c r="F2327" s="707" t="str">
        <f>VLOOKUP(E2327,'HS Code'!$L$4:$O$65,2,0)</f>
        <v>Petroleum</v>
      </c>
      <c r="G2327" s="707" t="s">
        <v>16081</v>
      </c>
      <c r="H2327" s="707" t="s">
        <v>16076</v>
      </c>
      <c r="I2327" s="707" t="s">
        <v>16077</v>
      </c>
      <c r="J2327" s="708">
        <v>2000</v>
      </c>
      <c r="K2327" s="708">
        <v>2000</v>
      </c>
      <c r="L2327" s="708">
        <v>4195984.1726249997</v>
      </c>
      <c r="M2327" s="707" t="s">
        <v>16069</v>
      </c>
      <c r="N2327" s="707" t="s">
        <v>16070</v>
      </c>
      <c r="P2327" s="709">
        <f t="shared" si="29"/>
        <v>2097.9920863124999</v>
      </c>
    </row>
    <row r="2328" spans="1:16">
      <c r="A2328" s="707">
        <v>2024</v>
      </c>
      <c r="B2328" s="707">
        <v>10</v>
      </c>
      <c r="D2328" s="707" t="s">
        <v>16104</v>
      </c>
      <c r="E2328" s="707" t="s">
        <v>142</v>
      </c>
      <c r="F2328" s="707">
        <f>VLOOKUP(E2328,'HS Code'!$L$4:$O$65,2,0)</f>
        <v>0</v>
      </c>
      <c r="G2328" s="707" t="s">
        <v>16141</v>
      </c>
      <c r="H2328" s="707" t="s">
        <v>16073</v>
      </c>
      <c r="I2328" s="707" t="s">
        <v>10899</v>
      </c>
      <c r="J2328" s="708">
        <v>24147</v>
      </c>
      <c r="K2328" s="708">
        <v>24147</v>
      </c>
      <c r="L2328" s="708">
        <v>5890162.592615</v>
      </c>
      <c r="M2328" s="707" t="s">
        <v>16069</v>
      </c>
      <c r="N2328" s="707" t="s">
        <v>16070</v>
      </c>
      <c r="P2328" s="709">
        <f t="shared" si="29"/>
        <v>243.92937394355405</v>
      </c>
    </row>
    <row r="2329" spans="1:16">
      <c r="A2329" s="707">
        <v>2024</v>
      </c>
      <c r="B2329" s="707">
        <v>10</v>
      </c>
      <c r="D2329" s="707" t="s">
        <v>16104</v>
      </c>
      <c r="E2329" s="707" t="s">
        <v>148</v>
      </c>
      <c r="F2329" s="707">
        <f>VLOOKUP(E2329,'HS Code'!$L$4:$O$65,2,0)</f>
        <v>0</v>
      </c>
      <c r="G2329" s="707" t="s">
        <v>16082</v>
      </c>
      <c r="H2329" s="707" t="s">
        <v>16073</v>
      </c>
      <c r="I2329" s="707" t="s">
        <v>10899</v>
      </c>
      <c r="J2329" s="708">
        <v>2128</v>
      </c>
      <c r="K2329" s="708">
        <v>2128</v>
      </c>
      <c r="L2329" s="708">
        <v>455841.48</v>
      </c>
      <c r="M2329" s="707" t="s">
        <v>16069</v>
      </c>
      <c r="N2329" s="707" t="s">
        <v>16070</v>
      </c>
      <c r="P2329" s="709">
        <f t="shared" si="29"/>
        <v>214.21122180451127</v>
      </c>
    </row>
    <row r="2330" spans="1:16">
      <c r="A2330" s="707">
        <v>2024</v>
      </c>
      <c r="B2330" s="707">
        <v>10</v>
      </c>
      <c r="D2330" s="707" t="s">
        <v>16170</v>
      </c>
      <c r="E2330" s="707" t="s">
        <v>28</v>
      </c>
      <c r="F2330" s="707" t="str">
        <f>VLOOKUP(E2330,'HS Code'!$L$4:$O$65,2,0)</f>
        <v>Coal and Coke</v>
      </c>
      <c r="G2330" s="707" t="s">
        <v>16143</v>
      </c>
      <c r="H2330" s="707" t="s">
        <v>16126</v>
      </c>
      <c r="I2330" s="707" t="s">
        <v>10899</v>
      </c>
      <c r="J2330" s="708">
        <v>25800</v>
      </c>
      <c r="K2330" s="708">
        <v>25800</v>
      </c>
      <c r="L2330" s="708">
        <v>994009.94</v>
      </c>
      <c r="M2330" s="707" t="s">
        <v>16069</v>
      </c>
      <c r="N2330" s="707" t="s">
        <v>16070</v>
      </c>
      <c r="P2330" s="709">
        <f t="shared" si="29"/>
        <v>38.527517054263562</v>
      </c>
    </row>
    <row r="2331" spans="1:16">
      <c r="A2331" s="707">
        <v>2024</v>
      </c>
      <c r="B2331" s="707">
        <v>10</v>
      </c>
      <c r="D2331" s="707" t="s">
        <v>16112</v>
      </c>
      <c r="E2331" s="707" t="s">
        <v>28</v>
      </c>
      <c r="F2331" s="707" t="str">
        <f>VLOOKUP(E2331,'HS Code'!$L$4:$O$65,2,0)</f>
        <v>Coal and Coke</v>
      </c>
      <c r="G2331" s="707" t="s">
        <v>16143</v>
      </c>
      <c r="H2331" s="707" t="s">
        <v>16126</v>
      </c>
      <c r="I2331" s="707" t="s">
        <v>10899</v>
      </c>
      <c r="J2331" s="708">
        <v>16758</v>
      </c>
      <c r="K2331" s="708">
        <v>16758</v>
      </c>
      <c r="L2331" s="708">
        <v>5677824.9000000004</v>
      </c>
      <c r="M2331" s="707" t="s">
        <v>16069</v>
      </c>
      <c r="N2331" s="707" t="s">
        <v>16070</v>
      </c>
      <c r="P2331" s="709">
        <f t="shared" si="29"/>
        <v>338.81279985678486</v>
      </c>
    </row>
    <row r="2332" spans="1:16">
      <c r="A2332" s="707">
        <v>2024</v>
      </c>
      <c r="B2332" s="707">
        <v>10</v>
      </c>
      <c r="D2332" s="707" t="s">
        <v>16074</v>
      </c>
      <c r="E2332" s="707" t="s">
        <v>113</v>
      </c>
      <c r="F2332" s="707" t="str">
        <f>VLOOKUP(E2332,'HS Code'!$L$4:$O$65,2,0)</f>
        <v>Petroleum</v>
      </c>
      <c r="G2332" s="707" t="s">
        <v>16081</v>
      </c>
      <c r="H2332" s="707" t="s">
        <v>16076</v>
      </c>
      <c r="I2332" s="707" t="s">
        <v>16077</v>
      </c>
      <c r="J2332" s="708">
        <v>14940</v>
      </c>
      <c r="K2332" s="708">
        <v>14940</v>
      </c>
      <c r="L2332" s="708">
        <v>2420314.02</v>
      </c>
      <c r="M2332" s="707" t="s">
        <v>16069</v>
      </c>
      <c r="N2332" s="707" t="s">
        <v>16070</v>
      </c>
      <c r="P2332" s="709">
        <f t="shared" si="29"/>
        <v>162.00227710843373</v>
      </c>
    </row>
    <row r="2333" spans="1:16">
      <c r="A2333" s="707">
        <v>2024</v>
      </c>
      <c r="B2333" s="707">
        <v>10</v>
      </c>
      <c r="D2333" s="707" t="s">
        <v>16074</v>
      </c>
      <c r="E2333" s="707" t="s">
        <v>68</v>
      </c>
      <c r="F2333" s="707" t="str">
        <f>VLOOKUP(E2333,'HS Code'!$L$4:$O$65,2,0)</f>
        <v>Petroleum</v>
      </c>
      <c r="G2333" s="707" t="s">
        <v>16130</v>
      </c>
      <c r="H2333" s="707" t="s">
        <v>16116</v>
      </c>
      <c r="I2333" s="707" t="s">
        <v>16077</v>
      </c>
      <c r="J2333" s="708">
        <v>159500</v>
      </c>
      <c r="K2333" s="708">
        <v>143000</v>
      </c>
      <c r="L2333" s="708">
        <v>15066230.310000001</v>
      </c>
      <c r="M2333" s="707" t="s">
        <v>16069</v>
      </c>
      <c r="N2333" s="707" t="s">
        <v>16070</v>
      </c>
      <c r="P2333" s="709">
        <f t="shared" si="29"/>
        <v>94.45912420062696</v>
      </c>
    </row>
    <row r="2334" spans="1:16">
      <c r="A2334" s="707">
        <v>2024</v>
      </c>
      <c r="B2334" s="707">
        <v>10</v>
      </c>
      <c r="D2334" s="707" t="s">
        <v>16104</v>
      </c>
      <c r="E2334" s="707" t="s">
        <v>83</v>
      </c>
      <c r="F2334" s="707" t="str">
        <f>VLOOKUP(E2334,'HS Code'!$L$4:$O$65,2,0)</f>
        <v>Petroleum</v>
      </c>
      <c r="G2334" s="707" t="s">
        <v>16131</v>
      </c>
      <c r="H2334" s="707" t="s">
        <v>16076</v>
      </c>
      <c r="I2334" s="707" t="s">
        <v>16077</v>
      </c>
      <c r="J2334" s="708">
        <v>26972</v>
      </c>
      <c r="K2334" s="708">
        <v>21465</v>
      </c>
      <c r="L2334" s="708">
        <v>2213290.39</v>
      </c>
      <c r="M2334" s="707" t="s">
        <v>16069</v>
      </c>
      <c r="N2334" s="707" t="s">
        <v>16070</v>
      </c>
      <c r="P2334" s="709">
        <f t="shared" si="29"/>
        <v>82.058816179741953</v>
      </c>
    </row>
    <row r="2335" spans="1:16">
      <c r="A2335" s="707">
        <v>2024</v>
      </c>
      <c r="B2335" s="707">
        <v>10</v>
      </c>
      <c r="D2335" s="707" t="s">
        <v>16113</v>
      </c>
      <c r="E2335" s="707" t="s">
        <v>83</v>
      </c>
      <c r="F2335" s="707" t="str">
        <f>VLOOKUP(E2335,'HS Code'!$L$4:$O$65,2,0)</f>
        <v>Petroleum</v>
      </c>
      <c r="G2335" s="707" t="s">
        <v>16131</v>
      </c>
      <c r="H2335" s="707" t="s">
        <v>16076</v>
      </c>
      <c r="I2335" s="707" t="s">
        <v>16077</v>
      </c>
      <c r="J2335" s="708">
        <v>80000</v>
      </c>
      <c r="K2335" s="708">
        <v>80000</v>
      </c>
      <c r="L2335" s="708">
        <v>8498023.0800000001</v>
      </c>
      <c r="M2335" s="707" t="s">
        <v>16069</v>
      </c>
      <c r="N2335" s="707" t="s">
        <v>16070</v>
      </c>
      <c r="P2335" s="709">
        <f t="shared" si="29"/>
        <v>106.2252885</v>
      </c>
    </row>
    <row r="2336" spans="1:16">
      <c r="A2336" s="707">
        <v>2024</v>
      </c>
      <c r="B2336" s="707">
        <v>10</v>
      </c>
      <c r="D2336" s="707" t="s">
        <v>16135</v>
      </c>
      <c r="E2336" s="707" t="s">
        <v>87</v>
      </c>
      <c r="F2336" s="707" t="str">
        <f>VLOOKUP(E2336,'HS Code'!$L$4:$O$65,2,0)</f>
        <v>Petroleum</v>
      </c>
      <c r="G2336" s="707" t="s">
        <v>16132</v>
      </c>
      <c r="H2336" s="707" t="s">
        <v>16076</v>
      </c>
      <c r="I2336" s="707" t="s">
        <v>16077</v>
      </c>
      <c r="J2336" s="708">
        <v>85000</v>
      </c>
      <c r="K2336" s="708">
        <v>85000</v>
      </c>
      <c r="L2336" s="708">
        <v>8236587</v>
      </c>
      <c r="M2336" s="707" t="s">
        <v>16069</v>
      </c>
      <c r="N2336" s="707" t="s">
        <v>16070</v>
      </c>
      <c r="P2336" s="709">
        <f t="shared" si="29"/>
        <v>96.901023529411759</v>
      </c>
    </row>
    <row r="2337" spans="1:16">
      <c r="A2337" s="707">
        <v>2024</v>
      </c>
      <c r="B2337" s="707">
        <v>10</v>
      </c>
      <c r="D2337" s="707" t="s">
        <v>16074</v>
      </c>
      <c r="E2337" s="707" t="s">
        <v>68</v>
      </c>
      <c r="F2337" s="707" t="str">
        <f>VLOOKUP(E2337,'HS Code'!$L$4:$O$65,2,0)</f>
        <v>Petroleum</v>
      </c>
      <c r="G2337" s="707" t="s">
        <v>16130</v>
      </c>
      <c r="H2337" s="707" t="s">
        <v>16116</v>
      </c>
      <c r="I2337" s="707" t="s">
        <v>16077</v>
      </c>
      <c r="J2337" s="708">
        <v>135629553</v>
      </c>
      <c r="K2337" s="708">
        <v>115339375</v>
      </c>
      <c r="L2337" s="708">
        <v>12011923744.5</v>
      </c>
      <c r="M2337" s="707" t="s">
        <v>16069</v>
      </c>
      <c r="N2337" s="707" t="s">
        <v>16070</v>
      </c>
      <c r="P2337" s="709">
        <f t="shared" si="29"/>
        <v>88.564206537641539</v>
      </c>
    </row>
    <row r="2338" spans="1:16">
      <c r="A2338" s="707">
        <v>2024</v>
      </c>
      <c r="B2338" s="707">
        <v>10</v>
      </c>
      <c r="D2338" s="707" t="s">
        <v>16074</v>
      </c>
      <c r="E2338" s="707" t="s">
        <v>87</v>
      </c>
      <c r="F2338" s="707" t="str">
        <f>VLOOKUP(E2338,'HS Code'!$L$4:$O$65,2,0)</f>
        <v>Petroleum</v>
      </c>
      <c r="G2338" s="707" t="s">
        <v>16132</v>
      </c>
      <c r="H2338" s="707" t="s">
        <v>16076</v>
      </c>
      <c r="I2338" s="707" t="s">
        <v>16077</v>
      </c>
      <c r="J2338" s="708">
        <v>170713437</v>
      </c>
      <c r="K2338" s="708">
        <v>142501801</v>
      </c>
      <c r="L2338" s="708">
        <v>12871290446.4</v>
      </c>
      <c r="M2338" s="707" t="s">
        <v>16069</v>
      </c>
      <c r="N2338" s="707" t="s">
        <v>16070</v>
      </c>
      <c r="P2338" s="709">
        <f t="shared" si="29"/>
        <v>75.39705527925139</v>
      </c>
    </row>
    <row r="2339" spans="1:16">
      <c r="A2339" s="707">
        <v>2024</v>
      </c>
      <c r="B2339" s="707">
        <v>10</v>
      </c>
      <c r="D2339" s="707" t="s">
        <v>16104</v>
      </c>
      <c r="E2339" s="707" t="s">
        <v>83</v>
      </c>
      <c r="F2339" s="707" t="str">
        <f>VLOOKUP(E2339,'HS Code'!$L$4:$O$65,2,0)</f>
        <v>Petroleum</v>
      </c>
      <c r="G2339" s="707" t="s">
        <v>16131</v>
      </c>
      <c r="H2339" s="707" t="s">
        <v>16076</v>
      </c>
      <c r="I2339" s="707" t="s">
        <v>16077</v>
      </c>
      <c r="J2339" s="708">
        <v>41521837</v>
      </c>
      <c r="K2339" s="708">
        <v>32966450</v>
      </c>
      <c r="L2339" s="708">
        <v>3347025090</v>
      </c>
      <c r="M2339" s="707" t="s">
        <v>16069</v>
      </c>
      <c r="N2339" s="707" t="s">
        <v>16070</v>
      </c>
      <c r="P2339" s="709">
        <f t="shared" si="29"/>
        <v>80.608791224723518</v>
      </c>
    </row>
    <row r="2340" spans="1:16">
      <c r="A2340" s="707">
        <v>2024</v>
      </c>
      <c r="B2340" s="707">
        <v>10</v>
      </c>
      <c r="D2340" s="707" t="s">
        <v>16113</v>
      </c>
      <c r="E2340" s="707" t="s">
        <v>83</v>
      </c>
      <c r="F2340" s="707" t="str">
        <f>VLOOKUP(E2340,'HS Code'!$L$4:$O$65,2,0)</f>
        <v>Petroleum</v>
      </c>
      <c r="G2340" s="707" t="s">
        <v>16131</v>
      </c>
      <c r="H2340" s="707" t="s">
        <v>16076</v>
      </c>
      <c r="I2340" s="707" t="s">
        <v>16077</v>
      </c>
      <c r="J2340" s="708">
        <v>32401864</v>
      </c>
      <c r="K2340" s="708">
        <v>32401864</v>
      </c>
      <c r="L2340" s="708">
        <v>3241032562</v>
      </c>
      <c r="M2340" s="707" t="s">
        <v>16069</v>
      </c>
      <c r="N2340" s="707" t="s">
        <v>16070</v>
      </c>
      <c r="P2340" s="709">
        <f t="shared" si="29"/>
        <v>100.0261146087151</v>
      </c>
    </row>
    <row r="2341" spans="1:16">
      <c r="A2341" s="707">
        <v>2024</v>
      </c>
      <c r="B2341" s="707">
        <v>10</v>
      </c>
      <c r="D2341" s="707" t="s">
        <v>16135</v>
      </c>
      <c r="E2341" s="707" t="s">
        <v>87</v>
      </c>
      <c r="F2341" s="707" t="str">
        <f>VLOOKUP(E2341,'HS Code'!$L$4:$O$65,2,0)</f>
        <v>Petroleum</v>
      </c>
      <c r="G2341" s="707" t="s">
        <v>16132</v>
      </c>
      <c r="H2341" s="707" t="s">
        <v>16076</v>
      </c>
      <c r="I2341" s="707" t="s">
        <v>16077</v>
      </c>
      <c r="J2341" s="708">
        <v>65147259</v>
      </c>
      <c r="K2341" s="708">
        <v>65147259</v>
      </c>
      <c r="L2341" s="708">
        <v>5927682872</v>
      </c>
      <c r="M2341" s="707" t="s">
        <v>16069</v>
      </c>
      <c r="N2341" s="707" t="s">
        <v>16070</v>
      </c>
      <c r="P2341" s="709">
        <f t="shared" si="29"/>
        <v>90.988983465904525</v>
      </c>
    </row>
    <row r="2342" spans="1:16">
      <c r="A2342" s="707">
        <v>2024</v>
      </c>
      <c r="B2342" s="707">
        <v>10</v>
      </c>
      <c r="D2342" s="707" t="s">
        <v>16153</v>
      </c>
      <c r="E2342" s="707" t="s">
        <v>171</v>
      </c>
      <c r="F2342" s="707">
        <f>VLOOKUP(E2342,'HS Code'!$L$4:$O$65,2,0)</f>
        <v>0</v>
      </c>
      <c r="G2342" s="707" t="s">
        <v>16095</v>
      </c>
      <c r="H2342" s="707" t="s">
        <v>16073</v>
      </c>
      <c r="I2342" s="707" t="s">
        <v>10899</v>
      </c>
      <c r="J2342" s="708">
        <v>46900</v>
      </c>
      <c r="K2342" s="708">
        <v>46900</v>
      </c>
      <c r="L2342" s="708">
        <v>1884981.57</v>
      </c>
      <c r="M2342" s="707" t="s">
        <v>16145</v>
      </c>
      <c r="N2342" s="707" t="s">
        <v>16070</v>
      </c>
    </row>
    <row r="2343" spans="1:16">
      <c r="A2343" s="707">
        <v>2024</v>
      </c>
      <c r="B2343" s="707">
        <v>10</v>
      </c>
      <c r="D2343" s="707" t="s">
        <v>16146</v>
      </c>
      <c r="E2343" s="707" t="s">
        <v>83</v>
      </c>
      <c r="F2343" s="707" t="str">
        <f>VLOOKUP(E2343,'HS Code'!$L$4:$O$65,2,0)</f>
        <v>Petroleum</v>
      </c>
      <c r="G2343" s="707" t="s">
        <v>16131</v>
      </c>
      <c r="H2343" s="707" t="s">
        <v>16076</v>
      </c>
      <c r="I2343" s="707" t="s">
        <v>16077</v>
      </c>
      <c r="J2343" s="708">
        <v>8930541</v>
      </c>
      <c r="K2343" s="708">
        <v>6993769</v>
      </c>
      <c r="L2343" s="708">
        <v>997435333.39999998</v>
      </c>
      <c r="M2343" s="707" t="s">
        <v>16145</v>
      </c>
      <c r="N2343" s="707" t="s">
        <v>16070</v>
      </c>
    </row>
    <row r="2344" spans="1:16">
      <c r="A2344" s="707">
        <v>2024</v>
      </c>
      <c r="B2344" s="707">
        <v>10</v>
      </c>
      <c r="D2344" s="707" t="s">
        <v>16146</v>
      </c>
      <c r="E2344" s="707" t="s">
        <v>83</v>
      </c>
      <c r="F2344" s="707" t="str">
        <f>VLOOKUP(E2344,'HS Code'!$L$4:$O$65,2,0)</f>
        <v>Petroleum</v>
      </c>
      <c r="G2344" s="707" t="s">
        <v>16131</v>
      </c>
      <c r="H2344" s="707" t="s">
        <v>16076</v>
      </c>
      <c r="I2344" s="707" t="s">
        <v>16077</v>
      </c>
      <c r="J2344" s="708">
        <v>16550635</v>
      </c>
      <c r="K2344" s="708">
        <v>14657903</v>
      </c>
      <c r="L2344" s="708">
        <v>1838741772.01</v>
      </c>
      <c r="M2344" s="707" t="s">
        <v>16145</v>
      </c>
      <c r="N2344" s="707" t="s">
        <v>16070</v>
      </c>
    </row>
    <row r="2345" spans="1:16">
      <c r="A2345" s="707">
        <v>2024</v>
      </c>
      <c r="B2345" s="707">
        <v>10</v>
      </c>
      <c r="D2345" s="707" t="s">
        <v>16146</v>
      </c>
      <c r="E2345" s="707" t="s">
        <v>87</v>
      </c>
      <c r="F2345" s="707" t="str">
        <f>VLOOKUP(E2345,'HS Code'!$L$4:$O$65,2,0)</f>
        <v>Petroleum</v>
      </c>
      <c r="G2345" s="707" t="s">
        <v>16132</v>
      </c>
      <c r="H2345" s="707" t="s">
        <v>16076</v>
      </c>
      <c r="I2345" s="707" t="s">
        <v>16077</v>
      </c>
      <c r="J2345" s="708">
        <v>895550</v>
      </c>
      <c r="K2345" s="708">
        <v>750000</v>
      </c>
      <c r="L2345" s="708">
        <v>71683750.099999994</v>
      </c>
      <c r="M2345" s="707" t="s">
        <v>16145</v>
      </c>
      <c r="N2345" s="707" t="s">
        <v>16070</v>
      </c>
    </row>
    <row r="2346" spans="1:16">
      <c r="A2346" s="707">
        <v>2024</v>
      </c>
      <c r="B2346" s="707">
        <v>10</v>
      </c>
      <c r="D2346" s="707" t="s">
        <v>16146</v>
      </c>
      <c r="E2346" s="707" t="s">
        <v>83</v>
      </c>
      <c r="F2346" s="707" t="str">
        <f>VLOOKUP(E2346,'HS Code'!$L$4:$O$65,2,0)</f>
        <v>Petroleum</v>
      </c>
      <c r="G2346" s="707" t="s">
        <v>16131</v>
      </c>
      <c r="H2346" s="707" t="s">
        <v>16076</v>
      </c>
      <c r="I2346" s="707" t="s">
        <v>16077</v>
      </c>
      <c r="J2346" s="708">
        <v>895530</v>
      </c>
      <c r="K2346" s="708">
        <v>700599</v>
      </c>
      <c r="L2346" s="708">
        <v>82513130</v>
      </c>
      <c r="M2346" s="707" t="s">
        <v>16145</v>
      </c>
      <c r="N2346" s="707" t="s">
        <v>16070</v>
      </c>
    </row>
    <row r="2347" spans="1:16">
      <c r="A2347" s="707">
        <v>2024</v>
      </c>
      <c r="B2347" s="707">
        <v>10</v>
      </c>
      <c r="D2347" s="707" t="s">
        <v>16146</v>
      </c>
      <c r="E2347" s="707" t="s">
        <v>83</v>
      </c>
      <c r="F2347" s="707" t="str">
        <f>VLOOKUP(E2347,'HS Code'!$L$4:$O$65,2,0)</f>
        <v>Petroleum</v>
      </c>
      <c r="G2347" s="707" t="s">
        <v>16131</v>
      </c>
      <c r="H2347" s="707" t="s">
        <v>16076</v>
      </c>
      <c r="I2347" s="707" t="s">
        <v>16077</v>
      </c>
      <c r="J2347" s="708">
        <v>41083407</v>
      </c>
      <c r="K2347" s="708">
        <v>34271881</v>
      </c>
      <c r="L2347" s="708">
        <v>4727680947.5</v>
      </c>
      <c r="M2347" s="707" t="s">
        <v>16145</v>
      </c>
      <c r="N2347" s="707" t="s">
        <v>16070</v>
      </c>
    </row>
    <row r="2348" spans="1:16">
      <c r="A2348" s="707">
        <v>2024</v>
      </c>
      <c r="B2348" s="707">
        <v>10</v>
      </c>
      <c r="D2348" s="707" t="s">
        <v>16146</v>
      </c>
      <c r="E2348" s="707" t="s">
        <v>87</v>
      </c>
      <c r="F2348" s="707" t="str">
        <f>VLOOKUP(E2348,'HS Code'!$L$4:$O$65,2,0)</f>
        <v>Petroleum</v>
      </c>
      <c r="G2348" s="707" t="s">
        <v>16132</v>
      </c>
      <c r="H2348" s="707" t="s">
        <v>16076</v>
      </c>
      <c r="I2348" s="707" t="s">
        <v>16077</v>
      </c>
      <c r="J2348" s="708">
        <v>1315703</v>
      </c>
      <c r="K2348" s="708">
        <v>1306000</v>
      </c>
      <c r="L2348" s="708">
        <v>122384967.28</v>
      </c>
      <c r="M2348" s="707" t="s">
        <v>16145</v>
      </c>
      <c r="N2348" s="707" t="s">
        <v>16070</v>
      </c>
    </row>
    <row r="2349" spans="1:16">
      <c r="A2349" s="707">
        <v>2024</v>
      </c>
      <c r="B2349" s="707">
        <v>10</v>
      </c>
      <c r="D2349" s="707" t="s">
        <v>16146</v>
      </c>
      <c r="E2349" s="707" t="s">
        <v>92</v>
      </c>
      <c r="F2349" s="707" t="str">
        <f>VLOOKUP(E2349,'HS Code'!$L$4:$O$65,2,0)</f>
        <v>Petroleum</v>
      </c>
      <c r="G2349" s="707" t="s">
        <v>16133</v>
      </c>
      <c r="H2349" s="707" t="s">
        <v>16076</v>
      </c>
      <c r="I2349" s="707" t="s">
        <v>16077</v>
      </c>
      <c r="J2349" s="708">
        <v>1005596</v>
      </c>
      <c r="K2349" s="708">
        <v>980176</v>
      </c>
      <c r="L2349" s="708">
        <v>99043461.200000003</v>
      </c>
      <c r="M2349" s="707" t="s">
        <v>16145</v>
      </c>
      <c r="N2349" s="707" t="s">
        <v>16070</v>
      </c>
    </row>
    <row r="2350" spans="1:16">
      <c r="A2350" s="707">
        <v>2024</v>
      </c>
      <c r="B2350" s="707">
        <v>10</v>
      </c>
      <c r="D2350" s="707" t="s">
        <v>16146</v>
      </c>
      <c r="E2350" s="707" t="s">
        <v>83</v>
      </c>
      <c r="F2350" s="707" t="str">
        <f>VLOOKUP(E2350,'HS Code'!$L$4:$O$65,2,0)</f>
        <v>Petroleum</v>
      </c>
      <c r="G2350" s="707" t="s">
        <v>16131</v>
      </c>
      <c r="H2350" s="707" t="s">
        <v>16076</v>
      </c>
      <c r="I2350" s="707" t="s">
        <v>16077</v>
      </c>
      <c r="J2350" s="708">
        <v>14616328</v>
      </c>
      <c r="K2350" s="708">
        <v>11413983</v>
      </c>
      <c r="L2350" s="708">
        <v>1374045214.76</v>
      </c>
      <c r="M2350" s="707" t="s">
        <v>16145</v>
      </c>
      <c r="N2350" s="707" t="s">
        <v>16070</v>
      </c>
    </row>
    <row r="2351" spans="1:16">
      <c r="A2351" s="707">
        <v>2024</v>
      </c>
      <c r="B2351" s="707">
        <v>10</v>
      </c>
      <c r="D2351" s="707" t="s">
        <v>16146</v>
      </c>
      <c r="E2351" s="707" t="s">
        <v>83</v>
      </c>
      <c r="F2351" s="707" t="str">
        <f>VLOOKUP(E2351,'HS Code'!$L$4:$O$65,2,0)</f>
        <v>Petroleum</v>
      </c>
      <c r="G2351" s="707" t="s">
        <v>16131</v>
      </c>
      <c r="H2351" s="707" t="s">
        <v>16076</v>
      </c>
      <c r="I2351" s="707" t="s">
        <v>16077</v>
      </c>
      <c r="J2351" s="708">
        <v>42479404</v>
      </c>
      <c r="K2351" s="708">
        <v>33142157</v>
      </c>
      <c r="L2351" s="708">
        <v>3639331171</v>
      </c>
      <c r="M2351" s="707" t="s">
        <v>16145</v>
      </c>
      <c r="N2351" s="707" t="s">
        <v>16070</v>
      </c>
    </row>
    <row r="2352" spans="1:16">
      <c r="A2352" s="707">
        <v>2024</v>
      </c>
      <c r="B2352" s="707">
        <v>10</v>
      </c>
      <c r="D2352" s="707" t="s">
        <v>16146</v>
      </c>
      <c r="E2352" s="707" t="s">
        <v>83</v>
      </c>
      <c r="F2352" s="707" t="str">
        <f>VLOOKUP(E2352,'HS Code'!$L$4:$O$65,2,0)</f>
        <v>Petroleum</v>
      </c>
      <c r="G2352" s="707" t="s">
        <v>16131</v>
      </c>
      <c r="H2352" s="707" t="s">
        <v>16076</v>
      </c>
      <c r="I2352" s="707" t="s">
        <v>16077</v>
      </c>
      <c r="J2352" s="708">
        <v>171691</v>
      </c>
      <c r="K2352" s="708">
        <v>134424</v>
      </c>
      <c r="L2352" s="708">
        <v>14969605.359999999</v>
      </c>
      <c r="M2352" s="707" t="s">
        <v>16145</v>
      </c>
      <c r="N2352" s="707" t="s">
        <v>16070</v>
      </c>
    </row>
    <row r="2353" spans="1:16">
      <c r="A2353" s="707">
        <v>2024</v>
      </c>
      <c r="B2353" s="707">
        <v>10</v>
      </c>
      <c r="D2353" s="707" t="s">
        <v>16147</v>
      </c>
      <c r="E2353" s="707" t="s">
        <v>68</v>
      </c>
      <c r="F2353" s="707" t="str">
        <f>VLOOKUP(E2353,'HS Code'!$L$4:$O$65,2,0)</f>
        <v>Petroleum</v>
      </c>
      <c r="G2353" s="707" t="s">
        <v>16130</v>
      </c>
      <c r="H2353" s="707" t="s">
        <v>16116</v>
      </c>
      <c r="I2353" s="707" t="s">
        <v>16077</v>
      </c>
      <c r="J2353" s="708">
        <v>118373</v>
      </c>
      <c r="K2353" s="708">
        <v>85230</v>
      </c>
      <c r="L2353" s="708">
        <v>10572705.77</v>
      </c>
      <c r="M2353" s="707" t="s">
        <v>16145</v>
      </c>
      <c r="N2353" s="707" t="s">
        <v>16070</v>
      </c>
    </row>
    <row r="2354" spans="1:16">
      <c r="A2354" s="707">
        <v>2024</v>
      </c>
      <c r="B2354" s="707">
        <v>10</v>
      </c>
      <c r="D2354" s="707" t="s">
        <v>16129</v>
      </c>
      <c r="E2354" s="707" t="s">
        <v>70</v>
      </c>
      <c r="F2354" s="707" t="str">
        <f>VLOOKUP(E2354,'HS Code'!$L$4:$O$65,2,0)</f>
        <v>Petroleum</v>
      </c>
      <c r="G2354" s="707" t="s">
        <v>16115</v>
      </c>
      <c r="H2354" s="707" t="s">
        <v>16116</v>
      </c>
      <c r="I2354" s="707" t="s">
        <v>16077</v>
      </c>
      <c r="J2354" s="708">
        <v>19880</v>
      </c>
      <c r="K2354" s="708">
        <v>19880</v>
      </c>
      <c r="L2354" s="708">
        <v>5345162.2699999996</v>
      </c>
      <c r="M2354" s="707" t="s">
        <v>16145</v>
      </c>
      <c r="N2354" s="707" t="s">
        <v>16070</v>
      </c>
      <c r="P2354" s="709">
        <f>L2354/J2354</f>
        <v>268.87134154929578</v>
      </c>
    </row>
    <row r="2355" spans="1:16">
      <c r="A2355" s="707">
        <v>2024</v>
      </c>
      <c r="B2355" s="707">
        <v>10</v>
      </c>
      <c r="D2355" s="707" t="s">
        <v>16146</v>
      </c>
      <c r="E2355" s="707" t="s">
        <v>83</v>
      </c>
      <c r="F2355" s="707" t="str">
        <f>VLOOKUP(E2355,'HS Code'!$L$4:$O$65,2,0)</f>
        <v>Petroleum</v>
      </c>
      <c r="G2355" s="707" t="s">
        <v>16131</v>
      </c>
      <c r="H2355" s="707" t="s">
        <v>16076</v>
      </c>
      <c r="I2355" s="707" t="s">
        <v>16077</v>
      </c>
      <c r="J2355" s="708">
        <v>71097</v>
      </c>
      <c r="K2355" s="708">
        <v>65062</v>
      </c>
      <c r="L2355" s="708">
        <v>7779378.6900000004</v>
      </c>
      <c r="M2355" s="707" t="s">
        <v>16145</v>
      </c>
      <c r="N2355" s="707" t="s">
        <v>16070</v>
      </c>
    </row>
    <row r="2356" spans="1:16">
      <c r="A2356" s="707">
        <v>2024</v>
      </c>
      <c r="B2356" s="707">
        <v>10</v>
      </c>
      <c r="D2356" s="707" t="s">
        <v>16146</v>
      </c>
      <c r="E2356" s="707" t="s">
        <v>83</v>
      </c>
      <c r="F2356" s="707" t="str">
        <f>VLOOKUP(E2356,'HS Code'!$L$4:$O$65,2,0)</f>
        <v>Petroleum</v>
      </c>
      <c r="G2356" s="707" t="s">
        <v>16131</v>
      </c>
      <c r="H2356" s="707" t="s">
        <v>16076</v>
      </c>
      <c r="I2356" s="707" t="s">
        <v>16077</v>
      </c>
      <c r="J2356" s="708">
        <v>83166</v>
      </c>
      <c r="K2356" s="708">
        <v>61320</v>
      </c>
      <c r="L2356" s="708">
        <v>13618742.75426</v>
      </c>
      <c r="M2356" s="707" t="s">
        <v>16149</v>
      </c>
      <c r="N2356" s="707" t="s">
        <v>16070</v>
      </c>
    </row>
    <row r="2357" spans="1:16">
      <c r="A2357" s="707">
        <v>2024</v>
      </c>
      <c r="B2357" s="707">
        <v>10</v>
      </c>
      <c r="D2357" s="707" t="s">
        <v>16147</v>
      </c>
      <c r="E2357" s="707" t="s">
        <v>31</v>
      </c>
      <c r="F2357" s="707" t="str">
        <f>VLOOKUP(E2357,'HS Code'!$L$4:$O$65,2,0)</f>
        <v>Coal and Coke</v>
      </c>
      <c r="G2357" s="707" t="s">
        <v>16087</v>
      </c>
      <c r="H2357" s="707" t="s">
        <v>16076</v>
      </c>
      <c r="I2357" s="707" t="s">
        <v>10899</v>
      </c>
      <c r="J2357" s="708">
        <v>50</v>
      </c>
      <c r="K2357" s="708">
        <v>50</v>
      </c>
      <c r="L2357" s="708">
        <v>16000</v>
      </c>
      <c r="M2357" s="707" t="s">
        <v>16149</v>
      </c>
      <c r="N2357" s="707" t="s">
        <v>16070</v>
      </c>
      <c r="P2357" s="709">
        <f>L2357/J2357</f>
        <v>320</v>
      </c>
    </row>
    <row r="2358" spans="1:16">
      <c r="A2358" s="707">
        <v>2024</v>
      </c>
      <c r="B2358" s="707">
        <v>10</v>
      </c>
      <c r="D2358" s="707" t="s">
        <v>16147</v>
      </c>
      <c r="E2358" s="707" t="s">
        <v>68</v>
      </c>
      <c r="F2358" s="707" t="str">
        <f>VLOOKUP(E2358,'HS Code'!$L$4:$O$65,2,0)</f>
        <v>Petroleum</v>
      </c>
      <c r="G2358" s="707" t="s">
        <v>16130</v>
      </c>
      <c r="H2358" s="707" t="s">
        <v>16116</v>
      </c>
      <c r="I2358" s="707" t="s">
        <v>16077</v>
      </c>
      <c r="J2358" s="708">
        <v>39459</v>
      </c>
      <c r="K2358" s="708">
        <v>29633</v>
      </c>
      <c r="L2358" s="708">
        <v>5476916.8761691498</v>
      </c>
      <c r="M2358" s="707" t="s">
        <v>16149</v>
      </c>
      <c r="N2358" s="707" t="s">
        <v>16070</v>
      </c>
      <c r="P2358" s="709">
        <f>L2358/J2358</f>
        <v>138.80019453531892</v>
      </c>
    </row>
    <row r="2359" spans="1:16">
      <c r="A2359" s="707">
        <v>2024</v>
      </c>
      <c r="B2359" s="707">
        <v>10</v>
      </c>
      <c r="D2359" s="707" t="s">
        <v>16147</v>
      </c>
      <c r="E2359" s="707" t="s">
        <v>78</v>
      </c>
      <c r="F2359" s="707" t="str">
        <f>VLOOKUP(E2359,'HS Code'!$L$4:$O$65,2,0)</f>
        <v>Petroleum</v>
      </c>
      <c r="G2359" s="707" t="s">
        <v>16128</v>
      </c>
      <c r="H2359" s="707" t="s">
        <v>16076</v>
      </c>
      <c r="I2359" s="707" t="s">
        <v>16077</v>
      </c>
      <c r="J2359" s="708">
        <v>800</v>
      </c>
      <c r="K2359" s="708">
        <v>800</v>
      </c>
      <c r="L2359" s="708">
        <v>131186.73229380001</v>
      </c>
      <c r="M2359" s="707" t="s">
        <v>16149</v>
      </c>
      <c r="N2359" s="707" t="s">
        <v>16070</v>
      </c>
      <c r="P2359" s="448">
        <f>L2359/J2359</f>
        <v>163.98341536725002</v>
      </c>
    </row>
    <row r="2360" spans="1:16">
      <c r="A2360" s="707">
        <v>2024</v>
      </c>
      <c r="B2360" s="707">
        <v>10</v>
      </c>
      <c r="D2360" s="707" t="s">
        <v>16147</v>
      </c>
      <c r="E2360" s="707" t="s">
        <v>99</v>
      </c>
      <c r="F2360" s="707" t="str">
        <f>VLOOKUP(E2360,'HS Code'!$L$4:$O$65,2,0)</f>
        <v>Petroleum</v>
      </c>
      <c r="G2360" s="707" t="s">
        <v>16075</v>
      </c>
      <c r="H2360" s="707" t="s">
        <v>16076</v>
      </c>
      <c r="I2360" s="707" t="s">
        <v>16077</v>
      </c>
      <c r="J2360" s="708">
        <v>86676</v>
      </c>
      <c r="K2360" s="708">
        <v>86676</v>
      </c>
      <c r="L2360" s="708">
        <v>25641336.155838501</v>
      </c>
      <c r="M2360" s="707" t="s">
        <v>16149</v>
      </c>
      <c r="N2360" s="707" t="s">
        <v>16070</v>
      </c>
    </row>
    <row r="2361" spans="1:16">
      <c r="A2361" s="707">
        <v>2024</v>
      </c>
      <c r="B2361" s="707">
        <v>10</v>
      </c>
      <c r="D2361" s="707" t="s">
        <v>16147</v>
      </c>
      <c r="E2361" s="707" t="s">
        <v>101</v>
      </c>
      <c r="F2361" s="707" t="str">
        <f>VLOOKUP(E2361,'HS Code'!$L$4:$O$65,2,0)</f>
        <v>Petroleum</v>
      </c>
      <c r="G2361" s="707" t="s">
        <v>16078</v>
      </c>
      <c r="H2361" s="707" t="s">
        <v>16076</v>
      </c>
      <c r="I2361" s="707" t="s">
        <v>10899</v>
      </c>
      <c r="J2361" s="708">
        <v>1232</v>
      </c>
      <c r="K2361" s="708">
        <v>1232</v>
      </c>
      <c r="L2361" s="708">
        <v>536317.50173966005</v>
      </c>
      <c r="M2361" s="707" t="s">
        <v>16149</v>
      </c>
      <c r="N2361" s="707" t="s">
        <v>16070</v>
      </c>
    </row>
    <row r="2362" spans="1:16">
      <c r="A2362" s="707">
        <v>2024</v>
      </c>
      <c r="B2362" s="707">
        <v>10</v>
      </c>
      <c r="D2362" s="707" t="s">
        <v>16147</v>
      </c>
      <c r="E2362" s="707" t="s">
        <v>109</v>
      </c>
      <c r="F2362" s="707" t="str">
        <f>VLOOKUP(E2362,'HS Code'!$L$4:$O$65,2,0)</f>
        <v>Petroleum</v>
      </c>
      <c r="G2362" s="707" t="s">
        <v>16079</v>
      </c>
      <c r="H2362" s="707" t="s">
        <v>16076</v>
      </c>
      <c r="I2362" s="707" t="s">
        <v>16077</v>
      </c>
      <c r="J2362" s="708">
        <v>600</v>
      </c>
      <c r="K2362" s="708">
        <v>600</v>
      </c>
      <c r="L2362" s="708">
        <v>381389.83034400002</v>
      </c>
      <c r="M2362" s="707" t="s">
        <v>16149</v>
      </c>
      <c r="N2362" s="707" t="s">
        <v>16070</v>
      </c>
    </row>
    <row r="2363" spans="1:16">
      <c r="A2363" s="707">
        <v>2024</v>
      </c>
      <c r="B2363" s="707">
        <v>10</v>
      </c>
      <c r="D2363" s="707" t="s">
        <v>16147</v>
      </c>
      <c r="E2363" s="707" t="s">
        <v>142</v>
      </c>
      <c r="F2363" s="707">
        <f>VLOOKUP(E2363,'HS Code'!$L$4:$O$65,2,0)</f>
        <v>0</v>
      </c>
      <c r="G2363" s="707" t="s">
        <v>16141</v>
      </c>
      <c r="H2363" s="707" t="s">
        <v>16073</v>
      </c>
      <c r="I2363" s="707" t="s">
        <v>10899</v>
      </c>
      <c r="J2363" s="708">
        <v>1579</v>
      </c>
      <c r="K2363" s="708">
        <v>1579</v>
      </c>
      <c r="L2363" s="708">
        <v>604952.48699280003</v>
      </c>
      <c r="M2363" s="707" t="s">
        <v>16149</v>
      </c>
      <c r="N2363" s="707" t="s">
        <v>16070</v>
      </c>
    </row>
    <row r="2364" spans="1:16">
      <c r="A2364" s="707">
        <v>2024</v>
      </c>
      <c r="B2364" s="707">
        <v>10</v>
      </c>
      <c r="D2364" s="707" t="s">
        <v>16147</v>
      </c>
      <c r="E2364" s="707" t="s">
        <v>145</v>
      </c>
      <c r="F2364" s="707">
        <f>VLOOKUP(E2364,'HS Code'!$L$4:$O$65,2,0)</f>
        <v>0</v>
      </c>
      <c r="G2364" s="707" t="s">
        <v>16094</v>
      </c>
      <c r="H2364" s="707" t="s">
        <v>16073</v>
      </c>
      <c r="I2364" s="707" t="s">
        <v>10899</v>
      </c>
      <c r="J2364" s="708">
        <v>200</v>
      </c>
      <c r="K2364" s="708">
        <v>200</v>
      </c>
      <c r="L2364" s="708">
        <v>56846.722679999999</v>
      </c>
      <c r="M2364" s="707" t="s">
        <v>16149</v>
      </c>
      <c r="N2364" s="707" t="s">
        <v>16070</v>
      </c>
    </row>
    <row r="2365" spans="1:16">
      <c r="A2365" s="707">
        <v>2024</v>
      </c>
      <c r="B2365" s="707">
        <v>10</v>
      </c>
      <c r="D2365" s="707" t="s">
        <v>16147</v>
      </c>
      <c r="E2365" s="707" t="s">
        <v>159</v>
      </c>
      <c r="F2365" s="707">
        <f>VLOOKUP(E2365,'HS Code'!$L$4:$O$65,2,0)</f>
        <v>0</v>
      </c>
      <c r="G2365" s="707" t="s">
        <v>16083</v>
      </c>
      <c r="H2365" s="707" t="s">
        <v>16073</v>
      </c>
      <c r="I2365" s="707" t="s">
        <v>10899</v>
      </c>
      <c r="J2365" s="708">
        <v>160</v>
      </c>
      <c r="K2365" s="708">
        <v>160</v>
      </c>
      <c r="L2365" s="708">
        <v>35141.610384</v>
      </c>
      <c r="M2365" s="707" t="s">
        <v>16149</v>
      </c>
      <c r="N2365" s="707" t="s">
        <v>16070</v>
      </c>
    </row>
    <row r="2366" spans="1:16">
      <c r="A2366" s="707">
        <v>2024</v>
      </c>
      <c r="B2366" s="707">
        <v>10</v>
      </c>
      <c r="D2366" s="707" t="s">
        <v>16121</v>
      </c>
      <c r="E2366" s="707" t="s">
        <v>76</v>
      </c>
      <c r="F2366" s="707" t="str">
        <f>VLOOKUP(E2366,'HS Code'!$L$4:$O$65,2,0)</f>
        <v>Petroleum</v>
      </c>
      <c r="G2366" s="707" t="s">
        <v>16099</v>
      </c>
      <c r="H2366" s="707" t="s">
        <v>16076</v>
      </c>
      <c r="I2366" s="707" t="s">
        <v>16077</v>
      </c>
      <c r="J2366" s="708">
        <v>696.471</v>
      </c>
      <c r="K2366" s="708">
        <v>696.471</v>
      </c>
      <c r="L2366" s="708">
        <v>205920</v>
      </c>
      <c r="M2366" s="707" t="s">
        <v>16149</v>
      </c>
      <c r="N2366" s="707" t="s">
        <v>16070</v>
      </c>
    </row>
    <row r="2367" spans="1:16">
      <c r="A2367" s="707">
        <v>2024</v>
      </c>
      <c r="B2367" s="707">
        <v>10</v>
      </c>
      <c r="D2367" s="707" t="s">
        <v>16121</v>
      </c>
      <c r="E2367" s="707" t="s">
        <v>92</v>
      </c>
      <c r="F2367" s="707" t="str">
        <f>VLOOKUP(E2367,'HS Code'!$L$4:$O$65,2,0)</f>
        <v>Petroleum</v>
      </c>
      <c r="G2367" s="707" t="s">
        <v>16133</v>
      </c>
      <c r="H2367" s="707" t="s">
        <v>16076</v>
      </c>
      <c r="I2367" s="707" t="s">
        <v>16077</v>
      </c>
      <c r="J2367" s="708">
        <v>262857</v>
      </c>
      <c r="K2367" s="708">
        <v>262857</v>
      </c>
      <c r="L2367" s="708">
        <v>20411461.763739001</v>
      </c>
      <c r="M2367" s="707" t="s">
        <v>16149</v>
      </c>
      <c r="N2367" s="707" t="s">
        <v>16070</v>
      </c>
    </row>
    <row r="2368" spans="1:16">
      <c r="A2368" s="707">
        <v>2024</v>
      </c>
      <c r="B2368" s="707">
        <v>10</v>
      </c>
      <c r="D2368" s="707" t="s">
        <v>16121</v>
      </c>
      <c r="E2368" s="707" t="s">
        <v>99</v>
      </c>
      <c r="F2368" s="707" t="str">
        <f>VLOOKUP(E2368,'HS Code'!$L$4:$O$65,2,0)</f>
        <v>Petroleum</v>
      </c>
      <c r="G2368" s="707" t="s">
        <v>16075</v>
      </c>
      <c r="H2368" s="707" t="s">
        <v>16076</v>
      </c>
      <c r="I2368" s="707" t="s">
        <v>16077</v>
      </c>
      <c r="J2368" s="708">
        <v>265525.14500000002</v>
      </c>
      <c r="K2368" s="708">
        <v>356886</v>
      </c>
      <c r="L2368" s="708">
        <v>106140244.785531</v>
      </c>
      <c r="M2368" s="707" t="s">
        <v>16149</v>
      </c>
      <c r="N2368" s="707" t="s">
        <v>16070</v>
      </c>
    </row>
    <row r="2369" spans="1:16">
      <c r="A2369" s="707">
        <v>2024</v>
      </c>
      <c r="B2369" s="707">
        <v>10</v>
      </c>
      <c r="D2369" s="707" t="s">
        <v>16129</v>
      </c>
      <c r="E2369" s="707" t="s">
        <v>22</v>
      </c>
      <c r="F2369" s="707" t="str">
        <f>VLOOKUP(E2369,'HS Code'!$L$4:$O$65,2,0)</f>
        <v>Coal and Coke</v>
      </c>
      <c r="G2369" s="707" t="s">
        <v>16125</v>
      </c>
      <c r="H2369" s="707" t="s">
        <v>16126</v>
      </c>
      <c r="I2369" s="707" t="s">
        <v>10899</v>
      </c>
      <c r="J2369" s="708">
        <v>60000</v>
      </c>
      <c r="K2369" s="708">
        <v>60000</v>
      </c>
      <c r="L2369" s="708">
        <v>1800000</v>
      </c>
      <c r="M2369" s="707" t="s">
        <v>16149</v>
      </c>
      <c r="N2369" s="707" t="s">
        <v>16070</v>
      </c>
      <c r="P2369" s="709">
        <f t="shared" ref="P2369:P2370" si="30">L2369/J2369</f>
        <v>30</v>
      </c>
    </row>
    <row r="2370" spans="1:16">
      <c r="A2370" s="707">
        <v>2024</v>
      </c>
      <c r="B2370" s="707">
        <v>10</v>
      </c>
      <c r="D2370" s="707" t="s">
        <v>16129</v>
      </c>
      <c r="E2370" s="707" t="s">
        <v>28</v>
      </c>
      <c r="F2370" s="707" t="str">
        <f>VLOOKUP(E2370,'HS Code'!$L$4:$O$65,2,0)</f>
        <v>Coal and Coke</v>
      </c>
      <c r="G2370" s="707" t="s">
        <v>16143</v>
      </c>
      <c r="H2370" s="707" t="s">
        <v>16126</v>
      </c>
      <c r="I2370" s="707" t="s">
        <v>10899</v>
      </c>
      <c r="J2370" s="708">
        <v>1500</v>
      </c>
      <c r="K2370" s="708">
        <v>1500</v>
      </c>
      <c r="L2370" s="708">
        <v>153098.55994499999</v>
      </c>
      <c r="M2370" s="707" t="s">
        <v>16149</v>
      </c>
      <c r="N2370" s="707" t="s">
        <v>16070</v>
      </c>
      <c r="P2370" s="709">
        <f t="shared" si="30"/>
        <v>102.06570662999999</v>
      </c>
    </row>
    <row r="2371" spans="1:16">
      <c r="A2371" s="707">
        <v>2024</v>
      </c>
      <c r="B2371" s="707">
        <v>10</v>
      </c>
      <c r="D2371" s="707" t="s">
        <v>16129</v>
      </c>
      <c r="E2371" s="707" t="s">
        <v>48</v>
      </c>
      <c r="F2371" s="707" t="str">
        <f>VLOOKUP(E2371,'HS Code'!$L$4:$O$65,2,0)</f>
        <v>Oils</v>
      </c>
      <c r="G2371" s="707" t="s">
        <v>16089</v>
      </c>
      <c r="H2371" s="707" t="s">
        <v>16073</v>
      </c>
      <c r="I2371" s="707" t="s">
        <v>10899</v>
      </c>
      <c r="J2371" s="708">
        <v>1679</v>
      </c>
      <c r="K2371" s="708">
        <v>1679</v>
      </c>
      <c r="L2371" s="708">
        <v>405506.12036399997</v>
      </c>
      <c r="M2371" s="707" t="s">
        <v>16149</v>
      </c>
      <c r="N2371" s="707" t="s">
        <v>16070</v>
      </c>
    </row>
    <row r="2372" spans="1:16">
      <c r="A2372" s="707">
        <v>2024</v>
      </c>
      <c r="B2372" s="707">
        <v>10</v>
      </c>
      <c r="D2372" s="707" t="s">
        <v>16129</v>
      </c>
      <c r="E2372" s="707" t="s">
        <v>72</v>
      </c>
      <c r="F2372" s="707" t="str">
        <f>VLOOKUP(E2372,'HS Code'!$L$4:$O$65,2,0)</f>
        <v xml:space="preserve">White spirit and special boiling point industrial spirits </v>
      </c>
      <c r="G2372" s="707" t="s">
        <v>16123</v>
      </c>
      <c r="H2372" s="707" t="s">
        <v>16116</v>
      </c>
      <c r="I2372" s="707" t="s">
        <v>16077</v>
      </c>
      <c r="J2372" s="708">
        <v>27723</v>
      </c>
      <c r="K2372" s="708">
        <v>20440</v>
      </c>
      <c r="L2372" s="708">
        <v>9604512.1909800004</v>
      </c>
      <c r="M2372" s="707" t="s">
        <v>16149</v>
      </c>
      <c r="N2372" s="707" t="s">
        <v>16070</v>
      </c>
      <c r="P2372" s="707">
        <f>L2372/J2372</f>
        <v>346.44562965696355</v>
      </c>
    </row>
    <row r="2373" spans="1:16">
      <c r="A2373" s="707">
        <v>2024</v>
      </c>
      <c r="B2373" s="707">
        <v>10</v>
      </c>
      <c r="D2373" s="707" t="s">
        <v>16129</v>
      </c>
      <c r="E2373" s="707" t="s">
        <v>99</v>
      </c>
      <c r="F2373" s="707" t="str">
        <f>VLOOKUP(E2373,'HS Code'!$L$4:$O$65,2,0)</f>
        <v>Petroleum</v>
      </c>
      <c r="G2373" s="707" t="s">
        <v>16075</v>
      </c>
      <c r="H2373" s="707" t="s">
        <v>16076</v>
      </c>
      <c r="I2373" s="707" t="s">
        <v>16077</v>
      </c>
      <c r="J2373" s="708">
        <v>1579551</v>
      </c>
      <c r="K2373" s="708">
        <v>1475438</v>
      </c>
      <c r="L2373" s="708">
        <v>477335537.176727</v>
      </c>
      <c r="M2373" s="707" t="s">
        <v>16149</v>
      </c>
      <c r="N2373" s="707" t="s">
        <v>16070</v>
      </c>
    </row>
    <row r="2374" spans="1:16">
      <c r="A2374" s="707">
        <v>2024</v>
      </c>
      <c r="B2374" s="707">
        <v>10</v>
      </c>
      <c r="D2374" s="707" t="s">
        <v>16129</v>
      </c>
      <c r="E2374" s="707" t="s">
        <v>101</v>
      </c>
      <c r="F2374" s="707" t="str">
        <f>VLOOKUP(E2374,'HS Code'!$L$4:$O$65,2,0)</f>
        <v>Petroleum</v>
      </c>
      <c r="G2374" s="707" t="s">
        <v>16078</v>
      </c>
      <c r="H2374" s="707" t="s">
        <v>16076</v>
      </c>
      <c r="I2374" s="707" t="s">
        <v>10899</v>
      </c>
      <c r="J2374" s="708">
        <v>5605</v>
      </c>
      <c r="K2374" s="708">
        <v>5605</v>
      </c>
      <c r="L2374" s="708">
        <v>2093332.6374494</v>
      </c>
      <c r="M2374" s="707" t="s">
        <v>16149</v>
      </c>
      <c r="N2374" s="707" t="s">
        <v>16070</v>
      </c>
    </row>
    <row r="2375" spans="1:16">
      <c r="A2375" s="707">
        <v>2024</v>
      </c>
      <c r="B2375" s="707">
        <v>10</v>
      </c>
      <c r="D2375" s="707" t="s">
        <v>16129</v>
      </c>
      <c r="E2375" s="707" t="s">
        <v>109</v>
      </c>
      <c r="F2375" s="707" t="str">
        <f>VLOOKUP(E2375,'HS Code'!$L$4:$O$65,2,0)</f>
        <v>Petroleum</v>
      </c>
      <c r="G2375" s="707" t="s">
        <v>16079</v>
      </c>
      <c r="H2375" s="707" t="s">
        <v>16076</v>
      </c>
      <c r="I2375" s="707" t="s">
        <v>16077</v>
      </c>
      <c r="J2375" s="708">
        <v>12550</v>
      </c>
      <c r="K2375" s="708">
        <v>12550</v>
      </c>
      <c r="L2375" s="708">
        <v>1729080.2988195</v>
      </c>
      <c r="M2375" s="707" t="s">
        <v>16149</v>
      </c>
      <c r="N2375" s="707" t="s">
        <v>16070</v>
      </c>
    </row>
    <row r="2376" spans="1:16">
      <c r="A2376" s="707">
        <v>2024</v>
      </c>
      <c r="B2376" s="707">
        <v>10</v>
      </c>
      <c r="D2376" s="707" t="s">
        <v>16129</v>
      </c>
      <c r="E2376" s="707" t="s">
        <v>130</v>
      </c>
      <c r="F2376" s="707">
        <f>VLOOKUP(E2376,'HS Code'!$L$4:$O$65,2,0)</f>
        <v>0</v>
      </c>
      <c r="G2376" s="707" t="s">
        <v>16093</v>
      </c>
      <c r="H2376" s="707" t="s">
        <v>16076</v>
      </c>
      <c r="I2376" s="707" t="s">
        <v>10899</v>
      </c>
      <c r="J2376" s="708">
        <v>22500</v>
      </c>
      <c r="K2376" s="708">
        <v>22500</v>
      </c>
      <c r="L2376" s="708">
        <v>2296171.0516499998</v>
      </c>
      <c r="M2376" s="707" t="s">
        <v>16149</v>
      </c>
      <c r="N2376" s="707" t="s">
        <v>16070</v>
      </c>
    </row>
    <row r="2377" spans="1:16">
      <c r="A2377" s="707">
        <v>2024</v>
      </c>
      <c r="B2377" s="707">
        <v>10</v>
      </c>
      <c r="D2377" s="707" t="s">
        <v>16129</v>
      </c>
      <c r="E2377" s="707" t="s">
        <v>171</v>
      </c>
      <c r="F2377" s="707">
        <f>VLOOKUP(E2377,'HS Code'!$L$4:$O$65,2,0)</f>
        <v>0</v>
      </c>
      <c r="G2377" s="707" t="s">
        <v>16095</v>
      </c>
      <c r="H2377" s="707" t="s">
        <v>16073</v>
      </c>
      <c r="I2377" s="707" t="s">
        <v>10899</v>
      </c>
      <c r="J2377" s="708">
        <v>59045</v>
      </c>
      <c r="K2377" s="708">
        <v>59045</v>
      </c>
      <c r="L2377" s="708">
        <v>5113108.6240714202</v>
      </c>
      <c r="M2377" s="707" t="s">
        <v>16149</v>
      </c>
      <c r="N2377" s="707" t="s">
        <v>16070</v>
      </c>
    </row>
    <row r="2378" spans="1:16">
      <c r="A2378" s="707">
        <v>2024</v>
      </c>
      <c r="B2378" s="707">
        <v>10</v>
      </c>
      <c r="D2378" s="707" t="s">
        <v>16148</v>
      </c>
      <c r="E2378" s="707" t="s">
        <v>92</v>
      </c>
      <c r="F2378" s="707" t="str">
        <f>VLOOKUP(E2378,'HS Code'!$L$4:$O$65,2,0)</f>
        <v>Petroleum</v>
      </c>
      <c r="G2378" s="707" t="s">
        <v>16133</v>
      </c>
      <c r="H2378" s="707" t="s">
        <v>16076</v>
      </c>
      <c r="I2378" s="707" t="s">
        <v>16077</v>
      </c>
      <c r="J2378" s="708">
        <v>180000</v>
      </c>
      <c r="K2378" s="708">
        <v>174828</v>
      </c>
      <c r="L2378" s="708">
        <v>24027443.916000001</v>
      </c>
      <c r="M2378" s="707" t="s">
        <v>16149</v>
      </c>
      <c r="N2378" s="707" t="s">
        <v>16070</v>
      </c>
    </row>
    <row r="2379" spans="1:16">
      <c r="A2379" s="707">
        <v>2024</v>
      </c>
      <c r="B2379" s="707">
        <v>10</v>
      </c>
      <c r="D2379" s="707" t="s">
        <v>16148</v>
      </c>
      <c r="E2379" s="707" t="s">
        <v>141</v>
      </c>
      <c r="F2379" s="707">
        <f>VLOOKUP(E2379,'HS Code'!$L$4:$O$65,2,0)</f>
        <v>0</v>
      </c>
      <c r="G2379" s="707" t="s">
        <v>16197</v>
      </c>
      <c r="H2379" s="707" t="s">
        <v>16126</v>
      </c>
      <c r="I2379" s="707" t="s">
        <v>10899</v>
      </c>
      <c r="J2379" s="708">
        <v>1000</v>
      </c>
      <c r="K2379" s="708">
        <v>1000</v>
      </c>
      <c r="L2379" s="708">
        <v>988357.79205000005</v>
      </c>
      <c r="M2379" s="707" t="s">
        <v>16149</v>
      </c>
      <c r="N2379" s="707" t="s">
        <v>16070</v>
      </c>
    </row>
    <row r="2380" spans="1:16">
      <c r="A2380" s="707">
        <v>2024</v>
      </c>
      <c r="B2380" s="707">
        <v>10</v>
      </c>
      <c r="D2380" s="707" t="s">
        <v>16147</v>
      </c>
      <c r="E2380" s="707" t="s">
        <v>92</v>
      </c>
      <c r="F2380" s="707" t="str">
        <f>VLOOKUP(E2380,'HS Code'!$L$4:$O$65,2,0)</f>
        <v>Petroleum</v>
      </c>
      <c r="G2380" s="707" t="s">
        <v>16133</v>
      </c>
      <c r="H2380" s="707" t="s">
        <v>16076</v>
      </c>
      <c r="I2380" s="707" t="s">
        <v>16077</v>
      </c>
      <c r="J2380" s="708">
        <v>518582</v>
      </c>
      <c r="K2380" s="708">
        <v>500000</v>
      </c>
      <c r="L2380" s="708">
        <v>42136911.602114402</v>
      </c>
      <c r="M2380" s="707" t="s">
        <v>16149</v>
      </c>
      <c r="N2380" s="707" t="s">
        <v>16070</v>
      </c>
    </row>
    <row r="2381" spans="1:16">
      <c r="A2381" s="707">
        <v>2024</v>
      </c>
      <c r="B2381" s="707">
        <v>10</v>
      </c>
      <c r="D2381" s="707" t="s">
        <v>16147</v>
      </c>
      <c r="E2381" s="707" t="s">
        <v>99</v>
      </c>
      <c r="F2381" s="707" t="str">
        <f>VLOOKUP(E2381,'HS Code'!$L$4:$O$65,2,0)</f>
        <v>Petroleum</v>
      </c>
      <c r="G2381" s="707" t="s">
        <v>16075</v>
      </c>
      <c r="H2381" s="707" t="s">
        <v>16076</v>
      </c>
      <c r="I2381" s="707" t="s">
        <v>16077</v>
      </c>
      <c r="J2381" s="708">
        <v>78072</v>
      </c>
      <c r="K2381" s="708">
        <v>75626.22</v>
      </c>
      <c r="L2381" s="708">
        <v>22173364.4532841</v>
      </c>
      <c r="M2381" s="707" t="s">
        <v>16149</v>
      </c>
      <c r="N2381" s="707" t="s">
        <v>16070</v>
      </c>
    </row>
    <row r="2382" spans="1:16">
      <c r="A2382" s="707">
        <v>2024</v>
      </c>
      <c r="B2382" s="707">
        <v>10</v>
      </c>
      <c r="D2382" s="707" t="s">
        <v>16129</v>
      </c>
      <c r="E2382" s="707" t="s">
        <v>48</v>
      </c>
      <c r="F2382" s="707" t="str">
        <f>VLOOKUP(E2382,'HS Code'!$L$4:$O$65,2,0)</f>
        <v>Oils</v>
      </c>
      <c r="G2382" s="707" t="s">
        <v>16089</v>
      </c>
      <c r="H2382" s="707" t="s">
        <v>16073</v>
      </c>
      <c r="I2382" s="707" t="s">
        <v>10899</v>
      </c>
      <c r="J2382" s="708">
        <v>2352</v>
      </c>
      <c r="K2382" s="708">
        <v>2352</v>
      </c>
      <c r="L2382" s="708">
        <v>581889.6</v>
      </c>
      <c r="M2382" s="707" t="s">
        <v>16149</v>
      </c>
      <c r="N2382" s="707" t="s">
        <v>16070</v>
      </c>
    </row>
    <row r="2383" spans="1:16">
      <c r="A2383" s="707">
        <v>2024</v>
      </c>
      <c r="B2383" s="707">
        <v>10</v>
      </c>
      <c r="D2383" s="707" t="s">
        <v>16129</v>
      </c>
      <c r="E2383" s="707" t="s">
        <v>54</v>
      </c>
      <c r="F2383" s="707" t="str">
        <f>VLOOKUP(E2383,'HS Code'!$L$4:$O$65,2,0)</f>
        <v>Oils</v>
      </c>
      <c r="G2383" s="707" t="s">
        <v>16109</v>
      </c>
      <c r="H2383" s="707" t="s">
        <v>16073</v>
      </c>
      <c r="I2383" s="707" t="s">
        <v>10899</v>
      </c>
      <c r="J2383" s="708">
        <v>196</v>
      </c>
      <c r="K2383" s="708">
        <v>196</v>
      </c>
      <c r="L2383" s="708">
        <v>142543.79999999999</v>
      </c>
      <c r="M2383" s="707" t="s">
        <v>16149</v>
      </c>
      <c r="N2383" s="707" t="s">
        <v>16070</v>
      </c>
    </row>
    <row r="2384" spans="1:16">
      <c r="A2384" s="707">
        <v>2024</v>
      </c>
      <c r="B2384" s="707">
        <v>10</v>
      </c>
      <c r="D2384" s="707" t="s">
        <v>16129</v>
      </c>
      <c r="E2384" s="707" t="s">
        <v>76</v>
      </c>
      <c r="F2384" s="707" t="str">
        <f>VLOOKUP(E2384,'HS Code'!$L$4:$O$65,2,0)</f>
        <v>Petroleum</v>
      </c>
      <c r="G2384" s="707" t="s">
        <v>16099</v>
      </c>
      <c r="H2384" s="707" t="s">
        <v>16076</v>
      </c>
      <c r="I2384" s="707" t="s">
        <v>16077</v>
      </c>
      <c r="J2384" s="708">
        <v>9800</v>
      </c>
      <c r="K2384" s="708">
        <v>9800</v>
      </c>
      <c r="L2384" s="708">
        <v>1848800</v>
      </c>
      <c r="M2384" s="707" t="s">
        <v>16149</v>
      </c>
      <c r="N2384" s="707" t="s">
        <v>16070</v>
      </c>
    </row>
    <row r="2385" spans="1:14">
      <c r="A2385" s="707">
        <v>2024</v>
      </c>
      <c r="B2385" s="707">
        <v>10</v>
      </c>
      <c r="D2385" s="707" t="s">
        <v>16129</v>
      </c>
      <c r="E2385" s="707" t="s">
        <v>99</v>
      </c>
      <c r="F2385" s="707" t="str">
        <f>VLOOKUP(E2385,'HS Code'!$L$4:$O$65,2,0)</f>
        <v>Petroleum</v>
      </c>
      <c r="G2385" s="707" t="s">
        <v>16075</v>
      </c>
      <c r="H2385" s="707" t="s">
        <v>16076</v>
      </c>
      <c r="I2385" s="707" t="s">
        <v>16077</v>
      </c>
      <c r="J2385" s="708">
        <v>26334</v>
      </c>
      <c r="K2385" s="708">
        <v>23518</v>
      </c>
      <c r="L2385" s="708">
        <v>6368197.2615043204</v>
      </c>
      <c r="M2385" s="707" t="s">
        <v>16149</v>
      </c>
      <c r="N2385" s="707" t="s">
        <v>16070</v>
      </c>
    </row>
    <row r="2386" spans="1:14">
      <c r="A2386" s="707">
        <v>2024</v>
      </c>
      <c r="B2386" s="707">
        <v>10</v>
      </c>
      <c r="D2386" s="707" t="s">
        <v>16129</v>
      </c>
      <c r="E2386" s="707" t="s">
        <v>171</v>
      </c>
      <c r="F2386" s="707">
        <f>VLOOKUP(E2386,'HS Code'!$L$4:$O$65,2,0)</f>
        <v>0</v>
      </c>
      <c r="G2386" s="707" t="s">
        <v>16095</v>
      </c>
      <c r="H2386" s="707" t="s">
        <v>16073</v>
      </c>
      <c r="I2386" s="707" t="s">
        <v>10899</v>
      </c>
      <c r="J2386" s="708">
        <v>30000</v>
      </c>
      <c r="K2386" s="708">
        <v>30000</v>
      </c>
      <c r="L2386" s="708">
        <v>2435688.2711924999</v>
      </c>
      <c r="M2386" s="707" t="s">
        <v>16149</v>
      </c>
      <c r="N2386" s="707" t="s">
        <v>16070</v>
      </c>
    </row>
    <row r="2387" spans="1:14">
      <c r="A2387" s="707">
        <v>2024</v>
      </c>
      <c r="B2387" s="707">
        <v>10</v>
      </c>
      <c r="D2387" s="707" t="s">
        <v>16153</v>
      </c>
      <c r="E2387" s="707" t="s">
        <v>99</v>
      </c>
      <c r="F2387" s="707" t="str">
        <f>VLOOKUP(E2387,'HS Code'!$L$4:$O$65,2,0)</f>
        <v>Petroleum</v>
      </c>
      <c r="G2387" s="707" t="s">
        <v>16075</v>
      </c>
      <c r="H2387" s="707" t="s">
        <v>16076</v>
      </c>
      <c r="I2387" s="707" t="s">
        <v>16077</v>
      </c>
      <c r="J2387" s="708">
        <v>24960</v>
      </c>
      <c r="K2387" s="708">
        <v>24960</v>
      </c>
      <c r="L2387" s="708">
        <v>7029975.79</v>
      </c>
      <c r="M2387" s="707" t="s">
        <v>16149</v>
      </c>
      <c r="N2387" s="707" t="s">
        <v>16070</v>
      </c>
    </row>
    <row r="2388" spans="1:14">
      <c r="A2388" s="707">
        <v>2024</v>
      </c>
      <c r="B2388" s="707">
        <v>10</v>
      </c>
      <c r="D2388" s="707" t="s">
        <v>16096</v>
      </c>
      <c r="E2388" s="707" t="s">
        <v>113</v>
      </c>
      <c r="F2388" s="707" t="str">
        <f>VLOOKUP(E2388,'HS Code'!$L$4:$O$65,2,0)</f>
        <v>Petroleum</v>
      </c>
      <c r="G2388" s="707" t="s">
        <v>16081</v>
      </c>
      <c r="H2388" s="707" t="s">
        <v>16076</v>
      </c>
      <c r="I2388" s="707" t="s">
        <v>16077</v>
      </c>
      <c r="J2388" s="708">
        <v>13</v>
      </c>
      <c r="K2388" s="708">
        <v>13</v>
      </c>
      <c r="L2388" s="708">
        <v>1875.94</v>
      </c>
      <c r="M2388" s="707" t="s">
        <v>16149</v>
      </c>
      <c r="N2388" s="707" t="s">
        <v>16070</v>
      </c>
    </row>
    <row r="2389" spans="1:14">
      <c r="A2389" s="707">
        <v>2024</v>
      </c>
      <c r="B2389" s="707">
        <v>10</v>
      </c>
      <c r="D2389" s="707" t="s">
        <v>16144</v>
      </c>
      <c r="E2389" s="707" t="s">
        <v>99</v>
      </c>
      <c r="F2389" s="707" t="str">
        <f>VLOOKUP(E2389,'HS Code'!$L$4:$O$65,2,0)</f>
        <v>Petroleum</v>
      </c>
      <c r="G2389" s="707" t="s">
        <v>16075</v>
      </c>
      <c r="H2389" s="707" t="s">
        <v>16076</v>
      </c>
      <c r="I2389" s="707" t="s">
        <v>16077</v>
      </c>
      <c r="J2389" s="708">
        <v>20</v>
      </c>
      <c r="K2389" s="708">
        <v>20</v>
      </c>
      <c r="L2389" s="708">
        <v>18088.919999999998</v>
      </c>
      <c r="M2389" s="707" t="s">
        <v>16149</v>
      </c>
      <c r="N2389" s="707" t="s">
        <v>16070</v>
      </c>
    </row>
    <row r="2390" spans="1:14">
      <c r="A2390" s="707">
        <v>2024</v>
      </c>
      <c r="B2390" s="707">
        <v>10</v>
      </c>
      <c r="D2390" s="707" t="s">
        <v>16177</v>
      </c>
      <c r="E2390" s="707" t="s">
        <v>99</v>
      </c>
      <c r="F2390" s="707" t="str">
        <f>VLOOKUP(E2390,'HS Code'!$L$4:$O$65,2,0)</f>
        <v>Petroleum</v>
      </c>
      <c r="G2390" s="707" t="s">
        <v>16075</v>
      </c>
      <c r="H2390" s="707" t="s">
        <v>16076</v>
      </c>
      <c r="I2390" s="707" t="s">
        <v>16077</v>
      </c>
      <c r="J2390" s="708">
        <v>127803</v>
      </c>
      <c r="K2390" s="708">
        <v>128078</v>
      </c>
      <c r="L2390" s="708">
        <v>50951227.100000001</v>
      </c>
      <c r="M2390" s="707" t="s">
        <v>16149</v>
      </c>
      <c r="N2390" s="707" t="s">
        <v>16070</v>
      </c>
    </row>
    <row r="2391" spans="1:14">
      <c r="A2391" s="707">
        <v>2024</v>
      </c>
      <c r="B2391" s="707">
        <v>10</v>
      </c>
      <c r="D2391" s="707" t="s">
        <v>16152</v>
      </c>
      <c r="E2391" s="707" t="s">
        <v>99</v>
      </c>
      <c r="F2391" s="707" t="str">
        <f>VLOOKUP(E2391,'HS Code'!$L$4:$O$65,2,0)</f>
        <v>Petroleum</v>
      </c>
      <c r="G2391" s="707" t="s">
        <v>16075</v>
      </c>
      <c r="H2391" s="707" t="s">
        <v>16076</v>
      </c>
      <c r="I2391" s="707" t="s">
        <v>16077</v>
      </c>
      <c r="J2391" s="708">
        <v>142779.79999999999</v>
      </c>
      <c r="K2391" s="708">
        <v>142779.79999999999</v>
      </c>
      <c r="L2391" s="708">
        <v>38353465.439999998</v>
      </c>
      <c r="M2391" s="707" t="s">
        <v>16149</v>
      </c>
      <c r="N2391" s="707" t="s">
        <v>16070</v>
      </c>
    </row>
    <row r="2392" spans="1:14">
      <c r="A2392" s="707">
        <v>2024</v>
      </c>
      <c r="B2392" s="707">
        <v>10</v>
      </c>
      <c r="D2392" s="707" t="s">
        <v>16153</v>
      </c>
      <c r="E2392" s="707" t="s">
        <v>89</v>
      </c>
      <c r="F2392" s="707" t="str">
        <f>VLOOKUP(E2392,'HS Code'!$L$4:$O$65,2,0)</f>
        <v>Petroleum</v>
      </c>
      <c r="G2392" s="707" t="s">
        <v>16154</v>
      </c>
      <c r="H2392" s="707" t="s">
        <v>16076</v>
      </c>
      <c r="I2392" s="707" t="s">
        <v>16077</v>
      </c>
      <c r="J2392" s="708">
        <v>18000</v>
      </c>
      <c r="K2392" s="708">
        <v>18000</v>
      </c>
      <c r="L2392" s="708">
        <v>310331.61</v>
      </c>
      <c r="M2392" s="707" t="s">
        <v>16149</v>
      </c>
      <c r="N2392" s="707" t="s">
        <v>16070</v>
      </c>
    </row>
    <row r="2393" spans="1:14">
      <c r="A2393" s="707">
        <v>2024</v>
      </c>
      <c r="B2393" s="707">
        <v>10</v>
      </c>
      <c r="D2393" s="707" t="s">
        <v>16153</v>
      </c>
      <c r="E2393" s="707" t="s">
        <v>99</v>
      </c>
      <c r="F2393" s="707" t="str">
        <f>VLOOKUP(E2393,'HS Code'!$L$4:$O$65,2,0)</f>
        <v>Petroleum</v>
      </c>
      <c r="G2393" s="707" t="s">
        <v>16075</v>
      </c>
      <c r="H2393" s="707" t="s">
        <v>16076</v>
      </c>
      <c r="I2393" s="707" t="s">
        <v>16077</v>
      </c>
      <c r="J2393" s="708">
        <v>359447</v>
      </c>
      <c r="K2393" s="708">
        <v>358392</v>
      </c>
      <c r="L2393" s="708">
        <v>123657089.22</v>
      </c>
      <c r="M2393" s="707" t="s">
        <v>16149</v>
      </c>
      <c r="N2393" s="707" t="s">
        <v>16070</v>
      </c>
    </row>
    <row r="2394" spans="1:14">
      <c r="A2394" s="707">
        <v>2024</v>
      </c>
      <c r="B2394" s="707">
        <v>10</v>
      </c>
      <c r="D2394" s="707" t="s">
        <v>16153</v>
      </c>
      <c r="E2394" s="707" t="s">
        <v>101</v>
      </c>
      <c r="F2394" s="707" t="str">
        <f>VLOOKUP(E2394,'HS Code'!$L$4:$O$65,2,0)</f>
        <v>Petroleum</v>
      </c>
      <c r="G2394" s="707" t="s">
        <v>16078</v>
      </c>
      <c r="H2394" s="707" t="s">
        <v>16076</v>
      </c>
      <c r="I2394" s="707" t="s">
        <v>10899</v>
      </c>
      <c r="J2394" s="708">
        <v>4220</v>
      </c>
      <c r="K2394" s="708">
        <v>4220</v>
      </c>
      <c r="L2394" s="708">
        <v>193795.65</v>
      </c>
      <c r="M2394" s="707" t="s">
        <v>16149</v>
      </c>
      <c r="N2394" s="707" t="s">
        <v>16070</v>
      </c>
    </row>
    <row r="2395" spans="1:14">
      <c r="A2395" s="707">
        <v>2024</v>
      </c>
      <c r="B2395" s="707">
        <v>10</v>
      </c>
      <c r="D2395" s="707" t="s">
        <v>16153</v>
      </c>
      <c r="E2395" s="707" t="s">
        <v>109</v>
      </c>
      <c r="F2395" s="707" t="str">
        <f>VLOOKUP(E2395,'HS Code'!$L$4:$O$65,2,0)</f>
        <v>Petroleum</v>
      </c>
      <c r="G2395" s="707" t="s">
        <v>16079</v>
      </c>
      <c r="H2395" s="707" t="s">
        <v>16076</v>
      </c>
      <c r="I2395" s="707" t="s">
        <v>16077</v>
      </c>
      <c r="J2395" s="708">
        <v>105</v>
      </c>
      <c r="K2395" s="708">
        <v>105</v>
      </c>
      <c r="L2395" s="708">
        <v>14600</v>
      </c>
      <c r="M2395" s="707" t="s">
        <v>16149</v>
      </c>
      <c r="N2395" s="707" t="s">
        <v>16070</v>
      </c>
    </row>
    <row r="2396" spans="1:14">
      <c r="A2396" s="707">
        <v>2024</v>
      </c>
      <c r="B2396" s="707">
        <v>10</v>
      </c>
      <c r="D2396" s="707" t="s">
        <v>16153</v>
      </c>
      <c r="E2396" s="707" t="s">
        <v>118</v>
      </c>
      <c r="F2396" s="707" t="str">
        <f>VLOOKUP(E2396,'HS Code'!$L$4:$O$65,2,0)</f>
        <v>Petroleum</v>
      </c>
      <c r="G2396" s="707" t="s">
        <v>16193</v>
      </c>
      <c r="H2396" s="707" t="s">
        <v>16076</v>
      </c>
      <c r="I2396" s="707" t="s">
        <v>16077</v>
      </c>
      <c r="J2396" s="708">
        <v>13700</v>
      </c>
      <c r="K2396" s="708">
        <v>13700</v>
      </c>
      <c r="L2396" s="708">
        <v>387849.99</v>
      </c>
      <c r="M2396" s="707" t="s">
        <v>16149</v>
      </c>
      <c r="N2396" s="707" t="s">
        <v>16070</v>
      </c>
    </row>
    <row r="2397" spans="1:14">
      <c r="A2397" s="707">
        <v>2024</v>
      </c>
      <c r="B2397" s="707">
        <v>10</v>
      </c>
      <c r="D2397" s="707" t="s">
        <v>16156</v>
      </c>
      <c r="E2397" s="707" t="s">
        <v>113</v>
      </c>
      <c r="F2397" s="707" t="str">
        <f>VLOOKUP(E2397,'HS Code'!$L$4:$O$65,2,0)</f>
        <v>Petroleum</v>
      </c>
      <c r="G2397" s="707" t="s">
        <v>16081</v>
      </c>
      <c r="H2397" s="707" t="s">
        <v>16076</v>
      </c>
      <c r="I2397" s="707" t="s">
        <v>16077</v>
      </c>
      <c r="J2397" s="708">
        <v>2380</v>
      </c>
      <c r="K2397" s="708">
        <v>2380</v>
      </c>
      <c r="L2397" s="708">
        <v>871874.03</v>
      </c>
      <c r="M2397" s="707" t="s">
        <v>16149</v>
      </c>
      <c r="N2397" s="707" t="s">
        <v>16070</v>
      </c>
    </row>
    <row r="2398" spans="1:14">
      <c r="A2398" s="707">
        <v>2024</v>
      </c>
      <c r="B2398" s="707">
        <v>10</v>
      </c>
      <c r="D2398" s="707" t="s">
        <v>16157</v>
      </c>
      <c r="E2398" s="707" t="s">
        <v>99</v>
      </c>
      <c r="F2398" s="707" t="str">
        <f>VLOOKUP(E2398,'HS Code'!$L$4:$O$65,2,0)</f>
        <v>Petroleum</v>
      </c>
      <c r="G2398" s="707" t="s">
        <v>16075</v>
      </c>
      <c r="H2398" s="707" t="s">
        <v>16076</v>
      </c>
      <c r="I2398" s="707" t="s">
        <v>16077</v>
      </c>
      <c r="J2398" s="708">
        <v>14740.35</v>
      </c>
      <c r="K2398" s="708">
        <v>14740.35</v>
      </c>
      <c r="L2398" s="708">
        <v>5037934.9400000004</v>
      </c>
      <c r="M2398" s="707" t="s">
        <v>16149</v>
      </c>
      <c r="N2398" s="707" t="s">
        <v>16070</v>
      </c>
    </row>
    <row r="2399" spans="1:14">
      <c r="A2399" s="707">
        <v>2024</v>
      </c>
      <c r="B2399" s="707">
        <v>10</v>
      </c>
      <c r="D2399" s="707" t="s">
        <v>16158</v>
      </c>
      <c r="E2399" s="707" t="s">
        <v>99</v>
      </c>
      <c r="F2399" s="707" t="str">
        <f>VLOOKUP(E2399,'HS Code'!$L$4:$O$65,2,0)</f>
        <v>Petroleum</v>
      </c>
      <c r="G2399" s="707" t="s">
        <v>16075</v>
      </c>
      <c r="H2399" s="707" t="s">
        <v>16076</v>
      </c>
      <c r="I2399" s="707" t="s">
        <v>16077</v>
      </c>
      <c r="J2399" s="708">
        <v>18665</v>
      </c>
      <c r="K2399" s="708">
        <v>18665</v>
      </c>
      <c r="L2399" s="708">
        <v>5563997.7699999996</v>
      </c>
      <c r="M2399" s="707" t="s">
        <v>16149</v>
      </c>
      <c r="N2399" s="707" t="s">
        <v>16070</v>
      </c>
    </row>
    <row r="2400" spans="1:14">
      <c r="A2400" s="707">
        <v>2024</v>
      </c>
      <c r="B2400" s="707">
        <v>10</v>
      </c>
      <c r="D2400" s="707" t="s">
        <v>16178</v>
      </c>
      <c r="E2400" s="707" t="s">
        <v>99</v>
      </c>
      <c r="F2400" s="707" t="str">
        <f>VLOOKUP(E2400,'HS Code'!$L$4:$O$65,2,0)</f>
        <v>Petroleum</v>
      </c>
      <c r="G2400" s="707" t="s">
        <v>16075</v>
      </c>
      <c r="H2400" s="707" t="s">
        <v>16076</v>
      </c>
      <c r="I2400" s="707" t="s">
        <v>16077</v>
      </c>
      <c r="J2400" s="708">
        <v>30553</v>
      </c>
      <c r="K2400" s="708">
        <v>30553</v>
      </c>
      <c r="L2400" s="708">
        <v>13334026.689999999</v>
      </c>
      <c r="M2400" s="707" t="s">
        <v>16149</v>
      </c>
      <c r="N2400" s="707" t="s">
        <v>16070</v>
      </c>
    </row>
    <row r="2401" spans="1:14">
      <c r="A2401" s="707">
        <v>2024</v>
      </c>
      <c r="B2401" s="707">
        <v>10</v>
      </c>
      <c r="D2401" s="707" t="s">
        <v>16144</v>
      </c>
      <c r="E2401" s="707" t="s">
        <v>99</v>
      </c>
      <c r="F2401" s="707" t="str">
        <f>VLOOKUP(E2401,'HS Code'!$L$4:$O$65,2,0)</f>
        <v>Petroleum</v>
      </c>
      <c r="G2401" s="707" t="s">
        <v>16075</v>
      </c>
      <c r="H2401" s="707" t="s">
        <v>16076</v>
      </c>
      <c r="I2401" s="707" t="s">
        <v>16077</v>
      </c>
      <c r="J2401" s="708">
        <v>49166</v>
      </c>
      <c r="K2401" s="708">
        <v>49166</v>
      </c>
      <c r="L2401" s="708">
        <v>22523371.32</v>
      </c>
      <c r="M2401" s="707" t="s">
        <v>16149</v>
      </c>
      <c r="N2401" s="707" t="s">
        <v>16070</v>
      </c>
    </row>
    <row r="2402" spans="1:14">
      <c r="A2402" s="707">
        <v>2024</v>
      </c>
      <c r="B2402" s="707">
        <v>10</v>
      </c>
      <c r="D2402" s="707" t="s">
        <v>16144</v>
      </c>
      <c r="E2402" s="707" t="s">
        <v>101</v>
      </c>
      <c r="F2402" s="707" t="str">
        <f>VLOOKUP(E2402,'HS Code'!$L$4:$O$65,2,0)</f>
        <v>Petroleum</v>
      </c>
      <c r="G2402" s="707" t="s">
        <v>16078</v>
      </c>
      <c r="H2402" s="707" t="s">
        <v>16076</v>
      </c>
      <c r="I2402" s="707" t="s">
        <v>10899</v>
      </c>
      <c r="J2402" s="708">
        <v>240</v>
      </c>
      <c r="K2402" s="708">
        <v>240</v>
      </c>
      <c r="L2402" s="708">
        <v>23255.39</v>
      </c>
      <c r="M2402" s="707" t="s">
        <v>16149</v>
      </c>
      <c r="N2402" s="707" t="s">
        <v>16070</v>
      </c>
    </row>
    <row r="2403" spans="1:14">
      <c r="A2403" s="707">
        <v>2024</v>
      </c>
      <c r="B2403" s="707">
        <v>10</v>
      </c>
      <c r="D2403" s="707" t="s">
        <v>16144</v>
      </c>
      <c r="E2403" s="707" t="s">
        <v>142</v>
      </c>
      <c r="F2403" s="707">
        <f>VLOOKUP(E2403,'HS Code'!$L$4:$O$65,2,0)</f>
        <v>0</v>
      </c>
      <c r="G2403" s="707" t="s">
        <v>16141</v>
      </c>
      <c r="H2403" s="707" t="s">
        <v>16073</v>
      </c>
      <c r="I2403" s="707" t="s">
        <v>10899</v>
      </c>
      <c r="J2403" s="708">
        <v>560</v>
      </c>
      <c r="K2403" s="708">
        <v>560</v>
      </c>
      <c r="L2403" s="708">
        <v>51032.91</v>
      </c>
      <c r="M2403" s="707" t="s">
        <v>16149</v>
      </c>
      <c r="N2403" s="707" t="s">
        <v>16070</v>
      </c>
    </row>
    <row r="2404" spans="1:14">
      <c r="A2404" s="707">
        <v>2024</v>
      </c>
      <c r="B2404" s="707">
        <v>10</v>
      </c>
      <c r="D2404" s="707" t="s">
        <v>16121</v>
      </c>
      <c r="E2404" s="707" t="s">
        <v>88</v>
      </c>
      <c r="F2404" s="707" t="str">
        <f>VLOOKUP(E2404,'HS Code'!$L$4:$O$65,2,0)</f>
        <v>Petroleum</v>
      </c>
      <c r="G2404" s="707" t="s">
        <v>16181</v>
      </c>
      <c r="H2404" s="707" t="s">
        <v>16076</v>
      </c>
      <c r="I2404" s="707" t="s">
        <v>16077</v>
      </c>
      <c r="J2404" s="708">
        <v>672</v>
      </c>
      <c r="K2404" s="708">
        <v>672</v>
      </c>
      <c r="L2404" s="708">
        <v>976599.34</v>
      </c>
      <c r="M2404" s="707" t="s">
        <v>16149</v>
      </c>
      <c r="N2404" s="707" t="s">
        <v>16070</v>
      </c>
    </row>
    <row r="2405" spans="1:14">
      <c r="A2405" s="707">
        <v>2024</v>
      </c>
      <c r="B2405" s="707">
        <v>10</v>
      </c>
      <c r="D2405" s="707" t="s">
        <v>16121</v>
      </c>
      <c r="E2405" s="707" t="s">
        <v>142</v>
      </c>
      <c r="F2405" s="707">
        <f>VLOOKUP(E2405,'HS Code'!$L$4:$O$65,2,0)</f>
        <v>0</v>
      </c>
      <c r="G2405" s="707" t="s">
        <v>16141</v>
      </c>
      <c r="H2405" s="707" t="s">
        <v>16073</v>
      </c>
      <c r="I2405" s="707" t="s">
        <v>10899</v>
      </c>
      <c r="J2405" s="708">
        <v>1545</v>
      </c>
      <c r="K2405" s="708">
        <v>1545</v>
      </c>
      <c r="L2405" s="708">
        <v>736437.7</v>
      </c>
      <c r="M2405" s="707" t="s">
        <v>16149</v>
      </c>
      <c r="N2405" s="707" t="s">
        <v>16070</v>
      </c>
    </row>
    <row r="2406" spans="1:14">
      <c r="A2406" s="707">
        <v>2024</v>
      </c>
      <c r="B2406" s="707">
        <v>10</v>
      </c>
      <c r="D2406" s="707" t="s">
        <v>16074</v>
      </c>
      <c r="E2406" s="707" t="s">
        <v>88</v>
      </c>
      <c r="F2406" s="707" t="str">
        <f>VLOOKUP(E2406,'HS Code'!$L$4:$O$65,2,0)</f>
        <v>Petroleum</v>
      </c>
      <c r="G2406" s="707" t="s">
        <v>16181</v>
      </c>
      <c r="H2406" s="707" t="s">
        <v>16076</v>
      </c>
      <c r="I2406" s="707" t="s">
        <v>16077</v>
      </c>
      <c r="J2406" s="708">
        <v>6</v>
      </c>
      <c r="K2406" s="708">
        <v>6</v>
      </c>
      <c r="L2406" s="708">
        <v>3229.5</v>
      </c>
      <c r="M2406" s="707" t="s">
        <v>16149</v>
      </c>
      <c r="N2406" s="707" t="s">
        <v>16070</v>
      </c>
    </row>
    <row r="2407" spans="1:14">
      <c r="A2407" s="707">
        <v>2024</v>
      </c>
      <c r="B2407" s="707">
        <v>10</v>
      </c>
      <c r="D2407" s="707" t="s">
        <v>16162</v>
      </c>
      <c r="E2407" s="707" t="s">
        <v>99</v>
      </c>
      <c r="F2407" s="707" t="str">
        <f>VLOOKUP(E2407,'HS Code'!$L$4:$O$65,2,0)</f>
        <v>Petroleum</v>
      </c>
      <c r="G2407" s="707" t="s">
        <v>16075</v>
      </c>
      <c r="H2407" s="707" t="s">
        <v>16076</v>
      </c>
      <c r="I2407" s="707" t="s">
        <v>16077</v>
      </c>
      <c r="J2407" s="708">
        <v>118275.77</v>
      </c>
      <c r="K2407" s="708">
        <v>118275.77</v>
      </c>
      <c r="L2407" s="708">
        <v>41589322.939999998</v>
      </c>
      <c r="M2407" s="707" t="s">
        <v>16149</v>
      </c>
      <c r="N2407" s="707" t="s">
        <v>16070</v>
      </c>
    </row>
    <row r="2408" spans="1:14">
      <c r="A2408" s="707">
        <v>2024</v>
      </c>
      <c r="B2408" s="707">
        <v>10</v>
      </c>
      <c r="D2408" s="707" t="s">
        <v>16162</v>
      </c>
      <c r="E2408" s="707" t="s">
        <v>145</v>
      </c>
      <c r="F2408" s="707">
        <f>VLOOKUP(E2408,'HS Code'!$L$4:$O$65,2,0)</f>
        <v>0</v>
      </c>
      <c r="G2408" s="707" t="s">
        <v>16094</v>
      </c>
      <c r="H2408" s="707" t="s">
        <v>16073</v>
      </c>
      <c r="I2408" s="707" t="s">
        <v>10899</v>
      </c>
      <c r="J2408" s="708">
        <v>29000</v>
      </c>
      <c r="K2408" s="708">
        <v>29000</v>
      </c>
      <c r="L2408" s="708">
        <v>5320727.59</v>
      </c>
      <c r="M2408" s="707" t="s">
        <v>16149</v>
      </c>
      <c r="N2408" s="707" t="s">
        <v>16070</v>
      </c>
    </row>
    <row r="2409" spans="1:14">
      <c r="A2409" s="707">
        <v>2024</v>
      </c>
      <c r="B2409" s="707">
        <v>10</v>
      </c>
      <c r="D2409" s="707" t="s">
        <v>16163</v>
      </c>
      <c r="E2409" s="707" t="s">
        <v>99</v>
      </c>
      <c r="F2409" s="707" t="str">
        <f>VLOOKUP(E2409,'HS Code'!$L$4:$O$65,2,0)</f>
        <v>Petroleum</v>
      </c>
      <c r="G2409" s="707" t="s">
        <v>16075</v>
      </c>
      <c r="H2409" s="707" t="s">
        <v>16076</v>
      </c>
      <c r="I2409" s="707" t="s">
        <v>16077</v>
      </c>
      <c r="J2409" s="708">
        <v>22985.08</v>
      </c>
      <c r="K2409" s="708">
        <v>22985.08</v>
      </c>
      <c r="L2409" s="708">
        <v>8428051.1699999999</v>
      </c>
      <c r="M2409" s="707" t="s">
        <v>16149</v>
      </c>
      <c r="N2409" s="707" t="s">
        <v>16070</v>
      </c>
    </row>
    <row r="2410" spans="1:14">
      <c r="A2410" s="707">
        <v>2024</v>
      </c>
      <c r="B2410" s="707">
        <v>10</v>
      </c>
      <c r="D2410" s="707" t="s">
        <v>16146</v>
      </c>
      <c r="E2410" s="707" t="s">
        <v>99</v>
      </c>
      <c r="F2410" s="707" t="str">
        <f>VLOOKUP(E2410,'HS Code'!$L$4:$O$65,2,0)</f>
        <v>Petroleum</v>
      </c>
      <c r="G2410" s="707" t="s">
        <v>16075</v>
      </c>
      <c r="H2410" s="707" t="s">
        <v>16076</v>
      </c>
      <c r="I2410" s="707" t="s">
        <v>16077</v>
      </c>
      <c r="J2410" s="708">
        <v>1260</v>
      </c>
      <c r="K2410" s="708">
        <v>1260</v>
      </c>
      <c r="L2410" s="708">
        <v>538744.98</v>
      </c>
      <c r="M2410" s="707" t="s">
        <v>16149</v>
      </c>
      <c r="N2410" s="707" t="s">
        <v>16070</v>
      </c>
    </row>
    <row r="2411" spans="1:14">
      <c r="A2411" s="707">
        <v>2024</v>
      </c>
      <c r="B2411" s="707">
        <v>10</v>
      </c>
      <c r="D2411" s="707" t="s">
        <v>16164</v>
      </c>
      <c r="E2411" s="707" t="s">
        <v>99</v>
      </c>
      <c r="F2411" s="707" t="str">
        <f>VLOOKUP(E2411,'HS Code'!$L$4:$O$65,2,0)</f>
        <v>Petroleum</v>
      </c>
      <c r="G2411" s="707" t="s">
        <v>16075</v>
      </c>
      <c r="H2411" s="707" t="s">
        <v>16076</v>
      </c>
      <c r="I2411" s="707" t="s">
        <v>16077</v>
      </c>
      <c r="J2411" s="708">
        <v>7904</v>
      </c>
      <c r="K2411" s="708">
        <v>7714</v>
      </c>
      <c r="L2411" s="708">
        <v>2983121.87</v>
      </c>
      <c r="M2411" s="707" t="s">
        <v>16149</v>
      </c>
      <c r="N2411" s="707" t="s">
        <v>16070</v>
      </c>
    </row>
    <row r="2412" spans="1:14">
      <c r="A2412" s="707">
        <v>2024</v>
      </c>
      <c r="B2412" s="707">
        <v>10</v>
      </c>
      <c r="D2412" s="707" t="s">
        <v>16134</v>
      </c>
      <c r="E2412" s="707" t="s">
        <v>99</v>
      </c>
      <c r="F2412" s="707" t="str">
        <f>VLOOKUP(E2412,'HS Code'!$L$4:$O$65,2,0)</f>
        <v>Petroleum</v>
      </c>
      <c r="G2412" s="707" t="s">
        <v>16075</v>
      </c>
      <c r="H2412" s="707" t="s">
        <v>16076</v>
      </c>
      <c r="I2412" s="707" t="s">
        <v>16077</v>
      </c>
      <c r="J2412" s="708">
        <v>9960.9</v>
      </c>
      <c r="K2412" s="708">
        <v>9960.9</v>
      </c>
      <c r="L2412" s="708">
        <v>4936808.05</v>
      </c>
      <c r="M2412" s="707" t="s">
        <v>16149</v>
      </c>
      <c r="N2412" s="707" t="s">
        <v>16070</v>
      </c>
    </row>
    <row r="2413" spans="1:14">
      <c r="A2413" s="707">
        <v>2024</v>
      </c>
      <c r="B2413" s="707">
        <v>10</v>
      </c>
      <c r="D2413" s="707" t="s">
        <v>16146</v>
      </c>
      <c r="E2413" s="707" t="s">
        <v>83</v>
      </c>
      <c r="F2413" s="707" t="str">
        <f>VLOOKUP(E2413,'HS Code'!$L$4:$O$65,2,0)</f>
        <v>Petroleum</v>
      </c>
      <c r="G2413" s="707" t="s">
        <v>16131</v>
      </c>
      <c r="H2413" s="707" t="s">
        <v>16076</v>
      </c>
      <c r="I2413" s="707" t="s">
        <v>16077</v>
      </c>
      <c r="J2413" s="708">
        <v>81958</v>
      </c>
      <c r="K2413" s="708">
        <v>64261</v>
      </c>
      <c r="L2413" s="708">
        <v>7673869.3600000003</v>
      </c>
      <c r="M2413" s="707" t="s">
        <v>16145</v>
      </c>
      <c r="N2413" s="707" t="s">
        <v>16070</v>
      </c>
    </row>
    <row r="2414" spans="1:14">
      <c r="A2414" s="707">
        <v>2024</v>
      </c>
      <c r="B2414" s="707">
        <v>10</v>
      </c>
      <c r="D2414" s="707" t="s">
        <v>16156</v>
      </c>
      <c r="E2414" s="707" t="s">
        <v>99</v>
      </c>
      <c r="F2414" s="707" t="str">
        <f>VLOOKUP(E2414,'HS Code'!$L$4:$O$65,2,0)</f>
        <v>Petroleum</v>
      </c>
      <c r="G2414" s="707" t="s">
        <v>16075</v>
      </c>
      <c r="H2414" s="707" t="s">
        <v>16076</v>
      </c>
      <c r="I2414" s="707" t="s">
        <v>16077</v>
      </c>
      <c r="J2414" s="708">
        <v>2848</v>
      </c>
      <c r="K2414" s="708">
        <v>2848</v>
      </c>
      <c r="L2414" s="708">
        <v>1711413.32</v>
      </c>
      <c r="M2414" s="707" t="s">
        <v>16145</v>
      </c>
      <c r="N2414" s="707" t="s">
        <v>16070</v>
      </c>
    </row>
    <row r="2415" spans="1:14">
      <c r="A2415" s="707">
        <v>2024</v>
      </c>
      <c r="B2415" s="707">
        <v>10</v>
      </c>
      <c r="D2415" s="707" t="s">
        <v>16160</v>
      </c>
      <c r="E2415" s="707" t="s">
        <v>99</v>
      </c>
      <c r="F2415" s="707" t="str">
        <f>VLOOKUP(E2415,'HS Code'!$L$4:$O$65,2,0)</f>
        <v>Petroleum</v>
      </c>
      <c r="G2415" s="707" t="s">
        <v>16075</v>
      </c>
      <c r="H2415" s="707" t="s">
        <v>16076</v>
      </c>
      <c r="I2415" s="707" t="s">
        <v>16077</v>
      </c>
      <c r="J2415" s="708">
        <v>6.3</v>
      </c>
      <c r="K2415" s="708">
        <v>6.3</v>
      </c>
      <c r="L2415" s="708">
        <v>33498.120000000003</v>
      </c>
      <c r="M2415" s="707" t="s">
        <v>16145</v>
      </c>
      <c r="N2415" s="707" t="s">
        <v>16070</v>
      </c>
    </row>
    <row r="2416" spans="1:14">
      <c r="A2416" s="707">
        <v>2024</v>
      </c>
      <c r="B2416" s="707">
        <v>10</v>
      </c>
      <c r="D2416" s="707" t="s">
        <v>16153</v>
      </c>
      <c r="E2416" s="707" t="s">
        <v>99</v>
      </c>
      <c r="F2416" s="707" t="str">
        <f>VLOOKUP(E2416,'HS Code'!$L$4:$O$65,2,0)</f>
        <v>Petroleum</v>
      </c>
      <c r="G2416" s="707" t="s">
        <v>16075</v>
      </c>
      <c r="H2416" s="707" t="s">
        <v>16076</v>
      </c>
      <c r="I2416" s="707" t="s">
        <v>16077</v>
      </c>
      <c r="J2416" s="708">
        <v>420</v>
      </c>
      <c r="K2416" s="708">
        <v>420</v>
      </c>
      <c r="L2416" s="708">
        <v>1567523.32</v>
      </c>
      <c r="M2416" s="707" t="s">
        <v>16145</v>
      </c>
      <c r="N2416" s="707" t="s">
        <v>16070</v>
      </c>
    </row>
    <row r="2417" spans="1:16">
      <c r="A2417" s="707">
        <v>2024</v>
      </c>
      <c r="B2417" s="707">
        <v>10</v>
      </c>
      <c r="D2417" s="707" t="s">
        <v>16156</v>
      </c>
      <c r="E2417" s="707" t="s">
        <v>107</v>
      </c>
      <c r="F2417" s="707" t="str">
        <f>VLOOKUP(E2417,'HS Code'!$L$4:$O$65,2,0)</f>
        <v>Petroleum</v>
      </c>
      <c r="G2417" s="707" t="s">
        <v>16105</v>
      </c>
      <c r="H2417" s="707" t="s">
        <v>16076</v>
      </c>
      <c r="I2417" s="707" t="s">
        <v>16077</v>
      </c>
      <c r="J2417" s="708">
        <v>25164</v>
      </c>
      <c r="K2417" s="708">
        <v>25164</v>
      </c>
      <c r="L2417" s="708">
        <v>5144585.79</v>
      </c>
      <c r="M2417" s="707" t="s">
        <v>16145</v>
      </c>
      <c r="N2417" s="707" t="s">
        <v>16070</v>
      </c>
    </row>
    <row r="2418" spans="1:16">
      <c r="A2418" s="707">
        <v>2024</v>
      </c>
      <c r="B2418" s="707">
        <v>10</v>
      </c>
      <c r="D2418" s="707" t="s">
        <v>16147</v>
      </c>
      <c r="E2418" s="707" t="s">
        <v>99</v>
      </c>
      <c r="F2418" s="707" t="str">
        <f>VLOOKUP(E2418,'HS Code'!$L$4:$O$65,2,0)</f>
        <v>Petroleum</v>
      </c>
      <c r="G2418" s="707" t="s">
        <v>16075</v>
      </c>
      <c r="H2418" s="707" t="s">
        <v>16076</v>
      </c>
      <c r="I2418" s="707" t="s">
        <v>16077</v>
      </c>
      <c r="J2418" s="708">
        <v>36.869999999999997</v>
      </c>
      <c r="K2418" s="708">
        <v>36.869999999999997</v>
      </c>
      <c r="L2418" s="708">
        <v>59564.800000000003</v>
      </c>
      <c r="M2418" s="707" t="s">
        <v>16145</v>
      </c>
      <c r="N2418" s="707" t="s">
        <v>16070</v>
      </c>
    </row>
    <row r="2419" spans="1:16">
      <c r="A2419" s="707">
        <v>2024</v>
      </c>
      <c r="B2419" s="707">
        <v>10</v>
      </c>
      <c r="D2419" s="707" t="s">
        <v>16146</v>
      </c>
      <c r="E2419" s="707" t="s">
        <v>83</v>
      </c>
      <c r="F2419" s="707" t="str">
        <f>VLOOKUP(E2419,'HS Code'!$L$4:$O$65,2,0)</f>
        <v>Petroleum</v>
      </c>
      <c r="G2419" s="707" t="s">
        <v>16131</v>
      </c>
      <c r="H2419" s="707" t="s">
        <v>16076</v>
      </c>
      <c r="I2419" s="707" t="s">
        <v>16077</v>
      </c>
      <c r="J2419" s="708">
        <v>15572</v>
      </c>
      <c r="K2419" s="708">
        <v>15572</v>
      </c>
      <c r="L2419" s="708">
        <v>1666189.96</v>
      </c>
      <c r="M2419" s="707" t="s">
        <v>16145</v>
      </c>
      <c r="N2419" s="707" t="s">
        <v>16070</v>
      </c>
    </row>
    <row r="2420" spans="1:16">
      <c r="A2420" s="707">
        <v>2024</v>
      </c>
      <c r="B2420" s="707">
        <v>10</v>
      </c>
      <c r="D2420" s="707" t="s">
        <v>16134</v>
      </c>
      <c r="E2420" s="707" t="s">
        <v>130</v>
      </c>
      <c r="F2420" s="707">
        <f>VLOOKUP(E2420,'HS Code'!$L$4:$O$65,2,0)</f>
        <v>0</v>
      </c>
      <c r="G2420" s="707" t="s">
        <v>16093</v>
      </c>
      <c r="H2420" s="707" t="s">
        <v>16076</v>
      </c>
      <c r="I2420" s="707" t="s">
        <v>10899</v>
      </c>
      <c r="J2420" s="708">
        <v>44000</v>
      </c>
      <c r="K2420" s="708">
        <v>44000</v>
      </c>
      <c r="L2420" s="708">
        <v>4064839.48</v>
      </c>
      <c r="M2420" s="707" t="s">
        <v>16145</v>
      </c>
      <c r="N2420" s="707" t="s">
        <v>16070</v>
      </c>
    </row>
    <row r="2421" spans="1:16">
      <c r="A2421" s="707">
        <v>2024</v>
      </c>
      <c r="B2421" s="707">
        <v>10</v>
      </c>
      <c r="D2421" s="707" t="s">
        <v>16161</v>
      </c>
      <c r="E2421" s="707" t="s">
        <v>99</v>
      </c>
      <c r="F2421" s="707" t="str">
        <f>VLOOKUP(E2421,'HS Code'!$L$4:$O$65,2,0)</f>
        <v>Petroleum</v>
      </c>
      <c r="G2421" s="707" t="s">
        <v>16075</v>
      </c>
      <c r="H2421" s="707" t="s">
        <v>16076</v>
      </c>
      <c r="I2421" s="707" t="s">
        <v>16077</v>
      </c>
      <c r="J2421" s="708">
        <v>2250</v>
      </c>
      <c r="K2421" s="708">
        <v>2250</v>
      </c>
      <c r="L2421" s="708">
        <v>1321869.23</v>
      </c>
      <c r="M2421" s="707" t="s">
        <v>16145</v>
      </c>
      <c r="N2421" s="707" t="s">
        <v>16070</v>
      </c>
    </row>
    <row r="2422" spans="1:16">
      <c r="A2422" s="707">
        <v>2024</v>
      </c>
      <c r="B2422" s="707">
        <v>10</v>
      </c>
      <c r="D2422" s="707" t="s">
        <v>16124</v>
      </c>
      <c r="E2422" s="707" t="s">
        <v>94</v>
      </c>
      <c r="F2422" s="707" t="str">
        <f>VLOOKUP(E2422,'HS Code'!$L$4:$O$65,2,0)</f>
        <v>Petroleum</v>
      </c>
      <c r="G2422" s="707" t="s">
        <v>16222</v>
      </c>
      <c r="H2422" s="707" t="s">
        <v>16076</v>
      </c>
      <c r="I2422" s="707" t="s">
        <v>16077</v>
      </c>
      <c r="J2422" s="708">
        <v>42875</v>
      </c>
      <c r="K2422" s="708">
        <v>42875</v>
      </c>
      <c r="L2422" s="708">
        <v>9439025.3399999999</v>
      </c>
      <c r="M2422" s="707" t="s">
        <v>16145</v>
      </c>
      <c r="N2422" s="707" t="s">
        <v>16070</v>
      </c>
    </row>
    <row r="2423" spans="1:16">
      <c r="A2423" s="707">
        <v>2024</v>
      </c>
      <c r="B2423" s="707">
        <v>10</v>
      </c>
      <c r="D2423" s="707" t="s">
        <v>16211</v>
      </c>
      <c r="E2423" s="707" t="s">
        <v>99</v>
      </c>
      <c r="F2423" s="707" t="str">
        <f>VLOOKUP(E2423,'HS Code'!$L$4:$O$65,2,0)</f>
        <v>Petroleum</v>
      </c>
      <c r="G2423" s="707" t="s">
        <v>16075</v>
      </c>
      <c r="H2423" s="707" t="s">
        <v>16076</v>
      </c>
      <c r="I2423" s="707" t="s">
        <v>16077</v>
      </c>
      <c r="J2423" s="708">
        <v>3420</v>
      </c>
      <c r="K2423" s="708">
        <v>3420</v>
      </c>
      <c r="L2423" s="708">
        <v>1331068.72</v>
      </c>
      <c r="M2423" s="707" t="s">
        <v>16145</v>
      </c>
      <c r="N2423" s="707" t="s">
        <v>16070</v>
      </c>
    </row>
    <row r="2424" spans="1:16">
      <c r="A2424" s="707">
        <v>2024</v>
      </c>
      <c r="B2424" s="707">
        <v>10</v>
      </c>
      <c r="D2424" s="707" t="s">
        <v>16196</v>
      </c>
      <c r="E2424" s="707" t="s">
        <v>99</v>
      </c>
      <c r="F2424" s="707" t="str">
        <f>VLOOKUP(E2424,'HS Code'!$L$4:$O$65,2,0)</f>
        <v>Petroleum</v>
      </c>
      <c r="G2424" s="707" t="s">
        <v>16075</v>
      </c>
      <c r="H2424" s="707" t="s">
        <v>16076</v>
      </c>
      <c r="I2424" s="707" t="s">
        <v>16077</v>
      </c>
      <c r="J2424" s="708">
        <v>720</v>
      </c>
      <c r="K2424" s="708">
        <v>720</v>
      </c>
      <c r="L2424" s="708">
        <v>71823.97</v>
      </c>
      <c r="M2424" s="707" t="s">
        <v>16145</v>
      </c>
      <c r="N2424" s="707" t="s">
        <v>16070</v>
      </c>
    </row>
    <row r="2425" spans="1:16">
      <c r="A2425" s="707">
        <v>2024</v>
      </c>
      <c r="B2425" s="707">
        <v>10</v>
      </c>
      <c r="D2425" s="707" t="s">
        <v>16147</v>
      </c>
      <c r="E2425" s="707" t="s">
        <v>78</v>
      </c>
      <c r="F2425" s="707" t="str">
        <f>VLOOKUP(E2425,'HS Code'!$L$4:$O$65,2,0)</f>
        <v>Petroleum</v>
      </c>
      <c r="G2425" s="707" t="s">
        <v>16128</v>
      </c>
      <c r="H2425" s="707" t="s">
        <v>16076</v>
      </c>
      <c r="I2425" s="707" t="s">
        <v>16077</v>
      </c>
      <c r="J2425" s="708">
        <v>24</v>
      </c>
      <c r="K2425" s="708">
        <v>24.56</v>
      </c>
      <c r="L2425" s="708">
        <v>14080.598854</v>
      </c>
      <c r="M2425" s="707" t="s">
        <v>16145</v>
      </c>
      <c r="N2425" s="707" t="s">
        <v>16070</v>
      </c>
    </row>
    <row r="2426" spans="1:16">
      <c r="A2426" s="707">
        <v>2024</v>
      </c>
      <c r="B2426" s="707">
        <v>10</v>
      </c>
      <c r="D2426" s="707" t="s">
        <v>16066</v>
      </c>
      <c r="E2426" s="707" t="s">
        <v>99</v>
      </c>
      <c r="F2426" s="707" t="str">
        <f>VLOOKUP(E2426,'HS Code'!$L$4:$O$65,2,0)</f>
        <v>Petroleum</v>
      </c>
      <c r="G2426" s="707" t="s">
        <v>16075</v>
      </c>
      <c r="H2426" s="707" t="s">
        <v>16076</v>
      </c>
      <c r="I2426" s="707" t="s">
        <v>16077</v>
      </c>
      <c r="J2426" s="708">
        <v>1</v>
      </c>
      <c r="K2426" s="708">
        <v>2</v>
      </c>
      <c r="L2426" s="708">
        <v>17460.009999999998</v>
      </c>
      <c r="M2426" s="707" t="s">
        <v>16069</v>
      </c>
      <c r="N2426" s="707" t="s">
        <v>16070</v>
      </c>
      <c r="P2426" s="709">
        <f t="shared" ref="P2426:P2489" si="31">L2426/J2426</f>
        <v>17460.009999999998</v>
      </c>
    </row>
    <row r="2427" spans="1:16">
      <c r="A2427" s="707">
        <v>2024</v>
      </c>
      <c r="B2427" s="707">
        <v>10</v>
      </c>
      <c r="D2427" s="707" t="s">
        <v>16066</v>
      </c>
      <c r="E2427" s="707" t="s">
        <v>121</v>
      </c>
      <c r="F2427" s="707" t="str">
        <f>VLOOKUP(E2427,'HS Code'!$L$4:$O$65,2,0)</f>
        <v>Petroleum</v>
      </c>
      <c r="G2427" s="707" t="s">
        <v>16155</v>
      </c>
      <c r="H2427" s="707" t="s">
        <v>16076</v>
      </c>
      <c r="I2427" s="707" t="s">
        <v>16077</v>
      </c>
      <c r="J2427" s="708">
        <v>100</v>
      </c>
      <c r="K2427" s="708">
        <v>100</v>
      </c>
      <c r="L2427" s="708">
        <v>17870.060000000001</v>
      </c>
      <c r="M2427" s="707" t="s">
        <v>16069</v>
      </c>
      <c r="N2427" s="707" t="s">
        <v>16070</v>
      </c>
      <c r="P2427" s="709">
        <f t="shared" si="31"/>
        <v>178.70060000000001</v>
      </c>
    </row>
    <row r="2428" spans="1:16">
      <c r="A2428" s="707">
        <v>2024</v>
      </c>
      <c r="B2428" s="707">
        <v>10</v>
      </c>
      <c r="D2428" s="707" t="s">
        <v>16096</v>
      </c>
      <c r="E2428" s="707" t="s">
        <v>99</v>
      </c>
      <c r="F2428" s="707" t="str">
        <f>VLOOKUP(E2428,'HS Code'!$L$4:$O$65,2,0)</f>
        <v>Petroleum</v>
      </c>
      <c r="G2428" s="707" t="s">
        <v>16075</v>
      </c>
      <c r="H2428" s="707" t="s">
        <v>16076</v>
      </c>
      <c r="I2428" s="707" t="s">
        <v>16077</v>
      </c>
      <c r="J2428" s="708">
        <v>215</v>
      </c>
      <c r="K2428" s="708">
        <v>215</v>
      </c>
      <c r="L2428" s="708">
        <v>335891.25</v>
      </c>
      <c r="M2428" s="707" t="s">
        <v>16069</v>
      </c>
      <c r="N2428" s="707" t="s">
        <v>16070</v>
      </c>
      <c r="P2428" s="709">
        <f t="shared" si="31"/>
        <v>1562.2848837209303</v>
      </c>
    </row>
    <row r="2429" spans="1:16">
      <c r="A2429" s="707">
        <v>2024</v>
      </c>
      <c r="B2429" s="707">
        <v>10</v>
      </c>
      <c r="D2429" s="707" t="s">
        <v>16156</v>
      </c>
      <c r="E2429" s="707" t="s">
        <v>99</v>
      </c>
      <c r="F2429" s="707" t="str">
        <f>VLOOKUP(E2429,'HS Code'!$L$4:$O$65,2,0)</f>
        <v>Petroleum</v>
      </c>
      <c r="G2429" s="707" t="s">
        <v>16075</v>
      </c>
      <c r="H2429" s="707" t="s">
        <v>16076</v>
      </c>
      <c r="I2429" s="707" t="s">
        <v>16077</v>
      </c>
      <c r="J2429" s="708">
        <v>226</v>
      </c>
      <c r="K2429" s="708">
        <v>226</v>
      </c>
      <c r="L2429" s="708">
        <v>52405.01</v>
      </c>
      <c r="M2429" s="707" t="s">
        <v>16069</v>
      </c>
      <c r="N2429" s="707" t="s">
        <v>16070</v>
      </c>
      <c r="P2429" s="709">
        <f t="shared" si="31"/>
        <v>231.88057522123896</v>
      </c>
    </row>
    <row r="2430" spans="1:16">
      <c r="A2430" s="707">
        <v>2024</v>
      </c>
      <c r="B2430" s="707">
        <v>10</v>
      </c>
      <c r="D2430" s="707" t="s">
        <v>16103</v>
      </c>
      <c r="E2430" s="707" t="s">
        <v>86</v>
      </c>
      <c r="F2430" s="707" t="str">
        <f>VLOOKUP(E2430,'HS Code'!$L$4:$O$65,2,0)</f>
        <v>Petroleum</v>
      </c>
      <c r="G2430" s="707" t="s">
        <v>16140</v>
      </c>
      <c r="H2430" s="707" t="s">
        <v>16076</v>
      </c>
      <c r="I2430" s="707" t="s">
        <v>16077</v>
      </c>
      <c r="J2430" s="708">
        <v>410</v>
      </c>
      <c r="K2430" s="708">
        <v>410</v>
      </c>
      <c r="L2430" s="708">
        <v>144776.26</v>
      </c>
      <c r="M2430" s="707" t="s">
        <v>16069</v>
      </c>
      <c r="N2430" s="707" t="s">
        <v>16070</v>
      </c>
      <c r="P2430" s="709">
        <f t="shared" si="31"/>
        <v>353.11282926829273</v>
      </c>
    </row>
    <row r="2431" spans="1:16">
      <c r="A2431" s="707">
        <v>2024</v>
      </c>
      <c r="B2431" s="707">
        <v>11</v>
      </c>
      <c r="D2431" s="707" t="s">
        <v>16074</v>
      </c>
      <c r="E2431" s="707" t="s">
        <v>159</v>
      </c>
      <c r="F2431" s="707">
        <f>VLOOKUP(E2431,'HS Code'!$L$4:$O$65,2,0)</f>
        <v>0</v>
      </c>
      <c r="G2431" s="707" t="s">
        <v>16083</v>
      </c>
      <c r="H2431" s="707" t="s">
        <v>16073</v>
      </c>
      <c r="I2431" s="707" t="s">
        <v>10899</v>
      </c>
      <c r="J2431" s="708">
        <v>1149259</v>
      </c>
      <c r="K2431" s="708">
        <v>1149259</v>
      </c>
      <c r="L2431" s="708">
        <v>77672268.299999997</v>
      </c>
      <c r="M2431" s="707" t="s">
        <v>16069</v>
      </c>
      <c r="N2431" s="707" t="s">
        <v>16070</v>
      </c>
      <c r="P2431" s="709">
        <f t="shared" si="31"/>
        <v>67.584650892444614</v>
      </c>
    </row>
    <row r="2432" spans="1:16">
      <c r="A2432" s="707">
        <v>2024</v>
      </c>
      <c r="B2432" s="707">
        <v>11</v>
      </c>
      <c r="D2432" s="707" t="s">
        <v>16074</v>
      </c>
      <c r="E2432" s="707" t="s">
        <v>87</v>
      </c>
      <c r="F2432" s="707" t="str">
        <f>VLOOKUP(E2432,'HS Code'!$L$4:$O$65,2,0)</f>
        <v>Petroleum</v>
      </c>
      <c r="G2432" s="707" t="s">
        <v>16132</v>
      </c>
      <c r="H2432" s="707" t="s">
        <v>16076</v>
      </c>
      <c r="I2432" s="707" t="s">
        <v>16077</v>
      </c>
      <c r="J2432" s="708">
        <v>12154</v>
      </c>
      <c r="K2432" s="708">
        <v>10000</v>
      </c>
      <c r="L2432" s="708">
        <v>960604.45</v>
      </c>
      <c r="M2432" s="707" t="s">
        <v>16069</v>
      </c>
      <c r="N2432" s="707" t="s">
        <v>16070</v>
      </c>
      <c r="P2432" s="709">
        <f t="shared" si="31"/>
        <v>79.036074543360201</v>
      </c>
    </row>
    <row r="2433" spans="1:16">
      <c r="A2433" s="707">
        <v>2024</v>
      </c>
      <c r="B2433" s="707">
        <v>11</v>
      </c>
      <c r="D2433" s="707" t="s">
        <v>16074</v>
      </c>
      <c r="E2433" s="707" t="s">
        <v>99</v>
      </c>
      <c r="F2433" s="707" t="str">
        <f>VLOOKUP(E2433,'HS Code'!$L$4:$O$65,2,0)</f>
        <v>Petroleum</v>
      </c>
      <c r="G2433" s="707" t="s">
        <v>16075</v>
      </c>
      <c r="H2433" s="707" t="s">
        <v>16076</v>
      </c>
      <c r="I2433" s="707" t="s">
        <v>16077</v>
      </c>
      <c r="J2433" s="708">
        <v>410591.27</v>
      </c>
      <c r="K2433" s="708">
        <v>389346.8</v>
      </c>
      <c r="L2433" s="708">
        <v>58715773.130000003</v>
      </c>
      <c r="M2433" s="707" t="s">
        <v>16069</v>
      </c>
      <c r="N2433" s="707" t="s">
        <v>16070</v>
      </c>
      <c r="P2433" s="709">
        <f t="shared" si="31"/>
        <v>143.00297502672183</v>
      </c>
    </row>
    <row r="2434" spans="1:16">
      <c r="A2434" s="707">
        <v>2024</v>
      </c>
      <c r="B2434" s="707">
        <v>11</v>
      </c>
      <c r="D2434" s="707" t="s">
        <v>16074</v>
      </c>
      <c r="E2434" s="707" t="s">
        <v>101</v>
      </c>
      <c r="F2434" s="707" t="str">
        <f>VLOOKUP(E2434,'HS Code'!$L$4:$O$65,2,0)</f>
        <v>Petroleum</v>
      </c>
      <c r="G2434" s="707" t="s">
        <v>16078</v>
      </c>
      <c r="H2434" s="707" t="s">
        <v>16076</v>
      </c>
      <c r="I2434" s="707" t="s">
        <v>10899</v>
      </c>
      <c r="J2434" s="708">
        <v>17016.5</v>
      </c>
      <c r="K2434" s="708">
        <v>17016.5</v>
      </c>
      <c r="L2434" s="708">
        <v>1474859.68</v>
      </c>
      <c r="M2434" s="707" t="s">
        <v>16069</v>
      </c>
      <c r="N2434" s="707" t="s">
        <v>16070</v>
      </c>
      <c r="P2434" s="709">
        <f t="shared" si="31"/>
        <v>86.672328622219609</v>
      </c>
    </row>
    <row r="2435" spans="1:16">
      <c r="A2435" s="707">
        <v>2024</v>
      </c>
      <c r="B2435" s="707">
        <v>11</v>
      </c>
      <c r="D2435" s="707" t="s">
        <v>16074</v>
      </c>
      <c r="E2435" s="707" t="s">
        <v>105</v>
      </c>
      <c r="F2435" s="707" t="str">
        <f>VLOOKUP(E2435,'HS Code'!$L$4:$O$65,2,0)</f>
        <v>Petroleum</v>
      </c>
      <c r="G2435" s="707" t="s">
        <v>16092</v>
      </c>
      <c r="H2435" s="707" t="s">
        <v>16076</v>
      </c>
      <c r="I2435" s="707" t="s">
        <v>16077</v>
      </c>
      <c r="J2435" s="708">
        <v>100</v>
      </c>
      <c r="K2435" s="708">
        <v>1400</v>
      </c>
      <c r="L2435" s="708">
        <v>272995.84999999998</v>
      </c>
      <c r="M2435" s="707" t="s">
        <v>16069</v>
      </c>
      <c r="N2435" s="707" t="s">
        <v>16070</v>
      </c>
      <c r="P2435" s="709">
        <f t="shared" si="31"/>
        <v>2729.9584999999997</v>
      </c>
    </row>
    <row r="2436" spans="1:16">
      <c r="A2436" s="707">
        <v>2024</v>
      </c>
      <c r="B2436" s="707">
        <v>11</v>
      </c>
      <c r="D2436" s="707" t="s">
        <v>16074</v>
      </c>
      <c r="E2436" s="707" t="s">
        <v>107</v>
      </c>
      <c r="F2436" s="707" t="str">
        <f>VLOOKUP(E2436,'HS Code'!$L$4:$O$65,2,0)</f>
        <v>Petroleum</v>
      </c>
      <c r="G2436" s="707" t="s">
        <v>16105</v>
      </c>
      <c r="H2436" s="707" t="s">
        <v>16076</v>
      </c>
      <c r="I2436" s="707" t="s">
        <v>16077</v>
      </c>
      <c r="J2436" s="708">
        <v>80500</v>
      </c>
      <c r="K2436" s="708">
        <v>80500</v>
      </c>
      <c r="L2436" s="708">
        <v>10667171.699999999</v>
      </c>
      <c r="M2436" s="707" t="s">
        <v>16069</v>
      </c>
      <c r="N2436" s="707" t="s">
        <v>16070</v>
      </c>
      <c r="P2436" s="709">
        <f t="shared" si="31"/>
        <v>132.51144968944098</v>
      </c>
    </row>
    <row r="2437" spans="1:16">
      <c r="A2437" s="707">
        <v>2024</v>
      </c>
      <c r="B2437" s="707">
        <v>11</v>
      </c>
      <c r="D2437" s="707" t="s">
        <v>16074</v>
      </c>
      <c r="E2437" s="707" t="s">
        <v>109</v>
      </c>
      <c r="F2437" s="707" t="str">
        <f>VLOOKUP(E2437,'HS Code'!$L$4:$O$65,2,0)</f>
        <v>Petroleum</v>
      </c>
      <c r="G2437" s="707" t="s">
        <v>16079</v>
      </c>
      <c r="H2437" s="707" t="s">
        <v>16076</v>
      </c>
      <c r="I2437" s="707" t="s">
        <v>16077</v>
      </c>
      <c r="J2437" s="708">
        <v>52156</v>
      </c>
      <c r="K2437" s="708">
        <v>50636</v>
      </c>
      <c r="L2437" s="708">
        <v>15137896.890000001</v>
      </c>
      <c r="M2437" s="707" t="s">
        <v>16069</v>
      </c>
      <c r="N2437" s="707" t="s">
        <v>16070</v>
      </c>
      <c r="P2437" s="709">
        <f t="shared" si="31"/>
        <v>290.24267370964031</v>
      </c>
    </row>
    <row r="2438" spans="1:16">
      <c r="A2438" s="707">
        <v>2024</v>
      </c>
      <c r="B2438" s="707">
        <v>11</v>
      </c>
      <c r="D2438" s="707" t="s">
        <v>16074</v>
      </c>
      <c r="E2438" s="707" t="s">
        <v>111</v>
      </c>
      <c r="F2438" s="707" t="str">
        <f>VLOOKUP(E2438,'HS Code'!$L$4:$O$65,2,0)</f>
        <v>Petroleum</v>
      </c>
      <c r="G2438" s="707" t="s">
        <v>16080</v>
      </c>
      <c r="H2438" s="707" t="s">
        <v>16076</v>
      </c>
      <c r="I2438" s="707" t="s">
        <v>16077</v>
      </c>
      <c r="J2438" s="708">
        <v>726382</v>
      </c>
      <c r="K2438" s="708">
        <v>670728</v>
      </c>
      <c r="L2438" s="708">
        <v>94579405.680000007</v>
      </c>
      <c r="M2438" s="707" t="s">
        <v>16069</v>
      </c>
      <c r="N2438" s="707" t="s">
        <v>16070</v>
      </c>
      <c r="P2438" s="709">
        <f t="shared" si="31"/>
        <v>130.20615279563646</v>
      </c>
    </row>
    <row r="2439" spans="1:16">
      <c r="A2439" s="707">
        <v>2024</v>
      </c>
      <c r="B2439" s="707">
        <v>11</v>
      </c>
      <c r="D2439" s="707" t="s">
        <v>16074</v>
      </c>
      <c r="E2439" s="707" t="s">
        <v>113</v>
      </c>
      <c r="F2439" s="707" t="str">
        <f>VLOOKUP(E2439,'HS Code'!$L$4:$O$65,2,0)</f>
        <v>Petroleum</v>
      </c>
      <c r="G2439" s="707" t="s">
        <v>16081</v>
      </c>
      <c r="H2439" s="707" t="s">
        <v>16076</v>
      </c>
      <c r="I2439" s="707" t="s">
        <v>16077</v>
      </c>
      <c r="J2439" s="708">
        <v>66664</v>
      </c>
      <c r="K2439" s="708">
        <v>59410</v>
      </c>
      <c r="L2439" s="708">
        <v>8016605.8600000003</v>
      </c>
      <c r="M2439" s="707" t="s">
        <v>16069</v>
      </c>
      <c r="N2439" s="707" t="s">
        <v>16070</v>
      </c>
      <c r="P2439" s="709">
        <f t="shared" si="31"/>
        <v>120.25389805592224</v>
      </c>
    </row>
    <row r="2440" spans="1:16">
      <c r="A2440" s="707">
        <v>2024</v>
      </c>
      <c r="B2440" s="707">
        <v>11</v>
      </c>
      <c r="D2440" s="707" t="s">
        <v>16074</v>
      </c>
      <c r="E2440" s="707" t="s">
        <v>148</v>
      </c>
      <c r="F2440" s="707">
        <f>VLOOKUP(E2440,'HS Code'!$L$4:$O$65,2,0)</f>
        <v>0</v>
      </c>
      <c r="G2440" s="707" t="s">
        <v>16082</v>
      </c>
      <c r="H2440" s="707" t="s">
        <v>16073</v>
      </c>
      <c r="I2440" s="707" t="s">
        <v>10899</v>
      </c>
      <c r="J2440" s="708">
        <v>77469</v>
      </c>
      <c r="K2440" s="708">
        <v>77469</v>
      </c>
      <c r="L2440" s="708">
        <v>11240034.1</v>
      </c>
      <c r="M2440" s="707" t="s">
        <v>16069</v>
      </c>
      <c r="N2440" s="707" t="s">
        <v>16070</v>
      </c>
      <c r="P2440" s="709">
        <f t="shared" si="31"/>
        <v>145.09073435825943</v>
      </c>
    </row>
    <row r="2441" spans="1:16">
      <c r="A2441" s="707">
        <v>2024</v>
      </c>
      <c r="B2441" s="707">
        <v>11</v>
      </c>
      <c r="D2441" s="707" t="s">
        <v>16074</v>
      </c>
      <c r="E2441" s="707" t="s">
        <v>159</v>
      </c>
      <c r="F2441" s="707">
        <f>VLOOKUP(E2441,'HS Code'!$L$4:$O$65,2,0)</f>
        <v>0</v>
      </c>
      <c r="G2441" s="707" t="s">
        <v>16083</v>
      </c>
      <c r="H2441" s="707" t="s">
        <v>16073</v>
      </c>
      <c r="I2441" s="707" t="s">
        <v>10899</v>
      </c>
      <c r="J2441" s="708">
        <v>608120</v>
      </c>
      <c r="K2441" s="708">
        <v>608120</v>
      </c>
      <c r="L2441" s="708">
        <v>32304815.199999999</v>
      </c>
      <c r="M2441" s="707" t="s">
        <v>16069</v>
      </c>
      <c r="N2441" s="707" t="s">
        <v>16070</v>
      </c>
      <c r="P2441" s="709">
        <f t="shared" si="31"/>
        <v>53.12243504571466</v>
      </c>
    </row>
    <row r="2442" spans="1:16">
      <c r="A2442" s="707">
        <v>2024</v>
      </c>
      <c r="B2442" s="707">
        <v>11</v>
      </c>
      <c r="D2442" s="707" t="s">
        <v>16074</v>
      </c>
      <c r="E2442" s="707" t="s">
        <v>171</v>
      </c>
      <c r="F2442" s="707">
        <f>VLOOKUP(E2442,'HS Code'!$L$4:$O$65,2,0)</f>
        <v>0</v>
      </c>
      <c r="G2442" s="707" t="s">
        <v>16095</v>
      </c>
      <c r="H2442" s="707" t="s">
        <v>16073</v>
      </c>
      <c r="I2442" s="707" t="s">
        <v>10899</v>
      </c>
      <c r="J2442" s="708">
        <v>614410</v>
      </c>
      <c r="K2442" s="708">
        <v>614410</v>
      </c>
      <c r="L2442" s="708">
        <v>35630477.539999999</v>
      </c>
      <c r="M2442" s="707" t="s">
        <v>16069</v>
      </c>
      <c r="N2442" s="707" t="s">
        <v>16070</v>
      </c>
      <c r="P2442" s="709">
        <f t="shared" si="31"/>
        <v>57.99136983447535</v>
      </c>
    </row>
    <row r="2443" spans="1:16">
      <c r="A2443" s="707">
        <v>2024</v>
      </c>
      <c r="B2443" s="707">
        <v>11</v>
      </c>
      <c r="D2443" s="707" t="s">
        <v>16085</v>
      </c>
      <c r="E2443" s="707" t="s">
        <v>78</v>
      </c>
      <c r="F2443" s="707" t="str">
        <f>VLOOKUP(E2443,'HS Code'!$L$4:$O$65,2,0)</f>
        <v>Petroleum</v>
      </c>
      <c r="G2443" s="707" t="s">
        <v>16128</v>
      </c>
      <c r="H2443" s="707" t="s">
        <v>16076</v>
      </c>
      <c r="I2443" s="707" t="s">
        <v>16077</v>
      </c>
      <c r="J2443" s="708">
        <v>22767</v>
      </c>
      <c r="K2443" s="708">
        <v>17380</v>
      </c>
      <c r="L2443" s="708">
        <v>5384779.3799999999</v>
      </c>
      <c r="M2443" s="707" t="s">
        <v>16069</v>
      </c>
      <c r="N2443" s="707" t="s">
        <v>16070</v>
      </c>
      <c r="P2443" s="709">
        <f t="shared" si="31"/>
        <v>236.51686124654105</v>
      </c>
    </row>
    <row r="2444" spans="1:16">
      <c r="A2444" s="707">
        <v>2024</v>
      </c>
      <c r="B2444" s="707">
        <v>11</v>
      </c>
      <c r="D2444" s="707" t="s">
        <v>16085</v>
      </c>
      <c r="E2444" s="707" t="s">
        <v>99</v>
      </c>
      <c r="F2444" s="707" t="str">
        <f>VLOOKUP(E2444,'HS Code'!$L$4:$O$65,2,0)</f>
        <v>Petroleum</v>
      </c>
      <c r="G2444" s="707" t="s">
        <v>16075</v>
      </c>
      <c r="H2444" s="707" t="s">
        <v>16076</v>
      </c>
      <c r="I2444" s="707" t="s">
        <v>16077</v>
      </c>
      <c r="J2444" s="708">
        <v>18799.259999999998</v>
      </c>
      <c r="K2444" s="708">
        <v>16011.45</v>
      </c>
      <c r="L2444" s="708">
        <v>6935783.2300000004</v>
      </c>
      <c r="M2444" s="707" t="s">
        <v>16069</v>
      </c>
      <c r="N2444" s="707" t="s">
        <v>16070</v>
      </c>
      <c r="P2444" s="709">
        <f t="shared" si="31"/>
        <v>368.93916196701366</v>
      </c>
    </row>
    <row r="2445" spans="1:16">
      <c r="A2445" s="707">
        <v>2024</v>
      </c>
      <c r="B2445" s="707">
        <v>11</v>
      </c>
      <c r="D2445" s="707" t="s">
        <v>16085</v>
      </c>
      <c r="E2445" s="707" t="s">
        <v>101</v>
      </c>
      <c r="F2445" s="707" t="str">
        <f>VLOOKUP(E2445,'HS Code'!$L$4:$O$65,2,0)</f>
        <v>Petroleum</v>
      </c>
      <c r="G2445" s="707" t="s">
        <v>16078</v>
      </c>
      <c r="H2445" s="707" t="s">
        <v>16076</v>
      </c>
      <c r="I2445" s="707" t="s">
        <v>10899</v>
      </c>
      <c r="J2445" s="708">
        <v>595.20000000000005</v>
      </c>
      <c r="K2445" s="708">
        <v>595.20000000000005</v>
      </c>
      <c r="L2445" s="708">
        <v>456752.02</v>
      </c>
      <c r="M2445" s="707" t="s">
        <v>16069</v>
      </c>
      <c r="N2445" s="707" t="s">
        <v>16070</v>
      </c>
      <c r="P2445" s="709">
        <f t="shared" si="31"/>
        <v>767.39250672043011</v>
      </c>
    </row>
    <row r="2446" spans="1:16">
      <c r="A2446" s="707">
        <v>2024</v>
      </c>
      <c r="B2446" s="707">
        <v>11</v>
      </c>
      <c r="D2446" s="707" t="s">
        <v>16085</v>
      </c>
      <c r="E2446" s="707" t="s">
        <v>109</v>
      </c>
      <c r="F2446" s="707" t="str">
        <f>VLOOKUP(E2446,'HS Code'!$L$4:$O$65,2,0)</f>
        <v>Petroleum</v>
      </c>
      <c r="G2446" s="707" t="s">
        <v>16079</v>
      </c>
      <c r="H2446" s="707" t="s">
        <v>16076</v>
      </c>
      <c r="I2446" s="707" t="s">
        <v>16077</v>
      </c>
      <c r="J2446" s="708">
        <v>256</v>
      </c>
      <c r="K2446" s="708">
        <v>274.94</v>
      </c>
      <c r="L2446" s="708">
        <v>61456.04</v>
      </c>
      <c r="M2446" s="707" t="s">
        <v>16069</v>
      </c>
      <c r="N2446" s="707" t="s">
        <v>16070</v>
      </c>
      <c r="P2446" s="709">
        <f t="shared" si="31"/>
        <v>240.06265625</v>
      </c>
    </row>
    <row r="2447" spans="1:16">
      <c r="A2447" s="707">
        <v>2024</v>
      </c>
      <c r="B2447" s="707">
        <v>11</v>
      </c>
      <c r="D2447" s="707" t="s">
        <v>16223</v>
      </c>
      <c r="E2447" s="707" t="s">
        <v>99</v>
      </c>
      <c r="F2447" s="707" t="str">
        <f>VLOOKUP(E2447,'HS Code'!$L$4:$O$65,2,0)</f>
        <v>Petroleum</v>
      </c>
      <c r="G2447" s="707" t="s">
        <v>16075</v>
      </c>
      <c r="H2447" s="707" t="s">
        <v>16076</v>
      </c>
      <c r="I2447" s="707" t="s">
        <v>16077</v>
      </c>
      <c r="J2447" s="708">
        <v>1688</v>
      </c>
      <c r="K2447" s="708">
        <v>380</v>
      </c>
      <c r="L2447" s="708">
        <v>1438724.47</v>
      </c>
      <c r="M2447" s="707" t="s">
        <v>16069</v>
      </c>
      <c r="N2447" s="707" t="s">
        <v>16070</v>
      </c>
      <c r="P2447" s="709">
        <f t="shared" si="31"/>
        <v>852.324922985782</v>
      </c>
    </row>
    <row r="2448" spans="1:16">
      <c r="A2448" s="707">
        <v>2024</v>
      </c>
      <c r="B2448" s="707">
        <v>11</v>
      </c>
      <c r="D2448" s="707" t="s">
        <v>16066</v>
      </c>
      <c r="E2448" s="707" t="s">
        <v>22</v>
      </c>
      <c r="F2448" s="707" t="str">
        <f>VLOOKUP(E2448,'HS Code'!$L$4:$O$65,2,0)</f>
        <v>Coal and Coke</v>
      </c>
      <c r="G2448" s="707" t="s">
        <v>16125</v>
      </c>
      <c r="H2448" s="707" t="s">
        <v>16126</v>
      </c>
      <c r="I2448" s="707" t="s">
        <v>10899</v>
      </c>
      <c r="J2448" s="708">
        <v>1802</v>
      </c>
      <c r="K2448" s="708">
        <v>1802</v>
      </c>
      <c r="L2448" s="708">
        <v>295033.77</v>
      </c>
      <c r="M2448" s="707" t="s">
        <v>16069</v>
      </c>
      <c r="N2448" s="707" t="s">
        <v>16070</v>
      </c>
      <c r="P2448" s="709">
        <f t="shared" si="31"/>
        <v>163.72573251942288</v>
      </c>
    </row>
    <row r="2449" spans="1:16">
      <c r="A2449" s="707">
        <v>2024</v>
      </c>
      <c r="B2449" s="707">
        <v>11</v>
      </c>
      <c r="D2449" s="707" t="s">
        <v>16066</v>
      </c>
      <c r="E2449" s="707" t="s">
        <v>62</v>
      </c>
      <c r="F2449" s="707" t="str">
        <f>VLOOKUP(E2449,'HS Code'!$L$4:$O$65,2,0)</f>
        <v>Petroleum</v>
      </c>
      <c r="G2449" s="707" t="s">
        <v>16165</v>
      </c>
      <c r="H2449" s="707" t="s">
        <v>16126</v>
      </c>
      <c r="I2449" s="707" t="s">
        <v>10899</v>
      </c>
      <c r="J2449" s="708">
        <v>58</v>
      </c>
      <c r="K2449" s="708">
        <v>58</v>
      </c>
      <c r="L2449" s="708">
        <v>78066.87</v>
      </c>
      <c r="M2449" s="707" t="s">
        <v>16069</v>
      </c>
      <c r="N2449" s="707" t="s">
        <v>16070</v>
      </c>
      <c r="P2449" s="709">
        <f t="shared" si="31"/>
        <v>1345.9805172413792</v>
      </c>
    </row>
    <row r="2450" spans="1:16">
      <c r="A2450" s="707">
        <v>2024</v>
      </c>
      <c r="B2450" s="707">
        <v>11</v>
      </c>
      <c r="D2450" s="707" t="s">
        <v>16066</v>
      </c>
      <c r="E2450" s="707" t="s">
        <v>88</v>
      </c>
      <c r="F2450" s="707" t="str">
        <f>VLOOKUP(E2450,'HS Code'!$L$4:$O$65,2,0)</f>
        <v>Petroleum</v>
      </c>
      <c r="G2450" s="707" t="s">
        <v>16181</v>
      </c>
      <c r="H2450" s="707" t="s">
        <v>16076</v>
      </c>
      <c r="I2450" s="707" t="s">
        <v>16077</v>
      </c>
      <c r="J2450" s="708">
        <v>300</v>
      </c>
      <c r="K2450" s="708">
        <v>300</v>
      </c>
      <c r="L2450" s="708">
        <v>47432.32</v>
      </c>
      <c r="M2450" s="707" t="s">
        <v>16069</v>
      </c>
      <c r="N2450" s="707" t="s">
        <v>16070</v>
      </c>
      <c r="P2450" s="709">
        <f t="shared" si="31"/>
        <v>158.10773333333333</v>
      </c>
    </row>
    <row r="2451" spans="1:16">
      <c r="A2451" s="707">
        <v>2024</v>
      </c>
      <c r="B2451" s="707">
        <v>11</v>
      </c>
      <c r="D2451" s="707" t="s">
        <v>16066</v>
      </c>
      <c r="E2451" s="707" t="s">
        <v>99</v>
      </c>
      <c r="F2451" s="707" t="str">
        <f>VLOOKUP(E2451,'HS Code'!$L$4:$O$65,2,0)</f>
        <v>Petroleum</v>
      </c>
      <c r="G2451" s="707" t="s">
        <v>16075</v>
      </c>
      <c r="H2451" s="707" t="s">
        <v>16076</v>
      </c>
      <c r="I2451" s="707" t="s">
        <v>16077</v>
      </c>
      <c r="J2451" s="708">
        <v>76539.44</v>
      </c>
      <c r="K2451" s="708">
        <v>85380.44</v>
      </c>
      <c r="L2451" s="708">
        <v>15013511.310000001</v>
      </c>
      <c r="M2451" s="707" t="s">
        <v>16069</v>
      </c>
      <c r="N2451" s="707" t="s">
        <v>16070</v>
      </c>
      <c r="P2451" s="709">
        <f t="shared" si="31"/>
        <v>196.15392155991734</v>
      </c>
    </row>
    <row r="2452" spans="1:16">
      <c r="A2452" s="707">
        <v>2024</v>
      </c>
      <c r="B2452" s="707">
        <v>11</v>
      </c>
      <c r="D2452" s="707" t="s">
        <v>16066</v>
      </c>
      <c r="E2452" s="707" t="s">
        <v>101</v>
      </c>
      <c r="F2452" s="707" t="str">
        <f>VLOOKUP(E2452,'HS Code'!$L$4:$O$65,2,0)</f>
        <v>Petroleum</v>
      </c>
      <c r="G2452" s="707" t="s">
        <v>16078</v>
      </c>
      <c r="H2452" s="707" t="s">
        <v>16076</v>
      </c>
      <c r="I2452" s="707" t="s">
        <v>10899</v>
      </c>
      <c r="J2452" s="708">
        <v>41437</v>
      </c>
      <c r="K2452" s="708">
        <v>41437</v>
      </c>
      <c r="L2452" s="708">
        <v>4202201.34</v>
      </c>
      <c r="M2452" s="707" t="s">
        <v>16069</v>
      </c>
      <c r="N2452" s="707" t="s">
        <v>16070</v>
      </c>
      <c r="P2452" s="709">
        <f t="shared" si="31"/>
        <v>101.41181407920458</v>
      </c>
    </row>
    <row r="2453" spans="1:16">
      <c r="A2453" s="707">
        <v>2024</v>
      </c>
      <c r="B2453" s="707">
        <v>11</v>
      </c>
      <c r="D2453" s="707" t="s">
        <v>16066</v>
      </c>
      <c r="E2453" s="707" t="s">
        <v>105</v>
      </c>
      <c r="F2453" s="707" t="str">
        <f>VLOOKUP(E2453,'HS Code'!$L$4:$O$65,2,0)</f>
        <v>Petroleum</v>
      </c>
      <c r="G2453" s="707" t="s">
        <v>16092</v>
      </c>
      <c r="H2453" s="707" t="s">
        <v>16076</v>
      </c>
      <c r="I2453" s="707" t="s">
        <v>16077</v>
      </c>
      <c r="J2453" s="708">
        <v>9456</v>
      </c>
      <c r="K2453" s="708">
        <v>11630</v>
      </c>
      <c r="L2453" s="708">
        <v>3326465.34</v>
      </c>
      <c r="M2453" s="707" t="s">
        <v>16069</v>
      </c>
      <c r="N2453" s="707" t="s">
        <v>16070</v>
      </c>
      <c r="P2453" s="709">
        <f t="shared" si="31"/>
        <v>351.78355964467005</v>
      </c>
    </row>
    <row r="2454" spans="1:16">
      <c r="A2454" s="707">
        <v>2024</v>
      </c>
      <c r="B2454" s="707">
        <v>11</v>
      </c>
      <c r="D2454" s="707" t="s">
        <v>16066</v>
      </c>
      <c r="E2454" s="707" t="s">
        <v>109</v>
      </c>
      <c r="F2454" s="707" t="str">
        <f>VLOOKUP(E2454,'HS Code'!$L$4:$O$65,2,0)</f>
        <v>Petroleum</v>
      </c>
      <c r="G2454" s="707" t="s">
        <v>16079</v>
      </c>
      <c r="H2454" s="707" t="s">
        <v>16076</v>
      </c>
      <c r="I2454" s="707" t="s">
        <v>16077</v>
      </c>
      <c r="J2454" s="708">
        <v>486</v>
      </c>
      <c r="K2454" s="708">
        <v>405</v>
      </c>
      <c r="L2454" s="708">
        <v>209571.35</v>
      </c>
      <c r="M2454" s="707" t="s">
        <v>16069</v>
      </c>
      <c r="N2454" s="707" t="s">
        <v>16070</v>
      </c>
      <c r="P2454" s="709">
        <f t="shared" si="31"/>
        <v>431.2167695473251</v>
      </c>
    </row>
    <row r="2455" spans="1:16">
      <c r="A2455" s="707">
        <v>2024</v>
      </c>
      <c r="B2455" s="707">
        <v>11</v>
      </c>
      <c r="D2455" s="707" t="s">
        <v>16066</v>
      </c>
      <c r="E2455" s="707" t="s">
        <v>111</v>
      </c>
      <c r="F2455" s="707" t="str">
        <f>VLOOKUP(E2455,'HS Code'!$L$4:$O$65,2,0)</f>
        <v>Petroleum</v>
      </c>
      <c r="G2455" s="707" t="s">
        <v>16080</v>
      </c>
      <c r="H2455" s="707" t="s">
        <v>16076</v>
      </c>
      <c r="I2455" s="707" t="s">
        <v>16077</v>
      </c>
      <c r="J2455" s="708">
        <v>22020</v>
      </c>
      <c r="K2455" s="708">
        <v>22020</v>
      </c>
      <c r="L2455" s="708">
        <v>2574637.0699999998</v>
      </c>
      <c r="M2455" s="707" t="s">
        <v>16069</v>
      </c>
      <c r="N2455" s="707" t="s">
        <v>16070</v>
      </c>
      <c r="P2455" s="709">
        <f t="shared" si="31"/>
        <v>116.92266439600363</v>
      </c>
    </row>
    <row r="2456" spans="1:16">
      <c r="A2456" s="707">
        <v>2024</v>
      </c>
      <c r="B2456" s="707">
        <v>11</v>
      </c>
      <c r="D2456" s="707" t="s">
        <v>16066</v>
      </c>
      <c r="E2456" s="707" t="s">
        <v>113</v>
      </c>
      <c r="F2456" s="707" t="str">
        <f>VLOOKUP(E2456,'HS Code'!$L$4:$O$65,2,0)</f>
        <v>Petroleum</v>
      </c>
      <c r="G2456" s="707" t="s">
        <v>16081</v>
      </c>
      <c r="H2456" s="707" t="s">
        <v>16076</v>
      </c>
      <c r="I2456" s="707" t="s">
        <v>16077</v>
      </c>
      <c r="J2456" s="708">
        <v>22390</v>
      </c>
      <c r="K2456" s="708">
        <v>22645</v>
      </c>
      <c r="L2456" s="708">
        <v>3650640.53</v>
      </c>
      <c r="M2456" s="707" t="s">
        <v>16069</v>
      </c>
      <c r="N2456" s="707" t="s">
        <v>16070</v>
      </c>
      <c r="P2456" s="709">
        <f t="shared" si="31"/>
        <v>163.04781286288519</v>
      </c>
    </row>
    <row r="2457" spans="1:16">
      <c r="A2457" s="707">
        <v>2024</v>
      </c>
      <c r="B2457" s="707">
        <v>11</v>
      </c>
      <c r="D2457" s="707" t="s">
        <v>16066</v>
      </c>
      <c r="E2457" s="707" t="s">
        <v>127</v>
      </c>
      <c r="F2457" s="707">
        <f>VLOOKUP(E2457,'HS Code'!$L$4:$O$65,2,0)</f>
        <v>0</v>
      </c>
      <c r="G2457" s="707" t="s">
        <v>16175</v>
      </c>
      <c r="H2457" s="707" t="s">
        <v>16076</v>
      </c>
      <c r="I2457" s="707" t="s">
        <v>10899</v>
      </c>
      <c r="J2457" s="708">
        <v>255</v>
      </c>
      <c r="K2457" s="708">
        <v>255</v>
      </c>
      <c r="L2457" s="708">
        <v>70225.05</v>
      </c>
      <c r="M2457" s="707" t="s">
        <v>16069</v>
      </c>
      <c r="N2457" s="707" t="s">
        <v>16070</v>
      </c>
      <c r="P2457" s="709">
        <f t="shared" si="31"/>
        <v>275.39235294117645</v>
      </c>
    </row>
    <row r="2458" spans="1:16">
      <c r="A2458" s="707">
        <v>2024</v>
      </c>
      <c r="B2458" s="707">
        <v>11</v>
      </c>
      <c r="D2458" s="707" t="s">
        <v>16066</v>
      </c>
      <c r="E2458" s="707" t="s">
        <v>145</v>
      </c>
      <c r="F2458" s="707">
        <f>VLOOKUP(E2458,'HS Code'!$L$4:$O$65,2,0)</f>
        <v>0</v>
      </c>
      <c r="G2458" s="707" t="s">
        <v>16094</v>
      </c>
      <c r="H2458" s="707" t="s">
        <v>16073</v>
      </c>
      <c r="I2458" s="707" t="s">
        <v>10899</v>
      </c>
      <c r="J2458" s="708">
        <v>399109</v>
      </c>
      <c r="K2458" s="708">
        <v>399109</v>
      </c>
      <c r="L2458" s="708">
        <v>67249630.909999996</v>
      </c>
      <c r="M2458" s="707" t="s">
        <v>16069</v>
      </c>
      <c r="N2458" s="707" t="s">
        <v>16070</v>
      </c>
      <c r="P2458" s="709">
        <f t="shared" si="31"/>
        <v>168.4994097101293</v>
      </c>
    </row>
    <row r="2459" spans="1:16">
      <c r="A2459" s="707">
        <v>2024</v>
      </c>
      <c r="B2459" s="707">
        <v>11</v>
      </c>
      <c r="D2459" s="707" t="s">
        <v>16066</v>
      </c>
      <c r="E2459" s="707" t="s">
        <v>148</v>
      </c>
      <c r="F2459" s="707">
        <f>VLOOKUP(E2459,'HS Code'!$L$4:$O$65,2,0)</f>
        <v>0</v>
      </c>
      <c r="G2459" s="707" t="s">
        <v>16082</v>
      </c>
      <c r="H2459" s="707" t="s">
        <v>16073</v>
      </c>
      <c r="I2459" s="707" t="s">
        <v>10899</v>
      </c>
      <c r="J2459" s="708">
        <v>31333</v>
      </c>
      <c r="K2459" s="708">
        <v>31333</v>
      </c>
      <c r="L2459" s="708">
        <v>7913298.4800000004</v>
      </c>
      <c r="M2459" s="707" t="s">
        <v>16069</v>
      </c>
      <c r="N2459" s="707" t="s">
        <v>16070</v>
      </c>
      <c r="P2459" s="709">
        <f t="shared" si="31"/>
        <v>252.55476590176494</v>
      </c>
    </row>
    <row r="2460" spans="1:16">
      <c r="A2460" s="707">
        <v>2024</v>
      </c>
      <c r="B2460" s="707">
        <v>11</v>
      </c>
      <c r="D2460" s="707" t="s">
        <v>16066</v>
      </c>
      <c r="E2460" s="707" t="s">
        <v>171</v>
      </c>
      <c r="F2460" s="707">
        <f>VLOOKUP(E2460,'HS Code'!$L$4:$O$65,2,0)</f>
        <v>0</v>
      </c>
      <c r="G2460" s="707" t="s">
        <v>16095</v>
      </c>
      <c r="H2460" s="707" t="s">
        <v>16073</v>
      </c>
      <c r="I2460" s="707" t="s">
        <v>10899</v>
      </c>
      <c r="J2460" s="708">
        <v>12600</v>
      </c>
      <c r="K2460" s="708">
        <v>12600</v>
      </c>
      <c r="L2460" s="708">
        <v>583434.01</v>
      </c>
      <c r="M2460" s="707" t="s">
        <v>16069</v>
      </c>
      <c r="N2460" s="707" t="s">
        <v>16070</v>
      </c>
      <c r="P2460" s="709">
        <f t="shared" si="31"/>
        <v>46.30428650793651</v>
      </c>
    </row>
    <row r="2461" spans="1:16">
      <c r="A2461" s="707">
        <v>2024</v>
      </c>
      <c r="B2461" s="707">
        <v>11</v>
      </c>
      <c r="D2461" s="707" t="s">
        <v>16096</v>
      </c>
      <c r="E2461" s="707" t="s">
        <v>42</v>
      </c>
      <c r="F2461" s="707" t="str">
        <f>VLOOKUP(E2461,'HS Code'!$L$4:$O$65,2,0)</f>
        <v>Oils</v>
      </c>
      <c r="G2461" s="707" t="s">
        <v>16088</v>
      </c>
      <c r="H2461" s="707" t="s">
        <v>16073</v>
      </c>
      <c r="I2461" s="707" t="s">
        <v>10899</v>
      </c>
      <c r="J2461" s="708">
        <v>54880</v>
      </c>
      <c r="K2461" s="708">
        <v>54880</v>
      </c>
      <c r="L2461" s="708">
        <v>8669824.7200000007</v>
      </c>
      <c r="M2461" s="707" t="s">
        <v>16069</v>
      </c>
      <c r="N2461" s="707" t="s">
        <v>16070</v>
      </c>
      <c r="P2461" s="709">
        <f t="shared" si="31"/>
        <v>157.9778556851312</v>
      </c>
    </row>
    <row r="2462" spans="1:16">
      <c r="A2462" s="707">
        <v>2024</v>
      </c>
      <c r="B2462" s="707">
        <v>11</v>
      </c>
      <c r="D2462" s="707" t="s">
        <v>16096</v>
      </c>
      <c r="E2462" s="707" t="s">
        <v>68</v>
      </c>
      <c r="F2462" s="707" t="str">
        <f>VLOOKUP(E2462,'HS Code'!$L$4:$O$65,2,0)</f>
        <v>Petroleum</v>
      </c>
      <c r="G2462" s="707" t="s">
        <v>16130</v>
      </c>
      <c r="H2462" s="707" t="s">
        <v>16116</v>
      </c>
      <c r="I2462" s="707" t="s">
        <v>16077</v>
      </c>
      <c r="J2462" s="708">
        <v>42.49</v>
      </c>
      <c r="K2462" s="708">
        <v>42.49</v>
      </c>
      <c r="L2462" s="708">
        <v>78963.98</v>
      </c>
      <c r="M2462" s="707" t="s">
        <v>16069</v>
      </c>
      <c r="N2462" s="707" t="s">
        <v>16070</v>
      </c>
      <c r="P2462" s="709">
        <f t="shared" si="31"/>
        <v>1858.4132737114614</v>
      </c>
    </row>
    <row r="2463" spans="1:16">
      <c r="A2463" s="707">
        <v>2024</v>
      </c>
      <c r="B2463" s="707">
        <v>11</v>
      </c>
      <c r="D2463" s="707" t="s">
        <v>16096</v>
      </c>
      <c r="E2463" s="707" t="s">
        <v>99</v>
      </c>
      <c r="F2463" s="707" t="str">
        <f>VLOOKUP(E2463,'HS Code'!$L$4:$O$65,2,0)</f>
        <v>Petroleum</v>
      </c>
      <c r="G2463" s="707" t="s">
        <v>16075</v>
      </c>
      <c r="H2463" s="707" t="s">
        <v>16076</v>
      </c>
      <c r="I2463" s="707" t="s">
        <v>16077</v>
      </c>
      <c r="J2463" s="708">
        <v>46449.68</v>
      </c>
      <c r="K2463" s="708">
        <v>41406.379999999997</v>
      </c>
      <c r="L2463" s="708">
        <v>21303349.850000001</v>
      </c>
      <c r="M2463" s="707" t="s">
        <v>16069</v>
      </c>
      <c r="N2463" s="707" t="s">
        <v>16070</v>
      </c>
      <c r="P2463" s="709">
        <f t="shared" si="31"/>
        <v>458.63286571619011</v>
      </c>
    </row>
    <row r="2464" spans="1:16">
      <c r="A2464" s="707">
        <v>2024</v>
      </c>
      <c r="B2464" s="707">
        <v>11</v>
      </c>
      <c r="D2464" s="707" t="s">
        <v>16096</v>
      </c>
      <c r="E2464" s="707" t="s">
        <v>101</v>
      </c>
      <c r="F2464" s="707" t="str">
        <f>VLOOKUP(E2464,'HS Code'!$L$4:$O$65,2,0)</f>
        <v>Petroleum</v>
      </c>
      <c r="G2464" s="707" t="s">
        <v>16078</v>
      </c>
      <c r="H2464" s="707" t="s">
        <v>16076</v>
      </c>
      <c r="I2464" s="707" t="s">
        <v>10899</v>
      </c>
      <c r="J2464" s="708">
        <v>96.62</v>
      </c>
      <c r="K2464" s="708">
        <v>96.62</v>
      </c>
      <c r="L2464" s="708">
        <v>176375.17</v>
      </c>
      <c r="M2464" s="707" t="s">
        <v>16069</v>
      </c>
      <c r="N2464" s="707" t="s">
        <v>16070</v>
      </c>
      <c r="P2464" s="709">
        <f t="shared" si="31"/>
        <v>1825.4519768163941</v>
      </c>
    </row>
    <row r="2465" spans="1:16">
      <c r="A2465" s="707">
        <v>2024</v>
      </c>
      <c r="B2465" s="707">
        <v>11</v>
      </c>
      <c r="D2465" s="707" t="s">
        <v>16096</v>
      </c>
      <c r="E2465" s="707" t="s">
        <v>109</v>
      </c>
      <c r="F2465" s="707" t="str">
        <f>VLOOKUP(E2465,'HS Code'!$L$4:$O$65,2,0)</f>
        <v>Petroleum</v>
      </c>
      <c r="G2465" s="707" t="s">
        <v>16079</v>
      </c>
      <c r="H2465" s="707" t="s">
        <v>16076</v>
      </c>
      <c r="I2465" s="707" t="s">
        <v>16077</v>
      </c>
      <c r="J2465" s="708">
        <v>61.5</v>
      </c>
      <c r="K2465" s="708">
        <v>61.5</v>
      </c>
      <c r="L2465" s="708">
        <v>93097.36</v>
      </c>
      <c r="M2465" s="707" t="s">
        <v>16069</v>
      </c>
      <c r="N2465" s="707" t="s">
        <v>16070</v>
      </c>
      <c r="P2465" s="709">
        <f t="shared" si="31"/>
        <v>1513.7782113821138</v>
      </c>
    </row>
    <row r="2466" spans="1:16">
      <c r="A2466" s="707">
        <v>2024</v>
      </c>
      <c r="B2466" s="707">
        <v>11</v>
      </c>
      <c r="D2466" s="707" t="s">
        <v>16182</v>
      </c>
      <c r="E2466" s="707" t="s">
        <v>101</v>
      </c>
      <c r="F2466" s="707" t="str">
        <f>VLOOKUP(E2466,'HS Code'!$L$4:$O$65,2,0)</f>
        <v>Petroleum</v>
      </c>
      <c r="G2466" s="707" t="s">
        <v>16078</v>
      </c>
      <c r="H2466" s="707" t="s">
        <v>16076</v>
      </c>
      <c r="I2466" s="707" t="s">
        <v>10899</v>
      </c>
      <c r="J2466" s="708">
        <v>348.4</v>
      </c>
      <c r="K2466" s="708">
        <v>348.4</v>
      </c>
      <c r="L2466" s="708">
        <v>562621.86</v>
      </c>
      <c r="M2466" s="707" t="s">
        <v>16069</v>
      </c>
      <c r="N2466" s="707" t="s">
        <v>16070</v>
      </c>
      <c r="P2466" s="709">
        <f t="shared" si="31"/>
        <v>1614.873306544202</v>
      </c>
    </row>
    <row r="2467" spans="1:16">
      <c r="A2467" s="707">
        <v>2024</v>
      </c>
      <c r="B2467" s="707">
        <v>11</v>
      </c>
      <c r="D2467" s="707" t="s">
        <v>16098</v>
      </c>
      <c r="E2467" s="707" t="s">
        <v>76</v>
      </c>
      <c r="F2467" s="707" t="str">
        <f>VLOOKUP(E2467,'HS Code'!$L$4:$O$65,2,0)</f>
        <v>Petroleum</v>
      </c>
      <c r="G2467" s="707" t="s">
        <v>16099</v>
      </c>
      <c r="H2467" s="707" t="s">
        <v>16076</v>
      </c>
      <c r="I2467" s="707" t="s">
        <v>16077</v>
      </c>
      <c r="J2467" s="708">
        <v>55200</v>
      </c>
      <c r="K2467" s="708">
        <v>49740</v>
      </c>
      <c r="L2467" s="708">
        <v>6267991.54</v>
      </c>
      <c r="M2467" s="707" t="s">
        <v>16069</v>
      </c>
      <c r="N2467" s="707" t="s">
        <v>16070</v>
      </c>
      <c r="P2467" s="709">
        <f t="shared" si="31"/>
        <v>113.55057137681159</v>
      </c>
    </row>
    <row r="2468" spans="1:16">
      <c r="A2468" s="707">
        <v>2024</v>
      </c>
      <c r="B2468" s="707">
        <v>11</v>
      </c>
      <c r="D2468" s="707" t="s">
        <v>16098</v>
      </c>
      <c r="E2468" s="707" t="s">
        <v>99</v>
      </c>
      <c r="F2468" s="707" t="str">
        <f>VLOOKUP(E2468,'HS Code'!$L$4:$O$65,2,0)</f>
        <v>Petroleum</v>
      </c>
      <c r="G2468" s="707" t="s">
        <v>16075</v>
      </c>
      <c r="H2468" s="707" t="s">
        <v>16076</v>
      </c>
      <c r="I2468" s="707" t="s">
        <v>16077</v>
      </c>
      <c r="J2468" s="708">
        <v>10232</v>
      </c>
      <c r="K2468" s="708">
        <v>10232</v>
      </c>
      <c r="L2468" s="708">
        <v>4764109.4400000004</v>
      </c>
      <c r="M2468" s="707" t="s">
        <v>16069</v>
      </c>
      <c r="N2468" s="707" t="s">
        <v>16070</v>
      </c>
      <c r="P2468" s="709">
        <f t="shared" si="31"/>
        <v>465.6088193901486</v>
      </c>
    </row>
    <row r="2469" spans="1:16">
      <c r="A2469" s="707">
        <v>2024</v>
      </c>
      <c r="B2469" s="707">
        <v>11</v>
      </c>
      <c r="D2469" s="707" t="s">
        <v>16098</v>
      </c>
      <c r="E2469" s="707" t="s">
        <v>101</v>
      </c>
      <c r="F2469" s="707" t="str">
        <f>VLOOKUP(E2469,'HS Code'!$L$4:$O$65,2,0)</f>
        <v>Petroleum</v>
      </c>
      <c r="G2469" s="707" t="s">
        <v>16078</v>
      </c>
      <c r="H2469" s="707" t="s">
        <v>16076</v>
      </c>
      <c r="I2469" s="707" t="s">
        <v>10899</v>
      </c>
      <c r="J2469" s="708">
        <v>48524</v>
      </c>
      <c r="K2469" s="708">
        <v>48524</v>
      </c>
      <c r="L2469" s="708">
        <v>8821389.5700000003</v>
      </c>
      <c r="M2469" s="707" t="s">
        <v>16069</v>
      </c>
      <c r="N2469" s="707" t="s">
        <v>16070</v>
      </c>
      <c r="P2469" s="709">
        <f t="shared" si="31"/>
        <v>181.79436093479515</v>
      </c>
    </row>
    <row r="2470" spans="1:16">
      <c r="A2470" s="707">
        <v>2024</v>
      </c>
      <c r="B2470" s="707">
        <v>11</v>
      </c>
      <c r="D2470" s="707" t="s">
        <v>16098</v>
      </c>
      <c r="E2470" s="707" t="s">
        <v>171</v>
      </c>
      <c r="F2470" s="707">
        <f>VLOOKUP(E2470,'HS Code'!$L$4:$O$65,2,0)</f>
        <v>0</v>
      </c>
      <c r="G2470" s="707" t="s">
        <v>16095</v>
      </c>
      <c r="H2470" s="707" t="s">
        <v>16073</v>
      </c>
      <c r="I2470" s="707" t="s">
        <v>10899</v>
      </c>
      <c r="J2470" s="708">
        <v>110360</v>
      </c>
      <c r="K2470" s="708">
        <v>110360</v>
      </c>
      <c r="L2470" s="708">
        <v>8985603.0800000001</v>
      </c>
      <c r="M2470" s="707" t="s">
        <v>16069</v>
      </c>
      <c r="N2470" s="707" t="s">
        <v>16070</v>
      </c>
      <c r="P2470" s="709">
        <f t="shared" si="31"/>
        <v>81.420832548024649</v>
      </c>
    </row>
    <row r="2471" spans="1:16">
      <c r="A2471" s="707">
        <v>2024</v>
      </c>
      <c r="B2471" s="707">
        <v>11</v>
      </c>
      <c r="D2471" s="707" t="s">
        <v>16102</v>
      </c>
      <c r="E2471" s="707" t="s">
        <v>99</v>
      </c>
      <c r="F2471" s="707" t="str">
        <f>VLOOKUP(E2471,'HS Code'!$L$4:$O$65,2,0)</f>
        <v>Petroleum</v>
      </c>
      <c r="G2471" s="707" t="s">
        <v>16075</v>
      </c>
      <c r="H2471" s="707" t="s">
        <v>16076</v>
      </c>
      <c r="I2471" s="707" t="s">
        <v>16077</v>
      </c>
      <c r="J2471" s="708">
        <v>29915.84</v>
      </c>
      <c r="K2471" s="708">
        <v>25317.84</v>
      </c>
      <c r="L2471" s="708">
        <v>32050747.260000002</v>
      </c>
      <c r="M2471" s="707" t="s">
        <v>16069</v>
      </c>
      <c r="N2471" s="707" t="s">
        <v>16070</v>
      </c>
      <c r="P2471" s="709">
        <f t="shared" si="31"/>
        <v>1071.3637745087553</v>
      </c>
    </row>
    <row r="2472" spans="1:16">
      <c r="A2472" s="707">
        <v>2024</v>
      </c>
      <c r="B2472" s="707">
        <v>11</v>
      </c>
      <c r="D2472" s="707" t="s">
        <v>16102</v>
      </c>
      <c r="E2472" s="707" t="s">
        <v>101</v>
      </c>
      <c r="F2472" s="707" t="str">
        <f>VLOOKUP(E2472,'HS Code'!$L$4:$O$65,2,0)</f>
        <v>Petroleum</v>
      </c>
      <c r="G2472" s="707" t="s">
        <v>16078</v>
      </c>
      <c r="H2472" s="707" t="s">
        <v>16076</v>
      </c>
      <c r="I2472" s="707" t="s">
        <v>10899</v>
      </c>
      <c r="J2472" s="708">
        <v>3</v>
      </c>
      <c r="K2472" s="708">
        <v>3</v>
      </c>
      <c r="L2472" s="708">
        <v>2709.51</v>
      </c>
      <c r="M2472" s="707" t="s">
        <v>16069</v>
      </c>
      <c r="N2472" s="707" t="s">
        <v>16070</v>
      </c>
      <c r="P2472" s="709">
        <f t="shared" si="31"/>
        <v>903.17000000000007</v>
      </c>
    </row>
    <row r="2473" spans="1:16">
      <c r="A2473" s="707">
        <v>2024</v>
      </c>
      <c r="B2473" s="707">
        <v>11</v>
      </c>
      <c r="D2473" s="707" t="s">
        <v>16102</v>
      </c>
      <c r="E2473" s="707" t="s">
        <v>109</v>
      </c>
      <c r="F2473" s="707" t="str">
        <f>VLOOKUP(E2473,'HS Code'!$L$4:$O$65,2,0)</f>
        <v>Petroleum</v>
      </c>
      <c r="G2473" s="707" t="s">
        <v>16079</v>
      </c>
      <c r="H2473" s="707" t="s">
        <v>16076</v>
      </c>
      <c r="I2473" s="707" t="s">
        <v>16077</v>
      </c>
      <c r="J2473" s="708">
        <v>4362</v>
      </c>
      <c r="K2473" s="708">
        <v>3596.8159999999998</v>
      </c>
      <c r="L2473" s="708">
        <v>6050670.5099999998</v>
      </c>
      <c r="M2473" s="707" t="s">
        <v>16069</v>
      </c>
      <c r="N2473" s="707" t="s">
        <v>16070</v>
      </c>
      <c r="P2473" s="709">
        <f t="shared" si="31"/>
        <v>1387.1321664374141</v>
      </c>
    </row>
    <row r="2474" spans="1:16">
      <c r="A2474" s="707">
        <v>2024</v>
      </c>
      <c r="B2474" s="707">
        <v>11</v>
      </c>
      <c r="D2474" s="707" t="s">
        <v>16102</v>
      </c>
      <c r="E2474" s="707" t="s">
        <v>113</v>
      </c>
      <c r="F2474" s="707" t="str">
        <f>VLOOKUP(E2474,'HS Code'!$L$4:$O$65,2,0)</f>
        <v>Petroleum</v>
      </c>
      <c r="G2474" s="707" t="s">
        <v>16081</v>
      </c>
      <c r="H2474" s="707" t="s">
        <v>16076</v>
      </c>
      <c r="I2474" s="707" t="s">
        <v>16077</v>
      </c>
      <c r="J2474" s="708">
        <v>207</v>
      </c>
      <c r="K2474" s="708">
        <v>207</v>
      </c>
      <c r="L2474" s="708">
        <v>177645.05</v>
      </c>
      <c r="M2474" s="707" t="s">
        <v>16069</v>
      </c>
      <c r="N2474" s="707" t="s">
        <v>16070</v>
      </c>
      <c r="P2474" s="709">
        <f t="shared" si="31"/>
        <v>858.18864734299507</v>
      </c>
    </row>
    <row r="2475" spans="1:16">
      <c r="A2475" s="707">
        <v>2024</v>
      </c>
      <c r="B2475" s="707">
        <v>11</v>
      </c>
      <c r="D2475" s="707" t="s">
        <v>16103</v>
      </c>
      <c r="E2475" s="707" t="s">
        <v>78</v>
      </c>
      <c r="F2475" s="707" t="str">
        <f>VLOOKUP(E2475,'HS Code'!$L$4:$O$65,2,0)</f>
        <v>Petroleum</v>
      </c>
      <c r="G2475" s="707" t="s">
        <v>16128</v>
      </c>
      <c r="H2475" s="707" t="s">
        <v>16076</v>
      </c>
      <c r="I2475" s="707" t="s">
        <v>16077</v>
      </c>
      <c r="J2475" s="708">
        <v>748</v>
      </c>
      <c r="K2475" s="708">
        <v>748</v>
      </c>
      <c r="L2475" s="708">
        <v>404618.89</v>
      </c>
      <c r="M2475" s="707" t="s">
        <v>16069</v>
      </c>
      <c r="N2475" s="707" t="s">
        <v>16070</v>
      </c>
      <c r="P2475" s="709">
        <f t="shared" si="31"/>
        <v>540.9343449197861</v>
      </c>
    </row>
    <row r="2476" spans="1:16">
      <c r="A2476" s="707">
        <v>2024</v>
      </c>
      <c r="B2476" s="707">
        <v>11</v>
      </c>
      <c r="D2476" s="707" t="s">
        <v>16103</v>
      </c>
      <c r="E2476" s="707" t="s">
        <v>99</v>
      </c>
      <c r="F2476" s="707" t="str">
        <f>VLOOKUP(E2476,'HS Code'!$L$4:$O$65,2,0)</f>
        <v>Petroleum</v>
      </c>
      <c r="G2476" s="707" t="s">
        <v>16075</v>
      </c>
      <c r="H2476" s="707" t="s">
        <v>16076</v>
      </c>
      <c r="I2476" s="707" t="s">
        <v>16077</v>
      </c>
      <c r="J2476" s="708">
        <v>58.5</v>
      </c>
      <c r="K2476" s="708">
        <v>43.04</v>
      </c>
      <c r="L2476" s="708">
        <v>141915.22</v>
      </c>
      <c r="M2476" s="707" t="s">
        <v>16069</v>
      </c>
      <c r="N2476" s="707" t="s">
        <v>16070</v>
      </c>
      <c r="P2476" s="709">
        <f t="shared" si="31"/>
        <v>2425.9011965811965</v>
      </c>
    </row>
    <row r="2477" spans="1:16">
      <c r="A2477" s="707">
        <v>2024</v>
      </c>
      <c r="B2477" s="707">
        <v>11</v>
      </c>
      <c r="D2477" s="707" t="s">
        <v>16103</v>
      </c>
      <c r="E2477" s="707" t="s">
        <v>101</v>
      </c>
      <c r="F2477" s="707" t="str">
        <f>VLOOKUP(E2477,'HS Code'!$L$4:$O$65,2,0)</f>
        <v>Petroleum</v>
      </c>
      <c r="G2477" s="707" t="s">
        <v>16078</v>
      </c>
      <c r="H2477" s="707" t="s">
        <v>16076</v>
      </c>
      <c r="I2477" s="707" t="s">
        <v>10899</v>
      </c>
      <c r="J2477" s="708">
        <v>90.7</v>
      </c>
      <c r="K2477" s="708">
        <v>90.7</v>
      </c>
      <c r="L2477" s="708">
        <v>100941.46</v>
      </c>
      <c r="M2477" s="707" t="s">
        <v>16069</v>
      </c>
      <c r="N2477" s="707" t="s">
        <v>16070</v>
      </c>
      <c r="P2477" s="709">
        <f t="shared" si="31"/>
        <v>1112.9157662624036</v>
      </c>
    </row>
    <row r="2478" spans="1:16">
      <c r="A2478" s="707">
        <v>2024</v>
      </c>
      <c r="B2478" s="707">
        <v>11</v>
      </c>
      <c r="D2478" s="707" t="s">
        <v>16171</v>
      </c>
      <c r="E2478" s="707" t="s">
        <v>148</v>
      </c>
      <c r="F2478" s="707">
        <f>VLOOKUP(E2478,'HS Code'!$L$4:$O$65,2,0)</f>
        <v>0</v>
      </c>
      <c r="G2478" s="707" t="s">
        <v>16082</v>
      </c>
      <c r="H2478" s="707" t="s">
        <v>16073</v>
      </c>
      <c r="I2478" s="707" t="s">
        <v>10899</v>
      </c>
      <c r="J2478" s="708">
        <v>74260</v>
      </c>
      <c r="K2478" s="708">
        <v>74260</v>
      </c>
      <c r="L2478" s="708">
        <v>16779325.32</v>
      </c>
      <c r="M2478" s="707" t="s">
        <v>16069</v>
      </c>
      <c r="N2478" s="707" t="s">
        <v>16070</v>
      </c>
      <c r="P2478" s="709">
        <f t="shared" si="31"/>
        <v>225.95374791273903</v>
      </c>
    </row>
    <row r="2479" spans="1:16">
      <c r="A2479" s="707">
        <v>2024</v>
      </c>
      <c r="B2479" s="707">
        <v>11</v>
      </c>
      <c r="D2479" s="707" t="s">
        <v>16104</v>
      </c>
      <c r="E2479" s="707" t="s">
        <v>42</v>
      </c>
      <c r="F2479" s="707" t="str">
        <f>VLOOKUP(E2479,'HS Code'!$L$4:$O$65,2,0)</f>
        <v>Oils</v>
      </c>
      <c r="G2479" s="707" t="s">
        <v>16088</v>
      </c>
      <c r="H2479" s="707" t="s">
        <v>16073</v>
      </c>
      <c r="I2479" s="707" t="s">
        <v>10899</v>
      </c>
      <c r="J2479" s="708">
        <v>53095</v>
      </c>
      <c r="K2479" s="708">
        <v>53095</v>
      </c>
      <c r="L2479" s="708">
        <v>7721422.3600000003</v>
      </c>
      <c r="M2479" s="707" t="s">
        <v>16069</v>
      </c>
      <c r="N2479" s="707" t="s">
        <v>16070</v>
      </c>
      <c r="P2479" s="709">
        <f t="shared" si="31"/>
        <v>145.42654411903192</v>
      </c>
    </row>
    <row r="2480" spans="1:16">
      <c r="A2480" s="707">
        <v>2024</v>
      </c>
      <c r="B2480" s="707">
        <v>11</v>
      </c>
      <c r="D2480" s="707" t="s">
        <v>16104</v>
      </c>
      <c r="E2480" s="707" t="s">
        <v>99</v>
      </c>
      <c r="F2480" s="707" t="str">
        <f>VLOOKUP(E2480,'HS Code'!$L$4:$O$65,2,0)</f>
        <v>Petroleum</v>
      </c>
      <c r="G2480" s="707" t="s">
        <v>16075</v>
      </c>
      <c r="H2480" s="707" t="s">
        <v>16076</v>
      </c>
      <c r="I2480" s="707" t="s">
        <v>16077</v>
      </c>
      <c r="J2480" s="708">
        <v>108334.17</v>
      </c>
      <c r="K2480" s="708">
        <v>96683.97</v>
      </c>
      <c r="L2480" s="708">
        <v>14823029.33</v>
      </c>
      <c r="M2480" s="707" t="s">
        <v>16069</v>
      </c>
      <c r="N2480" s="707" t="s">
        <v>16070</v>
      </c>
      <c r="P2480" s="709">
        <f t="shared" si="31"/>
        <v>136.82690632143118</v>
      </c>
    </row>
    <row r="2481" spans="1:16">
      <c r="A2481" s="707">
        <v>2024</v>
      </c>
      <c r="B2481" s="707">
        <v>11</v>
      </c>
      <c r="D2481" s="707" t="s">
        <v>16104</v>
      </c>
      <c r="E2481" s="707" t="s">
        <v>101</v>
      </c>
      <c r="F2481" s="707" t="str">
        <f>VLOOKUP(E2481,'HS Code'!$L$4:$O$65,2,0)</f>
        <v>Petroleum</v>
      </c>
      <c r="G2481" s="707" t="s">
        <v>16078</v>
      </c>
      <c r="H2481" s="707" t="s">
        <v>16076</v>
      </c>
      <c r="I2481" s="707" t="s">
        <v>10899</v>
      </c>
      <c r="J2481" s="708">
        <v>151103.85</v>
      </c>
      <c r="K2481" s="708">
        <v>151103.85</v>
      </c>
      <c r="L2481" s="708">
        <v>27774738.949999999</v>
      </c>
      <c r="M2481" s="707" t="s">
        <v>16069</v>
      </c>
      <c r="N2481" s="707" t="s">
        <v>16070</v>
      </c>
      <c r="P2481" s="709">
        <f t="shared" si="31"/>
        <v>183.81225197107815</v>
      </c>
    </row>
    <row r="2482" spans="1:16">
      <c r="A2482" s="707">
        <v>2024</v>
      </c>
      <c r="B2482" s="707">
        <v>11</v>
      </c>
      <c r="D2482" s="707" t="s">
        <v>16104</v>
      </c>
      <c r="E2482" s="707" t="s">
        <v>111</v>
      </c>
      <c r="F2482" s="707" t="str">
        <f>VLOOKUP(E2482,'HS Code'!$L$4:$O$65,2,0)</f>
        <v>Petroleum</v>
      </c>
      <c r="G2482" s="707" t="s">
        <v>16080</v>
      </c>
      <c r="H2482" s="707" t="s">
        <v>16076</v>
      </c>
      <c r="I2482" s="707" t="s">
        <v>16077</v>
      </c>
      <c r="J2482" s="708">
        <v>1313766.47</v>
      </c>
      <c r="K2482" s="708">
        <v>1177656</v>
      </c>
      <c r="L2482" s="708">
        <v>166985191.83000001</v>
      </c>
      <c r="M2482" s="707" t="s">
        <v>16069</v>
      </c>
      <c r="N2482" s="707" t="s">
        <v>16070</v>
      </c>
      <c r="P2482" s="709">
        <f t="shared" si="31"/>
        <v>127.10416626023346</v>
      </c>
    </row>
    <row r="2483" spans="1:16">
      <c r="A2483" s="707">
        <v>2024</v>
      </c>
      <c r="B2483" s="707">
        <v>11</v>
      </c>
      <c r="D2483" s="707" t="s">
        <v>16104</v>
      </c>
      <c r="E2483" s="707" t="s">
        <v>113</v>
      </c>
      <c r="F2483" s="707" t="str">
        <f>VLOOKUP(E2483,'HS Code'!$L$4:$O$65,2,0)</f>
        <v>Petroleum</v>
      </c>
      <c r="G2483" s="707" t="s">
        <v>16081</v>
      </c>
      <c r="H2483" s="707" t="s">
        <v>16076</v>
      </c>
      <c r="I2483" s="707" t="s">
        <v>16077</v>
      </c>
      <c r="J2483" s="708">
        <v>40140</v>
      </c>
      <c r="K2483" s="708">
        <v>40102</v>
      </c>
      <c r="L2483" s="708">
        <v>6362362.7400000002</v>
      </c>
      <c r="M2483" s="707" t="s">
        <v>16069</v>
      </c>
      <c r="N2483" s="707" t="s">
        <v>16070</v>
      </c>
      <c r="P2483" s="709">
        <f t="shared" si="31"/>
        <v>158.50430343796711</v>
      </c>
    </row>
    <row r="2484" spans="1:16">
      <c r="A2484" s="707">
        <v>2024</v>
      </c>
      <c r="B2484" s="707">
        <v>11</v>
      </c>
      <c r="D2484" s="707" t="s">
        <v>16104</v>
      </c>
      <c r="E2484" s="707" t="s">
        <v>148</v>
      </c>
      <c r="F2484" s="707">
        <f>VLOOKUP(E2484,'HS Code'!$L$4:$O$65,2,0)</f>
        <v>0</v>
      </c>
      <c r="G2484" s="707" t="s">
        <v>16082</v>
      </c>
      <c r="H2484" s="707" t="s">
        <v>16073</v>
      </c>
      <c r="I2484" s="707" t="s">
        <v>10899</v>
      </c>
      <c r="J2484" s="708">
        <v>185486</v>
      </c>
      <c r="K2484" s="708">
        <v>185486</v>
      </c>
      <c r="L2484" s="708">
        <v>52248103.740000002</v>
      </c>
      <c r="M2484" s="707" t="s">
        <v>16069</v>
      </c>
      <c r="N2484" s="707" t="s">
        <v>16070</v>
      </c>
      <c r="P2484" s="709">
        <f t="shared" si="31"/>
        <v>281.68219563740661</v>
      </c>
    </row>
    <row r="2485" spans="1:16">
      <c r="A2485" s="707">
        <v>2024</v>
      </c>
      <c r="B2485" s="707">
        <v>11</v>
      </c>
      <c r="D2485" s="707" t="s">
        <v>16106</v>
      </c>
      <c r="E2485" s="707" t="s">
        <v>159</v>
      </c>
      <c r="F2485" s="707">
        <f>VLOOKUP(E2485,'HS Code'!$L$4:$O$65,2,0)</f>
        <v>0</v>
      </c>
      <c r="G2485" s="707" t="s">
        <v>16083</v>
      </c>
      <c r="H2485" s="707" t="s">
        <v>16073</v>
      </c>
      <c r="I2485" s="707" t="s">
        <v>10899</v>
      </c>
      <c r="J2485" s="708">
        <v>788794</v>
      </c>
      <c r="K2485" s="708">
        <v>788794</v>
      </c>
      <c r="L2485" s="708">
        <v>45015983.399999999</v>
      </c>
      <c r="M2485" s="707" t="s">
        <v>16069</v>
      </c>
      <c r="N2485" s="707" t="s">
        <v>16070</v>
      </c>
      <c r="P2485" s="709">
        <f t="shared" si="31"/>
        <v>57.069378570323806</v>
      </c>
    </row>
    <row r="2486" spans="1:16">
      <c r="A2486" s="707">
        <v>2024</v>
      </c>
      <c r="B2486" s="707">
        <v>11</v>
      </c>
      <c r="D2486" s="707" t="s">
        <v>16106</v>
      </c>
      <c r="E2486" s="707" t="s">
        <v>171</v>
      </c>
      <c r="F2486" s="707">
        <f>VLOOKUP(E2486,'HS Code'!$L$4:$O$65,2,0)</f>
        <v>0</v>
      </c>
      <c r="G2486" s="707" t="s">
        <v>16095</v>
      </c>
      <c r="H2486" s="707" t="s">
        <v>16073</v>
      </c>
      <c r="I2486" s="707" t="s">
        <v>10899</v>
      </c>
      <c r="J2486" s="708">
        <v>399860</v>
      </c>
      <c r="K2486" s="708">
        <v>399860</v>
      </c>
      <c r="L2486" s="708">
        <v>22788807.5</v>
      </c>
      <c r="M2486" s="707" t="s">
        <v>16069</v>
      </c>
      <c r="N2486" s="707" t="s">
        <v>16070</v>
      </c>
      <c r="P2486" s="709">
        <f t="shared" si="31"/>
        <v>56.99196593807833</v>
      </c>
    </row>
    <row r="2487" spans="1:16">
      <c r="A2487" s="707">
        <v>2024</v>
      </c>
      <c r="B2487" s="707">
        <v>11</v>
      </c>
      <c r="D2487" s="707" t="s">
        <v>16071</v>
      </c>
      <c r="E2487" s="707" t="s">
        <v>99</v>
      </c>
      <c r="F2487" s="707" t="str">
        <f>VLOOKUP(E2487,'HS Code'!$L$4:$O$65,2,0)</f>
        <v>Petroleum</v>
      </c>
      <c r="G2487" s="707" t="s">
        <v>16075</v>
      </c>
      <c r="H2487" s="707" t="s">
        <v>16076</v>
      </c>
      <c r="I2487" s="707" t="s">
        <v>16077</v>
      </c>
      <c r="J2487" s="708">
        <v>14350</v>
      </c>
      <c r="K2487" s="708">
        <v>13294.8</v>
      </c>
      <c r="L2487" s="708">
        <v>5491103.7000000002</v>
      </c>
      <c r="M2487" s="707" t="s">
        <v>16069</v>
      </c>
      <c r="N2487" s="707" t="s">
        <v>16070</v>
      </c>
      <c r="P2487" s="709">
        <f t="shared" si="31"/>
        <v>382.65531010452963</v>
      </c>
    </row>
    <row r="2488" spans="1:16">
      <c r="A2488" s="707">
        <v>2024</v>
      </c>
      <c r="B2488" s="707">
        <v>11</v>
      </c>
      <c r="D2488" s="707" t="s">
        <v>16071</v>
      </c>
      <c r="E2488" s="707" t="s">
        <v>101</v>
      </c>
      <c r="F2488" s="707" t="str">
        <f>VLOOKUP(E2488,'HS Code'!$L$4:$O$65,2,0)</f>
        <v>Petroleum</v>
      </c>
      <c r="G2488" s="707" t="s">
        <v>16078</v>
      </c>
      <c r="H2488" s="707" t="s">
        <v>16076</v>
      </c>
      <c r="I2488" s="707" t="s">
        <v>10899</v>
      </c>
      <c r="J2488" s="708">
        <v>0.2</v>
      </c>
      <c r="K2488" s="708">
        <v>0.2</v>
      </c>
      <c r="L2488" s="708">
        <v>17772.900000000001</v>
      </c>
      <c r="M2488" s="707" t="s">
        <v>16069</v>
      </c>
      <c r="N2488" s="707" t="s">
        <v>16070</v>
      </c>
      <c r="P2488" s="709">
        <f t="shared" si="31"/>
        <v>88864.5</v>
      </c>
    </row>
    <row r="2489" spans="1:16">
      <c r="A2489" s="707">
        <v>2024</v>
      </c>
      <c r="B2489" s="707">
        <v>11</v>
      </c>
      <c r="D2489" s="707" t="s">
        <v>16107</v>
      </c>
      <c r="E2489" s="707" t="s">
        <v>99</v>
      </c>
      <c r="F2489" s="707" t="str">
        <f>VLOOKUP(E2489,'HS Code'!$L$4:$O$65,2,0)</f>
        <v>Petroleum</v>
      </c>
      <c r="G2489" s="707" t="s">
        <v>16075</v>
      </c>
      <c r="H2489" s="707" t="s">
        <v>16076</v>
      </c>
      <c r="I2489" s="707" t="s">
        <v>16077</v>
      </c>
      <c r="J2489" s="708">
        <v>429</v>
      </c>
      <c r="K2489" s="708">
        <v>573.15</v>
      </c>
      <c r="L2489" s="708">
        <v>399843.82</v>
      </c>
      <c r="M2489" s="707" t="s">
        <v>16069</v>
      </c>
      <c r="N2489" s="707" t="s">
        <v>16070</v>
      </c>
      <c r="P2489" s="709">
        <f t="shared" si="31"/>
        <v>932.03687645687648</v>
      </c>
    </row>
    <row r="2490" spans="1:16">
      <c r="A2490" s="707">
        <v>2024</v>
      </c>
      <c r="B2490" s="707">
        <v>11</v>
      </c>
      <c r="D2490" s="707" t="s">
        <v>16107</v>
      </c>
      <c r="E2490" s="707" t="s">
        <v>101</v>
      </c>
      <c r="F2490" s="707" t="str">
        <f>VLOOKUP(E2490,'HS Code'!$L$4:$O$65,2,0)</f>
        <v>Petroleum</v>
      </c>
      <c r="G2490" s="707" t="s">
        <v>16078</v>
      </c>
      <c r="H2490" s="707" t="s">
        <v>16076</v>
      </c>
      <c r="I2490" s="707" t="s">
        <v>10899</v>
      </c>
      <c r="J2490" s="708">
        <v>10.1</v>
      </c>
      <c r="K2490" s="708">
        <v>10.1</v>
      </c>
      <c r="L2490" s="708">
        <v>11626.85</v>
      </c>
      <c r="M2490" s="707" t="s">
        <v>16069</v>
      </c>
      <c r="N2490" s="707" t="s">
        <v>16070</v>
      </c>
      <c r="P2490" s="709">
        <f t="shared" ref="P2490:P2553" si="32">L2490/J2490</f>
        <v>1151.1732673267327</v>
      </c>
    </row>
    <row r="2491" spans="1:16">
      <c r="A2491" s="707">
        <v>2024</v>
      </c>
      <c r="B2491" s="707">
        <v>11</v>
      </c>
      <c r="D2491" s="707" t="s">
        <v>16108</v>
      </c>
      <c r="E2491" s="707" t="s">
        <v>42</v>
      </c>
      <c r="F2491" s="707" t="str">
        <f>VLOOKUP(E2491,'HS Code'!$L$4:$O$65,2,0)</f>
        <v>Oils</v>
      </c>
      <c r="G2491" s="707" t="s">
        <v>16088</v>
      </c>
      <c r="H2491" s="707" t="s">
        <v>16073</v>
      </c>
      <c r="I2491" s="707" t="s">
        <v>10899</v>
      </c>
      <c r="J2491" s="708">
        <v>49404</v>
      </c>
      <c r="K2491" s="708">
        <v>49404</v>
      </c>
      <c r="L2491" s="708">
        <v>8575065.8399999999</v>
      </c>
      <c r="M2491" s="707" t="s">
        <v>16069</v>
      </c>
      <c r="N2491" s="707" t="s">
        <v>16070</v>
      </c>
      <c r="P2491" s="709">
        <f t="shared" si="32"/>
        <v>173.5702744717027</v>
      </c>
    </row>
    <row r="2492" spans="1:16">
      <c r="A2492" s="707">
        <v>2024</v>
      </c>
      <c r="B2492" s="707">
        <v>11</v>
      </c>
      <c r="D2492" s="707" t="s">
        <v>16108</v>
      </c>
      <c r="E2492" s="707" t="s">
        <v>48</v>
      </c>
      <c r="F2492" s="707" t="str">
        <f>VLOOKUP(E2492,'HS Code'!$L$4:$O$65,2,0)</f>
        <v>Oils</v>
      </c>
      <c r="G2492" s="707" t="s">
        <v>16089</v>
      </c>
      <c r="H2492" s="707" t="s">
        <v>16073</v>
      </c>
      <c r="I2492" s="707" t="s">
        <v>10899</v>
      </c>
      <c r="J2492" s="708">
        <v>127160</v>
      </c>
      <c r="K2492" s="708">
        <v>127160</v>
      </c>
      <c r="L2492" s="708">
        <v>19592052.039999999</v>
      </c>
      <c r="M2492" s="707" t="s">
        <v>16069</v>
      </c>
      <c r="N2492" s="707" t="s">
        <v>16070</v>
      </c>
      <c r="P2492" s="709">
        <f t="shared" si="32"/>
        <v>154.07401730103805</v>
      </c>
    </row>
    <row r="2493" spans="1:16">
      <c r="A2493" s="707">
        <v>2024</v>
      </c>
      <c r="B2493" s="707">
        <v>11</v>
      </c>
      <c r="D2493" s="707" t="s">
        <v>16108</v>
      </c>
      <c r="E2493" s="707" t="s">
        <v>145</v>
      </c>
      <c r="F2493" s="707">
        <f>VLOOKUP(E2493,'HS Code'!$L$4:$O$65,2,0)</f>
        <v>0</v>
      </c>
      <c r="G2493" s="707" t="s">
        <v>16094</v>
      </c>
      <c r="H2493" s="707" t="s">
        <v>16073</v>
      </c>
      <c r="I2493" s="707" t="s">
        <v>10899</v>
      </c>
      <c r="J2493" s="708">
        <v>19000</v>
      </c>
      <c r="K2493" s="708">
        <v>19000</v>
      </c>
      <c r="L2493" s="708">
        <v>5176687.84</v>
      </c>
      <c r="M2493" s="707" t="s">
        <v>16069</v>
      </c>
      <c r="N2493" s="707" t="s">
        <v>16070</v>
      </c>
      <c r="P2493" s="709">
        <f t="shared" si="32"/>
        <v>272.45725473684212</v>
      </c>
    </row>
    <row r="2494" spans="1:16">
      <c r="A2494" s="707">
        <v>2024</v>
      </c>
      <c r="B2494" s="707">
        <v>11</v>
      </c>
      <c r="D2494" s="707" t="s">
        <v>16108</v>
      </c>
      <c r="E2494" s="707" t="s">
        <v>148</v>
      </c>
      <c r="F2494" s="707">
        <f>VLOOKUP(E2494,'HS Code'!$L$4:$O$65,2,0)</f>
        <v>0</v>
      </c>
      <c r="G2494" s="707" t="s">
        <v>16082</v>
      </c>
      <c r="H2494" s="707" t="s">
        <v>16073</v>
      </c>
      <c r="I2494" s="707" t="s">
        <v>10899</v>
      </c>
      <c r="J2494" s="708">
        <v>59152</v>
      </c>
      <c r="K2494" s="708">
        <v>59152</v>
      </c>
      <c r="L2494" s="708">
        <v>14346342.68</v>
      </c>
      <c r="M2494" s="707" t="s">
        <v>16069</v>
      </c>
      <c r="N2494" s="707" t="s">
        <v>16070</v>
      </c>
      <c r="P2494" s="709">
        <f t="shared" si="32"/>
        <v>242.53351839329184</v>
      </c>
    </row>
    <row r="2495" spans="1:16">
      <c r="A2495" s="707">
        <v>2024</v>
      </c>
      <c r="B2495" s="707">
        <v>11</v>
      </c>
      <c r="D2495" s="707" t="s">
        <v>16110</v>
      </c>
      <c r="E2495" s="707" t="s">
        <v>76</v>
      </c>
      <c r="F2495" s="707" t="str">
        <f>VLOOKUP(E2495,'HS Code'!$L$4:$O$65,2,0)</f>
        <v>Petroleum</v>
      </c>
      <c r="G2495" s="707" t="s">
        <v>16099</v>
      </c>
      <c r="H2495" s="707" t="s">
        <v>16076</v>
      </c>
      <c r="I2495" s="707" t="s">
        <v>16077</v>
      </c>
      <c r="J2495" s="708">
        <v>87680</v>
      </c>
      <c r="K2495" s="708">
        <v>74880</v>
      </c>
      <c r="L2495" s="708">
        <v>10386673.140000001</v>
      </c>
      <c r="M2495" s="707" t="s">
        <v>16069</v>
      </c>
      <c r="N2495" s="707" t="s">
        <v>16070</v>
      </c>
      <c r="P2495" s="709">
        <f t="shared" si="32"/>
        <v>118.46114438868614</v>
      </c>
    </row>
    <row r="2496" spans="1:16">
      <c r="A2496" s="707">
        <v>2024</v>
      </c>
      <c r="B2496" s="707">
        <v>11</v>
      </c>
      <c r="D2496" s="707" t="s">
        <v>16112</v>
      </c>
      <c r="E2496" s="707" t="s">
        <v>76</v>
      </c>
      <c r="F2496" s="707" t="str">
        <f>VLOOKUP(E2496,'HS Code'!$L$4:$O$65,2,0)</f>
        <v>Petroleum</v>
      </c>
      <c r="G2496" s="707" t="s">
        <v>16099</v>
      </c>
      <c r="H2496" s="707" t="s">
        <v>16076</v>
      </c>
      <c r="I2496" s="707" t="s">
        <v>16077</v>
      </c>
      <c r="J2496" s="708">
        <v>22909</v>
      </c>
      <c r="K2496" s="708">
        <v>19800</v>
      </c>
      <c r="L2496" s="708">
        <v>3916515.78</v>
      </c>
      <c r="M2496" s="707" t="s">
        <v>16069</v>
      </c>
      <c r="N2496" s="707" t="s">
        <v>16070</v>
      </c>
      <c r="P2496" s="709">
        <f t="shared" si="32"/>
        <v>170.95970055436726</v>
      </c>
    </row>
    <row r="2497" spans="1:16">
      <c r="A2497" s="707">
        <v>2024</v>
      </c>
      <c r="B2497" s="707">
        <v>11</v>
      </c>
      <c r="D2497" s="707" t="s">
        <v>16113</v>
      </c>
      <c r="E2497" s="707" t="s">
        <v>169</v>
      </c>
      <c r="F2497" s="707">
        <f>VLOOKUP(E2497,'HS Code'!$L$4:$O$65,2,0)</f>
        <v>0</v>
      </c>
      <c r="G2497" s="707" t="s">
        <v>16067</v>
      </c>
      <c r="H2497" s="707" t="s">
        <v>16068</v>
      </c>
      <c r="I2497" s="707" t="s">
        <v>10899</v>
      </c>
      <c r="J2497" s="708">
        <v>22380</v>
      </c>
      <c r="K2497" s="708">
        <v>22380</v>
      </c>
      <c r="L2497" s="708">
        <v>1697312.46</v>
      </c>
      <c r="M2497" s="707" t="s">
        <v>16069</v>
      </c>
      <c r="N2497" s="707" t="s">
        <v>16070</v>
      </c>
      <c r="P2497" s="709">
        <f t="shared" si="32"/>
        <v>75.840592493297592</v>
      </c>
    </row>
    <row r="2498" spans="1:16">
      <c r="A2498" s="707">
        <v>2024</v>
      </c>
      <c r="B2498" s="707">
        <v>11</v>
      </c>
      <c r="D2498" s="707" t="s">
        <v>16118</v>
      </c>
      <c r="E2498" s="707" t="s">
        <v>99</v>
      </c>
      <c r="F2498" s="707" t="str">
        <f>VLOOKUP(E2498,'HS Code'!$L$4:$O$65,2,0)</f>
        <v>Petroleum</v>
      </c>
      <c r="G2498" s="707" t="s">
        <v>16075</v>
      </c>
      <c r="H2498" s="707" t="s">
        <v>16076</v>
      </c>
      <c r="I2498" s="707" t="s">
        <v>16077</v>
      </c>
      <c r="J2498" s="708">
        <v>177.42</v>
      </c>
      <c r="K2498" s="708">
        <v>177.42</v>
      </c>
      <c r="L2498" s="708">
        <v>347487.18</v>
      </c>
      <c r="M2498" s="707" t="s">
        <v>16069</v>
      </c>
      <c r="N2498" s="707" t="s">
        <v>16070</v>
      </c>
      <c r="P2498" s="709">
        <f t="shared" si="32"/>
        <v>1958.5569834291512</v>
      </c>
    </row>
    <row r="2499" spans="1:16">
      <c r="A2499" s="707">
        <v>2024</v>
      </c>
      <c r="B2499" s="707">
        <v>11</v>
      </c>
      <c r="D2499" s="707" t="s">
        <v>16118</v>
      </c>
      <c r="E2499" s="707" t="s">
        <v>109</v>
      </c>
      <c r="F2499" s="707" t="str">
        <f>VLOOKUP(E2499,'HS Code'!$L$4:$O$65,2,0)</f>
        <v>Petroleum</v>
      </c>
      <c r="G2499" s="707" t="s">
        <v>16079</v>
      </c>
      <c r="H2499" s="707" t="s">
        <v>16076</v>
      </c>
      <c r="I2499" s="707" t="s">
        <v>16077</v>
      </c>
      <c r="J2499" s="708">
        <v>164</v>
      </c>
      <c r="K2499" s="708">
        <v>1044</v>
      </c>
      <c r="L2499" s="708">
        <v>548987.92000000004</v>
      </c>
      <c r="M2499" s="707" t="s">
        <v>16069</v>
      </c>
      <c r="N2499" s="707" t="s">
        <v>16070</v>
      </c>
      <c r="P2499" s="709">
        <f t="shared" si="32"/>
        <v>3347.4873170731712</v>
      </c>
    </row>
    <row r="2500" spans="1:16">
      <c r="A2500" s="707">
        <v>2024</v>
      </c>
      <c r="B2500" s="707">
        <v>11</v>
      </c>
      <c r="D2500" s="707" t="s">
        <v>16136</v>
      </c>
      <c r="E2500" s="707" t="s">
        <v>99</v>
      </c>
      <c r="F2500" s="707" t="str">
        <f>VLOOKUP(E2500,'HS Code'!$L$4:$O$65,2,0)</f>
        <v>Petroleum</v>
      </c>
      <c r="G2500" s="707" t="s">
        <v>16075</v>
      </c>
      <c r="H2500" s="707" t="s">
        <v>16076</v>
      </c>
      <c r="I2500" s="707" t="s">
        <v>16077</v>
      </c>
      <c r="J2500" s="708">
        <v>32784.47</v>
      </c>
      <c r="K2500" s="708">
        <v>31704.47</v>
      </c>
      <c r="L2500" s="708">
        <v>8747388.6099999994</v>
      </c>
      <c r="M2500" s="707" t="s">
        <v>16069</v>
      </c>
      <c r="N2500" s="707" t="s">
        <v>16070</v>
      </c>
      <c r="P2500" s="709">
        <f t="shared" si="32"/>
        <v>266.81500753252988</v>
      </c>
    </row>
    <row r="2501" spans="1:16">
      <c r="A2501" s="707">
        <v>2024</v>
      </c>
      <c r="B2501" s="707">
        <v>11</v>
      </c>
      <c r="D2501" s="707" t="s">
        <v>16136</v>
      </c>
      <c r="E2501" s="707" t="s">
        <v>101</v>
      </c>
      <c r="F2501" s="707" t="str">
        <f>VLOOKUP(E2501,'HS Code'!$L$4:$O$65,2,0)</f>
        <v>Petroleum</v>
      </c>
      <c r="G2501" s="707" t="s">
        <v>16078</v>
      </c>
      <c r="H2501" s="707" t="s">
        <v>16076</v>
      </c>
      <c r="I2501" s="707" t="s">
        <v>10899</v>
      </c>
      <c r="J2501" s="708">
        <v>1985</v>
      </c>
      <c r="K2501" s="708">
        <v>1985</v>
      </c>
      <c r="L2501" s="708">
        <v>208796.1</v>
      </c>
      <c r="M2501" s="707" t="s">
        <v>16069</v>
      </c>
      <c r="N2501" s="707" t="s">
        <v>16070</v>
      </c>
      <c r="P2501" s="709">
        <f t="shared" si="32"/>
        <v>105.18695214105794</v>
      </c>
    </row>
    <row r="2502" spans="1:16">
      <c r="A2502" s="707">
        <v>2024</v>
      </c>
      <c r="B2502" s="707">
        <v>11</v>
      </c>
      <c r="D2502" s="707" t="s">
        <v>16136</v>
      </c>
      <c r="E2502" s="707" t="s">
        <v>109</v>
      </c>
      <c r="F2502" s="707" t="str">
        <f>VLOOKUP(E2502,'HS Code'!$L$4:$O$65,2,0)</f>
        <v>Petroleum</v>
      </c>
      <c r="G2502" s="707" t="s">
        <v>16079</v>
      </c>
      <c r="H2502" s="707" t="s">
        <v>16076</v>
      </c>
      <c r="I2502" s="707" t="s">
        <v>16077</v>
      </c>
      <c r="J2502" s="708">
        <v>13966</v>
      </c>
      <c r="K2502" s="708">
        <v>13860</v>
      </c>
      <c r="L2502" s="708">
        <v>3844075.87</v>
      </c>
      <c r="M2502" s="707" t="s">
        <v>16069</v>
      </c>
      <c r="N2502" s="707" t="s">
        <v>16070</v>
      </c>
      <c r="P2502" s="709">
        <f t="shared" si="32"/>
        <v>275.24530073034515</v>
      </c>
    </row>
    <row r="2503" spans="1:16">
      <c r="A2503" s="707">
        <v>2024</v>
      </c>
      <c r="B2503" s="707">
        <v>11</v>
      </c>
      <c r="D2503" s="707" t="s">
        <v>16173</v>
      </c>
      <c r="E2503" s="707" t="s">
        <v>99</v>
      </c>
      <c r="F2503" s="707" t="str">
        <f>VLOOKUP(E2503,'HS Code'!$L$4:$O$65,2,0)</f>
        <v>Petroleum</v>
      </c>
      <c r="G2503" s="707" t="s">
        <v>16075</v>
      </c>
      <c r="H2503" s="707" t="s">
        <v>16076</v>
      </c>
      <c r="I2503" s="707" t="s">
        <v>16077</v>
      </c>
      <c r="J2503" s="708">
        <v>836</v>
      </c>
      <c r="K2503" s="708">
        <v>660</v>
      </c>
      <c r="L2503" s="708">
        <v>889558.95</v>
      </c>
      <c r="M2503" s="707" t="s">
        <v>16069</v>
      </c>
      <c r="N2503" s="707" t="s">
        <v>16070</v>
      </c>
      <c r="P2503" s="709">
        <f t="shared" si="32"/>
        <v>1064.0657296650718</v>
      </c>
    </row>
    <row r="2504" spans="1:16">
      <c r="A2504" s="707">
        <v>2024</v>
      </c>
      <c r="B2504" s="707">
        <v>11</v>
      </c>
      <c r="D2504" s="707" t="s">
        <v>16119</v>
      </c>
      <c r="E2504" s="707" t="s">
        <v>54</v>
      </c>
      <c r="F2504" s="707" t="str">
        <f>VLOOKUP(E2504,'HS Code'!$L$4:$O$65,2,0)</f>
        <v>Oils</v>
      </c>
      <c r="G2504" s="707" t="s">
        <v>16109</v>
      </c>
      <c r="H2504" s="707" t="s">
        <v>16073</v>
      </c>
      <c r="I2504" s="707" t="s">
        <v>10899</v>
      </c>
      <c r="J2504" s="708">
        <v>2299</v>
      </c>
      <c r="K2504" s="708">
        <v>2299</v>
      </c>
      <c r="L2504" s="708">
        <v>1476006.36</v>
      </c>
      <c r="M2504" s="707" t="s">
        <v>16069</v>
      </c>
      <c r="N2504" s="707" t="s">
        <v>16070</v>
      </c>
      <c r="P2504" s="709">
        <f t="shared" si="32"/>
        <v>642.02103523270989</v>
      </c>
    </row>
    <row r="2505" spans="1:16">
      <c r="A2505" s="707">
        <v>2024</v>
      </c>
      <c r="B2505" s="707">
        <v>11</v>
      </c>
      <c r="D2505" s="707" t="s">
        <v>16119</v>
      </c>
      <c r="E2505" s="707" t="s">
        <v>145</v>
      </c>
      <c r="F2505" s="707">
        <f>VLOOKUP(E2505,'HS Code'!$L$4:$O$65,2,0)</f>
        <v>0</v>
      </c>
      <c r="G2505" s="707" t="s">
        <v>16094</v>
      </c>
      <c r="H2505" s="707" t="s">
        <v>16073</v>
      </c>
      <c r="I2505" s="707" t="s">
        <v>10899</v>
      </c>
      <c r="J2505" s="708">
        <v>36000</v>
      </c>
      <c r="K2505" s="708">
        <v>36000</v>
      </c>
      <c r="L2505" s="708">
        <v>5989207.9800000004</v>
      </c>
      <c r="M2505" s="707" t="s">
        <v>16069</v>
      </c>
      <c r="N2505" s="707" t="s">
        <v>16070</v>
      </c>
      <c r="P2505" s="709">
        <f t="shared" si="32"/>
        <v>166.36688833333335</v>
      </c>
    </row>
    <row r="2506" spans="1:16">
      <c r="A2506" s="707">
        <v>2024</v>
      </c>
      <c r="B2506" s="707">
        <v>11</v>
      </c>
      <c r="D2506" s="707" t="s">
        <v>16119</v>
      </c>
      <c r="E2506" s="707" t="s">
        <v>148</v>
      </c>
      <c r="F2506" s="707">
        <f>VLOOKUP(E2506,'HS Code'!$L$4:$O$65,2,0)</f>
        <v>0</v>
      </c>
      <c r="G2506" s="707" t="s">
        <v>16082</v>
      </c>
      <c r="H2506" s="707" t="s">
        <v>16073</v>
      </c>
      <c r="I2506" s="707" t="s">
        <v>10899</v>
      </c>
      <c r="J2506" s="708">
        <v>145440</v>
      </c>
      <c r="K2506" s="708">
        <v>145440</v>
      </c>
      <c r="L2506" s="708">
        <v>41375258.520000003</v>
      </c>
      <c r="M2506" s="707" t="s">
        <v>16069</v>
      </c>
      <c r="N2506" s="707" t="s">
        <v>16070</v>
      </c>
      <c r="P2506" s="709">
        <f t="shared" si="32"/>
        <v>284.48335066006604</v>
      </c>
    </row>
    <row r="2507" spans="1:16">
      <c r="A2507" s="707">
        <v>2024</v>
      </c>
      <c r="B2507" s="707">
        <v>11</v>
      </c>
      <c r="D2507" s="707" t="s">
        <v>16120</v>
      </c>
      <c r="E2507" s="707" t="s">
        <v>99</v>
      </c>
      <c r="F2507" s="707" t="str">
        <f>VLOOKUP(E2507,'HS Code'!$L$4:$O$65,2,0)</f>
        <v>Petroleum</v>
      </c>
      <c r="G2507" s="707" t="s">
        <v>16075</v>
      </c>
      <c r="H2507" s="707" t="s">
        <v>16076</v>
      </c>
      <c r="I2507" s="707" t="s">
        <v>16077</v>
      </c>
      <c r="J2507" s="708">
        <v>26650</v>
      </c>
      <c r="K2507" s="708">
        <v>22950.29</v>
      </c>
      <c r="L2507" s="708">
        <v>7296055</v>
      </c>
      <c r="M2507" s="707" t="s">
        <v>16069</v>
      </c>
      <c r="N2507" s="707" t="s">
        <v>16070</v>
      </c>
      <c r="P2507" s="709">
        <f t="shared" si="32"/>
        <v>273.7731707317073</v>
      </c>
    </row>
    <row r="2508" spans="1:16">
      <c r="A2508" s="707">
        <v>2024</v>
      </c>
      <c r="B2508" s="707">
        <v>11</v>
      </c>
      <c r="D2508" s="707" t="s">
        <v>16120</v>
      </c>
      <c r="E2508" s="707" t="s">
        <v>101</v>
      </c>
      <c r="F2508" s="707" t="str">
        <f>VLOOKUP(E2508,'HS Code'!$L$4:$O$65,2,0)</f>
        <v>Petroleum</v>
      </c>
      <c r="G2508" s="707" t="s">
        <v>16078</v>
      </c>
      <c r="H2508" s="707" t="s">
        <v>16076</v>
      </c>
      <c r="I2508" s="707" t="s">
        <v>10899</v>
      </c>
      <c r="J2508" s="708">
        <v>11576.2</v>
      </c>
      <c r="K2508" s="708">
        <v>11576.2</v>
      </c>
      <c r="L2508" s="708">
        <v>6118794.9400000004</v>
      </c>
      <c r="M2508" s="707" t="s">
        <v>16069</v>
      </c>
      <c r="N2508" s="707" t="s">
        <v>16070</v>
      </c>
      <c r="P2508" s="709">
        <f t="shared" si="32"/>
        <v>528.56679566697187</v>
      </c>
    </row>
    <row r="2509" spans="1:16">
      <c r="A2509" s="707">
        <v>2024</v>
      </c>
      <c r="B2509" s="707">
        <v>11</v>
      </c>
      <c r="D2509" s="707" t="s">
        <v>16120</v>
      </c>
      <c r="E2509" s="707" t="s">
        <v>148</v>
      </c>
      <c r="F2509" s="707">
        <f>VLOOKUP(E2509,'HS Code'!$L$4:$O$65,2,0)</f>
        <v>0</v>
      </c>
      <c r="G2509" s="707" t="s">
        <v>16082</v>
      </c>
      <c r="H2509" s="707" t="s">
        <v>16073</v>
      </c>
      <c r="I2509" s="707" t="s">
        <v>10899</v>
      </c>
      <c r="J2509" s="708">
        <v>129585.61</v>
      </c>
      <c r="K2509" s="708">
        <v>129585.61</v>
      </c>
      <c r="L2509" s="708">
        <v>18919359.390000001</v>
      </c>
      <c r="M2509" s="707" t="s">
        <v>16069</v>
      </c>
      <c r="N2509" s="707" t="s">
        <v>16070</v>
      </c>
      <c r="P2509" s="709">
        <f t="shared" si="32"/>
        <v>145.99892217970807</v>
      </c>
    </row>
    <row r="2510" spans="1:16">
      <c r="A2510" s="707">
        <v>2024</v>
      </c>
      <c r="B2510" s="707">
        <v>11</v>
      </c>
      <c r="D2510" s="707" t="s">
        <v>16120</v>
      </c>
      <c r="E2510" s="707" t="s">
        <v>159</v>
      </c>
      <c r="F2510" s="707">
        <f>VLOOKUP(E2510,'HS Code'!$L$4:$O$65,2,0)</f>
        <v>0</v>
      </c>
      <c r="G2510" s="707" t="s">
        <v>16083</v>
      </c>
      <c r="H2510" s="707" t="s">
        <v>16073</v>
      </c>
      <c r="I2510" s="707" t="s">
        <v>10899</v>
      </c>
      <c r="J2510" s="708">
        <v>21816</v>
      </c>
      <c r="K2510" s="708">
        <v>21816</v>
      </c>
      <c r="L2510" s="708">
        <v>1459700.3</v>
      </c>
      <c r="M2510" s="707" t="s">
        <v>16069</v>
      </c>
      <c r="N2510" s="707" t="s">
        <v>16070</v>
      </c>
      <c r="P2510" s="709">
        <f t="shared" si="32"/>
        <v>66.909621378804545</v>
      </c>
    </row>
    <row r="2511" spans="1:16">
      <c r="A2511" s="707">
        <v>2024</v>
      </c>
      <c r="B2511" s="707">
        <v>11</v>
      </c>
      <c r="D2511" s="707" t="s">
        <v>16186</v>
      </c>
      <c r="E2511" s="707" t="s">
        <v>42</v>
      </c>
      <c r="F2511" s="707" t="str">
        <f>VLOOKUP(E2511,'HS Code'!$L$4:$O$65,2,0)</f>
        <v>Oils</v>
      </c>
      <c r="G2511" s="707" t="s">
        <v>16088</v>
      </c>
      <c r="H2511" s="707" t="s">
        <v>16073</v>
      </c>
      <c r="I2511" s="707" t="s">
        <v>10899</v>
      </c>
      <c r="J2511" s="708">
        <v>198416</v>
      </c>
      <c r="K2511" s="708">
        <v>198416</v>
      </c>
      <c r="L2511" s="708">
        <v>29517233.789999999</v>
      </c>
      <c r="M2511" s="707" t="s">
        <v>16069</v>
      </c>
      <c r="N2511" s="707" t="s">
        <v>16070</v>
      </c>
      <c r="P2511" s="709">
        <f t="shared" si="32"/>
        <v>148.76438286226917</v>
      </c>
    </row>
    <row r="2512" spans="1:16">
      <c r="A2512" s="707">
        <v>2024</v>
      </c>
      <c r="B2512" s="707">
        <v>11</v>
      </c>
      <c r="D2512" s="707" t="s">
        <v>16186</v>
      </c>
      <c r="E2512" s="707" t="s">
        <v>48</v>
      </c>
      <c r="F2512" s="707" t="str">
        <f>VLOOKUP(E2512,'HS Code'!$L$4:$O$65,2,0)</f>
        <v>Oils</v>
      </c>
      <c r="G2512" s="707" t="s">
        <v>16089</v>
      </c>
      <c r="H2512" s="707" t="s">
        <v>16073</v>
      </c>
      <c r="I2512" s="707" t="s">
        <v>10899</v>
      </c>
      <c r="J2512" s="708">
        <v>53190</v>
      </c>
      <c r="K2512" s="708">
        <v>53190</v>
      </c>
      <c r="L2512" s="708">
        <v>7396730.4699999997</v>
      </c>
      <c r="M2512" s="707" t="s">
        <v>16069</v>
      </c>
      <c r="N2512" s="707" t="s">
        <v>16070</v>
      </c>
      <c r="P2512" s="709">
        <f t="shared" si="32"/>
        <v>139.06242658394436</v>
      </c>
    </row>
    <row r="2513" spans="1:16">
      <c r="A2513" s="707">
        <v>2024</v>
      </c>
      <c r="B2513" s="707">
        <v>11</v>
      </c>
      <c r="D2513" s="707" t="s">
        <v>16121</v>
      </c>
      <c r="E2513" s="707" t="s">
        <v>22</v>
      </c>
      <c r="F2513" s="707" t="str">
        <f>VLOOKUP(E2513,'HS Code'!$L$4:$O$65,2,0)</f>
        <v>Coal and Coke</v>
      </c>
      <c r="G2513" s="707" t="s">
        <v>16125</v>
      </c>
      <c r="H2513" s="707" t="s">
        <v>16126</v>
      </c>
      <c r="I2513" s="707" t="s">
        <v>10899</v>
      </c>
      <c r="J2513" s="708">
        <v>28000</v>
      </c>
      <c r="K2513" s="708">
        <v>28000</v>
      </c>
      <c r="L2513" s="708">
        <v>156964.15</v>
      </c>
      <c r="M2513" s="707" t="s">
        <v>16069</v>
      </c>
      <c r="N2513" s="707" t="s">
        <v>16070</v>
      </c>
      <c r="P2513" s="709">
        <f t="shared" si="32"/>
        <v>5.6058624999999997</v>
      </c>
    </row>
    <row r="2514" spans="1:16">
      <c r="A2514" s="707">
        <v>2024</v>
      </c>
      <c r="B2514" s="707">
        <v>11</v>
      </c>
      <c r="D2514" s="707" t="s">
        <v>16121</v>
      </c>
      <c r="E2514" s="707" t="s">
        <v>138</v>
      </c>
      <c r="F2514" s="707">
        <f>VLOOKUP(E2514,'HS Code'!$L$4:$O$65,2,0)</f>
        <v>0</v>
      </c>
      <c r="G2514" s="707" t="s">
        <v>16199</v>
      </c>
      <c r="H2514" s="707" t="s">
        <v>16126</v>
      </c>
      <c r="I2514" s="707" t="s">
        <v>10899</v>
      </c>
      <c r="J2514" s="708">
        <v>100</v>
      </c>
      <c r="K2514" s="708">
        <v>100</v>
      </c>
      <c r="L2514" s="708">
        <v>25915.88</v>
      </c>
      <c r="M2514" s="707" t="s">
        <v>16069</v>
      </c>
      <c r="N2514" s="707" t="s">
        <v>16070</v>
      </c>
      <c r="P2514" s="709">
        <f t="shared" si="32"/>
        <v>259.15879999999999</v>
      </c>
    </row>
    <row r="2515" spans="1:16">
      <c r="A2515" s="707">
        <v>2024</v>
      </c>
      <c r="B2515" s="707">
        <v>11</v>
      </c>
      <c r="D2515" s="707" t="s">
        <v>16224</v>
      </c>
      <c r="E2515" s="707" t="s">
        <v>99</v>
      </c>
      <c r="F2515" s="707" t="str">
        <f>VLOOKUP(E2515,'HS Code'!$L$4:$O$65,2,0)</f>
        <v>Petroleum</v>
      </c>
      <c r="G2515" s="707" t="s">
        <v>16075</v>
      </c>
      <c r="H2515" s="707" t="s">
        <v>16076</v>
      </c>
      <c r="I2515" s="707" t="s">
        <v>16077</v>
      </c>
      <c r="J2515" s="708">
        <v>1995</v>
      </c>
      <c r="K2515" s="708">
        <v>1893.04</v>
      </c>
      <c r="L2515" s="708">
        <v>482233.46</v>
      </c>
      <c r="M2515" s="707" t="s">
        <v>16069</v>
      </c>
      <c r="N2515" s="707" t="s">
        <v>16070</v>
      </c>
      <c r="P2515" s="709">
        <f t="shared" si="32"/>
        <v>241.72103258145364</v>
      </c>
    </row>
    <row r="2516" spans="1:16">
      <c r="A2516" s="707">
        <v>2024</v>
      </c>
      <c r="B2516" s="707">
        <v>11</v>
      </c>
      <c r="D2516" s="707" t="s">
        <v>16122</v>
      </c>
      <c r="E2516" s="707" t="s">
        <v>86</v>
      </c>
      <c r="F2516" s="707" t="str">
        <f>VLOOKUP(E2516,'HS Code'!$L$4:$O$65,2,0)</f>
        <v>Petroleum</v>
      </c>
      <c r="G2516" s="707" t="s">
        <v>16140</v>
      </c>
      <c r="H2516" s="707" t="s">
        <v>16076</v>
      </c>
      <c r="I2516" s="707" t="s">
        <v>16077</v>
      </c>
      <c r="J2516" s="708">
        <v>4</v>
      </c>
      <c r="K2516" s="708">
        <v>3.19</v>
      </c>
      <c r="L2516" s="708">
        <v>28868.12</v>
      </c>
      <c r="M2516" s="707" t="s">
        <v>16069</v>
      </c>
      <c r="N2516" s="707" t="s">
        <v>16070</v>
      </c>
      <c r="P2516" s="709">
        <f t="shared" si="32"/>
        <v>7217.03</v>
      </c>
    </row>
    <row r="2517" spans="1:16">
      <c r="A2517" s="707">
        <v>2024</v>
      </c>
      <c r="B2517" s="707">
        <v>11</v>
      </c>
      <c r="D2517" s="707" t="s">
        <v>16122</v>
      </c>
      <c r="E2517" s="707" t="s">
        <v>89</v>
      </c>
      <c r="F2517" s="707" t="str">
        <f>VLOOKUP(E2517,'HS Code'!$L$4:$O$65,2,0)</f>
        <v>Petroleum</v>
      </c>
      <c r="G2517" s="707" t="s">
        <v>16154</v>
      </c>
      <c r="H2517" s="707" t="s">
        <v>16076</v>
      </c>
      <c r="I2517" s="707" t="s">
        <v>16077</v>
      </c>
      <c r="J2517" s="708">
        <v>100</v>
      </c>
      <c r="K2517" s="708">
        <v>100</v>
      </c>
      <c r="L2517" s="708">
        <v>145983.06</v>
      </c>
      <c r="M2517" s="707" t="s">
        <v>16069</v>
      </c>
      <c r="N2517" s="707" t="s">
        <v>16070</v>
      </c>
      <c r="P2517" s="709">
        <f t="shared" si="32"/>
        <v>1459.8306</v>
      </c>
    </row>
    <row r="2518" spans="1:16">
      <c r="A2518" s="707">
        <v>2024</v>
      </c>
      <c r="B2518" s="707">
        <v>11</v>
      </c>
      <c r="D2518" s="707" t="s">
        <v>16122</v>
      </c>
      <c r="E2518" s="707" t="s">
        <v>99</v>
      </c>
      <c r="F2518" s="707" t="str">
        <f>VLOOKUP(E2518,'HS Code'!$L$4:$O$65,2,0)</f>
        <v>Petroleum</v>
      </c>
      <c r="G2518" s="707" t="s">
        <v>16075</v>
      </c>
      <c r="H2518" s="707" t="s">
        <v>16076</v>
      </c>
      <c r="I2518" s="707" t="s">
        <v>16077</v>
      </c>
      <c r="J2518" s="708">
        <v>13</v>
      </c>
      <c r="K2518" s="708">
        <v>11.35</v>
      </c>
      <c r="L2518" s="708">
        <v>146721.43</v>
      </c>
      <c r="M2518" s="707" t="s">
        <v>16069</v>
      </c>
      <c r="N2518" s="707" t="s">
        <v>16070</v>
      </c>
      <c r="P2518" s="709">
        <f t="shared" si="32"/>
        <v>11286.263846153846</v>
      </c>
    </row>
    <row r="2519" spans="1:16">
      <c r="A2519" s="707">
        <v>2024</v>
      </c>
      <c r="B2519" s="707">
        <v>11</v>
      </c>
      <c r="D2519" s="707" t="s">
        <v>16122</v>
      </c>
      <c r="E2519" s="707" t="s">
        <v>101</v>
      </c>
      <c r="F2519" s="707" t="str">
        <f>VLOOKUP(E2519,'HS Code'!$L$4:$O$65,2,0)</f>
        <v>Petroleum</v>
      </c>
      <c r="G2519" s="707" t="s">
        <v>16078</v>
      </c>
      <c r="H2519" s="707" t="s">
        <v>16076</v>
      </c>
      <c r="I2519" s="707" t="s">
        <v>10899</v>
      </c>
      <c r="J2519" s="708">
        <v>20.3</v>
      </c>
      <c r="K2519" s="708">
        <v>20.3</v>
      </c>
      <c r="L2519" s="708">
        <v>9714.61</v>
      </c>
      <c r="M2519" s="707" t="s">
        <v>16069</v>
      </c>
      <c r="N2519" s="707" t="s">
        <v>16070</v>
      </c>
      <c r="P2519" s="709">
        <f t="shared" si="32"/>
        <v>478.5522167487685</v>
      </c>
    </row>
    <row r="2520" spans="1:16">
      <c r="A2520" s="707">
        <v>2024</v>
      </c>
      <c r="B2520" s="707">
        <v>11</v>
      </c>
      <c r="D2520" s="707" t="s">
        <v>16122</v>
      </c>
      <c r="E2520" s="707" t="s">
        <v>113</v>
      </c>
      <c r="F2520" s="707" t="str">
        <f>VLOOKUP(E2520,'HS Code'!$L$4:$O$65,2,0)</f>
        <v>Petroleum</v>
      </c>
      <c r="G2520" s="707" t="s">
        <v>16081</v>
      </c>
      <c r="H2520" s="707" t="s">
        <v>16076</v>
      </c>
      <c r="I2520" s="707" t="s">
        <v>16077</v>
      </c>
      <c r="J2520" s="708">
        <v>100</v>
      </c>
      <c r="K2520" s="708">
        <v>100</v>
      </c>
      <c r="L2520" s="708">
        <v>307632.51</v>
      </c>
      <c r="M2520" s="707" t="s">
        <v>16069</v>
      </c>
      <c r="N2520" s="707" t="s">
        <v>16070</v>
      </c>
      <c r="P2520" s="709">
        <f t="shared" si="32"/>
        <v>3076.3251</v>
      </c>
    </row>
    <row r="2521" spans="1:16">
      <c r="A2521" s="707">
        <v>2024</v>
      </c>
      <c r="B2521" s="707">
        <v>11</v>
      </c>
      <c r="D2521" s="707" t="s">
        <v>16122</v>
      </c>
      <c r="E2521" s="707" t="s">
        <v>130</v>
      </c>
      <c r="F2521" s="707">
        <f>VLOOKUP(E2521,'HS Code'!$L$4:$O$65,2,0)</f>
        <v>0</v>
      </c>
      <c r="G2521" s="707" t="s">
        <v>16093</v>
      </c>
      <c r="H2521" s="707" t="s">
        <v>16076</v>
      </c>
      <c r="I2521" s="707" t="s">
        <v>10899</v>
      </c>
      <c r="J2521" s="708">
        <v>726000</v>
      </c>
      <c r="K2521" s="708">
        <v>726000</v>
      </c>
      <c r="L2521" s="708">
        <v>67207048.010000005</v>
      </c>
      <c r="M2521" s="707" t="s">
        <v>16069</v>
      </c>
      <c r="N2521" s="707" t="s">
        <v>16070</v>
      </c>
      <c r="P2521" s="709">
        <f t="shared" si="32"/>
        <v>92.571691473829205</v>
      </c>
    </row>
    <row r="2522" spans="1:16">
      <c r="A2522" s="707">
        <v>2024</v>
      </c>
      <c r="B2522" s="707">
        <v>11</v>
      </c>
      <c r="D2522" s="707" t="s">
        <v>16124</v>
      </c>
      <c r="E2522" s="707" t="s">
        <v>22</v>
      </c>
      <c r="F2522" s="707" t="str">
        <f>VLOOKUP(E2522,'HS Code'!$L$4:$O$65,2,0)</f>
        <v>Coal and Coke</v>
      </c>
      <c r="G2522" s="707" t="s">
        <v>16125</v>
      </c>
      <c r="H2522" s="707" t="s">
        <v>16126</v>
      </c>
      <c r="I2522" s="707" t="s">
        <v>10899</v>
      </c>
      <c r="J2522" s="708">
        <v>49801000</v>
      </c>
      <c r="K2522" s="708">
        <v>49801000</v>
      </c>
      <c r="L2522" s="708">
        <v>782546089</v>
      </c>
      <c r="M2522" s="707" t="s">
        <v>16069</v>
      </c>
      <c r="N2522" s="707" t="s">
        <v>16070</v>
      </c>
      <c r="P2522" s="709">
        <f t="shared" si="32"/>
        <v>15.713461356197667</v>
      </c>
    </row>
    <row r="2523" spans="1:16">
      <c r="A2523" s="707">
        <v>2024</v>
      </c>
      <c r="B2523" s="707">
        <v>11</v>
      </c>
      <c r="D2523" s="707" t="s">
        <v>16124</v>
      </c>
      <c r="E2523" s="707" t="s">
        <v>48</v>
      </c>
      <c r="F2523" s="707" t="str">
        <f>VLOOKUP(E2523,'HS Code'!$L$4:$O$65,2,0)</f>
        <v>Oils</v>
      </c>
      <c r="G2523" s="707" t="s">
        <v>16089</v>
      </c>
      <c r="H2523" s="707" t="s">
        <v>16073</v>
      </c>
      <c r="I2523" s="707" t="s">
        <v>10899</v>
      </c>
      <c r="J2523" s="708">
        <v>9250</v>
      </c>
      <c r="K2523" s="708">
        <v>9250</v>
      </c>
      <c r="L2523" s="708">
        <v>1520125.33</v>
      </c>
      <c r="M2523" s="707" t="s">
        <v>16069</v>
      </c>
      <c r="N2523" s="707" t="s">
        <v>16070</v>
      </c>
      <c r="P2523" s="709">
        <f t="shared" si="32"/>
        <v>164.33787351351353</v>
      </c>
    </row>
    <row r="2524" spans="1:16">
      <c r="A2524" s="707">
        <v>2024</v>
      </c>
      <c r="B2524" s="707">
        <v>11</v>
      </c>
      <c r="D2524" s="707" t="s">
        <v>16124</v>
      </c>
      <c r="E2524" s="707" t="s">
        <v>78</v>
      </c>
      <c r="F2524" s="707" t="str">
        <f>VLOOKUP(E2524,'HS Code'!$L$4:$O$65,2,0)</f>
        <v>Petroleum</v>
      </c>
      <c r="G2524" s="707" t="s">
        <v>16128</v>
      </c>
      <c r="H2524" s="707" t="s">
        <v>16076</v>
      </c>
      <c r="I2524" s="707" t="s">
        <v>16077</v>
      </c>
      <c r="J2524" s="708">
        <v>10</v>
      </c>
      <c r="K2524" s="708">
        <v>10</v>
      </c>
      <c r="L2524" s="708">
        <v>11845.96</v>
      </c>
      <c r="M2524" s="707" t="s">
        <v>16069</v>
      </c>
      <c r="N2524" s="707" t="s">
        <v>16070</v>
      </c>
      <c r="P2524" s="709">
        <f t="shared" si="32"/>
        <v>1184.596</v>
      </c>
    </row>
    <row r="2525" spans="1:16">
      <c r="A2525" s="707">
        <v>2024</v>
      </c>
      <c r="B2525" s="707">
        <v>11</v>
      </c>
      <c r="D2525" s="707" t="s">
        <v>16124</v>
      </c>
      <c r="E2525" s="707" t="s">
        <v>99</v>
      </c>
      <c r="F2525" s="707" t="str">
        <f>VLOOKUP(E2525,'HS Code'!$L$4:$O$65,2,0)</f>
        <v>Petroleum</v>
      </c>
      <c r="G2525" s="707" t="s">
        <v>16075</v>
      </c>
      <c r="H2525" s="707" t="s">
        <v>16076</v>
      </c>
      <c r="I2525" s="707" t="s">
        <v>16077</v>
      </c>
      <c r="J2525" s="708">
        <v>12423.74</v>
      </c>
      <c r="K2525" s="708">
        <v>13008.16</v>
      </c>
      <c r="L2525" s="708">
        <v>3935142.83</v>
      </c>
      <c r="M2525" s="707" t="s">
        <v>16069</v>
      </c>
      <c r="N2525" s="707" t="s">
        <v>16070</v>
      </c>
      <c r="P2525" s="709">
        <f t="shared" si="32"/>
        <v>316.74381707923703</v>
      </c>
    </row>
    <row r="2526" spans="1:16">
      <c r="A2526" s="707">
        <v>2024</v>
      </c>
      <c r="B2526" s="707">
        <v>11</v>
      </c>
      <c r="D2526" s="707" t="s">
        <v>16124</v>
      </c>
      <c r="E2526" s="707" t="s">
        <v>109</v>
      </c>
      <c r="F2526" s="707" t="str">
        <f>VLOOKUP(E2526,'HS Code'!$L$4:$O$65,2,0)</f>
        <v>Petroleum</v>
      </c>
      <c r="G2526" s="707" t="s">
        <v>16079</v>
      </c>
      <c r="H2526" s="707" t="s">
        <v>16076</v>
      </c>
      <c r="I2526" s="707" t="s">
        <v>16077</v>
      </c>
      <c r="J2526" s="708">
        <v>1320.66</v>
      </c>
      <c r="K2526" s="708">
        <v>1310.6600000000001</v>
      </c>
      <c r="L2526" s="708">
        <v>510358.93</v>
      </c>
      <c r="M2526" s="707" t="s">
        <v>16069</v>
      </c>
      <c r="N2526" s="707" t="s">
        <v>16070</v>
      </c>
      <c r="P2526" s="709">
        <f t="shared" si="32"/>
        <v>386.44233186437083</v>
      </c>
    </row>
    <row r="2527" spans="1:16">
      <c r="A2527" s="707">
        <v>2024</v>
      </c>
      <c r="B2527" s="707">
        <v>11</v>
      </c>
      <c r="D2527" s="707" t="s">
        <v>16124</v>
      </c>
      <c r="E2527" s="707" t="s">
        <v>148</v>
      </c>
      <c r="F2527" s="707">
        <f>VLOOKUP(E2527,'HS Code'!$L$4:$O$65,2,0)</f>
        <v>0</v>
      </c>
      <c r="G2527" s="707" t="s">
        <v>16082</v>
      </c>
      <c r="H2527" s="707" t="s">
        <v>16073</v>
      </c>
      <c r="I2527" s="707" t="s">
        <v>10899</v>
      </c>
      <c r="J2527" s="708">
        <v>49980</v>
      </c>
      <c r="K2527" s="708">
        <v>49980</v>
      </c>
      <c r="L2527" s="708">
        <v>14427075.699999999</v>
      </c>
      <c r="M2527" s="707" t="s">
        <v>16069</v>
      </c>
      <c r="N2527" s="707" t="s">
        <v>16070</v>
      </c>
      <c r="P2527" s="709">
        <f t="shared" si="32"/>
        <v>288.65697679071627</v>
      </c>
    </row>
    <row r="2528" spans="1:16">
      <c r="A2528" s="707">
        <v>2024</v>
      </c>
      <c r="B2528" s="707">
        <v>11</v>
      </c>
      <c r="D2528" s="707" t="s">
        <v>16121</v>
      </c>
      <c r="E2528" s="707" t="s">
        <v>19</v>
      </c>
      <c r="F2528" s="707" t="str">
        <f>VLOOKUP(E2528,'HS Code'!$L$4:$O$65,2,0)</f>
        <v>Coal and Coke</v>
      </c>
      <c r="G2528" s="707" t="s">
        <v>16187</v>
      </c>
      <c r="H2528" s="707" t="s">
        <v>16126</v>
      </c>
      <c r="I2528" s="707" t="s">
        <v>10899</v>
      </c>
      <c r="J2528" s="708">
        <v>2308070</v>
      </c>
      <c r="K2528" s="708">
        <v>2308070</v>
      </c>
      <c r="L2528" s="708">
        <v>13413001.810000001</v>
      </c>
      <c r="M2528" s="707" t="s">
        <v>16069</v>
      </c>
      <c r="N2528" s="707" t="s">
        <v>16070</v>
      </c>
      <c r="P2528" s="709">
        <f t="shared" si="32"/>
        <v>5.8113496601056296</v>
      </c>
    </row>
    <row r="2529" spans="1:16">
      <c r="A2529" s="707">
        <v>2024</v>
      </c>
      <c r="B2529" s="707">
        <v>11</v>
      </c>
      <c r="D2529" s="707" t="s">
        <v>16121</v>
      </c>
      <c r="E2529" s="707" t="s">
        <v>22</v>
      </c>
      <c r="F2529" s="707" t="str">
        <f>VLOOKUP(E2529,'HS Code'!$L$4:$O$65,2,0)</f>
        <v>Coal and Coke</v>
      </c>
      <c r="G2529" s="707" t="s">
        <v>16125</v>
      </c>
      <c r="H2529" s="707" t="s">
        <v>16126</v>
      </c>
      <c r="I2529" s="707" t="s">
        <v>10899</v>
      </c>
      <c r="J2529" s="708">
        <v>66749260</v>
      </c>
      <c r="K2529" s="708">
        <v>66749260</v>
      </c>
      <c r="L2529" s="708">
        <v>391873161.599998</v>
      </c>
      <c r="M2529" s="707" t="s">
        <v>16069</v>
      </c>
      <c r="N2529" s="707" t="s">
        <v>16070</v>
      </c>
      <c r="P2529" s="709">
        <f t="shared" si="32"/>
        <v>5.8708240600719472</v>
      </c>
    </row>
    <row r="2530" spans="1:16">
      <c r="A2530" s="707">
        <v>2024</v>
      </c>
      <c r="B2530" s="707">
        <v>11</v>
      </c>
      <c r="D2530" s="707" t="s">
        <v>16129</v>
      </c>
      <c r="E2530" s="707" t="s">
        <v>99</v>
      </c>
      <c r="F2530" s="707" t="str">
        <f>VLOOKUP(E2530,'HS Code'!$L$4:$O$65,2,0)</f>
        <v>Petroleum</v>
      </c>
      <c r="G2530" s="707" t="s">
        <v>16075</v>
      </c>
      <c r="H2530" s="707" t="s">
        <v>16076</v>
      </c>
      <c r="I2530" s="707" t="s">
        <v>16077</v>
      </c>
      <c r="J2530" s="708">
        <v>2700</v>
      </c>
      <c r="K2530" s="708">
        <v>2700</v>
      </c>
      <c r="L2530" s="708">
        <v>13193.23</v>
      </c>
      <c r="M2530" s="707" t="s">
        <v>16069</v>
      </c>
      <c r="N2530" s="707" t="s">
        <v>16070</v>
      </c>
      <c r="P2530" s="709">
        <f t="shared" si="32"/>
        <v>4.8863814814814814</v>
      </c>
    </row>
    <row r="2531" spans="1:16">
      <c r="A2531" s="707">
        <v>2024</v>
      </c>
      <c r="B2531" s="707">
        <v>11</v>
      </c>
      <c r="D2531" s="707" t="s">
        <v>16129</v>
      </c>
      <c r="E2531" s="707" t="s">
        <v>101</v>
      </c>
      <c r="F2531" s="707" t="str">
        <f>VLOOKUP(E2531,'HS Code'!$L$4:$O$65,2,0)</f>
        <v>Petroleum</v>
      </c>
      <c r="G2531" s="707" t="s">
        <v>16078</v>
      </c>
      <c r="H2531" s="707" t="s">
        <v>16076</v>
      </c>
      <c r="I2531" s="707" t="s">
        <v>10899</v>
      </c>
      <c r="J2531" s="708">
        <v>22050</v>
      </c>
      <c r="K2531" s="708">
        <v>22050</v>
      </c>
      <c r="L2531" s="708">
        <v>4816151.0599999996</v>
      </c>
      <c r="M2531" s="707" t="s">
        <v>16069</v>
      </c>
      <c r="N2531" s="707" t="s">
        <v>16070</v>
      </c>
      <c r="P2531" s="709">
        <f t="shared" si="32"/>
        <v>218.41954920634919</v>
      </c>
    </row>
    <row r="2532" spans="1:16">
      <c r="A2532" s="707">
        <v>2024</v>
      </c>
      <c r="B2532" s="707">
        <v>11</v>
      </c>
      <c r="D2532" s="707" t="s">
        <v>16074</v>
      </c>
      <c r="E2532" s="707" t="s">
        <v>68</v>
      </c>
      <c r="F2532" s="707" t="str">
        <f>VLOOKUP(E2532,'HS Code'!$L$4:$O$65,2,0)</f>
        <v>Petroleum</v>
      </c>
      <c r="G2532" s="707" t="s">
        <v>16130</v>
      </c>
      <c r="H2532" s="707" t="s">
        <v>16116</v>
      </c>
      <c r="I2532" s="707" t="s">
        <v>16077</v>
      </c>
      <c r="J2532" s="708">
        <v>727025</v>
      </c>
      <c r="K2532" s="708">
        <v>621503</v>
      </c>
      <c r="L2532" s="708">
        <v>66751946.399999999</v>
      </c>
      <c r="M2532" s="707" t="s">
        <v>16069</v>
      </c>
      <c r="N2532" s="707" t="s">
        <v>16070</v>
      </c>
      <c r="P2532" s="709">
        <f t="shared" si="32"/>
        <v>91.815200852790483</v>
      </c>
    </row>
    <row r="2533" spans="1:16">
      <c r="A2533" s="707">
        <v>2024</v>
      </c>
      <c r="B2533" s="707">
        <v>11</v>
      </c>
      <c r="D2533" s="707" t="s">
        <v>16074</v>
      </c>
      <c r="E2533" s="707" t="s">
        <v>85</v>
      </c>
      <c r="F2533" s="707" t="str">
        <f>VLOOKUP(E2533,'HS Code'!$L$4:$O$65,2,0)</f>
        <v>Petroleum</v>
      </c>
      <c r="G2533" s="707" t="s">
        <v>16091</v>
      </c>
      <c r="H2533" s="707" t="s">
        <v>16076</v>
      </c>
      <c r="I2533" s="707" t="s">
        <v>16077</v>
      </c>
      <c r="J2533" s="708">
        <v>12669</v>
      </c>
      <c r="K2533" s="708">
        <v>10059</v>
      </c>
      <c r="L2533" s="708">
        <v>1341360</v>
      </c>
      <c r="M2533" s="707" t="s">
        <v>16069</v>
      </c>
      <c r="N2533" s="707" t="s">
        <v>16070</v>
      </c>
      <c r="P2533" s="709">
        <f t="shared" si="32"/>
        <v>105.87733838503434</v>
      </c>
    </row>
    <row r="2534" spans="1:16">
      <c r="A2534" s="707">
        <v>2024</v>
      </c>
      <c r="B2534" s="707">
        <v>11</v>
      </c>
      <c r="D2534" s="707" t="s">
        <v>16074</v>
      </c>
      <c r="E2534" s="707" t="s">
        <v>87</v>
      </c>
      <c r="F2534" s="707" t="str">
        <f>VLOOKUP(E2534,'HS Code'!$L$4:$O$65,2,0)</f>
        <v>Petroleum</v>
      </c>
      <c r="G2534" s="707" t="s">
        <v>16132</v>
      </c>
      <c r="H2534" s="707" t="s">
        <v>16076</v>
      </c>
      <c r="I2534" s="707" t="s">
        <v>16077</v>
      </c>
      <c r="J2534" s="708">
        <v>3012931</v>
      </c>
      <c r="K2534" s="708">
        <v>2695470</v>
      </c>
      <c r="L2534" s="708">
        <v>250693901.24000001</v>
      </c>
      <c r="M2534" s="707" t="s">
        <v>16069</v>
      </c>
      <c r="N2534" s="707" t="s">
        <v>16070</v>
      </c>
      <c r="P2534" s="709">
        <f t="shared" si="32"/>
        <v>83.20598820218585</v>
      </c>
    </row>
    <row r="2535" spans="1:16">
      <c r="A2535" s="707">
        <v>2024</v>
      </c>
      <c r="B2535" s="707">
        <v>11</v>
      </c>
      <c r="D2535" s="707" t="s">
        <v>16074</v>
      </c>
      <c r="E2535" s="707" t="s">
        <v>92</v>
      </c>
      <c r="F2535" s="707" t="str">
        <f>VLOOKUP(E2535,'HS Code'!$L$4:$O$65,2,0)</f>
        <v>Petroleum</v>
      </c>
      <c r="G2535" s="707" t="s">
        <v>16133</v>
      </c>
      <c r="H2535" s="707" t="s">
        <v>16076</v>
      </c>
      <c r="I2535" s="707" t="s">
        <v>16077</v>
      </c>
      <c r="J2535" s="708">
        <v>10136375</v>
      </c>
      <c r="K2535" s="708">
        <v>9921452</v>
      </c>
      <c r="L2535" s="708">
        <v>709813602.60000002</v>
      </c>
      <c r="M2535" s="707" t="s">
        <v>16069</v>
      </c>
      <c r="N2535" s="707" t="s">
        <v>16070</v>
      </c>
      <c r="P2535" s="709">
        <f t="shared" si="32"/>
        <v>70.026375563256096</v>
      </c>
    </row>
    <row r="2536" spans="1:16">
      <c r="A2536" s="707">
        <v>2024</v>
      </c>
      <c r="B2536" s="707">
        <v>11</v>
      </c>
      <c r="D2536" s="707" t="s">
        <v>16085</v>
      </c>
      <c r="E2536" s="707" t="s">
        <v>68</v>
      </c>
      <c r="F2536" s="707" t="str">
        <f>VLOOKUP(E2536,'HS Code'!$L$4:$O$65,2,0)</f>
        <v>Petroleum</v>
      </c>
      <c r="G2536" s="707" t="s">
        <v>16130</v>
      </c>
      <c r="H2536" s="707" t="s">
        <v>16116</v>
      </c>
      <c r="I2536" s="707" t="s">
        <v>16077</v>
      </c>
      <c r="J2536" s="708">
        <v>3212851</v>
      </c>
      <c r="K2536" s="708">
        <v>2400000</v>
      </c>
      <c r="L2536" s="708">
        <v>262443327.80000001</v>
      </c>
      <c r="M2536" s="707" t="s">
        <v>16069</v>
      </c>
      <c r="N2536" s="707" t="s">
        <v>16070</v>
      </c>
      <c r="P2536" s="709">
        <f t="shared" si="32"/>
        <v>81.685496090543879</v>
      </c>
    </row>
    <row r="2537" spans="1:16">
      <c r="A2537" s="707">
        <v>2024</v>
      </c>
      <c r="B2537" s="707">
        <v>11</v>
      </c>
      <c r="D2537" s="707" t="s">
        <v>16221</v>
      </c>
      <c r="E2537" s="707" t="s">
        <v>130</v>
      </c>
      <c r="F2537" s="707">
        <f>VLOOKUP(E2537,'HS Code'!$L$4:$O$65,2,0)</f>
        <v>0</v>
      </c>
      <c r="G2537" s="707" t="s">
        <v>16093</v>
      </c>
      <c r="H2537" s="707" t="s">
        <v>16076</v>
      </c>
      <c r="I2537" s="707" t="s">
        <v>10899</v>
      </c>
      <c r="J2537" s="708">
        <v>41930000</v>
      </c>
      <c r="K2537" s="708">
        <v>41930000</v>
      </c>
      <c r="L2537" s="708">
        <v>3531745641.8000002</v>
      </c>
      <c r="M2537" s="707" t="s">
        <v>16069</v>
      </c>
      <c r="N2537" s="707" t="s">
        <v>16070</v>
      </c>
      <c r="P2537" s="709">
        <f t="shared" si="32"/>
        <v>84.22956455521107</v>
      </c>
    </row>
    <row r="2538" spans="1:16">
      <c r="A2538" s="707">
        <v>2024</v>
      </c>
      <c r="B2538" s="707">
        <v>11</v>
      </c>
      <c r="D2538" s="707" t="s">
        <v>16104</v>
      </c>
      <c r="E2538" s="707" t="s">
        <v>68</v>
      </c>
      <c r="F2538" s="707" t="str">
        <f>VLOOKUP(E2538,'HS Code'!$L$4:$O$65,2,0)</f>
        <v>Petroleum</v>
      </c>
      <c r="G2538" s="707" t="s">
        <v>16130</v>
      </c>
      <c r="H2538" s="707" t="s">
        <v>16116</v>
      </c>
      <c r="I2538" s="707" t="s">
        <v>16077</v>
      </c>
      <c r="J2538" s="708">
        <v>54266</v>
      </c>
      <c r="K2538" s="708">
        <v>40266</v>
      </c>
      <c r="L2538" s="708">
        <v>4992800</v>
      </c>
      <c r="M2538" s="707" t="s">
        <v>16069</v>
      </c>
      <c r="N2538" s="707" t="s">
        <v>16070</v>
      </c>
      <c r="P2538" s="709">
        <f t="shared" si="32"/>
        <v>92.006044300298527</v>
      </c>
    </row>
    <row r="2539" spans="1:16">
      <c r="A2539" s="707">
        <v>2024</v>
      </c>
      <c r="B2539" s="707">
        <v>11</v>
      </c>
      <c r="D2539" s="707" t="s">
        <v>16104</v>
      </c>
      <c r="E2539" s="707" t="s">
        <v>85</v>
      </c>
      <c r="F2539" s="707" t="str">
        <f>VLOOKUP(E2539,'HS Code'!$L$4:$O$65,2,0)</f>
        <v>Petroleum</v>
      </c>
      <c r="G2539" s="707" t="s">
        <v>16091</v>
      </c>
      <c r="H2539" s="707" t="s">
        <v>16076</v>
      </c>
      <c r="I2539" s="707" t="s">
        <v>16077</v>
      </c>
      <c r="J2539" s="708">
        <v>227</v>
      </c>
      <c r="K2539" s="708">
        <v>177</v>
      </c>
      <c r="L2539" s="708">
        <v>19480</v>
      </c>
      <c r="M2539" s="707" t="s">
        <v>16069</v>
      </c>
      <c r="N2539" s="707" t="s">
        <v>16070</v>
      </c>
      <c r="P2539" s="709">
        <f t="shared" si="32"/>
        <v>85.814977973568276</v>
      </c>
    </row>
    <row r="2540" spans="1:16">
      <c r="A2540" s="707">
        <v>2024</v>
      </c>
      <c r="B2540" s="707">
        <v>11</v>
      </c>
      <c r="D2540" s="707" t="s">
        <v>16104</v>
      </c>
      <c r="E2540" s="707" t="s">
        <v>87</v>
      </c>
      <c r="F2540" s="707" t="str">
        <f>VLOOKUP(E2540,'HS Code'!$L$4:$O$65,2,0)</f>
        <v>Petroleum</v>
      </c>
      <c r="G2540" s="707" t="s">
        <v>16132</v>
      </c>
      <c r="H2540" s="707" t="s">
        <v>16076</v>
      </c>
      <c r="I2540" s="707" t="s">
        <v>16077</v>
      </c>
      <c r="J2540" s="708">
        <v>239815</v>
      </c>
      <c r="K2540" s="708">
        <v>198000</v>
      </c>
      <c r="L2540" s="708">
        <v>4996520</v>
      </c>
      <c r="M2540" s="707" t="s">
        <v>16069</v>
      </c>
      <c r="N2540" s="707" t="s">
        <v>16070</v>
      </c>
      <c r="P2540" s="709">
        <f t="shared" si="32"/>
        <v>20.834893563788754</v>
      </c>
    </row>
    <row r="2541" spans="1:16">
      <c r="A2541" s="707">
        <v>2024</v>
      </c>
      <c r="B2541" s="707">
        <v>11</v>
      </c>
      <c r="D2541" s="707" t="s">
        <v>16135</v>
      </c>
      <c r="E2541" s="707" t="s">
        <v>87</v>
      </c>
      <c r="F2541" s="707" t="str">
        <f>VLOOKUP(E2541,'HS Code'!$L$4:$O$65,2,0)</f>
        <v>Petroleum</v>
      </c>
      <c r="G2541" s="707" t="s">
        <v>16132</v>
      </c>
      <c r="H2541" s="707" t="s">
        <v>16076</v>
      </c>
      <c r="I2541" s="707" t="s">
        <v>16077</v>
      </c>
      <c r="J2541" s="708">
        <v>4338568</v>
      </c>
      <c r="K2541" s="708">
        <v>3589000</v>
      </c>
      <c r="L2541" s="708">
        <v>336080820.45999998</v>
      </c>
      <c r="M2541" s="707" t="s">
        <v>16069</v>
      </c>
      <c r="N2541" s="707" t="s">
        <v>16070</v>
      </c>
      <c r="P2541" s="709">
        <f t="shared" si="32"/>
        <v>77.463536461800288</v>
      </c>
    </row>
    <row r="2542" spans="1:16">
      <c r="A2542" s="707">
        <v>2024</v>
      </c>
      <c r="B2542" s="707">
        <v>11</v>
      </c>
      <c r="D2542" s="707" t="s">
        <v>16122</v>
      </c>
      <c r="E2542" s="707" t="s">
        <v>130</v>
      </c>
      <c r="F2542" s="707">
        <f>VLOOKUP(E2542,'HS Code'!$L$4:$O$65,2,0)</f>
        <v>0</v>
      </c>
      <c r="G2542" s="707" t="s">
        <v>16093</v>
      </c>
      <c r="H2542" s="707" t="s">
        <v>16076</v>
      </c>
      <c r="I2542" s="707" t="s">
        <v>10899</v>
      </c>
      <c r="J2542" s="708">
        <v>14530000</v>
      </c>
      <c r="K2542" s="708">
        <v>14530000</v>
      </c>
      <c r="L2542" s="708">
        <v>1246245630.8499999</v>
      </c>
      <c r="M2542" s="707" t="s">
        <v>16069</v>
      </c>
      <c r="N2542" s="707" t="s">
        <v>16070</v>
      </c>
      <c r="P2542" s="709">
        <f t="shared" si="32"/>
        <v>85.770518296627657</v>
      </c>
    </row>
    <row r="2543" spans="1:16">
      <c r="A2543" s="707">
        <v>2024</v>
      </c>
      <c r="B2543" s="707">
        <v>11</v>
      </c>
      <c r="D2543" s="707" t="s">
        <v>16074</v>
      </c>
      <c r="E2543" s="707" t="s">
        <v>68</v>
      </c>
      <c r="F2543" s="707" t="str">
        <f>VLOOKUP(E2543,'HS Code'!$L$4:$O$65,2,0)</f>
        <v>Petroleum</v>
      </c>
      <c r="G2543" s="707" t="s">
        <v>16130</v>
      </c>
      <c r="H2543" s="707" t="s">
        <v>16116</v>
      </c>
      <c r="I2543" s="707" t="s">
        <v>16077</v>
      </c>
      <c r="J2543" s="708">
        <v>8589572</v>
      </c>
      <c r="K2543" s="708">
        <v>6417248</v>
      </c>
      <c r="L2543" s="708">
        <v>697602373.75999999</v>
      </c>
      <c r="M2543" s="707" t="s">
        <v>16069</v>
      </c>
      <c r="N2543" s="707" t="s">
        <v>16070</v>
      </c>
      <c r="P2543" s="709">
        <f t="shared" si="32"/>
        <v>81.215033037734585</v>
      </c>
    </row>
    <row r="2544" spans="1:16">
      <c r="A2544" s="707">
        <v>2024</v>
      </c>
      <c r="B2544" s="707">
        <v>11</v>
      </c>
      <c r="D2544" s="707" t="s">
        <v>16074</v>
      </c>
      <c r="E2544" s="707" t="s">
        <v>87</v>
      </c>
      <c r="F2544" s="707" t="str">
        <f>VLOOKUP(E2544,'HS Code'!$L$4:$O$65,2,0)</f>
        <v>Petroleum</v>
      </c>
      <c r="G2544" s="707" t="s">
        <v>16132</v>
      </c>
      <c r="H2544" s="707" t="s">
        <v>16076</v>
      </c>
      <c r="I2544" s="707" t="s">
        <v>16077</v>
      </c>
      <c r="J2544" s="708">
        <v>12012119</v>
      </c>
      <c r="K2544" s="708">
        <v>9972764</v>
      </c>
      <c r="L2544" s="708">
        <v>968850812.69000006</v>
      </c>
      <c r="M2544" s="707" t="s">
        <v>16069</v>
      </c>
      <c r="N2544" s="707" t="s">
        <v>16070</v>
      </c>
      <c r="P2544" s="709">
        <f t="shared" si="32"/>
        <v>80.656111772618971</v>
      </c>
    </row>
    <row r="2545" spans="1:16">
      <c r="A2545" s="707">
        <v>2024</v>
      </c>
      <c r="B2545" s="707">
        <v>11</v>
      </c>
      <c r="D2545" s="707" t="s">
        <v>16074</v>
      </c>
      <c r="E2545" s="707" t="s">
        <v>92</v>
      </c>
      <c r="F2545" s="707" t="str">
        <f>VLOOKUP(E2545,'HS Code'!$L$4:$O$65,2,0)</f>
        <v>Petroleum</v>
      </c>
      <c r="G2545" s="707" t="s">
        <v>16133</v>
      </c>
      <c r="H2545" s="707" t="s">
        <v>16076</v>
      </c>
      <c r="I2545" s="707" t="s">
        <v>16077</v>
      </c>
      <c r="J2545" s="708">
        <v>2767025</v>
      </c>
      <c r="K2545" s="708">
        <v>2574159</v>
      </c>
      <c r="L2545" s="708">
        <v>167289035.40000001</v>
      </c>
      <c r="M2545" s="707" t="s">
        <v>16069</v>
      </c>
      <c r="N2545" s="707" t="s">
        <v>16070</v>
      </c>
      <c r="P2545" s="709">
        <f t="shared" si="32"/>
        <v>60.458085994886204</v>
      </c>
    </row>
    <row r="2546" spans="1:16">
      <c r="A2546" s="707">
        <v>2024</v>
      </c>
      <c r="B2546" s="707">
        <v>11</v>
      </c>
      <c r="D2546" s="707" t="s">
        <v>16085</v>
      </c>
      <c r="E2546" s="707" t="s">
        <v>68</v>
      </c>
      <c r="F2546" s="707" t="str">
        <f>VLOOKUP(E2546,'HS Code'!$L$4:$O$65,2,0)</f>
        <v>Petroleum</v>
      </c>
      <c r="G2546" s="707" t="s">
        <v>16130</v>
      </c>
      <c r="H2546" s="707" t="s">
        <v>16116</v>
      </c>
      <c r="I2546" s="707" t="s">
        <v>16077</v>
      </c>
      <c r="J2546" s="708">
        <v>5903067</v>
      </c>
      <c r="K2546" s="708">
        <v>4409389</v>
      </c>
      <c r="L2546" s="708">
        <v>485013150.85000002</v>
      </c>
      <c r="M2546" s="707" t="s">
        <v>16069</v>
      </c>
      <c r="N2546" s="707" t="s">
        <v>16070</v>
      </c>
      <c r="P2546" s="709">
        <f t="shared" si="32"/>
        <v>82.162908001891225</v>
      </c>
    </row>
    <row r="2547" spans="1:16">
      <c r="A2547" s="707">
        <v>2024</v>
      </c>
      <c r="B2547" s="707">
        <v>11</v>
      </c>
      <c r="D2547" s="707" t="s">
        <v>16168</v>
      </c>
      <c r="E2547" s="707" t="s">
        <v>83</v>
      </c>
      <c r="F2547" s="707" t="str">
        <f>VLOOKUP(E2547,'HS Code'!$L$4:$O$65,2,0)</f>
        <v>Petroleum</v>
      </c>
      <c r="G2547" s="707" t="s">
        <v>16131</v>
      </c>
      <c r="H2547" s="707" t="s">
        <v>16076</v>
      </c>
      <c r="I2547" s="707" t="s">
        <v>16077</v>
      </c>
      <c r="J2547" s="708">
        <v>147000</v>
      </c>
      <c r="K2547" s="708">
        <v>115968</v>
      </c>
      <c r="L2547" s="708">
        <v>14188760</v>
      </c>
      <c r="M2547" s="707" t="s">
        <v>16069</v>
      </c>
      <c r="N2547" s="707" t="s">
        <v>16070</v>
      </c>
      <c r="P2547" s="709">
        <f t="shared" si="32"/>
        <v>96.522176870748297</v>
      </c>
    </row>
    <row r="2548" spans="1:16">
      <c r="A2548" s="707">
        <v>2024</v>
      </c>
      <c r="B2548" s="707">
        <v>11</v>
      </c>
      <c r="D2548" s="707" t="s">
        <v>16104</v>
      </c>
      <c r="E2548" s="707" t="s">
        <v>68</v>
      </c>
      <c r="F2548" s="707" t="str">
        <f>VLOOKUP(E2548,'HS Code'!$L$4:$O$65,2,0)</f>
        <v>Petroleum</v>
      </c>
      <c r="G2548" s="707" t="s">
        <v>16130</v>
      </c>
      <c r="H2548" s="707" t="s">
        <v>16116</v>
      </c>
      <c r="I2548" s="707" t="s">
        <v>16077</v>
      </c>
      <c r="J2548" s="708">
        <v>19132</v>
      </c>
      <c r="K2548" s="708">
        <v>14037</v>
      </c>
      <c r="L2548" s="708">
        <v>1914115</v>
      </c>
      <c r="M2548" s="707" t="s">
        <v>16069</v>
      </c>
      <c r="N2548" s="707" t="s">
        <v>16070</v>
      </c>
      <c r="P2548" s="709">
        <f t="shared" si="32"/>
        <v>100.04782563244825</v>
      </c>
    </row>
    <row r="2549" spans="1:16">
      <c r="A2549" s="707">
        <v>2024</v>
      </c>
      <c r="B2549" s="707">
        <v>11</v>
      </c>
      <c r="D2549" s="707" t="s">
        <v>16104</v>
      </c>
      <c r="E2549" s="707" t="s">
        <v>87</v>
      </c>
      <c r="F2549" s="707" t="str">
        <f>VLOOKUP(E2549,'HS Code'!$L$4:$O$65,2,0)</f>
        <v>Petroleum</v>
      </c>
      <c r="G2549" s="707" t="s">
        <v>16132</v>
      </c>
      <c r="H2549" s="707" t="s">
        <v>16076</v>
      </c>
      <c r="I2549" s="707" t="s">
        <v>16077</v>
      </c>
      <c r="J2549" s="708">
        <v>642794</v>
      </c>
      <c r="K2549" s="708">
        <v>530859</v>
      </c>
      <c r="L2549" s="708">
        <v>53340566.409999996</v>
      </c>
      <c r="M2549" s="707" t="s">
        <v>16069</v>
      </c>
      <c r="N2549" s="707" t="s">
        <v>16070</v>
      </c>
      <c r="P2549" s="709">
        <f t="shared" si="32"/>
        <v>82.982365127863659</v>
      </c>
    </row>
    <row r="2550" spans="1:16">
      <c r="A2550" s="707">
        <v>2024</v>
      </c>
      <c r="B2550" s="707">
        <v>11</v>
      </c>
      <c r="D2550" s="707" t="s">
        <v>16110</v>
      </c>
      <c r="E2550" s="707" t="s">
        <v>87</v>
      </c>
      <c r="F2550" s="707" t="str">
        <f>VLOOKUP(E2550,'HS Code'!$L$4:$O$65,2,0)</f>
        <v>Petroleum</v>
      </c>
      <c r="G2550" s="707" t="s">
        <v>16132</v>
      </c>
      <c r="H2550" s="707" t="s">
        <v>16076</v>
      </c>
      <c r="I2550" s="707" t="s">
        <v>16077</v>
      </c>
      <c r="J2550" s="708">
        <v>1533204</v>
      </c>
      <c r="K2550" s="708">
        <v>1277038</v>
      </c>
      <c r="L2550" s="708">
        <v>126186609.42</v>
      </c>
      <c r="M2550" s="707" t="s">
        <v>16069</v>
      </c>
      <c r="N2550" s="707" t="s">
        <v>16070</v>
      </c>
      <c r="P2550" s="709">
        <f t="shared" si="32"/>
        <v>82.302556880884737</v>
      </c>
    </row>
    <row r="2551" spans="1:16">
      <c r="A2551" s="707">
        <v>2024</v>
      </c>
      <c r="B2551" s="707">
        <v>11</v>
      </c>
      <c r="D2551" s="707" t="s">
        <v>16113</v>
      </c>
      <c r="E2551" s="707" t="s">
        <v>83</v>
      </c>
      <c r="F2551" s="707" t="str">
        <f>VLOOKUP(E2551,'HS Code'!$L$4:$O$65,2,0)</f>
        <v>Petroleum</v>
      </c>
      <c r="G2551" s="707" t="s">
        <v>16131</v>
      </c>
      <c r="H2551" s="707" t="s">
        <v>16076</v>
      </c>
      <c r="I2551" s="707" t="s">
        <v>16077</v>
      </c>
      <c r="J2551" s="708">
        <v>3988</v>
      </c>
      <c r="K2551" s="708">
        <v>3988</v>
      </c>
      <c r="L2551" s="708">
        <v>411160</v>
      </c>
      <c r="M2551" s="707" t="s">
        <v>16069</v>
      </c>
      <c r="N2551" s="707" t="s">
        <v>16070</v>
      </c>
      <c r="P2551" s="709">
        <f t="shared" si="32"/>
        <v>103.09929789368104</v>
      </c>
    </row>
    <row r="2552" spans="1:16">
      <c r="A2552" s="707">
        <v>2024</v>
      </c>
      <c r="B2552" s="707">
        <v>11</v>
      </c>
      <c r="D2552" s="707" t="s">
        <v>16135</v>
      </c>
      <c r="E2552" s="707" t="s">
        <v>87</v>
      </c>
      <c r="F2552" s="707" t="str">
        <f>VLOOKUP(E2552,'HS Code'!$L$4:$O$65,2,0)</f>
        <v>Petroleum</v>
      </c>
      <c r="G2552" s="707" t="s">
        <v>16132</v>
      </c>
      <c r="H2552" s="707" t="s">
        <v>16076</v>
      </c>
      <c r="I2552" s="707" t="s">
        <v>16077</v>
      </c>
      <c r="J2552" s="708">
        <v>6953932</v>
      </c>
      <c r="K2552" s="708">
        <v>5733601</v>
      </c>
      <c r="L2552" s="708">
        <v>552484355.44000006</v>
      </c>
      <c r="M2552" s="707" t="s">
        <v>16069</v>
      </c>
      <c r="N2552" s="707" t="s">
        <v>16070</v>
      </c>
      <c r="P2552" s="709">
        <f t="shared" si="32"/>
        <v>79.449203046564165</v>
      </c>
    </row>
    <row r="2553" spans="1:16">
      <c r="A2553" s="707">
        <v>2024</v>
      </c>
      <c r="B2553" s="707">
        <v>11</v>
      </c>
      <c r="D2553" s="707" t="s">
        <v>16074</v>
      </c>
      <c r="E2553" s="707" t="s">
        <v>113</v>
      </c>
      <c r="F2553" s="707" t="str">
        <f>VLOOKUP(E2553,'HS Code'!$L$4:$O$65,2,0)</f>
        <v>Petroleum</v>
      </c>
      <c r="G2553" s="707" t="s">
        <v>16081</v>
      </c>
      <c r="H2553" s="707" t="s">
        <v>16076</v>
      </c>
      <c r="I2553" s="707" t="s">
        <v>16077</v>
      </c>
      <c r="J2553" s="708">
        <v>120000</v>
      </c>
      <c r="K2553" s="708">
        <v>120320</v>
      </c>
      <c r="L2553" s="708">
        <v>12681162.25</v>
      </c>
      <c r="M2553" s="707" t="s">
        <v>16069</v>
      </c>
      <c r="N2553" s="707" t="s">
        <v>16070</v>
      </c>
      <c r="P2553" s="709">
        <f t="shared" si="32"/>
        <v>105.67635208333333</v>
      </c>
    </row>
    <row r="2554" spans="1:16">
      <c r="A2554" s="707">
        <v>2024</v>
      </c>
      <c r="B2554" s="707">
        <v>11</v>
      </c>
      <c r="D2554" s="707" t="s">
        <v>16074</v>
      </c>
      <c r="E2554" s="707" t="s">
        <v>113</v>
      </c>
      <c r="F2554" s="707" t="str">
        <f>VLOOKUP(E2554,'HS Code'!$L$4:$O$65,2,0)</f>
        <v>Petroleum</v>
      </c>
      <c r="G2554" s="707" t="s">
        <v>16081</v>
      </c>
      <c r="H2554" s="707" t="s">
        <v>16076</v>
      </c>
      <c r="I2554" s="707" t="s">
        <v>16077</v>
      </c>
      <c r="J2554" s="708">
        <v>161938</v>
      </c>
      <c r="K2554" s="708">
        <v>143435</v>
      </c>
      <c r="L2554" s="708">
        <v>18627115.149999999</v>
      </c>
      <c r="M2554" s="707" t="s">
        <v>16069</v>
      </c>
      <c r="N2554" s="707" t="s">
        <v>16070</v>
      </c>
      <c r="P2554" s="709">
        <f t="shared" ref="P2554:P2603" si="33">L2554/J2554</f>
        <v>115.02621466240166</v>
      </c>
    </row>
    <row r="2555" spans="1:16">
      <c r="A2555" s="707">
        <v>2024</v>
      </c>
      <c r="B2555" s="707">
        <v>11</v>
      </c>
      <c r="D2555" s="707" t="s">
        <v>16103</v>
      </c>
      <c r="E2555" s="707" t="s">
        <v>113</v>
      </c>
      <c r="F2555" s="707" t="str">
        <f>VLOOKUP(E2555,'HS Code'!$L$4:$O$65,2,0)</f>
        <v>Petroleum</v>
      </c>
      <c r="G2555" s="707" t="s">
        <v>16081</v>
      </c>
      <c r="H2555" s="707" t="s">
        <v>16076</v>
      </c>
      <c r="I2555" s="707" t="s">
        <v>16077</v>
      </c>
      <c r="J2555" s="708">
        <v>6320078</v>
      </c>
      <c r="K2555" s="708">
        <v>5517280</v>
      </c>
      <c r="L2555" s="708">
        <v>978336498</v>
      </c>
      <c r="M2555" s="707" t="s">
        <v>16069</v>
      </c>
      <c r="N2555" s="707" t="s">
        <v>16070</v>
      </c>
      <c r="P2555" s="709">
        <f t="shared" si="33"/>
        <v>154.79816831374549</v>
      </c>
    </row>
    <row r="2556" spans="1:16">
      <c r="A2556" s="707">
        <v>2024</v>
      </c>
      <c r="B2556" s="707">
        <v>11</v>
      </c>
      <c r="D2556" s="707" t="s">
        <v>16106</v>
      </c>
      <c r="E2556" s="707" t="s">
        <v>113</v>
      </c>
      <c r="F2556" s="707" t="str">
        <f>VLOOKUP(E2556,'HS Code'!$L$4:$O$65,2,0)</f>
        <v>Petroleum</v>
      </c>
      <c r="G2556" s="707" t="s">
        <v>16081</v>
      </c>
      <c r="H2556" s="707" t="s">
        <v>16076</v>
      </c>
      <c r="I2556" s="707" t="s">
        <v>16077</v>
      </c>
      <c r="J2556" s="708">
        <v>204110</v>
      </c>
      <c r="K2556" s="708">
        <v>204110</v>
      </c>
      <c r="L2556" s="708">
        <v>22720586.699999999</v>
      </c>
      <c r="M2556" s="707" t="s">
        <v>16069</v>
      </c>
      <c r="N2556" s="707" t="s">
        <v>16070</v>
      </c>
      <c r="P2556" s="709">
        <f t="shared" si="33"/>
        <v>111.31540198912352</v>
      </c>
    </row>
    <row r="2557" spans="1:16">
      <c r="A2557" s="707">
        <v>2024</v>
      </c>
      <c r="B2557" s="707">
        <v>11</v>
      </c>
      <c r="D2557" s="707" t="s">
        <v>16108</v>
      </c>
      <c r="E2557" s="707" t="s">
        <v>48</v>
      </c>
      <c r="F2557" s="707" t="str">
        <f>VLOOKUP(E2557,'HS Code'!$L$4:$O$65,2,0)</f>
        <v>Oils</v>
      </c>
      <c r="G2557" s="707" t="s">
        <v>16089</v>
      </c>
      <c r="H2557" s="707" t="s">
        <v>16073</v>
      </c>
      <c r="I2557" s="707" t="s">
        <v>10899</v>
      </c>
      <c r="J2557" s="708">
        <v>48600</v>
      </c>
      <c r="K2557" s="708">
        <v>48600</v>
      </c>
      <c r="L2557" s="708">
        <v>7568332.6399999997</v>
      </c>
      <c r="M2557" s="707" t="s">
        <v>16069</v>
      </c>
      <c r="N2557" s="707" t="s">
        <v>16070</v>
      </c>
      <c r="P2557" s="709">
        <f t="shared" si="33"/>
        <v>155.72700905349794</v>
      </c>
    </row>
    <row r="2558" spans="1:16">
      <c r="A2558" s="707">
        <v>2024</v>
      </c>
      <c r="B2558" s="707">
        <v>11</v>
      </c>
      <c r="D2558" s="707" t="s">
        <v>16108</v>
      </c>
      <c r="E2558" s="707" t="s">
        <v>113</v>
      </c>
      <c r="F2558" s="707" t="str">
        <f>VLOOKUP(E2558,'HS Code'!$L$4:$O$65,2,0)</f>
        <v>Petroleum</v>
      </c>
      <c r="G2558" s="707" t="s">
        <v>16081</v>
      </c>
      <c r="H2558" s="707" t="s">
        <v>16076</v>
      </c>
      <c r="I2558" s="707" t="s">
        <v>16077</v>
      </c>
      <c r="J2558" s="708">
        <v>95194.95</v>
      </c>
      <c r="K2558" s="708">
        <v>79960</v>
      </c>
      <c r="L2558" s="708">
        <v>15447572.76</v>
      </c>
      <c r="M2558" s="707" t="s">
        <v>16069</v>
      </c>
      <c r="N2558" s="707" t="s">
        <v>16070</v>
      </c>
      <c r="P2558" s="709">
        <f t="shared" si="33"/>
        <v>162.27302771838211</v>
      </c>
    </row>
    <row r="2559" spans="1:16">
      <c r="A2559" s="707">
        <v>2024</v>
      </c>
      <c r="B2559" s="707">
        <v>11</v>
      </c>
      <c r="D2559" s="707" t="s">
        <v>16112</v>
      </c>
      <c r="E2559" s="707" t="s">
        <v>113</v>
      </c>
      <c r="F2559" s="707" t="str">
        <f>VLOOKUP(E2559,'HS Code'!$L$4:$O$65,2,0)</f>
        <v>Petroleum</v>
      </c>
      <c r="G2559" s="707" t="s">
        <v>16081</v>
      </c>
      <c r="H2559" s="707" t="s">
        <v>16076</v>
      </c>
      <c r="I2559" s="707" t="s">
        <v>16077</v>
      </c>
      <c r="J2559" s="708">
        <v>669207</v>
      </c>
      <c r="K2559" s="708">
        <v>599111</v>
      </c>
      <c r="L2559" s="708">
        <v>127773090</v>
      </c>
      <c r="M2559" s="707" t="s">
        <v>16069</v>
      </c>
      <c r="N2559" s="707" t="s">
        <v>16070</v>
      </c>
      <c r="P2559" s="709">
        <f t="shared" si="33"/>
        <v>190.93208827761813</v>
      </c>
    </row>
    <row r="2560" spans="1:16">
      <c r="A2560" s="707">
        <v>2024</v>
      </c>
      <c r="B2560" s="707">
        <v>11</v>
      </c>
      <c r="D2560" s="707" t="s">
        <v>16074</v>
      </c>
      <c r="E2560" s="707" t="s">
        <v>99</v>
      </c>
      <c r="F2560" s="707" t="str">
        <f>VLOOKUP(E2560,'HS Code'!$L$4:$O$65,2,0)</f>
        <v>Petroleum</v>
      </c>
      <c r="G2560" s="707" t="s">
        <v>16075</v>
      </c>
      <c r="H2560" s="707" t="s">
        <v>16076</v>
      </c>
      <c r="I2560" s="707" t="s">
        <v>16077</v>
      </c>
      <c r="J2560" s="708">
        <v>36</v>
      </c>
      <c r="K2560" s="708">
        <v>32</v>
      </c>
      <c r="L2560" s="708">
        <v>2761.99</v>
      </c>
      <c r="M2560" s="707" t="s">
        <v>16069</v>
      </c>
      <c r="N2560" s="707" t="s">
        <v>16070</v>
      </c>
      <c r="P2560" s="709">
        <f t="shared" si="33"/>
        <v>76.721944444444432</v>
      </c>
    </row>
    <row r="2561" spans="1:16">
      <c r="A2561" s="707">
        <v>2024</v>
      </c>
      <c r="B2561" s="707">
        <v>11</v>
      </c>
      <c r="D2561" s="707" t="s">
        <v>16112</v>
      </c>
      <c r="E2561" s="707" t="s">
        <v>127</v>
      </c>
      <c r="F2561" s="707">
        <f>VLOOKUP(E2561,'HS Code'!$L$4:$O$65,2,0)</f>
        <v>0</v>
      </c>
      <c r="G2561" s="707" t="s">
        <v>16175</v>
      </c>
      <c r="H2561" s="707" t="s">
        <v>16076</v>
      </c>
      <c r="I2561" s="707" t="s">
        <v>10899</v>
      </c>
      <c r="J2561" s="708">
        <v>16</v>
      </c>
      <c r="K2561" s="708">
        <v>16</v>
      </c>
      <c r="L2561" s="708">
        <v>787.77</v>
      </c>
      <c r="M2561" s="707" t="s">
        <v>16069</v>
      </c>
      <c r="N2561" s="707" t="s">
        <v>16070</v>
      </c>
      <c r="P2561" s="709">
        <f t="shared" si="33"/>
        <v>49.235624999999999</v>
      </c>
    </row>
    <row r="2562" spans="1:16">
      <c r="A2562" s="707">
        <v>2024</v>
      </c>
      <c r="B2562" s="707">
        <v>11</v>
      </c>
      <c r="D2562" s="707" t="s">
        <v>16177</v>
      </c>
      <c r="E2562" s="707" t="s">
        <v>83</v>
      </c>
      <c r="F2562" s="707" t="str">
        <f>VLOOKUP(E2562,'HS Code'!$L$4:$O$65,2,0)</f>
        <v>Petroleum</v>
      </c>
      <c r="G2562" s="707" t="s">
        <v>16131</v>
      </c>
      <c r="H2562" s="707" t="s">
        <v>16076</v>
      </c>
      <c r="I2562" s="707" t="s">
        <v>16077</v>
      </c>
      <c r="J2562" s="708">
        <v>7</v>
      </c>
      <c r="K2562" s="708">
        <v>7</v>
      </c>
      <c r="L2562" s="708">
        <v>58460.35</v>
      </c>
      <c r="M2562" s="707" t="s">
        <v>16069</v>
      </c>
      <c r="N2562" s="707" t="s">
        <v>16070</v>
      </c>
      <c r="P2562" s="709">
        <f t="shared" si="33"/>
        <v>8351.4785714285717</v>
      </c>
    </row>
    <row r="2563" spans="1:16">
      <c r="A2563" s="707">
        <v>2024</v>
      </c>
      <c r="B2563" s="707">
        <v>11</v>
      </c>
      <c r="D2563" s="707" t="s">
        <v>16096</v>
      </c>
      <c r="E2563" s="707" t="s">
        <v>99</v>
      </c>
      <c r="F2563" s="707" t="str">
        <f>VLOOKUP(E2563,'HS Code'!$L$4:$O$65,2,0)</f>
        <v>Petroleum</v>
      </c>
      <c r="G2563" s="707" t="s">
        <v>16075</v>
      </c>
      <c r="H2563" s="707" t="s">
        <v>16076</v>
      </c>
      <c r="I2563" s="707" t="s">
        <v>16077</v>
      </c>
      <c r="J2563" s="708">
        <v>39</v>
      </c>
      <c r="K2563" s="708">
        <v>39</v>
      </c>
      <c r="L2563" s="708">
        <v>27824.07</v>
      </c>
      <c r="M2563" s="707" t="s">
        <v>16069</v>
      </c>
      <c r="N2563" s="707" t="s">
        <v>16070</v>
      </c>
      <c r="P2563" s="709">
        <f t="shared" si="33"/>
        <v>713.43769230769226</v>
      </c>
    </row>
    <row r="2564" spans="1:16">
      <c r="A2564" s="707">
        <v>2024</v>
      </c>
      <c r="B2564" s="707">
        <v>11</v>
      </c>
      <c r="D2564" s="707" t="s">
        <v>16096</v>
      </c>
      <c r="E2564" s="707" t="s">
        <v>101</v>
      </c>
      <c r="F2564" s="707" t="str">
        <f>VLOOKUP(E2564,'HS Code'!$L$4:$O$65,2,0)</f>
        <v>Petroleum</v>
      </c>
      <c r="G2564" s="707" t="s">
        <v>16078</v>
      </c>
      <c r="H2564" s="707" t="s">
        <v>16076</v>
      </c>
      <c r="I2564" s="707" t="s">
        <v>10899</v>
      </c>
      <c r="J2564" s="708">
        <v>12.5</v>
      </c>
      <c r="K2564" s="708">
        <v>12.5</v>
      </c>
      <c r="L2564" s="708">
        <v>57214.79</v>
      </c>
      <c r="M2564" s="707" t="s">
        <v>16069</v>
      </c>
      <c r="N2564" s="707" t="s">
        <v>16070</v>
      </c>
      <c r="P2564" s="709">
        <f t="shared" si="33"/>
        <v>4577.1832000000004</v>
      </c>
    </row>
    <row r="2565" spans="1:16">
      <c r="A2565" s="707">
        <v>2024</v>
      </c>
      <c r="B2565" s="707">
        <v>11</v>
      </c>
      <c r="D2565" s="707" t="s">
        <v>16102</v>
      </c>
      <c r="E2565" s="707" t="s">
        <v>89</v>
      </c>
      <c r="F2565" s="707" t="str">
        <f>VLOOKUP(E2565,'HS Code'!$L$4:$O$65,2,0)</f>
        <v>Petroleum</v>
      </c>
      <c r="G2565" s="707" t="s">
        <v>16154</v>
      </c>
      <c r="H2565" s="707" t="s">
        <v>16076</v>
      </c>
      <c r="I2565" s="707" t="s">
        <v>16077</v>
      </c>
      <c r="J2565" s="708">
        <v>1.5</v>
      </c>
      <c r="K2565" s="708">
        <v>1.5</v>
      </c>
      <c r="L2565" s="708">
        <v>15033.09</v>
      </c>
      <c r="M2565" s="707" t="s">
        <v>16069</v>
      </c>
      <c r="N2565" s="707" t="s">
        <v>16070</v>
      </c>
      <c r="P2565" s="709">
        <f t="shared" si="33"/>
        <v>10022.06</v>
      </c>
    </row>
    <row r="2566" spans="1:16">
      <c r="A2566" s="707">
        <v>2024</v>
      </c>
      <c r="B2566" s="707">
        <v>11</v>
      </c>
      <c r="D2566" s="707" t="s">
        <v>16103</v>
      </c>
      <c r="E2566" s="707" t="s">
        <v>101</v>
      </c>
      <c r="F2566" s="707" t="str">
        <f>VLOOKUP(E2566,'HS Code'!$L$4:$O$65,2,0)</f>
        <v>Petroleum</v>
      </c>
      <c r="G2566" s="707" t="s">
        <v>16078</v>
      </c>
      <c r="H2566" s="707" t="s">
        <v>16076</v>
      </c>
      <c r="I2566" s="707" t="s">
        <v>10899</v>
      </c>
      <c r="J2566" s="708">
        <v>10.220000000000001</v>
      </c>
      <c r="K2566" s="708">
        <v>10.220000000000001</v>
      </c>
      <c r="L2566" s="708">
        <v>25452.55</v>
      </c>
      <c r="M2566" s="707" t="s">
        <v>16069</v>
      </c>
      <c r="N2566" s="707" t="s">
        <v>16070</v>
      </c>
      <c r="P2566" s="709">
        <f t="shared" si="33"/>
        <v>2490.4647749510759</v>
      </c>
    </row>
    <row r="2567" spans="1:16">
      <c r="A2567" s="707">
        <v>2024</v>
      </c>
      <c r="B2567" s="707">
        <v>11</v>
      </c>
      <c r="D2567" s="707" t="s">
        <v>16104</v>
      </c>
      <c r="E2567" s="707" t="s">
        <v>99</v>
      </c>
      <c r="F2567" s="707" t="str">
        <f>VLOOKUP(E2567,'HS Code'!$L$4:$O$65,2,0)</f>
        <v>Petroleum</v>
      </c>
      <c r="G2567" s="707" t="s">
        <v>16075</v>
      </c>
      <c r="H2567" s="707" t="s">
        <v>16076</v>
      </c>
      <c r="I2567" s="707" t="s">
        <v>16077</v>
      </c>
      <c r="J2567" s="708">
        <v>5</v>
      </c>
      <c r="K2567" s="708">
        <v>5</v>
      </c>
      <c r="L2567" s="708">
        <v>40162.89</v>
      </c>
      <c r="M2567" s="707" t="s">
        <v>16069</v>
      </c>
      <c r="N2567" s="707" t="s">
        <v>16070</v>
      </c>
      <c r="P2567" s="709">
        <f t="shared" si="33"/>
        <v>8032.5779999999995</v>
      </c>
    </row>
    <row r="2568" spans="1:16">
      <c r="A2568" s="707">
        <v>2024</v>
      </c>
      <c r="B2568" s="707">
        <v>11</v>
      </c>
      <c r="D2568" s="707" t="s">
        <v>16107</v>
      </c>
      <c r="E2568" s="707" t="s">
        <v>101</v>
      </c>
      <c r="F2568" s="707" t="str">
        <f>VLOOKUP(E2568,'HS Code'!$L$4:$O$65,2,0)</f>
        <v>Petroleum</v>
      </c>
      <c r="G2568" s="707" t="s">
        <v>16078</v>
      </c>
      <c r="H2568" s="707" t="s">
        <v>16076</v>
      </c>
      <c r="I2568" s="707" t="s">
        <v>10899</v>
      </c>
      <c r="J2568" s="708">
        <v>1</v>
      </c>
      <c r="K2568" s="708">
        <v>1</v>
      </c>
      <c r="L2568" s="708">
        <v>65691.59</v>
      </c>
      <c r="M2568" s="707" t="s">
        <v>16069</v>
      </c>
      <c r="N2568" s="707" t="s">
        <v>16070</v>
      </c>
      <c r="P2568" s="709">
        <f t="shared" si="33"/>
        <v>65691.59</v>
      </c>
    </row>
    <row r="2569" spans="1:16">
      <c r="A2569" s="707">
        <v>2024</v>
      </c>
      <c r="B2569" s="707">
        <v>11</v>
      </c>
      <c r="D2569" s="707" t="s">
        <v>16139</v>
      </c>
      <c r="E2569" s="707" t="s">
        <v>68</v>
      </c>
      <c r="F2569" s="707" t="str">
        <f>VLOOKUP(E2569,'HS Code'!$L$4:$O$65,2,0)</f>
        <v>Petroleum</v>
      </c>
      <c r="G2569" s="707" t="s">
        <v>16130</v>
      </c>
      <c r="H2569" s="707" t="s">
        <v>16116</v>
      </c>
      <c r="I2569" s="707" t="s">
        <v>16077</v>
      </c>
      <c r="J2569" s="708">
        <v>8</v>
      </c>
      <c r="K2569" s="708">
        <v>8</v>
      </c>
      <c r="L2569" s="708">
        <v>2786</v>
      </c>
      <c r="M2569" s="707" t="s">
        <v>16069</v>
      </c>
      <c r="N2569" s="707" t="s">
        <v>16070</v>
      </c>
      <c r="P2569" s="709">
        <f t="shared" si="33"/>
        <v>348.25</v>
      </c>
    </row>
    <row r="2570" spans="1:16">
      <c r="A2570" s="707">
        <v>2024</v>
      </c>
      <c r="B2570" s="707">
        <v>11</v>
      </c>
      <c r="D2570" s="707" t="s">
        <v>16139</v>
      </c>
      <c r="E2570" s="707" t="s">
        <v>70</v>
      </c>
      <c r="F2570" s="707" t="str">
        <f>VLOOKUP(E2570,'HS Code'!$L$4:$O$65,2,0)</f>
        <v>Petroleum</v>
      </c>
      <c r="G2570" s="707" t="s">
        <v>16115</v>
      </c>
      <c r="H2570" s="707" t="s">
        <v>16116</v>
      </c>
      <c r="I2570" s="707" t="s">
        <v>16077</v>
      </c>
      <c r="J2570" s="708">
        <v>4</v>
      </c>
      <c r="K2570" s="708">
        <v>4</v>
      </c>
      <c r="L2570" s="708">
        <v>1393</v>
      </c>
      <c r="M2570" s="707" t="s">
        <v>16069</v>
      </c>
      <c r="N2570" s="707" t="s">
        <v>16070</v>
      </c>
      <c r="P2570" s="709">
        <f t="shared" si="33"/>
        <v>348.25</v>
      </c>
    </row>
    <row r="2571" spans="1:16">
      <c r="A2571" s="707">
        <v>2024</v>
      </c>
      <c r="B2571" s="707">
        <v>11</v>
      </c>
      <c r="D2571" s="707" t="s">
        <v>16139</v>
      </c>
      <c r="E2571" s="707" t="s">
        <v>89</v>
      </c>
      <c r="F2571" s="707" t="str">
        <f>VLOOKUP(E2571,'HS Code'!$L$4:$O$65,2,0)</f>
        <v>Petroleum</v>
      </c>
      <c r="G2571" s="707" t="s">
        <v>16154</v>
      </c>
      <c r="H2571" s="707" t="s">
        <v>16076</v>
      </c>
      <c r="I2571" s="707" t="s">
        <v>16077</v>
      </c>
      <c r="J2571" s="708">
        <v>4</v>
      </c>
      <c r="K2571" s="708">
        <v>4</v>
      </c>
      <c r="L2571" s="708">
        <v>1393</v>
      </c>
      <c r="M2571" s="707" t="s">
        <v>16069</v>
      </c>
      <c r="N2571" s="707" t="s">
        <v>16070</v>
      </c>
      <c r="P2571" s="709">
        <f t="shared" si="33"/>
        <v>348.25</v>
      </c>
    </row>
    <row r="2572" spans="1:16">
      <c r="A2572" s="707">
        <v>2024</v>
      </c>
      <c r="B2572" s="707">
        <v>11</v>
      </c>
      <c r="D2572" s="707" t="s">
        <v>16139</v>
      </c>
      <c r="E2572" s="707" t="s">
        <v>99</v>
      </c>
      <c r="F2572" s="707" t="str">
        <f>VLOOKUP(E2572,'HS Code'!$L$4:$O$65,2,0)</f>
        <v>Petroleum</v>
      </c>
      <c r="G2572" s="707" t="s">
        <v>16075</v>
      </c>
      <c r="H2572" s="707" t="s">
        <v>16076</v>
      </c>
      <c r="I2572" s="707" t="s">
        <v>16077</v>
      </c>
      <c r="J2572" s="708">
        <v>12</v>
      </c>
      <c r="K2572" s="708">
        <v>12</v>
      </c>
      <c r="L2572" s="708">
        <v>4178.99</v>
      </c>
      <c r="M2572" s="707" t="s">
        <v>16069</v>
      </c>
      <c r="N2572" s="707" t="s">
        <v>16070</v>
      </c>
      <c r="P2572" s="709">
        <f t="shared" si="33"/>
        <v>348.24916666666667</v>
      </c>
    </row>
    <row r="2573" spans="1:16">
      <c r="A2573" s="707">
        <v>2024</v>
      </c>
      <c r="B2573" s="707">
        <v>11</v>
      </c>
      <c r="D2573" s="707" t="s">
        <v>16120</v>
      </c>
      <c r="E2573" s="707" t="s">
        <v>80</v>
      </c>
      <c r="F2573" s="707" t="str">
        <f>VLOOKUP(E2573,'HS Code'!$L$4:$O$65,2,0)</f>
        <v>Petroleum</v>
      </c>
      <c r="G2573" s="707" t="s">
        <v>16090</v>
      </c>
      <c r="H2573" s="707" t="s">
        <v>16076</v>
      </c>
      <c r="I2573" s="707" t="s">
        <v>16077</v>
      </c>
      <c r="J2573" s="708">
        <v>2</v>
      </c>
      <c r="K2573" s="708">
        <v>2</v>
      </c>
      <c r="L2573" s="708">
        <v>9320.4699999999993</v>
      </c>
      <c r="M2573" s="707" t="s">
        <v>16069</v>
      </c>
      <c r="N2573" s="707" t="s">
        <v>16070</v>
      </c>
      <c r="P2573" s="709">
        <f t="shared" si="33"/>
        <v>4660.2349999999997</v>
      </c>
    </row>
    <row r="2574" spans="1:16">
      <c r="A2574" s="707">
        <v>2024</v>
      </c>
      <c r="B2574" s="707">
        <v>11</v>
      </c>
      <c r="D2574" s="707" t="s">
        <v>16120</v>
      </c>
      <c r="E2574" s="707" t="s">
        <v>109</v>
      </c>
      <c r="F2574" s="707" t="str">
        <f>VLOOKUP(E2574,'HS Code'!$L$4:$O$65,2,0)</f>
        <v>Petroleum</v>
      </c>
      <c r="G2574" s="707" t="s">
        <v>16079</v>
      </c>
      <c r="H2574" s="707" t="s">
        <v>16076</v>
      </c>
      <c r="I2574" s="707" t="s">
        <v>16077</v>
      </c>
      <c r="J2574" s="708">
        <v>3</v>
      </c>
      <c r="K2574" s="708">
        <v>1</v>
      </c>
      <c r="L2574" s="708">
        <v>11197.05</v>
      </c>
      <c r="M2574" s="707" t="s">
        <v>16069</v>
      </c>
      <c r="N2574" s="707" t="s">
        <v>16070</v>
      </c>
      <c r="P2574" s="709">
        <f t="shared" si="33"/>
        <v>3732.35</v>
      </c>
    </row>
    <row r="2575" spans="1:16">
      <c r="A2575" s="707">
        <v>2024</v>
      </c>
      <c r="B2575" s="707">
        <v>11</v>
      </c>
      <c r="D2575" s="707" t="s">
        <v>16121</v>
      </c>
      <c r="E2575" s="707" t="s">
        <v>22</v>
      </c>
      <c r="F2575" s="707" t="str">
        <f>VLOOKUP(E2575,'HS Code'!$L$4:$O$65,2,0)</f>
        <v>Coal and Coke</v>
      </c>
      <c r="G2575" s="707" t="s">
        <v>16125</v>
      </c>
      <c r="H2575" s="707" t="s">
        <v>16126</v>
      </c>
      <c r="I2575" s="707" t="s">
        <v>10899</v>
      </c>
      <c r="J2575" s="708">
        <v>58000</v>
      </c>
      <c r="K2575" s="708">
        <v>58000</v>
      </c>
      <c r="L2575" s="708">
        <v>2565</v>
      </c>
      <c r="M2575" s="707" t="s">
        <v>16069</v>
      </c>
      <c r="N2575" s="707" t="s">
        <v>16070</v>
      </c>
      <c r="P2575" s="709">
        <f t="shared" si="33"/>
        <v>4.4224137931034482E-2</v>
      </c>
    </row>
    <row r="2576" spans="1:16">
      <c r="A2576" s="707">
        <v>2024</v>
      </c>
      <c r="B2576" s="707">
        <v>11</v>
      </c>
      <c r="D2576" s="707" t="s">
        <v>16121</v>
      </c>
      <c r="E2576" s="707" t="s">
        <v>130</v>
      </c>
      <c r="F2576" s="707">
        <f>VLOOKUP(E2576,'HS Code'!$L$4:$O$65,2,0)</f>
        <v>0</v>
      </c>
      <c r="G2576" s="707" t="s">
        <v>16093</v>
      </c>
      <c r="H2576" s="707" t="s">
        <v>16076</v>
      </c>
      <c r="I2576" s="707" t="s">
        <v>10899</v>
      </c>
      <c r="J2576" s="708">
        <v>114000</v>
      </c>
      <c r="K2576" s="708">
        <v>114000</v>
      </c>
      <c r="L2576" s="708">
        <v>1151189.3400000001</v>
      </c>
      <c r="M2576" s="707" t="s">
        <v>16069</v>
      </c>
      <c r="N2576" s="707" t="s">
        <v>16070</v>
      </c>
      <c r="P2576" s="709">
        <f t="shared" si="33"/>
        <v>10.098152105263159</v>
      </c>
    </row>
    <row r="2577" spans="1:16">
      <c r="A2577" s="707">
        <v>2024</v>
      </c>
      <c r="B2577" s="707">
        <v>11</v>
      </c>
      <c r="D2577" s="707" t="s">
        <v>16122</v>
      </c>
      <c r="E2577" s="707" t="s">
        <v>80</v>
      </c>
      <c r="F2577" s="707" t="str">
        <f>VLOOKUP(E2577,'HS Code'!$L$4:$O$65,2,0)</f>
        <v>Petroleum</v>
      </c>
      <c r="G2577" s="707" t="s">
        <v>16090</v>
      </c>
      <c r="H2577" s="707" t="s">
        <v>16076</v>
      </c>
      <c r="I2577" s="707" t="s">
        <v>16077</v>
      </c>
      <c r="J2577" s="708">
        <v>29.344000000000001</v>
      </c>
      <c r="K2577" s="708">
        <v>29.344000000000001</v>
      </c>
      <c r="L2577" s="708">
        <v>1470398.59</v>
      </c>
      <c r="M2577" s="707" t="s">
        <v>16069</v>
      </c>
      <c r="N2577" s="707" t="s">
        <v>16070</v>
      </c>
      <c r="P2577" s="709">
        <f t="shared" si="33"/>
        <v>50109.003203380591</v>
      </c>
    </row>
    <row r="2578" spans="1:16">
      <c r="A2578" s="707">
        <v>2024</v>
      </c>
      <c r="B2578" s="707">
        <v>11</v>
      </c>
      <c r="D2578" s="707" t="s">
        <v>16066</v>
      </c>
      <c r="E2578" s="707" t="s">
        <v>148</v>
      </c>
      <c r="F2578" s="707">
        <f>VLOOKUP(E2578,'HS Code'!$L$4:$O$65,2,0)</f>
        <v>0</v>
      </c>
      <c r="G2578" s="707" t="s">
        <v>16082</v>
      </c>
      <c r="H2578" s="707" t="s">
        <v>16073</v>
      </c>
      <c r="I2578" s="707" t="s">
        <v>10899</v>
      </c>
      <c r="J2578" s="708">
        <v>187</v>
      </c>
      <c r="K2578" s="708">
        <v>187</v>
      </c>
      <c r="L2578" s="708">
        <v>62010.82</v>
      </c>
      <c r="M2578" s="707" t="s">
        <v>16069</v>
      </c>
      <c r="N2578" s="707" t="s">
        <v>16070</v>
      </c>
      <c r="P2578" s="709">
        <f t="shared" si="33"/>
        <v>331.60866310160429</v>
      </c>
    </row>
    <row r="2579" spans="1:16">
      <c r="A2579" s="707">
        <v>2024</v>
      </c>
      <c r="B2579" s="707">
        <v>11</v>
      </c>
      <c r="D2579" s="707" t="s">
        <v>16104</v>
      </c>
      <c r="E2579" s="707" t="s">
        <v>142</v>
      </c>
      <c r="F2579" s="707">
        <f>VLOOKUP(E2579,'HS Code'!$L$4:$O$65,2,0)</f>
        <v>0</v>
      </c>
      <c r="G2579" s="707" t="s">
        <v>16141</v>
      </c>
      <c r="H2579" s="707" t="s">
        <v>16073</v>
      </c>
      <c r="I2579" s="707" t="s">
        <v>10899</v>
      </c>
      <c r="J2579" s="708">
        <v>4626</v>
      </c>
      <c r="K2579" s="708">
        <v>4626</v>
      </c>
      <c r="L2579" s="708">
        <v>1244273.19</v>
      </c>
      <c r="M2579" s="707" t="s">
        <v>16069</v>
      </c>
      <c r="N2579" s="707" t="s">
        <v>16070</v>
      </c>
      <c r="P2579" s="709">
        <f t="shared" si="33"/>
        <v>268.97388456549936</v>
      </c>
    </row>
    <row r="2580" spans="1:16">
      <c r="A2580" s="707">
        <v>2024</v>
      </c>
      <c r="B2580" s="707">
        <v>11</v>
      </c>
      <c r="D2580" s="707" t="s">
        <v>16104</v>
      </c>
      <c r="E2580" s="707" t="s">
        <v>148</v>
      </c>
      <c r="F2580" s="707">
        <f>VLOOKUP(E2580,'HS Code'!$L$4:$O$65,2,0)</f>
        <v>0</v>
      </c>
      <c r="G2580" s="707" t="s">
        <v>16082</v>
      </c>
      <c r="H2580" s="707" t="s">
        <v>16073</v>
      </c>
      <c r="I2580" s="707" t="s">
        <v>10899</v>
      </c>
      <c r="J2580" s="708">
        <v>7196.2</v>
      </c>
      <c r="K2580" s="708">
        <v>7196.2</v>
      </c>
      <c r="L2580" s="708">
        <v>1360930.75</v>
      </c>
      <c r="M2580" s="707" t="s">
        <v>16069</v>
      </c>
      <c r="N2580" s="707" t="s">
        <v>16070</v>
      </c>
      <c r="P2580" s="709">
        <f t="shared" si="33"/>
        <v>189.11797198521441</v>
      </c>
    </row>
    <row r="2581" spans="1:16">
      <c r="A2581" s="707">
        <v>2024</v>
      </c>
      <c r="B2581" s="707">
        <v>11</v>
      </c>
      <c r="D2581" s="707" t="s">
        <v>16108</v>
      </c>
      <c r="E2581" s="707" t="s">
        <v>148</v>
      </c>
      <c r="F2581" s="707">
        <f>VLOOKUP(E2581,'HS Code'!$L$4:$O$65,2,0)</f>
        <v>0</v>
      </c>
      <c r="G2581" s="707" t="s">
        <v>16082</v>
      </c>
      <c r="H2581" s="707" t="s">
        <v>16073</v>
      </c>
      <c r="I2581" s="707" t="s">
        <v>10899</v>
      </c>
      <c r="J2581" s="708">
        <v>19152</v>
      </c>
      <c r="K2581" s="708">
        <v>19152</v>
      </c>
      <c r="L2581" s="708">
        <v>5581711.3200000003</v>
      </c>
      <c r="M2581" s="707" t="s">
        <v>16069</v>
      </c>
      <c r="N2581" s="707" t="s">
        <v>16070</v>
      </c>
      <c r="P2581" s="709">
        <f t="shared" si="33"/>
        <v>291.4427380952381</v>
      </c>
    </row>
    <row r="2582" spans="1:16">
      <c r="A2582" s="707">
        <v>2024</v>
      </c>
      <c r="B2582" s="707">
        <v>11</v>
      </c>
      <c r="D2582" s="707" t="s">
        <v>16066</v>
      </c>
      <c r="E2582" s="707" t="s">
        <v>101</v>
      </c>
      <c r="F2582" s="707" t="str">
        <f>VLOOKUP(E2582,'HS Code'!$L$4:$O$65,2,0)</f>
        <v>Petroleum</v>
      </c>
      <c r="G2582" s="707" t="s">
        <v>16078</v>
      </c>
      <c r="H2582" s="707" t="s">
        <v>16076</v>
      </c>
      <c r="I2582" s="707" t="s">
        <v>10899</v>
      </c>
      <c r="J2582" s="708">
        <v>1.1200000000000001</v>
      </c>
      <c r="K2582" s="708">
        <v>1.1200000000000001</v>
      </c>
      <c r="L2582" s="708">
        <v>77994.259999999995</v>
      </c>
      <c r="M2582" s="707" t="s">
        <v>16069</v>
      </c>
      <c r="N2582" s="707" t="s">
        <v>16070</v>
      </c>
      <c r="P2582" s="709">
        <f t="shared" si="33"/>
        <v>69637.73214285713</v>
      </c>
    </row>
    <row r="2583" spans="1:16">
      <c r="A2583" s="707">
        <v>2024</v>
      </c>
      <c r="B2583" s="707">
        <v>11</v>
      </c>
      <c r="D2583" s="707" t="s">
        <v>16096</v>
      </c>
      <c r="E2583" s="707" t="s">
        <v>101</v>
      </c>
      <c r="F2583" s="707" t="str">
        <f>VLOOKUP(E2583,'HS Code'!$L$4:$O$65,2,0)</f>
        <v>Petroleum</v>
      </c>
      <c r="G2583" s="707" t="s">
        <v>16078</v>
      </c>
      <c r="H2583" s="707" t="s">
        <v>16076</v>
      </c>
      <c r="I2583" s="707" t="s">
        <v>10899</v>
      </c>
      <c r="J2583" s="708">
        <v>3</v>
      </c>
      <c r="K2583" s="708">
        <v>3</v>
      </c>
      <c r="L2583" s="708">
        <v>9966.89</v>
      </c>
      <c r="M2583" s="707" t="s">
        <v>16069</v>
      </c>
      <c r="N2583" s="707" t="s">
        <v>16070</v>
      </c>
      <c r="P2583" s="709">
        <f t="shared" si="33"/>
        <v>3322.2966666666666</v>
      </c>
    </row>
    <row r="2584" spans="1:16">
      <c r="A2584" s="707">
        <v>2024</v>
      </c>
      <c r="B2584" s="707">
        <v>11</v>
      </c>
      <c r="D2584" s="707" t="s">
        <v>16170</v>
      </c>
      <c r="E2584" s="707" t="s">
        <v>28</v>
      </c>
      <c r="F2584" s="707" t="str">
        <f>VLOOKUP(E2584,'HS Code'!$L$4:$O$65,2,0)</f>
        <v>Coal and Coke</v>
      </c>
      <c r="G2584" s="707" t="s">
        <v>16143</v>
      </c>
      <c r="H2584" s="707" t="s">
        <v>16126</v>
      </c>
      <c r="I2584" s="707" t="s">
        <v>10899</v>
      </c>
      <c r="J2584" s="708">
        <v>24000</v>
      </c>
      <c r="K2584" s="708">
        <v>24000</v>
      </c>
      <c r="L2584" s="708">
        <v>1258391.43</v>
      </c>
      <c r="M2584" s="707" t="s">
        <v>16069</v>
      </c>
      <c r="N2584" s="707" t="s">
        <v>16070</v>
      </c>
      <c r="P2584" s="709">
        <f t="shared" si="33"/>
        <v>52.432976249999996</v>
      </c>
    </row>
    <row r="2585" spans="1:16">
      <c r="A2585" s="707">
        <v>2024</v>
      </c>
      <c r="B2585" s="707">
        <v>11</v>
      </c>
      <c r="D2585" s="707" t="s">
        <v>16156</v>
      </c>
      <c r="E2585" s="707" t="s">
        <v>28</v>
      </c>
      <c r="F2585" s="707" t="str">
        <f>VLOOKUP(E2585,'HS Code'!$L$4:$O$65,2,0)</f>
        <v>Coal and Coke</v>
      </c>
      <c r="G2585" s="707" t="s">
        <v>16143</v>
      </c>
      <c r="H2585" s="707" t="s">
        <v>16126</v>
      </c>
      <c r="I2585" s="707" t="s">
        <v>10899</v>
      </c>
      <c r="J2585" s="708">
        <v>120</v>
      </c>
      <c r="K2585" s="708">
        <v>120</v>
      </c>
      <c r="L2585" s="708">
        <v>1314.8</v>
      </c>
      <c r="M2585" s="707" t="s">
        <v>16069</v>
      </c>
      <c r="N2585" s="707" t="s">
        <v>16070</v>
      </c>
      <c r="P2585" s="709">
        <f t="shared" si="33"/>
        <v>10.956666666666667</v>
      </c>
    </row>
    <row r="2586" spans="1:16">
      <c r="A2586" s="707">
        <v>2024</v>
      </c>
      <c r="B2586" s="707">
        <v>11</v>
      </c>
      <c r="D2586" s="707" t="s">
        <v>16101</v>
      </c>
      <c r="E2586" s="707" t="s">
        <v>28</v>
      </c>
      <c r="F2586" s="707" t="str">
        <f>VLOOKUP(E2586,'HS Code'!$L$4:$O$65,2,0)</f>
        <v>Coal and Coke</v>
      </c>
      <c r="G2586" s="707" t="s">
        <v>16143</v>
      </c>
      <c r="H2586" s="707" t="s">
        <v>16126</v>
      </c>
      <c r="I2586" s="707" t="s">
        <v>10899</v>
      </c>
      <c r="J2586" s="708">
        <v>216199</v>
      </c>
      <c r="K2586" s="708">
        <v>216199</v>
      </c>
      <c r="L2586" s="708">
        <v>12867800.18</v>
      </c>
      <c r="M2586" s="707" t="s">
        <v>16069</v>
      </c>
      <c r="N2586" s="707" t="s">
        <v>16070</v>
      </c>
      <c r="P2586" s="709">
        <f t="shared" si="33"/>
        <v>59.518314978330146</v>
      </c>
    </row>
    <row r="2587" spans="1:16">
      <c r="A2587" s="707">
        <v>2024</v>
      </c>
      <c r="B2587" s="707">
        <v>11</v>
      </c>
      <c r="D2587" s="707" t="s">
        <v>16104</v>
      </c>
      <c r="E2587" s="707" t="s">
        <v>148</v>
      </c>
      <c r="F2587" s="707">
        <f>VLOOKUP(E2587,'HS Code'!$L$4:$O$65,2,0)</f>
        <v>0</v>
      </c>
      <c r="G2587" s="707" t="s">
        <v>16082</v>
      </c>
      <c r="H2587" s="707" t="s">
        <v>16073</v>
      </c>
      <c r="I2587" s="707" t="s">
        <v>10899</v>
      </c>
      <c r="J2587" s="708">
        <v>900</v>
      </c>
      <c r="K2587" s="708">
        <v>900</v>
      </c>
      <c r="L2587" s="708">
        <v>182614.37</v>
      </c>
      <c r="M2587" s="707" t="s">
        <v>16069</v>
      </c>
      <c r="N2587" s="707" t="s">
        <v>16070</v>
      </c>
      <c r="P2587" s="709">
        <f t="shared" si="33"/>
        <v>202.90485555555554</v>
      </c>
    </row>
    <row r="2588" spans="1:16">
      <c r="A2588" s="707">
        <v>2024</v>
      </c>
      <c r="B2588" s="707">
        <v>11</v>
      </c>
      <c r="D2588" s="707" t="s">
        <v>16176</v>
      </c>
      <c r="E2588" s="707" t="s">
        <v>28</v>
      </c>
      <c r="F2588" s="707" t="str">
        <f>VLOOKUP(E2588,'HS Code'!$L$4:$O$65,2,0)</f>
        <v>Coal and Coke</v>
      </c>
      <c r="G2588" s="707" t="s">
        <v>16143</v>
      </c>
      <c r="H2588" s="707" t="s">
        <v>16126</v>
      </c>
      <c r="I2588" s="707" t="s">
        <v>10899</v>
      </c>
      <c r="J2588" s="708">
        <v>27220</v>
      </c>
      <c r="K2588" s="708">
        <v>27220</v>
      </c>
      <c r="L2588" s="708">
        <v>810046.4</v>
      </c>
      <c r="M2588" s="707" t="s">
        <v>16069</v>
      </c>
      <c r="N2588" s="707" t="s">
        <v>16070</v>
      </c>
      <c r="P2588" s="709">
        <f t="shared" si="33"/>
        <v>29.759235855988244</v>
      </c>
    </row>
    <row r="2589" spans="1:16">
      <c r="A2589" s="707">
        <v>2024</v>
      </c>
      <c r="B2589" s="707">
        <v>11</v>
      </c>
      <c r="D2589" s="707" t="s">
        <v>16142</v>
      </c>
      <c r="E2589" s="707" t="s">
        <v>28</v>
      </c>
      <c r="F2589" s="707" t="str">
        <f>VLOOKUP(E2589,'HS Code'!$L$4:$O$65,2,0)</f>
        <v>Coal and Coke</v>
      </c>
      <c r="G2589" s="707" t="s">
        <v>16143</v>
      </c>
      <c r="H2589" s="707" t="s">
        <v>16126</v>
      </c>
      <c r="I2589" s="707" t="s">
        <v>10899</v>
      </c>
      <c r="J2589" s="708">
        <v>160000</v>
      </c>
      <c r="K2589" s="708">
        <v>160000</v>
      </c>
      <c r="L2589" s="708">
        <v>7322707.9000000004</v>
      </c>
      <c r="M2589" s="707" t="s">
        <v>16069</v>
      </c>
      <c r="N2589" s="707" t="s">
        <v>16070</v>
      </c>
      <c r="P2589" s="709">
        <f t="shared" si="33"/>
        <v>45.766924375000002</v>
      </c>
    </row>
    <row r="2590" spans="1:16">
      <c r="A2590" s="707">
        <v>2024</v>
      </c>
      <c r="B2590" s="707">
        <v>11</v>
      </c>
      <c r="D2590" s="707" t="s">
        <v>16112</v>
      </c>
      <c r="E2590" s="707" t="s">
        <v>28</v>
      </c>
      <c r="F2590" s="707" t="str">
        <f>VLOOKUP(E2590,'HS Code'!$L$4:$O$65,2,0)</f>
        <v>Coal and Coke</v>
      </c>
      <c r="G2590" s="707" t="s">
        <v>16143</v>
      </c>
      <c r="H2590" s="707" t="s">
        <v>16126</v>
      </c>
      <c r="I2590" s="707" t="s">
        <v>10899</v>
      </c>
      <c r="J2590" s="708">
        <v>44992</v>
      </c>
      <c r="K2590" s="708">
        <v>44992</v>
      </c>
      <c r="L2590" s="708">
        <v>2299341.48</v>
      </c>
      <c r="M2590" s="707" t="s">
        <v>16069</v>
      </c>
      <c r="N2590" s="707" t="s">
        <v>16070</v>
      </c>
      <c r="P2590" s="709">
        <f t="shared" si="33"/>
        <v>51.10556276671408</v>
      </c>
    </row>
    <row r="2591" spans="1:16">
      <c r="A2591" s="707">
        <v>2024</v>
      </c>
      <c r="B2591" s="707">
        <v>11</v>
      </c>
      <c r="D2591" s="707" t="s">
        <v>16112</v>
      </c>
      <c r="E2591" s="707" t="s">
        <v>28</v>
      </c>
      <c r="F2591" s="707" t="str">
        <f>VLOOKUP(E2591,'HS Code'!$L$4:$O$65,2,0)</f>
        <v>Coal and Coke</v>
      </c>
      <c r="G2591" s="707" t="s">
        <v>16143</v>
      </c>
      <c r="H2591" s="707" t="s">
        <v>16126</v>
      </c>
      <c r="I2591" s="707" t="s">
        <v>10899</v>
      </c>
      <c r="J2591" s="708">
        <v>155520</v>
      </c>
      <c r="K2591" s="708">
        <v>155520</v>
      </c>
      <c r="L2591" s="708">
        <v>7678767.8099999996</v>
      </c>
      <c r="M2591" s="707" t="s">
        <v>16069</v>
      </c>
      <c r="N2591" s="707" t="s">
        <v>16070</v>
      </c>
      <c r="P2591" s="709">
        <f t="shared" si="33"/>
        <v>49.374793016975303</v>
      </c>
    </row>
    <row r="2592" spans="1:16">
      <c r="A2592" s="707">
        <v>2024</v>
      </c>
      <c r="B2592" s="707">
        <v>11</v>
      </c>
      <c r="D2592" s="707" t="s">
        <v>16104</v>
      </c>
      <c r="E2592" s="707" t="s">
        <v>113</v>
      </c>
      <c r="F2592" s="707" t="str">
        <f>VLOOKUP(E2592,'HS Code'!$L$4:$O$65,2,0)</f>
        <v>Petroleum</v>
      </c>
      <c r="G2592" s="707" t="s">
        <v>16081</v>
      </c>
      <c r="H2592" s="707" t="s">
        <v>16076</v>
      </c>
      <c r="I2592" s="707" t="s">
        <v>16077</v>
      </c>
      <c r="J2592" s="708">
        <v>15942</v>
      </c>
      <c r="K2592" s="708">
        <v>13280</v>
      </c>
      <c r="L2592" s="708">
        <v>2340538.35</v>
      </c>
      <c r="M2592" s="707" t="s">
        <v>16069</v>
      </c>
      <c r="N2592" s="707" t="s">
        <v>16070</v>
      </c>
      <c r="P2592" s="709">
        <f t="shared" si="33"/>
        <v>146.8158543470079</v>
      </c>
    </row>
    <row r="2593" spans="1:16">
      <c r="A2593" s="707">
        <v>2024</v>
      </c>
      <c r="B2593" s="707">
        <v>11</v>
      </c>
      <c r="D2593" s="707" t="s">
        <v>16188</v>
      </c>
      <c r="E2593" s="707" t="s">
        <v>171</v>
      </c>
      <c r="F2593" s="707">
        <f>VLOOKUP(E2593,'HS Code'!$L$4:$O$65,2,0)</f>
        <v>0</v>
      </c>
      <c r="G2593" s="707" t="s">
        <v>16095</v>
      </c>
      <c r="H2593" s="707" t="s">
        <v>16073</v>
      </c>
      <c r="I2593" s="707" t="s">
        <v>10899</v>
      </c>
      <c r="J2593" s="708">
        <v>3790854</v>
      </c>
      <c r="K2593" s="708">
        <v>3790854</v>
      </c>
      <c r="L2593" s="708">
        <v>151817098.59999999</v>
      </c>
      <c r="M2593" s="707" t="s">
        <v>16069</v>
      </c>
      <c r="N2593" s="707" t="s">
        <v>16070</v>
      </c>
      <c r="P2593" s="709">
        <f t="shared" si="33"/>
        <v>40.04825788595393</v>
      </c>
    </row>
    <row r="2594" spans="1:16">
      <c r="A2594" s="707">
        <v>2024</v>
      </c>
      <c r="B2594" s="707">
        <v>11</v>
      </c>
      <c r="D2594" s="707" t="s">
        <v>16074</v>
      </c>
      <c r="E2594" s="707" t="s">
        <v>83</v>
      </c>
      <c r="F2594" s="707" t="str">
        <f>VLOOKUP(E2594,'HS Code'!$L$4:$O$65,2,0)</f>
        <v>Petroleum</v>
      </c>
      <c r="G2594" s="707" t="s">
        <v>16131</v>
      </c>
      <c r="H2594" s="707" t="s">
        <v>16076</v>
      </c>
      <c r="I2594" s="707" t="s">
        <v>16077</v>
      </c>
      <c r="J2594" s="708">
        <v>26769</v>
      </c>
      <c r="K2594" s="708">
        <v>21182</v>
      </c>
      <c r="L2594" s="708">
        <v>2202965.44</v>
      </c>
      <c r="M2594" s="707" t="s">
        <v>16069</v>
      </c>
      <c r="N2594" s="707" t="s">
        <v>16070</v>
      </c>
      <c r="P2594" s="709">
        <f t="shared" si="33"/>
        <v>82.295395420075465</v>
      </c>
    </row>
    <row r="2595" spans="1:16">
      <c r="A2595" s="707">
        <v>2024</v>
      </c>
      <c r="B2595" s="707">
        <v>11</v>
      </c>
      <c r="D2595" s="707" t="s">
        <v>16074</v>
      </c>
      <c r="E2595" s="707" t="s">
        <v>87</v>
      </c>
      <c r="F2595" s="707" t="str">
        <f>VLOOKUP(E2595,'HS Code'!$L$4:$O$65,2,0)</f>
        <v>Petroleum</v>
      </c>
      <c r="G2595" s="707" t="s">
        <v>16132</v>
      </c>
      <c r="H2595" s="707" t="s">
        <v>16076</v>
      </c>
      <c r="I2595" s="707" t="s">
        <v>16077</v>
      </c>
      <c r="J2595" s="708">
        <v>232736</v>
      </c>
      <c r="K2595" s="708">
        <v>192000</v>
      </c>
      <c r="L2595" s="708">
        <v>18594238</v>
      </c>
      <c r="M2595" s="707" t="s">
        <v>16069</v>
      </c>
      <c r="N2595" s="707" t="s">
        <v>16070</v>
      </c>
      <c r="P2595" s="709">
        <f t="shared" si="33"/>
        <v>79.89412037673587</v>
      </c>
    </row>
    <row r="2596" spans="1:16">
      <c r="A2596" s="707">
        <v>2024</v>
      </c>
      <c r="B2596" s="707">
        <v>11</v>
      </c>
      <c r="D2596" s="707" t="s">
        <v>16135</v>
      </c>
      <c r="E2596" s="707" t="s">
        <v>87</v>
      </c>
      <c r="F2596" s="707" t="str">
        <f>VLOOKUP(E2596,'HS Code'!$L$4:$O$65,2,0)</f>
        <v>Petroleum</v>
      </c>
      <c r="G2596" s="707" t="s">
        <v>16132</v>
      </c>
      <c r="H2596" s="707" t="s">
        <v>16076</v>
      </c>
      <c r="I2596" s="707" t="s">
        <v>16077</v>
      </c>
      <c r="J2596" s="708">
        <v>865514</v>
      </c>
      <c r="K2596" s="708">
        <v>714000</v>
      </c>
      <c r="L2596" s="708">
        <v>69238273.209999993</v>
      </c>
      <c r="M2596" s="707" t="s">
        <v>16069</v>
      </c>
      <c r="N2596" s="707" t="s">
        <v>16070</v>
      </c>
      <c r="P2596" s="709">
        <f t="shared" si="33"/>
        <v>79.996710867761806</v>
      </c>
    </row>
    <row r="2597" spans="1:16">
      <c r="A2597" s="707">
        <v>2024</v>
      </c>
      <c r="B2597" s="707">
        <v>11</v>
      </c>
      <c r="D2597" s="707" t="s">
        <v>16074</v>
      </c>
      <c r="E2597" s="707" t="s">
        <v>68</v>
      </c>
      <c r="F2597" s="707" t="str">
        <f>VLOOKUP(E2597,'HS Code'!$L$4:$O$65,2,0)</f>
        <v>Petroleum</v>
      </c>
      <c r="G2597" s="707" t="s">
        <v>16130</v>
      </c>
      <c r="H2597" s="707" t="s">
        <v>16116</v>
      </c>
      <c r="I2597" s="707" t="s">
        <v>16077</v>
      </c>
      <c r="J2597" s="708">
        <v>74872605</v>
      </c>
      <c r="K2597" s="708">
        <v>55682756</v>
      </c>
      <c r="L2597" s="708">
        <v>5676690521</v>
      </c>
      <c r="M2597" s="707" t="s">
        <v>16069</v>
      </c>
      <c r="N2597" s="707" t="s">
        <v>16070</v>
      </c>
      <c r="P2597" s="709">
        <f t="shared" si="33"/>
        <v>75.81799138683634</v>
      </c>
    </row>
    <row r="2598" spans="1:16">
      <c r="A2598" s="707">
        <v>2024</v>
      </c>
      <c r="B2598" s="707">
        <v>11</v>
      </c>
      <c r="D2598" s="707" t="s">
        <v>16074</v>
      </c>
      <c r="E2598" s="707" t="s">
        <v>83</v>
      </c>
      <c r="F2598" s="707" t="str">
        <f>VLOOKUP(E2598,'HS Code'!$L$4:$O$65,2,0)</f>
        <v>Petroleum</v>
      </c>
      <c r="G2598" s="707" t="s">
        <v>16131</v>
      </c>
      <c r="H2598" s="707" t="s">
        <v>16076</v>
      </c>
      <c r="I2598" s="707" t="s">
        <v>16077</v>
      </c>
      <c r="J2598" s="708">
        <v>43396785</v>
      </c>
      <c r="K2598" s="708">
        <v>34116557</v>
      </c>
      <c r="L2598" s="708">
        <v>3506437564</v>
      </c>
      <c r="M2598" s="707" t="s">
        <v>16069</v>
      </c>
      <c r="N2598" s="707" t="s">
        <v>16070</v>
      </c>
      <c r="P2598" s="709">
        <f t="shared" si="33"/>
        <v>80.799477749330975</v>
      </c>
    </row>
    <row r="2599" spans="1:16">
      <c r="A2599" s="707">
        <v>2024</v>
      </c>
      <c r="B2599" s="707">
        <v>11</v>
      </c>
      <c r="D2599" s="707" t="s">
        <v>16074</v>
      </c>
      <c r="E2599" s="707" t="s">
        <v>87</v>
      </c>
      <c r="F2599" s="707" t="str">
        <f>VLOOKUP(E2599,'HS Code'!$L$4:$O$65,2,0)</f>
        <v>Petroleum</v>
      </c>
      <c r="G2599" s="707" t="s">
        <v>16132</v>
      </c>
      <c r="H2599" s="707" t="s">
        <v>16076</v>
      </c>
      <c r="I2599" s="707" t="s">
        <v>16077</v>
      </c>
      <c r="J2599" s="708">
        <v>92207033</v>
      </c>
      <c r="K2599" s="708">
        <v>77034907</v>
      </c>
      <c r="L2599" s="708">
        <v>7419053762</v>
      </c>
      <c r="M2599" s="707" t="s">
        <v>16069</v>
      </c>
      <c r="N2599" s="707" t="s">
        <v>16070</v>
      </c>
      <c r="P2599" s="709">
        <f t="shared" si="33"/>
        <v>80.460823004683391</v>
      </c>
    </row>
    <row r="2600" spans="1:16">
      <c r="A2600" s="707">
        <v>2024</v>
      </c>
      <c r="B2600" s="707">
        <v>11</v>
      </c>
      <c r="D2600" s="707" t="s">
        <v>16085</v>
      </c>
      <c r="E2600" s="707" t="s">
        <v>68</v>
      </c>
      <c r="F2600" s="707" t="str">
        <f>VLOOKUP(E2600,'HS Code'!$L$4:$O$65,2,0)</f>
        <v>Petroleum</v>
      </c>
      <c r="G2600" s="707" t="s">
        <v>16130</v>
      </c>
      <c r="H2600" s="707" t="s">
        <v>16116</v>
      </c>
      <c r="I2600" s="707" t="s">
        <v>16077</v>
      </c>
      <c r="J2600" s="708">
        <v>82288495</v>
      </c>
      <c r="K2600" s="708">
        <v>61469512</v>
      </c>
      <c r="L2600" s="708">
        <v>6488496482</v>
      </c>
      <c r="M2600" s="707" t="s">
        <v>16069</v>
      </c>
      <c r="N2600" s="707" t="s">
        <v>16070</v>
      </c>
      <c r="P2600" s="709">
        <f t="shared" si="33"/>
        <v>78.850591227850259</v>
      </c>
    </row>
    <row r="2601" spans="1:16">
      <c r="A2601" s="707">
        <v>2024</v>
      </c>
      <c r="B2601" s="707">
        <v>11</v>
      </c>
      <c r="D2601" s="707" t="s">
        <v>16104</v>
      </c>
      <c r="E2601" s="707" t="s">
        <v>83</v>
      </c>
      <c r="F2601" s="707" t="str">
        <f>VLOOKUP(E2601,'HS Code'!$L$4:$O$65,2,0)</f>
        <v>Petroleum</v>
      </c>
      <c r="G2601" s="707" t="s">
        <v>16131</v>
      </c>
      <c r="H2601" s="707" t="s">
        <v>16076</v>
      </c>
      <c r="I2601" s="707" t="s">
        <v>16077</v>
      </c>
      <c r="J2601" s="708">
        <v>3271156</v>
      </c>
      <c r="K2601" s="708">
        <v>2596896</v>
      </c>
      <c r="L2601" s="708">
        <v>273908560.39999998</v>
      </c>
      <c r="M2601" s="707" t="s">
        <v>16069</v>
      </c>
      <c r="N2601" s="707" t="s">
        <v>16070</v>
      </c>
      <c r="P2601" s="709">
        <f t="shared" si="33"/>
        <v>83.73448420069235</v>
      </c>
    </row>
    <row r="2602" spans="1:16">
      <c r="A2602" s="707">
        <v>2024</v>
      </c>
      <c r="B2602" s="707">
        <v>11</v>
      </c>
      <c r="D2602" s="707" t="s">
        <v>16113</v>
      </c>
      <c r="E2602" s="707" t="s">
        <v>83</v>
      </c>
      <c r="F2602" s="707" t="str">
        <f>VLOOKUP(E2602,'HS Code'!$L$4:$O$65,2,0)</f>
        <v>Petroleum</v>
      </c>
      <c r="G2602" s="707" t="s">
        <v>16131</v>
      </c>
      <c r="H2602" s="707" t="s">
        <v>16076</v>
      </c>
      <c r="I2602" s="707" t="s">
        <v>16077</v>
      </c>
      <c r="J2602" s="708">
        <v>41749417</v>
      </c>
      <c r="K2602" s="708">
        <v>32380381</v>
      </c>
      <c r="L2602" s="708">
        <v>3448754698.6999998</v>
      </c>
      <c r="M2602" s="707" t="s">
        <v>16069</v>
      </c>
      <c r="N2602" s="707" t="s">
        <v>16070</v>
      </c>
      <c r="P2602" s="709">
        <f t="shared" si="33"/>
        <v>82.606056479782694</v>
      </c>
    </row>
    <row r="2603" spans="1:16">
      <c r="A2603" s="707">
        <v>2024</v>
      </c>
      <c r="B2603" s="707">
        <v>11</v>
      </c>
      <c r="D2603" s="707" t="s">
        <v>16135</v>
      </c>
      <c r="E2603" s="707" t="s">
        <v>87</v>
      </c>
      <c r="F2603" s="707" t="str">
        <f>VLOOKUP(E2603,'HS Code'!$L$4:$O$65,2,0)</f>
        <v>Petroleum</v>
      </c>
      <c r="G2603" s="707" t="s">
        <v>16132</v>
      </c>
      <c r="H2603" s="707" t="s">
        <v>16076</v>
      </c>
      <c r="I2603" s="707" t="s">
        <v>16077</v>
      </c>
      <c r="J2603" s="708">
        <v>75658903</v>
      </c>
      <c r="K2603" s="708">
        <v>62363860</v>
      </c>
      <c r="L2603" s="708">
        <v>6454695667</v>
      </c>
      <c r="M2603" s="707" t="s">
        <v>16069</v>
      </c>
      <c r="N2603" s="707" t="s">
        <v>16070</v>
      </c>
      <c r="P2603" s="709">
        <f t="shared" si="33"/>
        <v>85.31310144689779</v>
      </c>
    </row>
    <row r="2604" spans="1:16">
      <c r="A2604" s="707">
        <v>2024</v>
      </c>
      <c r="B2604" s="707">
        <v>11</v>
      </c>
      <c r="D2604" s="707" t="s">
        <v>16146</v>
      </c>
      <c r="E2604" s="707" t="s">
        <v>83</v>
      </c>
      <c r="F2604" s="707" t="str">
        <f>VLOOKUP(E2604,'HS Code'!$L$4:$O$65,2,0)</f>
        <v>Petroleum</v>
      </c>
      <c r="G2604" s="707" t="s">
        <v>16131</v>
      </c>
      <c r="H2604" s="707" t="s">
        <v>16076</v>
      </c>
      <c r="I2604" s="707" t="s">
        <v>16077</v>
      </c>
      <c r="J2604" s="708">
        <v>54354710</v>
      </c>
      <c r="K2604" s="708">
        <v>42633854.162100002</v>
      </c>
      <c r="L2604" s="708">
        <v>5180067016.4799995</v>
      </c>
      <c r="M2604" s="707" t="s">
        <v>16145</v>
      </c>
      <c r="N2604" s="707" t="s">
        <v>16070</v>
      </c>
    </row>
    <row r="2605" spans="1:16">
      <c r="A2605" s="707">
        <v>2024</v>
      </c>
      <c r="B2605" s="707">
        <v>11</v>
      </c>
      <c r="D2605" s="707" t="s">
        <v>16146</v>
      </c>
      <c r="E2605" s="707" t="s">
        <v>87</v>
      </c>
      <c r="F2605" s="707" t="str">
        <f>VLOOKUP(E2605,'HS Code'!$L$4:$O$65,2,0)</f>
        <v>Petroleum</v>
      </c>
      <c r="G2605" s="707" t="s">
        <v>16132</v>
      </c>
      <c r="H2605" s="707" t="s">
        <v>16076</v>
      </c>
      <c r="I2605" s="707" t="s">
        <v>16077</v>
      </c>
      <c r="J2605" s="708">
        <v>1000000</v>
      </c>
      <c r="K2605" s="708">
        <v>829727</v>
      </c>
      <c r="L2605" s="708">
        <v>80103924.799999997</v>
      </c>
      <c r="M2605" s="707" t="s">
        <v>16145</v>
      </c>
      <c r="N2605" s="707" t="s">
        <v>16070</v>
      </c>
    </row>
    <row r="2606" spans="1:16">
      <c r="A2606" s="707">
        <v>2024</v>
      </c>
      <c r="B2606" s="707">
        <v>11</v>
      </c>
      <c r="D2606" s="707" t="s">
        <v>16146</v>
      </c>
      <c r="E2606" s="707" t="s">
        <v>92</v>
      </c>
      <c r="F2606" s="707" t="str">
        <f>VLOOKUP(E2606,'HS Code'!$L$4:$O$65,2,0)</f>
        <v>Petroleum</v>
      </c>
      <c r="G2606" s="707" t="s">
        <v>16133</v>
      </c>
      <c r="H2606" s="707" t="s">
        <v>16076</v>
      </c>
      <c r="I2606" s="707" t="s">
        <v>16077</v>
      </c>
      <c r="J2606" s="708">
        <v>525420</v>
      </c>
      <c r="K2606" s="708">
        <v>500000</v>
      </c>
      <c r="L2606" s="708">
        <v>50523282.899999999</v>
      </c>
      <c r="M2606" s="707" t="s">
        <v>16145</v>
      </c>
      <c r="N2606" s="707" t="s">
        <v>16070</v>
      </c>
    </row>
    <row r="2607" spans="1:16">
      <c r="A2607" s="707">
        <v>2024</v>
      </c>
      <c r="B2607" s="707">
        <v>11</v>
      </c>
      <c r="D2607" s="707" t="s">
        <v>16146</v>
      </c>
      <c r="E2607" s="707" t="s">
        <v>83</v>
      </c>
      <c r="F2607" s="707" t="str">
        <f>VLOOKUP(E2607,'HS Code'!$L$4:$O$65,2,0)</f>
        <v>Petroleum</v>
      </c>
      <c r="G2607" s="707" t="s">
        <v>16131</v>
      </c>
      <c r="H2607" s="707" t="s">
        <v>16076</v>
      </c>
      <c r="I2607" s="707" t="s">
        <v>16077</v>
      </c>
      <c r="J2607" s="708">
        <v>4581366</v>
      </c>
      <c r="K2607" s="708">
        <v>3619882</v>
      </c>
      <c r="L2607" s="708">
        <v>369259447.89999998</v>
      </c>
      <c r="M2607" s="707" t="s">
        <v>16145</v>
      </c>
      <c r="N2607" s="707" t="s">
        <v>16070</v>
      </c>
    </row>
    <row r="2608" spans="1:16">
      <c r="A2608" s="707">
        <v>2024</v>
      </c>
      <c r="B2608" s="707">
        <v>11</v>
      </c>
      <c r="D2608" s="707" t="s">
        <v>16146</v>
      </c>
      <c r="E2608" s="707" t="s">
        <v>83</v>
      </c>
      <c r="F2608" s="707" t="str">
        <f>VLOOKUP(E2608,'HS Code'!$L$4:$O$65,2,0)</f>
        <v>Petroleum</v>
      </c>
      <c r="G2608" s="707" t="s">
        <v>16131</v>
      </c>
      <c r="H2608" s="707" t="s">
        <v>16076</v>
      </c>
      <c r="I2608" s="707" t="s">
        <v>16077</v>
      </c>
      <c r="J2608" s="708">
        <v>7308031</v>
      </c>
      <c r="K2608" s="708">
        <v>5742386</v>
      </c>
      <c r="L2608" s="708">
        <v>733408592.99000001</v>
      </c>
      <c r="M2608" s="707" t="s">
        <v>16145</v>
      </c>
      <c r="N2608" s="707" t="s">
        <v>16070</v>
      </c>
    </row>
    <row r="2609" spans="1:16">
      <c r="A2609" s="707">
        <v>2024</v>
      </c>
      <c r="B2609" s="707">
        <v>11</v>
      </c>
      <c r="D2609" s="707" t="s">
        <v>16146</v>
      </c>
      <c r="E2609" s="707" t="s">
        <v>87</v>
      </c>
      <c r="F2609" s="707" t="str">
        <f>VLOOKUP(E2609,'HS Code'!$L$4:$O$65,2,0)</f>
        <v>Petroleum</v>
      </c>
      <c r="G2609" s="707" t="s">
        <v>16132</v>
      </c>
      <c r="H2609" s="707" t="s">
        <v>16076</v>
      </c>
      <c r="I2609" s="707" t="s">
        <v>16077</v>
      </c>
      <c r="J2609" s="708">
        <v>887300</v>
      </c>
      <c r="K2609" s="708">
        <v>743511</v>
      </c>
      <c r="L2609" s="708">
        <v>68106050.200000003</v>
      </c>
      <c r="M2609" s="707" t="s">
        <v>16145</v>
      </c>
      <c r="N2609" s="707" t="s">
        <v>16070</v>
      </c>
    </row>
    <row r="2610" spans="1:16">
      <c r="A2610" s="707">
        <v>2024</v>
      </c>
      <c r="B2610" s="707">
        <v>11</v>
      </c>
      <c r="D2610" s="707" t="s">
        <v>16146</v>
      </c>
      <c r="E2610" s="707" t="s">
        <v>83</v>
      </c>
      <c r="F2610" s="707" t="str">
        <f>VLOOKUP(E2610,'HS Code'!$L$4:$O$65,2,0)</f>
        <v>Petroleum</v>
      </c>
      <c r="G2610" s="707" t="s">
        <v>16131</v>
      </c>
      <c r="H2610" s="707" t="s">
        <v>16076</v>
      </c>
      <c r="I2610" s="707" t="s">
        <v>16077</v>
      </c>
      <c r="J2610" s="708">
        <v>202294</v>
      </c>
      <c r="K2610" s="708">
        <v>158000</v>
      </c>
      <c r="L2610" s="708">
        <v>17535336</v>
      </c>
      <c r="M2610" s="707" t="s">
        <v>16145</v>
      </c>
      <c r="N2610" s="707" t="s">
        <v>16070</v>
      </c>
    </row>
    <row r="2611" spans="1:16">
      <c r="A2611" s="707">
        <v>2024</v>
      </c>
      <c r="B2611" s="707">
        <v>11</v>
      </c>
      <c r="D2611" s="707" t="s">
        <v>16146</v>
      </c>
      <c r="E2611" s="707" t="s">
        <v>83</v>
      </c>
      <c r="F2611" s="707" t="str">
        <f>VLOOKUP(E2611,'HS Code'!$L$4:$O$65,2,0)</f>
        <v>Petroleum</v>
      </c>
      <c r="G2611" s="707" t="s">
        <v>16131</v>
      </c>
      <c r="H2611" s="707" t="s">
        <v>16076</v>
      </c>
      <c r="I2611" s="707" t="s">
        <v>16077</v>
      </c>
      <c r="J2611" s="708">
        <v>3295902</v>
      </c>
      <c r="K2611" s="708">
        <v>2569809</v>
      </c>
      <c r="L2611" s="708">
        <v>256234572.11000001</v>
      </c>
      <c r="M2611" s="707" t="s">
        <v>16145</v>
      </c>
      <c r="N2611" s="707" t="s">
        <v>16070</v>
      </c>
    </row>
    <row r="2612" spans="1:16">
      <c r="A2612" s="707">
        <v>2024</v>
      </c>
      <c r="B2612" s="707">
        <v>11</v>
      </c>
      <c r="D2612" s="707" t="s">
        <v>16148</v>
      </c>
      <c r="E2612" s="707" t="s">
        <v>94</v>
      </c>
      <c r="F2612" s="707" t="str">
        <f>VLOOKUP(E2612,'HS Code'!$L$4:$O$65,2,0)</f>
        <v>Petroleum</v>
      </c>
      <c r="G2612" s="707" t="s">
        <v>16222</v>
      </c>
      <c r="H2612" s="707" t="s">
        <v>16076</v>
      </c>
      <c r="I2612" s="707" t="s">
        <v>16077</v>
      </c>
      <c r="J2612" s="708">
        <v>200</v>
      </c>
      <c r="K2612" s="708">
        <v>200</v>
      </c>
      <c r="L2612" s="708">
        <v>20670.176159999999</v>
      </c>
      <c r="M2612" s="707" t="s">
        <v>16149</v>
      </c>
      <c r="N2612" s="707" t="s">
        <v>16070</v>
      </c>
    </row>
    <row r="2613" spans="1:16">
      <c r="A2613" s="707">
        <v>2024</v>
      </c>
      <c r="B2613" s="707">
        <v>11</v>
      </c>
      <c r="D2613" s="707" t="s">
        <v>16148</v>
      </c>
      <c r="E2613" s="707" t="s">
        <v>141</v>
      </c>
      <c r="F2613" s="707">
        <f>VLOOKUP(E2613,'HS Code'!$L$4:$O$65,2,0)</f>
        <v>0</v>
      </c>
      <c r="G2613" s="707" t="s">
        <v>16197</v>
      </c>
      <c r="H2613" s="707" t="s">
        <v>16126</v>
      </c>
      <c r="I2613" s="707" t="s">
        <v>10899</v>
      </c>
      <c r="J2613" s="708">
        <v>1000</v>
      </c>
      <c r="K2613" s="708">
        <v>1000</v>
      </c>
      <c r="L2613" s="708">
        <v>988292.79764999996</v>
      </c>
      <c r="M2613" s="707" t="s">
        <v>16149</v>
      </c>
      <c r="N2613" s="707" t="s">
        <v>16070</v>
      </c>
    </row>
    <row r="2614" spans="1:16">
      <c r="A2614" s="707">
        <v>2024</v>
      </c>
      <c r="B2614" s="707">
        <v>11</v>
      </c>
      <c r="D2614" s="707" t="s">
        <v>16147</v>
      </c>
      <c r="E2614" s="707" t="s">
        <v>31</v>
      </c>
      <c r="F2614" s="707" t="str">
        <f>VLOOKUP(E2614,'HS Code'!$L$4:$O$65,2,0)</f>
        <v>Coal and Coke</v>
      </c>
      <c r="G2614" s="707" t="s">
        <v>16087</v>
      </c>
      <c r="H2614" s="707" t="s">
        <v>16076</v>
      </c>
      <c r="I2614" s="707" t="s">
        <v>10899</v>
      </c>
      <c r="J2614" s="708">
        <v>100</v>
      </c>
      <c r="K2614" s="708">
        <v>100</v>
      </c>
      <c r="L2614" s="708">
        <v>4000</v>
      </c>
      <c r="M2614" s="707" t="s">
        <v>16149</v>
      </c>
      <c r="N2614" s="707" t="s">
        <v>16070</v>
      </c>
      <c r="P2614" s="709">
        <f>L2614/J2614</f>
        <v>40</v>
      </c>
    </row>
    <row r="2615" spans="1:16">
      <c r="A2615" s="707">
        <v>2024</v>
      </c>
      <c r="B2615" s="707">
        <v>11</v>
      </c>
      <c r="D2615" s="707" t="s">
        <v>16147</v>
      </c>
      <c r="E2615" s="707" t="s">
        <v>37</v>
      </c>
      <c r="F2615" s="707" t="str">
        <f>VLOOKUP(E2615,'HS Code'!$L$4:$O$65,2,0)</f>
        <v>Oils</v>
      </c>
      <c r="G2615" s="707" t="s">
        <v>16225</v>
      </c>
      <c r="H2615" s="707" t="s">
        <v>16073</v>
      </c>
      <c r="I2615" s="707" t="s">
        <v>10899</v>
      </c>
      <c r="J2615" s="708">
        <v>719</v>
      </c>
      <c r="K2615" s="708">
        <v>719</v>
      </c>
      <c r="L2615" s="708">
        <v>130228.56923805</v>
      </c>
      <c r="M2615" s="707" t="s">
        <v>16149</v>
      </c>
      <c r="N2615" s="707" t="s">
        <v>16070</v>
      </c>
    </row>
    <row r="2616" spans="1:16">
      <c r="A2616" s="707">
        <v>2024</v>
      </c>
      <c r="B2616" s="707">
        <v>11</v>
      </c>
      <c r="D2616" s="707" t="s">
        <v>16147</v>
      </c>
      <c r="E2616" s="707" t="s">
        <v>48</v>
      </c>
      <c r="F2616" s="707" t="str">
        <f>VLOOKUP(E2616,'HS Code'!$L$4:$O$65,2,0)</f>
        <v>Oils</v>
      </c>
      <c r="G2616" s="707" t="s">
        <v>16089</v>
      </c>
      <c r="H2616" s="707" t="s">
        <v>16073</v>
      </c>
      <c r="I2616" s="707" t="s">
        <v>10899</v>
      </c>
      <c r="J2616" s="708">
        <v>35</v>
      </c>
      <c r="K2616" s="708">
        <v>35</v>
      </c>
      <c r="L2616" s="708">
        <v>28940.037504</v>
      </c>
      <c r="M2616" s="707" t="s">
        <v>16149</v>
      </c>
      <c r="N2616" s="707" t="s">
        <v>16070</v>
      </c>
    </row>
    <row r="2617" spans="1:16">
      <c r="A2617" s="707">
        <v>2024</v>
      </c>
      <c r="B2617" s="707">
        <v>11</v>
      </c>
      <c r="D2617" s="707" t="s">
        <v>16147</v>
      </c>
      <c r="E2617" s="707" t="s">
        <v>76</v>
      </c>
      <c r="F2617" s="707" t="str">
        <f>VLOOKUP(E2617,'HS Code'!$L$4:$O$65,2,0)</f>
        <v>Petroleum</v>
      </c>
      <c r="G2617" s="707" t="s">
        <v>16099</v>
      </c>
      <c r="H2617" s="707" t="s">
        <v>16076</v>
      </c>
      <c r="I2617" s="707" t="s">
        <v>16077</v>
      </c>
      <c r="J2617" s="708">
        <v>1700</v>
      </c>
      <c r="K2617" s="708">
        <v>1700</v>
      </c>
      <c r="L2617" s="708">
        <v>325952</v>
      </c>
      <c r="M2617" s="707" t="s">
        <v>16149</v>
      </c>
      <c r="N2617" s="707" t="s">
        <v>16070</v>
      </c>
    </row>
    <row r="2618" spans="1:16">
      <c r="A2618" s="707">
        <v>2024</v>
      </c>
      <c r="B2618" s="707">
        <v>11</v>
      </c>
      <c r="D2618" s="707" t="s">
        <v>16147</v>
      </c>
      <c r="E2618" s="707" t="s">
        <v>92</v>
      </c>
      <c r="F2618" s="707" t="str">
        <f>VLOOKUP(E2618,'HS Code'!$L$4:$O$65,2,0)</f>
        <v>Petroleum</v>
      </c>
      <c r="G2618" s="707" t="s">
        <v>16133</v>
      </c>
      <c r="H2618" s="707" t="s">
        <v>16076</v>
      </c>
      <c r="I2618" s="707" t="s">
        <v>16077</v>
      </c>
      <c r="J2618" s="708">
        <v>158330</v>
      </c>
      <c r="K2618" s="708">
        <v>148805</v>
      </c>
      <c r="L2618" s="708">
        <v>12477975.197254799</v>
      </c>
      <c r="M2618" s="707" t="s">
        <v>16149</v>
      </c>
      <c r="N2618" s="707" t="s">
        <v>16070</v>
      </c>
    </row>
    <row r="2619" spans="1:16">
      <c r="A2619" s="707">
        <v>2024</v>
      </c>
      <c r="B2619" s="707">
        <v>11</v>
      </c>
      <c r="D2619" s="707" t="s">
        <v>16147</v>
      </c>
      <c r="E2619" s="707" t="s">
        <v>99</v>
      </c>
      <c r="F2619" s="707" t="str">
        <f>VLOOKUP(E2619,'HS Code'!$L$4:$O$65,2,0)</f>
        <v>Petroleum</v>
      </c>
      <c r="G2619" s="707" t="s">
        <v>16075</v>
      </c>
      <c r="H2619" s="707" t="s">
        <v>16076</v>
      </c>
      <c r="I2619" s="707" t="s">
        <v>16077</v>
      </c>
      <c r="J2619" s="708">
        <v>109092</v>
      </c>
      <c r="K2619" s="708">
        <v>104487</v>
      </c>
      <c r="L2619" s="708">
        <v>30554353.704316199</v>
      </c>
      <c r="M2619" s="707" t="s">
        <v>16149</v>
      </c>
      <c r="N2619" s="707" t="s">
        <v>16070</v>
      </c>
    </row>
    <row r="2620" spans="1:16">
      <c r="A2620" s="707">
        <v>2024</v>
      </c>
      <c r="B2620" s="707">
        <v>11</v>
      </c>
      <c r="D2620" s="707" t="s">
        <v>16147</v>
      </c>
      <c r="E2620" s="707" t="s">
        <v>101</v>
      </c>
      <c r="F2620" s="707" t="str">
        <f>VLOOKUP(E2620,'HS Code'!$L$4:$O$65,2,0)</f>
        <v>Petroleum</v>
      </c>
      <c r="G2620" s="707" t="s">
        <v>16078</v>
      </c>
      <c r="H2620" s="707" t="s">
        <v>16076</v>
      </c>
      <c r="I2620" s="707" t="s">
        <v>10899</v>
      </c>
      <c r="J2620" s="708">
        <v>1800</v>
      </c>
      <c r="K2620" s="708">
        <v>1800</v>
      </c>
      <c r="L2620" s="708">
        <v>702362.15258400002</v>
      </c>
      <c r="M2620" s="707" t="s">
        <v>16149</v>
      </c>
      <c r="N2620" s="707" t="s">
        <v>16070</v>
      </c>
    </row>
    <row r="2621" spans="1:16">
      <c r="A2621" s="707">
        <v>2024</v>
      </c>
      <c r="B2621" s="707">
        <v>11</v>
      </c>
      <c r="D2621" s="707" t="s">
        <v>16147</v>
      </c>
      <c r="E2621" s="707" t="s">
        <v>109</v>
      </c>
      <c r="F2621" s="707" t="str">
        <f>VLOOKUP(E2621,'HS Code'!$L$4:$O$65,2,0)</f>
        <v>Petroleum</v>
      </c>
      <c r="G2621" s="707" t="s">
        <v>16079</v>
      </c>
      <c r="H2621" s="707" t="s">
        <v>16076</v>
      </c>
      <c r="I2621" s="707" t="s">
        <v>16077</v>
      </c>
      <c r="J2621" s="708">
        <v>600</v>
      </c>
      <c r="K2621" s="708">
        <v>600</v>
      </c>
      <c r="L2621" s="708">
        <v>381415.20868799998</v>
      </c>
      <c r="M2621" s="707" t="s">
        <v>16149</v>
      </c>
      <c r="N2621" s="707" t="s">
        <v>16070</v>
      </c>
    </row>
    <row r="2622" spans="1:16">
      <c r="A2622" s="707">
        <v>2024</v>
      </c>
      <c r="B2622" s="707">
        <v>11</v>
      </c>
      <c r="D2622" s="707" t="s">
        <v>16147</v>
      </c>
      <c r="E2622" s="707" t="s">
        <v>111</v>
      </c>
      <c r="F2622" s="707" t="str">
        <f>VLOOKUP(E2622,'HS Code'!$L$4:$O$65,2,0)</f>
        <v>Petroleum</v>
      </c>
      <c r="G2622" s="707" t="s">
        <v>16080</v>
      </c>
      <c r="H2622" s="707" t="s">
        <v>16076</v>
      </c>
      <c r="I2622" s="707" t="s">
        <v>16077</v>
      </c>
      <c r="J2622" s="708">
        <v>2394</v>
      </c>
      <c r="K2622" s="708">
        <v>2394</v>
      </c>
      <c r="L2622" s="708">
        <v>254049.52142159999</v>
      </c>
      <c r="M2622" s="707" t="s">
        <v>16149</v>
      </c>
      <c r="N2622" s="707" t="s">
        <v>16070</v>
      </c>
    </row>
    <row r="2623" spans="1:16">
      <c r="A2623" s="707">
        <v>2024</v>
      </c>
      <c r="B2623" s="707">
        <v>11</v>
      </c>
      <c r="D2623" s="707" t="s">
        <v>16147</v>
      </c>
      <c r="E2623" s="707" t="s">
        <v>145</v>
      </c>
      <c r="F2623" s="707">
        <f>VLOOKUP(E2623,'HS Code'!$L$4:$O$65,2,0)</f>
        <v>0</v>
      </c>
      <c r="G2623" s="707" t="s">
        <v>16094</v>
      </c>
      <c r="H2623" s="707" t="s">
        <v>16073</v>
      </c>
      <c r="I2623" s="707" t="s">
        <v>10899</v>
      </c>
      <c r="J2623" s="708">
        <v>700</v>
      </c>
      <c r="K2623" s="708">
        <v>700</v>
      </c>
      <c r="L2623" s="708">
        <v>160667.534526</v>
      </c>
      <c r="M2623" s="707" t="s">
        <v>16149</v>
      </c>
      <c r="N2623" s="707" t="s">
        <v>16070</v>
      </c>
    </row>
    <row r="2624" spans="1:16">
      <c r="A2624" s="707">
        <v>2024</v>
      </c>
      <c r="B2624" s="707">
        <v>11</v>
      </c>
      <c r="D2624" s="707" t="s">
        <v>16147</v>
      </c>
      <c r="E2624" s="707" t="s">
        <v>159</v>
      </c>
      <c r="F2624" s="707">
        <f>VLOOKUP(E2624,'HS Code'!$L$4:$O$65,2,0)</f>
        <v>0</v>
      </c>
      <c r="G2624" s="707" t="s">
        <v>16083</v>
      </c>
      <c r="H2624" s="707" t="s">
        <v>16073</v>
      </c>
      <c r="I2624" s="707" t="s">
        <v>10899</v>
      </c>
      <c r="J2624" s="708">
        <v>100</v>
      </c>
      <c r="K2624" s="708">
        <v>100</v>
      </c>
      <c r="L2624" s="708">
        <v>19379.489399999999</v>
      </c>
      <c r="M2624" s="707" t="s">
        <v>16149</v>
      </c>
      <c r="N2624" s="707" t="s">
        <v>16070</v>
      </c>
    </row>
    <row r="2625" spans="1:16">
      <c r="A2625" s="707">
        <v>2024</v>
      </c>
      <c r="B2625" s="707">
        <v>11</v>
      </c>
      <c r="D2625" s="707" t="s">
        <v>16121</v>
      </c>
      <c r="E2625" s="707" t="s">
        <v>76</v>
      </c>
      <c r="F2625" s="707" t="str">
        <f>VLOOKUP(E2625,'HS Code'!$L$4:$O$65,2,0)</f>
        <v>Petroleum</v>
      </c>
      <c r="G2625" s="707" t="s">
        <v>16099</v>
      </c>
      <c r="H2625" s="707" t="s">
        <v>16076</v>
      </c>
      <c r="I2625" s="707" t="s">
        <v>16077</v>
      </c>
      <c r="J2625" s="708">
        <v>1606.83</v>
      </c>
      <c r="K2625" s="708">
        <v>1606.83</v>
      </c>
      <c r="L2625" s="708">
        <v>858000</v>
      </c>
      <c r="M2625" s="707" t="s">
        <v>16149</v>
      </c>
      <c r="N2625" s="707" t="s">
        <v>16070</v>
      </c>
    </row>
    <row r="2626" spans="1:16">
      <c r="A2626" s="707">
        <v>2024</v>
      </c>
      <c r="B2626" s="707">
        <v>11</v>
      </c>
      <c r="D2626" s="707" t="s">
        <v>16121</v>
      </c>
      <c r="E2626" s="707" t="s">
        <v>99</v>
      </c>
      <c r="F2626" s="707" t="str">
        <f>VLOOKUP(E2626,'HS Code'!$L$4:$O$65,2,0)</f>
        <v>Petroleum</v>
      </c>
      <c r="G2626" s="707" t="s">
        <v>16075</v>
      </c>
      <c r="H2626" s="707" t="s">
        <v>16076</v>
      </c>
      <c r="I2626" s="707" t="s">
        <v>16077</v>
      </c>
      <c r="J2626" s="708">
        <v>307558</v>
      </c>
      <c r="K2626" s="708">
        <v>307558</v>
      </c>
      <c r="L2626" s="708">
        <v>97667905.356547698</v>
      </c>
      <c r="M2626" s="707" t="s">
        <v>16149</v>
      </c>
      <c r="N2626" s="707" t="s">
        <v>16070</v>
      </c>
    </row>
    <row r="2627" spans="1:16">
      <c r="A2627" s="707">
        <v>2024</v>
      </c>
      <c r="B2627" s="707">
        <v>11</v>
      </c>
      <c r="D2627" s="707" t="s">
        <v>16121</v>
      </c>
      <c r="E2627" s="707" t="s">
        <v>130</v>
      </c>
      <c r="F2627" s="707">
        <f>VLOOKUP(E2627,'HS Code'!$L$4:$O$65,2,0)</f>
        <v>0</v>
      </c>
      <c r="G2627" s="707" t="s">
        <v>16093</v>
      </c>
      <c r="H2627" s="707" t="s">
        <v>16076</v>
      </c>
      <c r="I2627" s="707" t="s">
        <v>10899</v>
      </c>
      <c r="J2627" s="708">
        <v>1530</v>
      </c>
      <c r="K2627" s="708">
        <v>1530</v>
      </c>
      <c r="L2627" s="708">
        <v>129690</v>
      </c>
      <c r="M2627" s="707" t="s">
        <v>16149</v>
      </c>
      <c r="N2627" s="707" t="s">
        <v>16070</v>
      </c>
    </row>
    <row r="2628" spans="1:16">
      <c r="A2628" s="707">
        <v>2024</v>
      </c>
      <c r="B2628" s="707">
        <v>11</v>
      </c>
      <c r="D2628" s="707" t="s">
        <v>16129</v>
      </c>
      <c r="E2628" s="707" t="s">
        <v>48</v>
      </c>
      <c r="F2628" s="707" t="str">
        <f>VLOOKUP(E2628,'HS Code'!$L$4:$O$65,2,0)</f>
        <v>Oils</v>
      </c>
      <c r="G2628" s="707" t="s">
        <v>16089</v>
      </c>
      <c r="H2628" s="707" t="s">
        <v>16073</v>
      </c>
      <c r="I2628" s="707" t="s">
        <v>10899</v>
      </c>
      <c r="J2628" s="708">
        <v>2335</v>
      </c>
      <c r="K2628" s="708">
        <v>2335</v>
      </c>
      <c r="L2628" s="708">
        <v>520063.80490314</v>
      </c>
      <c r="M2628" s="707" t="s">
        <v>16149</v>
      </c>
      <c r="N2628" s="707" t="s">
        <v>16070</v>
      </c>
    </row>
    <row r="2629" spans="1:16">
      <c r="A2629" s="707">
        <v>2024</v>
      </c>
      <c r="B2629" s="707">
        <v>11</v>
      </c>
      <c r="D2629" s="707" t="s">
        <v>16129</v>
      </c>
      <c r="E2629" s="707" t="s">
        <v>99</v>
      </c>
      <c r="F2629" s="707" t="str">
        <f>VLOOKUP(E2629,'HS Code'!$L$4:$O$65,2,0)</f>
        <v>Petroleum</v>
      </c>
      <c r="G2629" s="707" t="s">
        <v>16075</v>
      </c>
      <c r="H2629" s="707" t="s">
        <v>16076</v>
      </c>
      <c r="I2629" s="707" t="s">
        <v>16077</v>
      </c>
      <c r="J2629" s="708">
        <v>1525555</v>
      </c>
      <c r="K2629" s="708">
        <v>1413872</v>
      </c>
      <c r="L2629" s="708">
        <v>472490047.58828998</v>
      </c>
      <c r="M2629" s="707" t="s">
        <v>16149</v>
      </c>
      <c r="N2629" s="707" t="s">
        <v>16070</v>
      </c>
    </row>
    <row r="2630" spans="1:16">
      <c r="A2630" s="707">
        <v>2024</v>
      </c>
      <c r="B2630" s="707">
        <v>11</v>
      </c>
      <c r="D2630" s="707" t="s">
        <v>16129</v>
      </c>
      <c r="E2630" s="707" t="s">
        <v>101</v>
      </c>
      <c r="F2630" s="707" t="str">
        <f>VLOOKUP(E2630,'HS Code'!$L$4:$O$65,2,0)</f>
        <v>Petroleum</v>
      </c>
      <c r="G2630" s="707" t="s">
        <v>16078</v>
      </c>
      <c r="H2630" s="707" t="s">
        <v>16076</v>
      </c>
      <c r="I2630" s="707" t="s">
        <v>10899</v>
      </c>
      <c r="J2630" s="708">
        <v>5310</v>
      </c>
      <c r="K2630" s="708">
        <v>5310</v>
      </c>
      <c r="L2630" s="708">
        <v>2524891.3945164001</v>
      </c>
      <c r="M2630" s="707" t="s">
        <v>16149</v>
      </c>
      <c r="N2630" s="707" t="s">
        <v>16070</v>
      </c>
    </row>
    <row r="2631" spans="1:16">
      <c r="A2631" s="707">
        <v>2024</v>
      </c>
      <c r="B2631" s="707">
        <v>11</v>
      </c>
      <c r="D2631" s="707" t="s">
        <v>16129</v>
      </c>
      <c r="E2631" s="707" t="s">
        <v>109</v>
      </c>
      <c r="F2631" s="707" t="str">
        <f>VLOOKUP(E2631,'HS Code'!$L$4:$O$65,2,0)</f>
        <v>Petroleum</v>
      </c>
      <c r="G2631" s="707" t="s">
        <v>16079</v>
      </c>
      <c r="H2631" s="707" t="s">
        <v>16076</v>
      </c>
      <c r="I2631" s="707" t="s">
        <v>16077</v>
      </c>
      <c r="J2631" s="708">
        <v>9271.5</v>
      </c>
      <c r="K2631" s="708">
        <v>9271.5</v>
      </c>
      <c r="L2631" s="708">
        <v>1396161.2023656799</v>
      </c>
      <c r="M2631" s="707" t="s">
        <v>16149</v>
      </c>
      <c r="N2631" s="707" t="s">
        <v>16070</v>
      </c>
    </row>
    <row r="2632" spans="1:16">
      <c r="A2632" s="707">
        <v>2024</v>
      </c>
      <c r="B2632" s="707">
        <v>11</v>
      </c>
      <c r="D2632" s="707" t="s">
        <v>16129</v>
      </c>
      <c r="E2632" s="707" t="s">
        <v>130</v>
      </c>
      <c r="F2632" s="707">
        <f>VLOOKUP(E2632,'HS Code'!$L$4:$O$65,2,0)</f>
        <v>0</v>
      </c>
      <c r="G2632" s="707" t="s">
        <v>16093</v>
      </c>
      <c r="H2632" s="707" t="s">
        <v>16076</v>
      </c>
      <c r="I2632" s="707" t="s">
        <v>10899</v>
      </c>
      <c r="J2632" s="708">
        <v>74480</v>
      </c>
      <c r="K2632" s="708">
        <v>74480</v>
      </c>
      <c r="L2632" s="708">
        <v>7698049.9760640003</v>
      </c>
      <c r="M2632" s="707" t="s">
        <v>16149</v>
      </c>
      <c r="N2632" s="707" t="s">
        <v>16070</v>
      </c>
    </row>
    <row r="2633" spans="1:16">
      <c r="A2633" s="707">
        <v>2024</v>
      </c>
      <c r="B2633" s="707">
        <v>11</v>
      </c>
      <c r="D2633" s="707" t="s">
        <v>16129</v>
      </c>
      <c r="E2633" s="707" t="s">
        <v>171</v>
      </c>
      <c r="F2633" s="707">
        <f>VLOOKUP(E2633,'HS Code'!$L$4:$O$65,2,0)</f>
        <v>0</v>
      </c>
      <c r="G2633" s="707" t="s">
        <v>16095</v>
      </c>
      <c r="H2633" s="707" t="s">
        <v>16073</v>
      </c>
      <c r="I2633" s="707" t="s">
        <v>10899</v>
      </c>
      <c r="J2633" s="708">
        <v>62238</v>
      </c>
      <c r="K2633" s="708">
        <v>62238</v>
      </c>
      <c r="L2633" s="708">
        <v>5359154.9982717196</v>
      </c>
      <c r="M2633" s="707" t="s">
        <v>16149</v>
      </c>
      <c r="N2633" s="707" t="s">
        <v>16070</v>
      </c>
    </row>
    <row r="2634" spans="1:16">
      <c r="A2634" s="707">
        <v>2024</v>
      </c>
      <c r="B2634" s="707">
        <v>11</v>
      </c>
      <c r="D2634" s="707" t="s">
        <v>16148</v>
      </c>
      <c r="E2634" s="707" t="s">
        <v>92</v>
      </c>
      <c r="F2634" s="707" t="str">
        <f>VLOOKUP(E2634,'HS Code'!$L$4:$O$65,2,0)</f>
        <v>Petroleum</v>
      </c>
      <c r="G2634" s="707" t="s">
        <v>16133</v>
      </c>
      <c r="H2634" s="707" t="s">
        <v>16076</v>
      </c>
      <c r="I2634" s="707" t="s">
        <v>16077</v>
      </c>
      <c r="J2634" s="708">
        <v>120000</v>
      </c>
      <c r="K2634" s="708">
        <v>115202</v>
      </c>
      <c r="L2634" s="708">
        <v>9073841.2596000005</v>
      </c>
      <c r="M2634" s="707" t="s">
        <v>16149</v>
      </c>
      <c r="N2634" s="707" t="s">
        <v>16070</v>
      </c>
    </row>
    <row r="2635" spans="1:16">
      <c r="A2635" s="707">
        <v>2024</v>
      </c>
      <c r="B2635" s="707">
        <v>11</v>
      </c>
      <c r="D2635" s="707" t="s">
        <v>16147</v>
      </c>
      <c r="E2635" s="707" t="s">
        <v>78</v>
      </c>
      <c r="F2635" s="707" t="str">
        <f>VLOOKUP(E2635,'HS Code'!$L$4:$O$65,2,0)</f>
        <v>Petroleum</v>
      </c>
      <c r="G2635" s="707" t="s">
        <v>16128</v>
      </c>
      <c r="H2635" s="707" t="s">
        <v>16076</v>
      </c>
      <c r="I2635" s="707" t="s">
        <v>16077</v>
      </c>
      <c r="J2635" s="708">
        <v>34</v>
      </c>
      <c r="K2635" s="708">
        <v>101</v>
      </c>
      <c r="L2635" s="708">
        <v>147930.10242000001</v>
      </c>
      <c r="M2635" s="707" t="s">
        <v>16149</v>
      </c>
      <c r="N2635" s="707" t="s">
        <v>16070</v>
      </c>
      <c r="P2635" s="448">
        <f>L2635/J2635</f>
        <v>4350.8853652941179</v>
      </c>
    </row>
    <row r="2636" spans="1:16">
      <c r="A2636" s="707">
        <v>2024</v>
      </c>
      <c r="B2636" s="707">
        <v>11</v>
      </c>
      <c r="D2636" s="707" t="s">
        <v>16147</v>
      </c>
      <c r="E2636" s="707" t="s">
        <v>99</v>
      </c>
      <c r="F2636" s="707" t="str">
        <f>VLOOKUP(E2636,'HS Code'!$L$4:$O$65,2,0)</f>
        <v>Petroleum</v>
      </c>
      <c r="G2636" s="707" t="s">
        <v>16075</v>
      </c>
      <c r="H2636" s="707" t="s">
        <v>16076</v>
      </c>
      <c r="I2636" s="707" t="s">
        <v>16077</v>
      </c>
      <c r="J2636" s="708">
        <v>25916</v>
      </c>
      <c r="K2636" s="708">
        <v>23324</v>
      </c>
      <c r="L2636" s="708">
        <v>6992326.6146962596</v>
      </c>
      <c r="M2636" s="707" t="s">
        <v>16149</v>
      </c>
      <c r="N2636" s="707" t="s">
        <v>16070</v>
      </c>
    </row>
    <row r="2637" spans="1:16">
      <c r="A2637" s="707">
        <v>2024</v>
      </c>
      <c r="B2637" s="707">
        <v>11</v>
      </c>
      <c r="D2637" s="707" t="s">
        <v>16129</v>
      </c>
      <c r="E2637" s="707" t="s">
        <v>48</v>
      </c>
      <c r="F2637" s="707" t="str">
        <f>VLOOKUP(E2637,'HS Code'!$L$4:$O$65,2,0)</f>
        <v>Oils</v>
      </c>
      <c r="G2637" s="707" t="s">
        <v>16089</v>
      </c>
      <c r="H2637" s="707" t="s">
        <v>16073</v>
      </c>
      <c r="I2637" s="707" t="s">
        <v>10899</v>
      </c>
      <c r="J2637" s="708">
        <v>2892</v>
      </c>
      <c r="K2637" s="708">
        <v>2892</v>
      </c>
      <c r="L2637" s="708">
        <v>702783</v>
      </c>
      <c r="M2637" s="707" t="s">
        <v>16149</v>
      </c>
      <c r="N2637" s="707" t="s">
        <v>16070</v>
      </c>
    </row>
    <row r="2638" spans="1:16">
      <c r="A2638" s="707">
        <v>2024</v>
      </c>
      <c r="B2638" s="707">
        <v>11</v>
      </c>
      <c r="D2638" s="707" t="s">
        <v>16129</v>
      </c>
      <c r="E2638" s="707" t="s">
        <v>99</v>
      </c>
      <c r="F2638" s="707" t="str">
        <f>VLOOKUP(E2638,'HS Code'!$L$4:$O$65,2,0)</f>
        <v>Petroleum</v>
      </c>
      <c r="G2638" s="707" t="s">
        <v>16075</v>
      </c>
      <c r="H2638" s="707" t="s">
        <v>16076</v>
      </c>
      <c r="I2638" s="707" t="s">
        <v>16077</v>
      </c>
      <c r="J2638" s="708">
        <v>52668</v>
      </c>
      <c r="K2638" s="708">
        <v>46878</v>
      </c>
      <c r="L2638" s="708">
        <v>12516456.6334922</v>
      </c>
      <c r="M2638" s="707" t="s">
        <v>16149</v>
      </c>
      <c r="N2638" s="707" t="s">
        <v>16070</v>
      </c>
    </row>
    <row r="2639" spans="1:16">
      <c r="A2639" s="707">
        <v>2024</v>
      </c>
      <c r="B2639" s="707">
        <v>11</v>
      </c>
      <c r="D2639" s="707" t="s">
        <v>16066</v>
      </c>
      <c r="E2639" s="707" t="s">
        <v>22</v>
      </c>
      <c r="F2639" s="707" t="str">
        <f>VLOOKUP(E2639,'HS Code'!$L$4:$O$65,2,0)</f>
        <v>Coal and Coke</v>
      </c>
      <c r="G2639" s="707" t="s">
        <v>16125</v>
      </c>
      <c r="H2639" s="707" t="s">
        <v>16126</v>
      </c>
      <c r="I2639" s="707" t="s">
        <v>10899</v>
      </c>
      <c r="J2639" s="708">
        <v>78</v>
      </c>
      <c r="K2639" s="708">
        <v>78</v>
      </c>
      <c r="L2639" s="708">
        <v>7120.46</v>
      </c>
      <c r="M2639" s="707" t="s">
        <v>16149</v>
      </c>
      <c r="N2639" s="707" t="s">
        <v>16070</v>
      </c>
      <c r="P2639" s="709">
        <f>L2639/J2639</f>
        <v>91.287948717948723</v>
      </c>
    </row>
    <row r="2640" spans="1:16">
      <c r="A2640" s="707">
        <v>2024</v>
      </c>
      <c r="B2640" s="707">
        <v>11</v>
      </c>
      <c r="D2640" s="707" t="s">
        <v>16066</v>
      </c>
      <c r="E2640" s="707" t="s">
        <v>156</v>
      </c>
      <c r="F2640" s="707">
        <f>VLOOKUP(E2640,'HS Code'!$L$4:$O$65,2,0)</f>
        <v>0</v>
      </c>
      <c r="G2640" s="707" t="s">
        <v>16072</v>
      </c>
      <c r="H2640" s="707" t="s">
        <v>16073</v>
      </c>
      <c r="I2640" s="707" t="s">
        <v>10899</v>
      </c>
      <c r="J2640" s="708">
        <v>25</v>
      </c>
      <c r="K2640" s="708">
        <v>25</v>
      </c>
      <c r="L2640" s="708">
        <v>2328.2199999999998</v>
      </c>
      <c r="M2640" s="707" t="s">
        <v>16149</v>
      </c>
      <c r="N2640" s="707" t="s">
        <v>16070</v>
      </c>
    </row>
    <row r="2641" spans="1:14">
      <c r="A2641" s="707">
        <v>2024</v>
      </c>
      <c r="B2641" s="707">
        <v>11</v>
      </c>
      <c r="D2641" s="707" t="s">
        <v>16153</v>
      </c>
      <c r="E2641" s="707" t="s">
        <v>99</v>
      </c>
      <c r="F2641" s="707" t="str">
        <f>VLOOKUP(E2641,'HS Code'!$L$4:$O$65,2,0)</f>
        <v>Petroleum</v>
      </c>
      <c r="G2641" s="707" t="s">
        <v>16075</v>
      </c>
      <c r="H2641" s="707" t="s">
        <v>16076</v>
      </c>
      <c r="I2641" s="707" t="s">
        <v>16077</v>
      </c>
      <c r="J2641" s="708">
        <v>99429</v>
      </c>
      <c r="K2641" s="708">
        <v>98615</v>
      </c>
      <c r="L2641" s="708">
        <v>30405165</v>
      </c>
      <c r="M2641" s="707" t="s">
        <v>16149</v>
      </c>
      <c r="N2641" s="707" t="s">
        <v>16070</v>
      </c>
    </row>
    <row r="2642" spans="1:14">
      <c r="A2642" s="707">
        <v>2024</v>
      </c>
      <c r="B2642" s="707">
        <v>11</v>
      </c>
      <c r="D2642" s="707" t="s">
        <v>16144</v>
      </c>
      <c r="E2642" s="707" t="s">
        <v>99</v>
      </c>
      <c r="F2642" s="707" t="str">
        <f>VLOOKUP(E2642,'HS Code'!$L$4:$O$65,2,0)</f>
        <v>Petroleum</v>
      </c>
      <c r="G2642" s="707" t="s">
        <v>16075</v>
      </c>
      <c r="H2642" s="707" t="s">
        <v>16076</v>
      </c>
      <c r="I2642" s="707" t="s">
        <v>16077</v>
      </c>
      <c r="J2642" s="708">
        <v>25454</v>
      </c>
      <c r="K2642" s="708">
        <v>24821.8</v>
      </c>
      <c r="L2642" s="708">
        <v>6561757.1900000004</v>
      </c>
      <c r="M2642" s="707" t="s">
        <v>16149</v>
      </c>
      <c r="N2642" s="707" t="s">
        <v>16070</v>
      </c>
    </row>
    <row r="2643" spans="1:14">
      <c r="A2643" s="707">
        <v>2024</v>
      </c>
      <c r="B2643" s="707">
        <v>11</v>
      </c>
      <c r="D2643" s="707" t="s">
        <v>16177</v>
      </c>
      <c r="E2643" s="707" t="s">
        <v>99</v>
      </c>
      <c r="F2643" s="707" t="str">
        <f>VLOOKUP(E2643,'HS Code'!$L$4:$O$65,2,0)</f>
        <v>Petroleum</v>
      </c>
      <c r="G2643" s="707" t="s">
        <v>16075</v>
      </c>
      <c r="H2643" s="707" t="s">
        <v>16076</v>
      </c>
      <c r="I2643" s="707" t="s">
        <v>16077</v>
      </c>
      <c r="J2643" s="708">
        <v>10</v>
      </c>
      <c r="K2643" s="708">
        <v>10</v>
      </c>
      <c r="L2643" s="708">
        <v>116621.46</v>
      </c>
      <c r="M2643" s="707" t="s">
        <v>16149</v>
      </c>
      <c r="N2643" s="707" t="s">
        <v>16070</v>
      </c>
    </row>
    <row r="2644" spans="1:14">
      <c r="A2644" s="707">
        <v>2024</v>
      </c>
      <c r="B2644" s="707">
        <v>11</v>
      </c>
      <c r="D2644" s="707" t="s">
        <v>16152</v>
      </c>
      <c r="E2644" s="707" t="s">
        <v>99</v>
      </c>
      <c r="F2644" s="707" t="str">
        <f>VLOOKUP(E2644,'HS Code'!$L$4:$O$65,2,0)</f>
        <v>Petroleum</v>
      </c>
      <c r="G2644" s="707" t="s">
        <v>16075</v>
      </c>
      <c r="H2644" s="707" t="s">
        <v>16076</v>
      </c>
      <c r="I2644" s="707" t="s">
        <v>16077</v>
      </c>
      <c r="J2644" s="708">
        <v>73192.600000000006</v>
      </c>
      <c r="K2644" s="708">
        <v>73192.600000000006</v>
      </c>
      <c r="L2644" s="708">
        <v>21606151.09</v>
      </c>
      <c r="M2644" s="707" t="s">
        <v>16149</v>
      </c>
      <c r="N2644" s="707" t="s">
        <v>16070</v>
      </c>
    </row>
    <row r="2645" spans="1:14">
      <c r="A2645" s="707">
        <v>2024</v>
      </c>
      <c r="B2645" s="707">
        <v>11</v>
      </c>
      <c r="D2645" s="707" t="s">
        <v>16153</v>
      </c>
      <c r="E2645" s="707" t="s">
        <v>99</v>
      </c>
      <c r="F2645" s="707" t="str">
        <f>VLOOKUP(E2645,'HS Code'!$L$4:$O$65,2,0)</f>
        <v>Petroleum</v>
      </c>
      <c r="G2645" s="707" t="s">
        <v>16075</v>
      </c>
      <c r="H2645" s="707" t="s">
        <v>16076</v>
      </c>
      <c r="I2645" s="707" t="s">
        <v>16077</v>
      </c>
      <c r="J2645" s="708">
        <v>249663</v>
      </c>
      <c r="K2645" s="708">
        <v>249662</v>
      </c>
      <c r="L2645" s="708">
        <v>87475516.609999999</v>
      </c>
      <c r="M2645" s="707" t="s">
        <v>16149</v>
      </c>
      <c r="N2645" s="707" t="s">
        <v>16070</v>
      </c>
    </row>
    <row r="2646" spans="1:14">
      <c r="A2646" s="707">
        <v>2024</v>
      </c>
      <c r="B2646" s="707">
        <v>11</v>
      </c>
      <c r="D2646" s="707" t="s">
        <v>16153</v>
      </c>
      <c r="E2646" s="707" t="s">
        <v>113</v>
      </c>
      <c r="F2646" s="707" t="str">
        <f>VLOOKUP(E2646,'HS Code'!$L$4:$O$65,2,0)</f>
        <v>Petroleum</v>
      </c>
      <c r="G2646" s="707" t="s">
        <v>16081</v>
      </c>
      <c r="H2646" s="707" t="s">
        <v>16076</v>
      </c>
      <c r="I2646" s="707" t="s">
        <v>16077</v>
      </c>
      <c r="J2646" s="708">
        <v>34800</v>
      </c>
      <c r="K2646" s="708">
        <v>34800</v>
      </c>
      <c r="L2646" s="708">
        <v>13920000</v>
      </c>
      <c r="M2646" s="707" t="s">
        <v>16149</v>
      </c>
      <c r="N2646" s="707" t="s">
        <v>16070</v>
      </c>
    </row>
    <row r="2647" spans="1:14">
      <c r="A2647" s="707">
        <v>2024</v>
      </c>
      <c r="B2647" s="707">
        <v>11</v>
      </c>
      <c r="D2647" s="707" t="s">
        <v>16159</v>
      </c>
      <c r="E2647" s="707" t="s">
        <v>99</v>
      </c>
      <c r="F2647" s="707" t="str">
        <f>VLOOKUP(E2647,'HS Code'!$L$4:$O$65,2,0)</f>
        <v>Petroleum</v>
      </c>
      <c r="G2647" s="707" t="s">
        <v>16075</v>
      </c>
      <c r="H2647" s="707" t="s">
        <v>16076</v>
      </c>
      <c r="I2647" s="707" t="s">
        <v>16077</v>
      </c>
      <c r="J2647" s="708">
        <v>44445.55</v>
      </c>
      <c r="K2647" s="708">
        <v>44445.55</v>
      </c>
      <c r="L2647" s="708">
        <v>13873776.17</v>
      </c>
      <c r="M2647" s="707" t="s">
        <v>16149</v>
      </c>
      <c r="N2647" s="707" t="s">
        <v>16070</v>
      </c>
    </row>
    <row r="2648" spans="1:14">
      <c r="A2648" s="707">
        <v>2024</v>
      </c>
      <c r="B2648" s="707">
        <v>11</v>
      </c>
      <c r="D2648" s="707" t="s">
        <v>16178</v>
      </c>
      <c r="E2648" s="707" t="s">
        <v>99</v>
      </c>
      <c r="F2648" s="707" t="str">
        <f>VLOOKUP(E2648,'HS Code'!$L$4:$O$65,2,0)</f>
        <v>Petroleum</v>
      </c>
      <c r="G2648" s="707" t="s">
        <v>16075</v>
      </c>
      <c r="H2648" s="707" t="s">
        <v>16076</v>
      </c>
      <c r="I2648" s="707" t="s">
        <v>16077</v>
      </c>
      <c r="J2648" s="708">
        <v>172864.15960000001</v>
      </c>
      <c r="K2648" s="708">
        <v>172864.15960000001</v>
      </c>
      <c r="L2648" s="708">
        <v>54044560.399999999</v>
      </c>
      <c r="M2648" s="707" t="s">
        <v>16149</v>
      </c>
      <c r="N2648" s="707" t="s">
        <v>16070</v>
      </c>
    </row>
    <row r="2649" spans="1:14">
      <c r="A2649" s="707">
        <v>2024</v>
      </c>
      <c r="B2649" s="707">
        <v>11</v>
      </c>
      <c r="D2649" s="707" t="s">
        <v>16134</v>
      </c>
      <c r="E2649" s="707" t="s">
        <v>99</v>
      </c>
      <c r="F2649" s="707" t="str">
        <f>VLOOKUP(E2649,'HS Code'!$L$4:$O$65,2,0)</f>
        <v>Petroleum</v>
      </c>
      <c r="G2649" s="707" t="s">
        <v>16075</v>
      </c>
      <c r="H2649" s="707" t="s">
        <v>16076</v>
      </c>
      <c r="I2649" s="707" t="s">
        <v>16077</v>
      </c>
      <c r="J2649" s="708">
        <v>16720</v>
      </c>
      <c r="K2649" s="708">
        <v>16720</v>
      </c>
      <c r="L2649" s="708">
        <v>7027859.9000000004</v>
      </c>
      <c r="M2649" s="707" t="s">
        <v>16149</v>
      </c>
      <c r="N2649" s="707" t="s">
        <v>16070</v>
      </c>
    </row>
    <row r="2650" spans="1:14">
      <c r="A2650" s="707">
        <v>2024</v>
      </c>
      <c r="B2650" s="707">
        <v>11</v>
      </c>
      <c r="D2650" s="707" t="s">
        <v>16124</v>
      </c>
      <c r="E2650" s="707" t="s">
        <v>148</v>
      </c>
      <c r="F2650" s="707">
        <f>VLOOKUP(E2650,'HS Code'!$L$4:$O$65,2,0)</f>
        <v>0</v>
      </c>
      <c r="G2650" s="707" t="s">
        <v>16082</v>
      </c>
      <c r="H2650" s="707" t="s">
        <v>16073</v>
      </c>
      <c r="I2650" s="707" t="s">
        <v>10899</v>
      </c>
      <c r="J2650" s="708">
        <v>84.52</v>
      </c>
      <c r="K2650" s="708">
        <v>84.52</v>
      </c>
      <c r="L2650" s="708">
        <v>40533.61</v>
      </c>
      <c r="M2650" s="707" t="s">
        <v>16149</v>
      </c>
      <c r="N2650" s="707" t="s">
        <v>16070</v>
      </c>
    </row>
    <row r="2651" spans="1:14">
      <c r="A2651" s="707">
        <v>2024</v>
      </c>
      <c r="B2651" s="707">
        <v>11</v>
      </c>
      <c r="D2651" s="707" t="s">
        <v>16144</v>
      </c>
      <c r="E2651" s="707" t="s">
        <v>99</v>
      </c>
      <c r="F2651" s="707" t="str">
        <f>VLOOKUP(E2651,'HS Code'!$L$4:$O$65,2,0)</f>
        <v>Petroleum</v>
      </c>
      <c r="G2651" s="707" t="s">
        <v>16075</v>
      </c>
      <c r="H2651" s="707" t="s">
        <v>16076</v>
      </c>
      <c r="I2651" s="707" t="s">
        <v>16077</v>
      </c>
      <c r="J2651" s="708">
        <v>43597</v>
      </c>
      <c r="K2651" s="708">
        <v>43387</v>
      </c>
      <c r="L2651" s="708">
        <v>16606478.99</v>
      </c>
      <c r="M2651" s="707" t="s">
        <v>16149</v>
      </c>
      <c r="N2651" s="707" t="s">
        <v>16070</v>
      </c>
    </row>
    <row r="2652" spans="1:14">
      <c r="A2652" s="707">
        <v>2024</v>
      </c>
      <c r="B2652" s="707">
        <v>11</v>
      </c>
      <c r="D2652" s="707" t="s">
        <v>16144</v>
      </c>
      <c r="E2652" s="707" t="s">
        <v>101</v>
      </c>
      <c r="F2652" s="707" t="str">
        <f>VLOOKUP(E2652,'HS Code'!$L$4:$O$65,2,0)</f>
        <v>Petroleum</v>
      </c>
      <c r="G2652" s="707" t="s">
        <v>16078</v>
      </c>
      <c r="H2652" s="707" t="s">
        <v>16076</v>
      </c>
      <c r="I2652" s="707" t="s">
        <v>10899</v>
      </c>
      <c r="J2652" s="708">
        <v>800</v>
      </c>
      <c r="K2652" s="708">
        <v>800</v>
      </c>
      <c r="L2652" s="708">
        <v>59434.62</v>
      </c>
      <c r="M2652" s="707" t="s">
        <v>16149</v>
      </c>
      <c r="N2652" s="707" t="s">
        <v>16070</v>
      </c>
    </row>
    <row r="2653" spans="1:14">
      <c r="A2653" s="707">
        <v>2024</v>
      </c>
      <c r="B2653" s="707">
        <v>11</v>
      </c>
      <c r="D2653" s="707" t="s">
        <v>16144</v>
      </c>
      <c r="E2653" s="707" t="s">
        <v>142</v>
      </c>
      <c r="F2653" s="707">
        <f>VLOOKUP(E2653,'HS Code'!$L$4:$O$65,2,0)</f>
        <v>0</v>
      </c>
      <c r="G2653" s="707" t="s">
        <v>16141</v>
      </c>
      <c r="H2653" s="707" t="s">
        <v>16073</v>
      </c>
      <c r="I2653" s="707" t="s">
        <v>10899</v>
      </c>
      <c r="J2653" s="708">
        <v>322.5</v>
      </c>
      <c r="K2653" s="708">
        <v>322.5</v>
      </c>
      <c r="L2653" s="708">
        <v>33779.26</v>
      </c>
      <c r="M2653" s="707" t="s">
        <v>16149</v>
      </c>
      <c r="N2653" s="707" t="s">
        <v>16070</v>
      </c>
    </row>
    <row r="2654" spans="1:14">
      <c r="A2654" s="707">
        <v>2024</v>
      </c>
      <c r="B2654" s="707">
        <v>11</v>
      </c>
      <c r="D2654" s="707" t="s">
        <v>16121</v>
      </c>
      <c r="E2654" s="707" t="s">
        <v>142</v>
      </c>
      <c r="F2654" s="707">
        <f>VLOOKUP(E2654,'HS Code'!$L$4:$O$65,2,0)</f>
        <v>0</v>
      </c>
      <c r="G2654" s="707" t="s">
        <v>16141</v>
      </c>
      <c r="H2654" s="707" t="s">
        <v>16073</v>
      </c>
      <c r="I2654" s="707" t="s">
        <v>10899</v>
      </c>
      <c r="J2654" s="708">
        <v>625</v>
      </c>
      <c r="K2654" s="708">
        <v>625</v>
      </c>
      <c r="L2654" s="708">
        <v>180887.97</v>
      </c>
      <c r="M2654" s="707" t="s">
        <v>16149</v>
      </c>
      <c r="N2654" s="707" t="s">
        <v>16070</v>
      </c>
    </row>
    <row r="2655" spans="1:14">
      <c r="A2655" s="707">
        <v>2024</v>
      </c>
      <c r="B2655" s="707">
        <v>11</v>
      </c>
      <c r="D2655" s="707" t="s">
        <v>16162</v>
      </c>
      <c r="E2655" s="707" t="s">
        <v>99</v>
      </c>
      <c r="F2655" s="707" t="str">
        <f>VLOOKUP(E2655,'HS Code'!$L$4:$O$65,2,0)</f>
        <v>Petroleum</v>
      </c>
      <c r="G2655" s="707" t="s">
        <v>16075</v>
      </c>
      <c r="H2655" s="707" t="s">
        <v>16076</v>
      </c>
      <c r="I2655" s="707" t="s">
        <v>16077</v>
      </c>
      <c r="J2655" s="708">
        <v>132279.51999999999</v>
      </c>
      <c r="K2655" s="708">
        <v>131086.51999999999</v>
      </c>
      <c r="L2655" s="708">
        <v>40708458.159999996</v>
      </c>
      <c r="M2655" s="707" t="s">
        <v>16149</v>
      </c>
      <c r="N2655" s="707" t="s">
        <v>16070</v>
      </c>
    </row>
    <row r="2656" spans="1:14">
      <c r="A2656" s="707">
        <v>2024</v>
      </c>
      <c r="B2656" s="707">
        <v>11</v>
      </c>
      <c r="D2656" s="707" t="s">
        <v>16162</v>
      </c>
      <c r="E2656" s="707" t="s">
        <v>109</v>
      </c>
      <c r="F2656" s="707" t="str">
        <f>VLOOKUP(E2656,'HS Code'!$L$4:$O$65,2,0)</f>
        <v>Petroleum</v>
      </c>
      <c r="G2656" s="707" t="s">
        <v>16079</v>
      </c>
      <c r="H2656" s="707" t="s">
        <v>16076</v>
      </c>
      <c r="I2656" s="707" t="s">
        <v>16077</v>
      </c>
      <c r="J2656" s="708">
        <v>1073</v>
      </c>
      <c r="K2656" s="708">
        <v>1073</v>
      </c>
      <c r="L2656" s="708">
        <v>506223</v>
      </c>
      <c r="M2656" s="707" t="s">
        <v>16149</v>
      </c>
      <c r="N2656" s="707" t="s">
        <v>16070</v>
      </c>
    </row>
    <row r="2657" spans="1:16">
      <c r="A2657" s="707">
        <v>2024</v>
      </c>
      <c r="B2657" s="707">
        <v>11</v>
      </c>
      <c r="D2657" s="707" t="s">
        <v>16162</v>
      </c>
      <c r="E2657" s="707" t="s">
        <v>145</v>
      </c>
      <c r="F2657" s="707">
        <f>VLOOKUP(E2657,'HS Code'!$L$4:$O$65,2,0)</f>
        <v>0</v>
      </c>
      <c r="G2657" s="707" t="s">
        <v>16094</v>
      </c>
      <c r="H2657" s="707" t="s">
        <v>16073</v>
      </c>
      <c r="I2657" s="707" t="s">
        <v>10899</v>
      </c>
      <c r="J2657" s="708">
        <v>146116</v>
      </c>
      <c r="K2657" s="708">
        <v>146116</v>
      </c>
      <c r="L2657" s="708">
        <v>26801609.829999998</v>
      </c>
      <c r="M2657" s="707" t="s">
        <v>16149</v>
      </c>
      <c r="N2657" s="707" t="s">
        <v>16070</v>
      </c>
    </row>
    <row r="2658" spans="1:16">
      <c r="A2658" s="707">
        <v>2024</v>
      </c>
      <c r="B2658" s="707">
        <v>11</v>
      </c>
      <c r="D2658" s="707" t="s">
        <v>16134</v>
      </c>
      <c r="E2658" s="707" t="s">
        <v>99</v>
      </c>
      <c r="F2658" s="707" t="str">
        <f>VLOOKUP(E2658,'HS Code'!$L$4:$O$65,2,0)</f>
        <v>Petroleum</v>
      </c>
      <c r="G2658" s="707" t="s">
        <v>16075</v>
      </c>
      <c r="H2658" s="707" t="s">
        <v>16076</v>
      </c>
      <c r="I2658" s="707" t="s">
        <v>16077</v>
      </c>
      <c r="J2658" s="708">
        <v>19729.599999999999</v>
      </c>
      <c r="K2658" s="708">
        <v>19729.599999999999</v>
      </c>
      <c r="L2658" s="708">
        <v>8502861.0999999996</v>
      </c>
      <c r="M2658" s="707" t="s">
        <v>16149</v>
      </c>
      <c r="N2658" s="707" t="s">
        <v>16070</v>
      </c>
    </row>
    <row r="2659" spans="1:16">
      <c r="A2659" s="707">
        <v>2024</v>
      </c>
      <c r="B2659" s="707">
        <v>11</v>
      </c>
      <c r="D2659" s="707" t="s">
        <v>16121</v>
      </c>
      <c r="E2659" s="707" t="s">
        <v>99</v>
      </c>
      <c r="F2659" s="707" t="str">
        <f>VLOOKUP(E2659,'HS Code'!$L$4:$O$65,2,0)</f>
        <v>Petroleum</v>
      </c>
      <c r="G2659" s="707" t="s">
        <v>16075</v>
      </c>
      <c r="H2659" s="707" t="s">
        <v>16076</v>
      </c>
      <c r="I2659" s="707" t="s">
        <v>16077</v>
      </c>
      <c r="J2659" s="708">
        <v>3536</v>
      </c>
      <c r="K2659" s="708">
        <v>3451</v>
      </c>
      <c r="L2659" s="708">
        <v>1162530.96</v>
      </c>
      <c r="M2659" s="707" t="s">
        <v>16149</v>
      </c>
      <c r="N2659" s="707" t="s">
        <v>16070</v>
      </c>
    </row>
    <row r="2660" spans="1:16">
      <c r="A2660" s="707">
        <v>2024</v>
      </c>
      <c r="B2660" s="707">
        <v>11</v>
      </c>
      <c r="D2660" s="707" t="s">
        <v>16196</v>
      </c>
      <c r="E2660" s="707" t="s">
        <v>99</v>
      </c>
      <c r="F2660" s="707" t="str">
        <f>VLOOKUP(E2660,'HS Code'!$L$4:$O$65,2,0)</f>
        <v>Petroleum</v>
      </c>
      <c r="G2660" s="707" t="s">
        <v>16075</v>
      </c>
      <c r="H2660" s="707" t="s">
        <v>16076</v>
      </c>
      <c r="I2660" s="707" t="s">
        <v>16077</v>
      </c>
      <c r="J2660" s="708">
        <v>2400</v>
      </c>
      <c r="K2660" s="708">
        <v>2160</v>
      </c>
      <c r="L2660" s="708">
        <v>977851.28</v>
      </c>
      <c r="M2660" s="707" t="s">
        <v>16149</v>
      </c>
      <c r="N2660" s="707" t="s">
        <v>16070</v>
      </c>
    </row>
    <row r="2661" spans="1:16">
      <c r="A2661" s="707">
        <v>2024</v>
      </c>
      <c r="B2661" s="707">
        <v>11</v>
      </c>
      <c r="D2661" s="707" t="s">
        <v>16129</v>
      </c>
      <c r="E2661" s="707" t="s">
        <v>99</v>
      </c>
      <c r="F2661" s="707" t="str">
        <f>VLOOKUP(E2661,'HS Code'!$L$4:$O$65,2,0)</f>
        <v>Petroleum</v>
      </c>
      <c r="G2661" s="707" t="s">
        <v>16075</v>
      </c>
      <c r="H2661" s="707" t="s">
        <v>16076</v>
      </c>
      <c r="I2661" s="707" t="s">
        <v>16077</v>
      </c>
      <c r="J2661" s="708">
        <v>6296</v>
      </c>
      <c r="K2661" s="708">
        <v>6242</v>
      </c>
      <c r="L2661" s="708">
        <v>3406448.41</v>
      </c>
      <c r="M2661" s="707" t="s">
        <v>16145</v>
      </c>
      <c r="N2661" s="707" t="s">
        <v>16070</v>
      </c>
    </row>
    <row r="2662" spans="1:16">
      <c r="A2662" s="707">
        <v>2024</v>
      </c>
      <c r="B2662" s="707">
        <v>11</v>
      </c>
      <c r="D2662" s="707" t="s">
        <v>16129</v>
      </c>
      <c r="E2662" s="707" t="s">
        <v>101</v>
      </c>
      <c r="F2662" s="707" t="str">
        <f>VLOOKUP(E2662,'HS Code'!$L$4:$O$65,2,0)</f>
        <v>Petroleum</v>
      </c>
      <c r="G2662" s="707" t="s">
        <v>16078</v>
      </c>
      <c r="H2662" s="707" t="s">
        <v>16076</v>
      </c>
      <c r="I2662" s="707" t="s">
        <v>10899</v>
      </c>
      <c r="J2662" s="708">
        <v>65</v>
      </c>
      <c r="K2662" s="708">
        <v>65</v>
      </c>
      <c r="L2662" s="708">
        <v>77358.899999999994</v>
      </c>
      <c r="M2662" s="707" t="s">
        <v>16145</v>
      </c>
      <c r="N2662" s="707" t="s">
        <v>16070</v>
      </c>
    </row>
    <row r="2663" spans="1:16">
      <c r="A2663" s="707">
        <v>2024</v>
      </c>
      <c r="B2663" s="707">
        <v>11</v>
      </c>
      <c r="D2663" s="707" t="s">
        <v>16156</v>
      </c>
      <c r="E2663" s="707" t="s">
        <v>28</v>
      </c>
      <c r="F2663" s="707" t="str">
        <f>VLOOKUP(E2663,'HS Code'!$L$4:$O$65,2,0)</f>
        <v>Coal and Coke</v>
      </c>
      <c r="G2663" s="707" t="s">
        <v>16143</v>
      </c>
      <c r="H2663" s="707" t="s">
        <v>16126</v>
      </c>
      <c r="I2663" s="707" t="s">
        <v>10899</v>
      </c>
      <c r="J2663" s="708">
        <v>1560</v>
      </c>
      <c r="K2663" s="708">
        <v>1560</v>
      </c>
      <c r="L2663" s="708">
        <v>163270.04999999999</v>
      </c>
      <c r="M2663" s="707" t="s">
        <v>16145</v>
      </c>
      <c r="N2663" s="707" t="s">
        <v>16070</v>
      </c>
    </row>
    <row r="2664" spans="1:16">
      <c r="A2664" s="707">
        <v>2024</v>
      </c>
      <c r="B2664" s="707">
        <v>11</v>
      </c>
      <c r="D2664" s="707" t="s">
        <v>16153</v>
      </c>
      <c r="E2664" s="707" t="s">
        <v>99</v>
      </c>
      <c r="F2664" s="707" t="str">
        <f>VLOOKUP(E2664,'HS Code'!$L$4:$O$65,2,0)</f>
        <v>Petroleum</v>
      </c>
      <c r="G2664" s="707" t="s">
        <v>16075</v>
      </c>
      <c r="H2664" s="707" t="s">
        <v>16076</v>
      </c>
      <c r="I2664" s="707" t="s">
        <v>16077</v>
      </c>
      <c r="J2664" s="708">
        <v>300</v>
      </c>
      <c r="K2664" s="708">
        <v>300</v>
      </c>
      <c r="L2664" s="708">
        <v>1123122.98</v>
      </c>
      <c r="M2664" s="707" t="s">
        <v>16145</v>
      </c>
      <c r="N2664" s="707" t="s">
        <v>16070</v>
      </c>
    </row>
    <row r="2665" spans="1:16">
      <c r="A2665" s="707">
        <v>2024</v>
      </c>
      <c r="B2665" s="707">
        <v>11</v>
      </c>
      <c r="D2665" s="707" t="s">
        <v>16153</v>
      </c>
      <c r="E2665" s="707" t="s">
        <v>70</v>
      </c>
      <c r="F2665" s="707" t="str">
        <f>VLOOKUP(E2665,'HS Code'!$L$4:$O$65,2,0)</f>
        <v>Petroleum</v>
      </c>
      <c r="G2665" s="707" t="s">
        <v>16115</v>
      </c>
      <c r="H2665" s="707" t="s">
        <v>16116</v>
      </c>
      <c r="I2665" s="707" t="s">
        <v>16077</v>
      </c>
      <c r="J2665" s="708">
        <v>8000</v>
      </c>
      <c r="K2665" s="708">
        <v>6849</v>
      </c>
      <c r="L2665" s="708">
        <v>1842976.72</v>
      </c>
      <c r="M2665" s="707" t="s">
        <v>16145</v>
      </c>
      <c r="N2665" s="707" t="s">
        <v>16070</v>
      </c>
      <c r="P2665" s="709">
        <f>L2665/J2665</f>
        <v>230.37208999999999</v>
      </c>
    </row>
    <row r="2666" spans="1:16">
      <c r="A2666" s="707">
        <v>2024</v>
      </c>
      <c r="B2666" s="707">
        <v>11</v>
      </c>
      <c r="D2666" s="707" t="s">
        <v>16144</v>
      </c>
      <c r="E2666" s="707" t="s">
        <v>99</v>
      </c>
      <c r="F2666" s="707" t="str">
        <f>VLOOKUP(E2666,'HS Code'!$L$4:$O$65,2,0)</f>
        <v>Petroleum</v>
      </c>
      <c r="G2666" s="707" t="s">
        <v>16075</v>
      </c>
      <c r="H2666" s="707" t="s">
        <v>16076</v>
      </c>
      <c r="I2666" s="707" t="s">
        <v>16077</v>
      </c>
      <c r="J2666" s="708">
        <v>120</v>
      </c>
      <c r="K2666" s="708">
        <v>120</v>
      </c>
      <c r="L2666" s="708">
        <v>11628.51</v>
      </c>
      <c r="M2666" s="707" t="s">
        <v>16145</v>
      </c>
      <c r="N2666" s="707" t="s">
        <v>16070</v>
      </c>
    </row>
    <row r="2667" spans="1:16">
      <c r="A2667" s="707">
        <v>2024</v>
      </c>
      <c r="B2667" s="707">
        <v>11</v>
      </c>
      <c r="D2667" s="707" t="s">
        <v>16147</v>
      </c>
      <c r="E2667" s="707" t="s">
        <v>62</v>
      </c>
      <c r="F2667" s="707" t="str">
        <f>VLOOKUP(E2667,'HS Code'!$L$4:$O$65,2,0)</f>
        <v>Petroleum</v>
      </c>
      <c r="G2667" s="707" t="s">
        <v>16165</v>
      </c>
      <c r="H2667" s="707" t="s">
        <v>16126</v>
      </c>
      <c r="I2667" s="707" t="s">
        <v>10899</v>
      </c>
      <c r="J2667" s="708">
        <v>1296</v>
      </c>
      <c r="K2667" s="708">
        <v>1296</v>
      </c>
      <c r="L2667" s="708">
        <v>246240</v>
      </c>
      <c r="M2667" s="707" t="s">
        <v>16145</v>
      </c>
      <c r="N2667" s="707" t="s">
        <v>16070</v>
      </c>
    </row>
    <row r="2668" spans="1:16">
      <c r="A2668" s="707">
        <v>2024</v>
      </c>
      <c r="B2668" s="707">
        <v>11</v>
      </c>
      <c r="D2668" s="707" t="s">
        <v>16147</v>
      </c>
      <c r="E2668" s="707" t="s">
        <v>92</v>
      </c>
      <c r="F2668" s="707" t="str">
        <f>VLOOKUP(E2668,'HS Code'!$L$4:$O$65,2,0)</f>
        <v>Petroleum</v>
      </c>
      <c r="G2668" s="707" t="s">
        <v>16133</v>
      </c>
      <c r="H2668" s="707" t="s">
        <v>16076</v>
      </c>
      <c r="I2668" s="707" t="s">
        <v>16077</v>
      </c>
      <c r="J2668" s="708">
        <v>61670</v>
      </c>
      <c r="K2668" s="708">
        <v>59634</v>
      </c>
      <c r="L2668" s="708">
        <v>4860550.2408777997</v>
      </c>
      <c r="M2668" s="707" t="s">
        <v>16145</v>
      </c>
      <c r="N2668" s="707" t="s">
        <v>16070</v>
      </c>
    </row>
    <row r="2669" spans="1:16">
      <c r="A2669" s="707">
        <v>2024</v>
      </c>
      <c r="B2669" s="707">
        <v>11</v>
      </c>
      <c r="D2669" s="707" t="s">
        <v>16147</v>
      </c>
      <c r="E2669" s="707" t="s">
        <v>145</v>
      </c>
      <c r="F2669" s="707">
        <f>VLOOKUP(E2669,'HS Code'!$L$4:$O$65,2,0)</f>
        <v>0</v>
      </c>
      <c r="G2669" s="707" t="s">
        <v>16094</v>
      </c>
      <c r="H2669" s="707" t="s">
        <v>16073</v>
      </c>
      <c r="I2669" s="707" t="s">
        <v>10899</v>
      </c>
      <c r="J2669" s="708">
        <v>1000</v>
      </c>
      <c r="K2669" s="708">
        <v>1000</v>
      </c>
      <c r="L2669" s="708">
        <v>277902.54570000002</v>
      </c>
      <c r="M2669" s="707" t="s">
        <v>16145</v>
      </c>
      <c r="N2669" s="707" t="s">
        <v>16070</v>
      </c>
    </row>
    <row r="2670" spans="1:16">
      <c r="A2670" s="707">
        <v>2024</v>
      </c>
      <c r="B2670" s="707">
        <v>11</v>
      </c>
      <c r="D2670" s="707" t="s">
        <v>16129</v>
      </c>
      <c r="E2670" s="707" t="s">
        <v>130</v>
      </c>
      <c r="F2670" s="707">
        <f>VLOOKUP(E2670,'HS Code'!$L$4:$O$65,2,0)</f>
        <v>0</v>
      </c>
      <c r="G2670" s="707" t="s">
        <v>16093</v>
      </c>
      <c r="H2670" s="707" t="s">
        <v>16076</v>
      </c>
      <c r="I2670" s="707" t="s">
        <v>10899</v>
      </c>
      <c r="J2670" s="708">
        <v>190640</v>
      </c>
      <c r="K2670" s="708">
        <v>190640</v>
      </c>
      <c r="L2670" s="708">
        <v>19677846.013067599</v>
      </c>
      <c r="M2670" s="707" t="s">
        <v>16145</v>
      </c>
      <c r="N2670" s="707" t="s">
        <v>16070</v>
      </c>
    </row>
    <row r="2671" spans="1:16">
      <c r="A2671" s="707">
        <v>2024</v>
      </c>
      <c r="B2671" s="707">
        <v>11</v>
      </c>
      <c r="D2671" s="707" t="s">
        <v>16129</v>
      </c>
      <c r="E2671" s="707" t="s">
        <v>165</v>
      </c>
      <c r="F2671" s="707">
        <f>VLOOKUP(E2671,'HS Code'!$L$4:$O$65,2,0)</f>
        <v>0</v>
      </c>
      <c r="G2671" s="707" t="s">
        <v>16166</v>
      </c>
      <c r="H2671" s="707" t="s">
        <v>16068</v>
      </c>
      <c r="I2671" s="707" t="s">
        <v>10899</v>
      </c>
      <c r="J2671" s="708">
        <v>1510</v>
      </c>
      <c r="K2671" s="708">
        <v>1510</v>
      </c>
      <c r="L2671" s="708">
        <v>229500</v>
      </c>
      <c r="M2671" s="707" t="s">
        <v>16145</v>
      </c>
      <c r="N2671" s="707" t="s">
        <v>16070</v>
      </c>
    </row>
    <row r="2672" spans="1:16">
      <c r="A2672" s="707">
        <v>2024</v>
      </c>
      <c r="B2672" s="707">
        <v>11</v>
      </c>
      <c r="D2672" s="707" t="s">
        <v>16103</v>
      </c>
      <c r="E2672" s="707" t="s">
        <v>89</v>
      </c>
      <c r="F2672" s="707" t="str">
        <f>VLOOKUP(E2672,'HS Code'!$L$4:$O$65,2,0)</f>
        <v>Petroleum</v>
      </c>
      <c r="G2672" s="707" t="s">
        <v>16154</v>
      </c>
      <c r="H2672" s="707" t="s">
        <v>16076</v>
      </c>
      <c r="I2672" s="707" t="s">
        <v>16077</v>
      </c>
      <c r="J2672" s="708">
        <v>8050</v>
      </c>
      <c r="K2672" s="708">
        <v>8050</v>
      </c>
      <c r="L2672" s="708">
        <v>1785227.49</v>
      </c>
      <c r="M2672" s="707" t="s">
        <v>16069</v>
      </c>
      <c r="N2672" s="707" t="s">
        <v>16070</v>
      </c>
      <c r="P2672" s="709">
        <f t="shared" ref="P2672:P2735" si="34">L2672/J2672</f>
        <v>221.76739006211179</v>
      </c>
    </row>
    <row r="2673" spans="1:16">
      <c r="A2673" s="707">
        <v>2024</v>
      </c>
      <c r="B2673" s="707">
        <v>11</v>
      </c>
      <c r="D2673" s="707" t="s">
        <v>16186</v>
      </c>
      <c r="E2673" s="707" t="s">
        <v>99</v>
      </c>
      <c r="F2673" s="707" t="str">
        <f>VLOOKUP(E2673,'HS Code'!$L$4:$O$65,2,0)</f>
        <v>Petroleum</v>
      </c>
      <c r="G2673" s="707" t="s">
        <v>16075</v>
      </c>
      <c r="H2673" s="707" t="s">
        <v>16076</v>
      </c>
      <c r="I2673" s="707" t="s">
        <v>16077</v>
      </c>
      <c r="J2673" s="708">
        <v>36</v>
      </c>
      <c r="K2673" s="708">
        <v>36</v>
      </c>
      <c r="L2673" s="708">
        <v>61604.41</v>
      </c>
      <c r="M2673" s="707" t="s">
        <v>16069</v>
      </c>
      <c r="N2673" s="707" t="s">
        <v>16070</v>
      </c>
      <c r="P2673" s="709">
        <f t="shared" si="34"/>
        <v>1711.2336111111113</v>
      </c>
    </row>
    <row r="2674" spans="1:16">
      <c r="A2674" s="707">
        <v>2024</v>
      </c>
      <c r="B2674" s="707">
        <v>11</v>
      </c>
      <c r="D2674" s="707" t="s">
        <v>16186</v>
      </c>
      <c r="E2674" s="707" t="s">
        <v>109</v>
      </c>
      <c r="F2674" s="707" t="str">
        <f>VLOOKUP(E2674,'HS Code'!$L$4:$O$65,2,0)</f>
        <v>Petroleum</v>
      </c>
      <c r="G2674" s="707" t="s">
        <v>16079</v>
      </c>
      <c r="H2674" s="707" t="s">
        <v>16076</v>
      </c>
      <c r="I2674" s="707" t="s">
        <v>16077</v>
      </c>
      <c r="J2674" s="708">
        <v>40</v>
      </c>
      <c r="K2674" s="708">
        <v>25</v>
      </c>
      <c r="L2674" s="708">
        <v>11529.31</v>
      </c>
      <c r="M2674" s="707" t="s">
        <v>16069</v>
      </c>
      <c r="N2674" s="707" t="s">
        <v>16070</v>
      </c>
      <c r="P2674" s="709">
        <f t="shared" si="34"/>
        <v>288.23275000000001</v>
      </c>
    </row>
    <row r="2675" spans="1:16">
      <c r="A2675" s="707">
        <v>2024</v>
      </c>
      <c r="B2675" s="707">
        <v>12</v>
      </c>
      <c r="D2675" s="707" t="s">
        <v>16168</v>
      </c>
      <c r="E2675" s="707" t="s">
        <v>171</v>
      </c>
      <c r="F2675" s="707">
        <f>VLOOKUP(E2675,'HS Code'!$L$4:$O$65,2,0)</f>
        <v>0</v>
      </c>
      <c r="G2675" s="707" t="s">
        <v>16095</v>
      </c>
      <c r="H2675" s="707" t="s">
        <v>16073</v>
      </c>
      <c r="I2675" s="707" t="s">
        <v>10899</v>
      </c>
      <c r="J2675" s="708">
        <v>59090</v>
      </c>
      <c r="K2675" s="708">
        <v>59090</v>
      </c>
      <c r="L2675" s="708">
        <v>3969661</v>
      </c>
      <c r="M2675" s="707" t="s">
        <v>16069</v>
      </c>
      <c r="N2675" s="707" t="s">
        <v>16070</v>
      </c>
      <c r="P2675" s="709">
        <f t="shared" si="34"/>
        <v>67.179911998646133</v>
      </c>
    </row>
    <row r="2676" spans="1:16">
      <c r="A2676" s="707">
        <v>2024</v>
      </c>
      <c r="B2676" s="707">
        <v>12</v>
      </c>
      <c r="D2676" s="707" t="s">
        <v>16086</v>
      </c>
      <c r="E2676" s="707" t="s">
        <v>171</v>
      </c>
      <c r="F2676" s="707">
        <f>VLOOKUP(E2676,'HS Code'!$L$4:$O$65,2,0)</f>
        <v>0</v>
      </c>
      <c r="G2676" s="707" t="s">
        <v>16095</v>
      </c>
      <c r="H2676" s="707" t="s">
        <v>16073</v>
      </c>
      <c r="I2676" s="707" t="s">
        <v>10899</v>
      </c>
      <c r="J2676" s="708">
        <v>109000</v>
      </c>
      <c r="K2676" s="708">
        <v>109000</v>
      </c>
      <c r="L2676" s="708">
        <v>6053322</v>
      </c>
      <c r="M2676" s="707" t="s">
        <v>16069</v>
      </c>
      <c r="N2676" s="707" t="s">
        <v>16070</v>
      </c>
      <c r="P2676" s="709">
        <f t="shared" si="34"/>
        <v>55.535064220183486</v>
      </c>
    </row>
    <row r="2677" spans="1:16">
      <c r="A2677" s="707">
        <v>2024</v>
      </c>
      <c r="B2677" s="707">
        <v>12</v>
      </c>
      <c r="D2677" s="707" t="s">
        <v>16124</v>
      </c>
      <c r="E2677" s="707" t="s">
        <v>171</v>
      </c>
      <c r="F2677" s="707">
        <f>VLOOKUP(E2677,'HS Code'!$L$4:$O$65,2,0)</f>
        <v>0</v>
      </c>
      <c r="G2677" s="707" t="s">
        <v>16095</v>
      </c>
      <c r="H2677" s="707" t="s">
        <v>16073</v>
      </c>
      <c r="I2677" s="707" t="s">
        <v>10899</v>
      </c>
      <c r="J2677" s="708">
        <v>626720</v>
      </c>
      <c r="K2677" s="708">
        <v>626720</v>
      </c>
      <c r="L2677" s="708">
        <v>39136844</v>
      </c>
      <c r="M2677" s="707" t="s">
        <v>16069</v>
      </c>
      <c r="N2677" s="707" t="s">
        <v>16070</v>
      </c>
      <c r="P2677" s="709">
        <f t="shared" si="34"/>
        <v>62.44709599183048</v>
      </c>
    </row>
    <row r="2678" spans="1:16">
      <c r="A2678" s="707">
        <v>2024</v>
      </c>
      <c r="B2678" s="707">
        <v>12</v>
      </c>
      <c r="D2678" s="707" t="s">
        <v>16110</v>
      </c>
      <c r="E2678" s="707" t="s">
        <v>159</v>
      </c>
      <c r="F2678" s="707">
        <f>VLOOKUP(E2678,'HS Code'!$L$4:$O$65,2,0)</f>
        <v>0</v>
      </c>
      <c r="G2678" s="707" t="s">
        <v>16083</v>
      </c>
      <c r="H2678" s="707" t="s">
        <v>16073</v>
      </c>
      <c r="I2678" s="707" t="s">
        <v>10899</v>
      </c>
      <c r="J2678" s="708">
        <v>718016</v>
      </c>
      <c r="K2678" s="708">
        <v>718016</v>
      </c>
      <c r="L2678" s="708">
        <v>46293530.5</v>
      </c>
      <c r="M2678" s="707" t="s">
        <v>16069</v>
      </c>
      <c r="N2678" s="707" t="s">
        <v>16070</v>
      </c>
      <c r="P2678" s="709">
        <f t="shared" si="34"/>
        <v>64.474232468357258</v>
      </c>
    </row>
    <row r="2679" spans="1:16">
      <c r="A2679" s="707">
        <v>2024</v>
      </c>
      <c r="B2679" s="707">
        <v>12</v>
      </c>
      <c r="D2679" s="707" t="s">
        <v>16074</v>
      </c>
      <c r="E2679" s="707" t="s">
        <v>88</v>
      </c>
      <c r="F2679" s="707" t="str">
        <f>VLOOKUP(E2679,'HS Code'!$L$4:$O$65,2,0)</f>
        <v>Petroleum</v>
      </c>
      <c r="G2679" s="707" t="s">
        <v>16181</v>
      </c>
      <c r="H2679" s="707" t="s">
        <v>16076</v>
      </c>
      <c r="I2679" s="707" t="s">
        <v>16077</v>
      </c>
      <c r="J2679" s="708">
        <v>1650</v>
      </c>
      <c r="K2679" s="708">
        <v>1650</v>
      </c>
      <c r="L2679" s="708">
        <v>1746745.29</v>
      </c>
      <c r="M2679" s="707" t="s">
        <v>16069</v>
      </c>
      <c r="N2679" s="707" t="s">
        <v>16070</v>
      </c>
      <c r="P2679" s="709">
        <f t="shared" si="34"/>
        <v>1058.633509090909</v>
      </c>
    </row>
    <row r="2680" spans="1:16">
      <c r="A2680" s="707">
        <v>2024</v>
      </c>
      <c r="B2680" s="707">
        <v>12</v>
      </c>
      <c r="D2680" s="707" t="s">
        <v>16074</v>
      </c>
      <c r="E2680" s="707" t="s">
        <v>99</v>
      </c>
      <c r="F2680" s="707" t="str">
        <f>VLOOKUP(E2680,'HS Code'!$L$4:$O$65,2,0)</f>
        <v>Petroleum</v>
      </c>
      <c r="G2680" s="707" t="s">
        <v>16075</v>
      </c>
      <c r="H2680" s="707" t="s">
        <v>16076</v>
      </c>
      <c r="I2680" s="707" t="s">
        <v>16077</v>
      </c>
      <c r="J2680" s="708">
        <v>190388.52100000001</v>
      </c>
      <c r="K2680" s="708">
        <v>190388.52100000001</v>
      </c>
      <c r="L2680" s="708">
        <v>44999056.68</v>
      </c>
      <c r="M2680" s="707" t="s">
        <v>16069</v>
      </c>
      <c r="N2680" s="707" t="s">
        <v>16070</v>
      </c>
      <c r="P2680" s="709">
        <f t="shared" si="34"/>
        <v>236.35383290781485</v>
      </c>
    </row>
    <row r="2681" spans="1:16">
      <c r="A2681" s="707">
        <v>2024</v>
      </c>
      <c r="B2681" s="707">
        <v>12</v>
      </c>
      <c r="D2681" s="707" t="s">
        <v>16074</v>
      </c>
      <c r="E2681" s="707" t="s">
        <v>101</v>
      </c>
      <c r="F2681" s="707" t="str">
        <f>VLOOKUP(E2681,'HS Code'!$L$4:$O$65,2,0)</f>
        <v>Petroleum</v>
      </c>
      <c r="G2681" s="707" t="s">
        <v>16078</v>
      </c>
      <c r="H2681" s="707" t="s">
        <v>16076</v>
      </c>
      <c r="I2681" s="707" t="s">
        <v>10899</v>
      </c>
      <c r="J2681" s="708">
        <v>34974.78</v>
      </c>
      <c r="K2681" s="708">
        <v>34974.78</v>
      </c>
      <c r="L2681" s="708">
        <v>5592218.9299999997</v>
      </c>
      <c r="M2681" s="707" t="s">
        <v>16069</v>
      </c>
      <c r="N2681" s="707" t="s">
        <v>16070</v>
      </c>
      <c r="P2681" s="709">
        <f t="shared" si="34"/>
        <v>159.89289796819307</v>
      </c>
    </row>
    <row r="2682" spans="1:16">
      <c r="A2682" s="707">
        <v>2024</v>
      </c>
      <c r="B2682" s="707">
        <v>12</v>
      </c>
      <c r="D2682" s="707" t="s">
        <v>16074</v>
      </c>
      <c r="E2682" s="707" t="s">
        <v>109</v>
      </c>
      <c r="F2682" s="707" t="str">
        <f>VLOOKUP(E2682,'HS Code'!$L$4:$O$65,2,0)</f>
        <v>Petroleum</v>
      </c>
      <c r="G2682" s="707" t="s">
        <v>16079</v>
      </c>
      <c r="H2682" s="707" t="s">
        <v>16076</v>
      </c>
      <c r="I2682" s="707" t="s">
        <v>16077</v>
      </c>
      <c r="J2682" s="708">
        <v>57200</v>
      </c>
      <c r="K2682" s="708">
        <v>57200</v>
      </c>
      <c r="L2682" s="708">
        <v>17573204.399999999</v>
      </c>
      <c r="M2682" s="707" t="s">
        <v>16069</v>
      </c>
      <c r="N2682" s="707" t="s">
        <v>16070</v>
      </c>
      <c r="P2682" s="709">
        <f t="shared" si="34"/>
        <v>307.22385314685312</v>
      </c>
    </row>
    <row r="2683" spans="1:16">
      <c r="A2683" s="707">
        <v>2024</v>
      </c>
      <c r="B2683" s="707">
        <v>12</v>
      </c>
      <c r="D2683" s="707" t="s">
        <v>16074</v>
      </c>
      <c r="E2683" s="707" t="s">
        <v>111</v>
      </c>
      <c r="F2683" s="707" t="str">
        <f>VLOOKUP(E2683,'HS Code'!$L$4:$O$65,2,0)</f>
        <v>Petroleum</v>
      </c>
      <c r="G2683" s="707" t="s">
        <v>16080</v>
      </c>
      <c r="H2683" s="707" t="s">
        <v>16076</v>
      </c>
      <c r="I2683" s="707" t="s">
        <v>16077</v>
      </c>
      <c r="J2683" s="708">
        <v>427320</v>
      </c>
      <c r="K2683" s="708">
        <v>427320</v>
      </c>
      <c r="L2683" s="708">
        <v>66390276.57</v>
      </c>
      <c r="M2683" s="707" t="s">
        <v>16069</v>
      </c>
      <c r="N2683" s="707" t="s">
        <v>16070</v>
      </c>
      <c r="P2683" s="709">
        <f t="shared" si="34"/>
        <v>155.36430911260882</v>
      </c>
    </row>
    <row r="2684" spans="1:16">
      <c r="A2684" s="707">
        <v>2024</v>
      </c>
      <c r="B2684" s="707">
        <v>12</v>
      </c>
      <c r="D2684" s="707" t="s">
        <v>16074</v>
      </c>
      <c r="E2684" s="707" t="s">
        <v>113</v>
      </c>
      <c r="F2684" s="707" t="str">
        <f>VLOOKUP(E2684,'HS Code'!$L$4:$O$65,2,0)</f>
        <v>Petroleum</v>
      </c>
      <c r="G2684" s="707" t="s">
        <v>16081</v>
      </c>
      <c r="H2684" s="707" t="s">
        <v>16076</v>
      </c>
      <c r="I2684" s="707" t="s">
        <v>16077</v>
      </c>
      <c r="J2684" s="708">
        <v>67940</v>
      </c>
      <c r="K2684" s="708">
        <v>67940</v>
      </c>
      <c r="L2684" s="708">
        <v>13299701</v>
      </c>
      <c r="M2684" s="707" t="s">
        <v>16069</v>
      </c>
      <c r="N2684" s="707" t="s">
        <v>16070</v>
      </c>
      <c r="P2684" s="709">
        <f t="shared" si="34"/>
        <v>195.7565646158375</v>
      </c>
    </row>
    <row r="2685" spans="1:16">
      <c r="A2685" s="707">
        <v>2024</v>
      </c>
      <c r="B2685" s="707">
        <v>12</v>
      </c>
      <c r="D2685" s="707" t="s">
        <v>16084</v>
      </c>
      <c r="E2685" s="707" t="s">
        <v>99</v>
      </c>
      <c r="F2685" s="707" t="str">
        <f>VLOOKUP(E2685,'HS Code'!$L$4:$O$65,2,0)</f>
        <v>Petroleum</v>
      </c>
      <c r="G2685" s="707" t="s">
        <v>16075</v>
      </c>
      <c r="H2685" s="707" t="s">
        <v>16076</v>
      </c>
      <c r="I2685" s="707" t="s">
        <v>16077</v>
      </c>
      <c r="J2685" s="708">
        <v>14400</v>
      </c>
      <c r="K2685" s="708">
        <v>14400</v>
      </c>
      <c r="L2685" s="708">
        <v>8618802.8000000007</v>
      </c>
      <c r="M2685" s="707" t="s">
        <v>16069</v>
      </c>
      <c r="N2685" s="707" t="s">
        <v>16070</v>
      </c>
      <c r="P2685" s="709">
        <f t="shared" si="34"/>
        <v>598.52797222222227</v>
      </c>
    </row>
    <row r="2686" spans="1:16">
      <c r="A2686" s="707">
        <v>2024</v>
      </c>
      <c r="B2686" s="707">
        <v>12</v>
      </c>
      <c r="D2686" s="707" t="s">
        <v>16167</v>
      </c>
      <c r="E2686" s="707" t="s">
        <v>101</v>
      </c>
      <c r="F2686" s="707" t="str">
        <f>VLOOKUP(E2686,'HS Code'!$L$4:$O$65,2,0)</f>
        <v>Petroleum</v>
      </c>
      <c r="G2686" s="707" t="s">
        <v>16078</v>
      </c>
      <c r="H2686" s="707" t="s">
        <v>16076</v>
      </c>
      <c r="I2686" s="707" t="s">
        <v>10899</v>
      </c>
      <c r="J2686" s="708">
        <v>150</v>
      </c>
      <c r="K2686" s="708">
        <v>150</v>
      </c>
      <c r="L2686" s="708">
        <v>449688.93</v>
      </c>
      <c r="M2686" s="707" t="s">
        <v>16069</v>
      </c>
      <c r="N2686" s="707" t="s">
        <v>16070</v>
      </c>
      <c r="P2686" s="709">
        <f t="shared" si="34"/>
        <v>2997.9261999999999</v>
      </c>
    </row>
    <row r="2687" spans="1:16">
      <c r="A2687" s="707">
        <v>2024</v>
      </c>
      <c r="B2687" s="707">
        <v>12</v>
      </c>
      <c r="D2687" s="707" t="s">
        <v>16085</v>
      </c>
      <c r="E2687" s="707" t="s">
        <v>99</v>
      </c>
      <c r="F2687" s="707" t="str">
        <f>VLOOKUP(E2687,'HS Code'!$L$4:$O$65,2,0)</f>
        <v>Petroleum</v>
      </c>
      <c r="G2687" s="707" t="s">
        <v>16075</v>
      </c>
      <c r="H2687" s="707" t="s">
        <v>16076</v>
      </c>
      <c r="I2687" s="707" t="s">
        <v>16077</v>
      </c>
      <c r="J2687" s="708">
        <v>13631.96</v>
      </c>
      <c r="K2687" s="708">
        <v>13631.96</v>
      </c>
      <c r="L2687" s="708">
        <v>10550842.119999999</v>
      </c>
      <c r="M2687" s="707" t="s">
        <v>16069</v>
      </c>
      <c r="N2687" s="707" t="s">
        <v>16070</v>
      </c>
      <c r="P2687" s="709">
        <f t="shared" si="34"/>
        <v>773.97836554684727</v>
      </c>
    </row>
    <row r="2688" spans="1:16">
      <c r="A2688" s="707">
        <v>2024</v>
      </c>
      <c r="B2688" s="707">
        <v>12</v>
      </c>
      <c r="D2688" s="707" t="s">
        <v>16085</v>
      </c>
      <c r="E2688" s="707" t="s">
        <v>101</v>
      </c>
      <c r="F2688" s="707" t="str">
        <f>VLOOKUP(E2688,'HS Code'!$L$4:$O$65,2,0)</f>
        <v>Petroleum</v>
      </c>
      <c r="G2688" s="707" t="s">
        <v>16078</v>
      </c>
      <c r="H2688" s="707" t="s">
        <v>16076</v>
      </c>
      <c r="I2688" s="707" t="s">
        <v>10899</v>
      </c>
      <c r="J2688" s="708">
        <v>26.86</v>
      </c>
      <c r="K2688" s="708">
        <v>26.86</v>
      </c>
      <c r="L2688" s="708">
        <v>82607.520000000004</v>
      </c>
      <c r="M2688" s="707" t="s">
        <v>16069</v>
      </c>
      <c r="N2688" s="707" t="s">
        <v>16070</v>
      </c>
      <c r="P2688" s="709">
        <f t="shared" si="34"/>
        <v>3075.4847356664186</v>
      </c>
    </row>
    <row r="2689" spans="1:16">
      <c r="A2689" s="707">
        <v>2024</v>
      </c>
      <c r="B2689" s="707">
        <v>12</v>
      </c>
      <c r="D2689" s="707" t="s">
        <v>16169</v>
      </c>
      <c r="E2689" s="707" t="s">
        <v>99</v>
      </c>
      <c r="F2689" s="707" t="str">
        <f>VLOOKUP(E2689,'HS Code'!$L$4:$O$65,2,0)</f>
        <v>Petroleum</v>
      </c>
      <c r="G2689" s="707" t="s">
        <v>16075</v>
      </c>
      <c r="H2689" s="707" t="s">
        <v>16076</v>
      </c>
      <c r="I2689" s="707" t="s">
        <v>16077</v>
      </c>
      <c r="J2689" s="708">
        <v>22.56</v>
      </c>
      <c r="K2689" s="708">
        <v>22.56</v>
      </c>
      <c r="L2689" s="708">
        <v>132002.10999999999</v>
      </c>
      <c r="M2689" s="707" t="s">
        <v>16069</v>
      </c>
      <c r="N2689" s="707" t="s">
        <v>16070</v>
      </c>
      <c r="P2689" s="709">
        <f t="shared" si="34"/>
        <v>5851.1573581560278</v>
      </c>
    </row>
    <row r="2690" spans="1:16">
      <c r="A2690" s="707">
        <v>2024</v>
      </c>
      <c r="B2690" s="707">
        <v>12</v>
      </c>
      <c r="D2690" s="707" t="s">
        <v>16169</v>
      </c>
      <c r="E2690" s="707" t="s">
        <v>101</v>
      </c>
      <c r="F2690" s="707" t="str">
        <f>VLOOKUP(E2690,'HS Code'!$L$4:$O$65,2,0)</f>
        <v>Petroleum</v>
      </c>
      <c r="G2690" s="707" t="s">
        <v>16078</v>
      </c>
      <c r="H2690" s="707" t="s">
        <v>16076</v>
      </c>
      <c r="I2690" s="707" t="s">
        <v>10899</v>
      </c>
      <c r="J2690" s="708">
        <v>100</v>
      </c>
      <c r="K2690" s="708">
        <v>100</v>
      </c>
      <c r="L2690" s="708">
        <v>195018.22</v>
      </c>
      <c r="M2690" s="707" t="s">
        <v>16069</v>
      </c>
      <c r="N2690" s="707" t="s">
        <v>16070</v>
      </c>
      <c r="P2690" s="709">
        <f t="shared" si="34"/>
        <v>1950.1822</v>
      </c>
    </row>
    <row r="2691" spans="1:16">
      <c r="A2691" s="707">
        <v>2024</v>
      </c>
      <c r="B2691" s="707">
        <v>12</v>
      </c>
      <c r="D2691" s="707" t="s">
        <v>16066</v>
      </c>
      <c r="E2691" s="707" t="s">
        <v>88</v>
      </c>
      <c r="F2691" s="707" t="str">
        <f>VLOOKUP(E2691,'HS Code'!$L$4:$O$65,2,0)</f>
        <v>Petroleum</v>
      </c>
      <c r="G2691" s="707" t="s">
        <v>16181</v>
      </c>
      <c r="H2691" s="707" t="s">
        <v>16076</v>
      </c>
      <c r="I2691" s="707" t="s">
        <v>16077</v>
      </c>
      <c r="J2691" s="708">
        <v>34019</v>
      </c>
      <c r="K2691" s="708">
        <v>34019</v>
      </c>
      <c r="L2691" s="708">
        <v>6222761.4199999999</v>
      </c>
      <c r="M2691" s="707" t="s">
        <v>16069</v>
      </c>
      <c r="N2691" s="707" t="s">
        <v>16070</v>
      </c>
      <c r="P2691" s="709">
        <f t="shared" si="34"/>
        <v>182.92017460830712</v>
      </c>
    </row>
    <row r="2692" spans="1:16">
      <c r="A2692" s="707">
        <v>2024</v>
      </c>
      <c r="B2692" s="707">
        <v>12</v>
      </c>
      <c r="D2692" s="707" t="s">
        <v>16066</v>
      </c>
      <c r="E2692" s="707" t="s">
        <v>99</v>
      </c>
      <c r="F2692" s="707" t="str">
        <f>VLOOKUP(E2692,'HS Code'!$L$4:$O$65,2,0)</f>
        <v>Petroleum</v>
      </c>
      <c r="G2692" s="707" t="s">
        <v>16075</v>
      </c>
      <c r="H2692" s="707" t="s">
        <v>16076</v>
      </c>
      <c r="I2692" s="707" t="s">
        <v>16077</v>
      </c>
      <c r="J2692" s="708">
        <v>88536.4</v>
      </c>
      <c r="K2692" s="708">
        <v>88536.4</v>
      </c>
      <c r="L2692" s="708">
        <v>13760277.539999999</v>
      </c>
      <c r="M2692" s="707" t="s">
        <v>16069</v>
      </c>
      <c r="N2692" s="707" t="s">
        <v>16070</v>
      </c>
      <c r="P2692" s="709">
        <f t="shared" si="34"/>
        <v>155.41943810681258</v>
      </c>
    </row>
    <row r="2693" spans="1:16">
      <c r="A2693" s="707">
        <v>2024</v>
      </c>
      <c r="B2693" s="707">
        <v>12</v>
      </c>
      <c r="D2693" s="707" t="s">
        <v>16066</v>
      </c>
      <c r="E2693" s="707" t="s">
        <v>101</v>
      </c>
      <c r="F2693" s="707" t="str">
        <f>VLOOKUP(E2693,'HS Code'!$L$4:$O$65,2,0)</f>
        <v>Petroleum</v>
      </c>
      <c r="G2693" s="707" t="s">
        <v>16078</v>
      </c>
      <c r="H2693" s="707" t="s">
        <v>16076</v>
      </c>
      <c r="I2693" s="707" t="s">
        <v>10899</v>
      </c>
      <c r="J2693" s="708">
        <v>4486.5</v>
      </c>
      <c r="K2693" s="708">
        <v>4486.5</v>
      </c>
      <c r="L2693" s="708">
        <v>796693.8</v>
      </c>
      <c r="M2693" s="707" t="s">
        <v>16069</v>
      </c>
      <c r="N2693" s="707" t="s">
        <v>16070</v>
      </c>
      <c r="P2693" s="709">
        <f t="shared" si="34"/>
        <v>177.57579404881312</v>
      </c>
    </row>
    <row r="2694" spans="1:16">
      <c r="A2694" s="707">
        <v>2024</v>
      </c>
      <c r="B2694" s="707">
        <v>12</v>
      </c>
      <c r="D2694" s="707" t="s">
        <v>16066</v>
      </c>
      <c r="E2694" s="707" t="s">
        <v>105</v>
      </c>
      <c r="F2694" s="707" t="str">
        <f>VLOOKUP(E2694,'HS Code'!$L$4:$O$65,2,0)</f>
        <v>Petroleum</v>
      </c>
      <c r="G2694" s="707" t="s">
        <v>16092</v>
      </c>
      <c r="H2694" s="707" t="s">
        <v>16076</v>
      </c>
      <c r="I2694" s="707" t="s">
        <v>16077</v>
      </c>
      <c r="J2694" s="708">
        <v>6830</v>
      </c>
      <c r="K2694" s="708">
        <v>6830</v>
      </c>
      <c r="L2694" s="708">
        <v>1746857.9</v>
      </c>
      <c r="M2694" s="707" t="s">
        <v>16069</v>
      </c>
      <c r="N2694" s="707" t="s">
        <v>16070</v>
      </c>
      <c r="P2694" s="709">
        <f t="shared" si="34"/>
        <v>255.7625036603221</v>
      </c>
    </row>
    <row r="2695" spans="1:16">
      <c r="A2695" s="707">
        <v>2024</v>
      </c>
      <c r="B2695" s="707">
        <v>12</v>
      </c>
      <c r="D2695" s="707" t="s">
        <v>16066</v>
      </c>
      <c r="E2695" s="707" t="s">
        <v>109</v>
      </c>
      <c r="F2695" s="707" t="str">
        <f>VLOOKUP(E2695,'HS Code'!$L$4:$O$65,2,0)</f>
        <v>Petroleum</v>
      </c>
      <c r="G2695" s="707" t="s">
        <v>16079</v>
      </c>
      <c r="H2695" s="707" t="s">
        <v>16076</v>
      </c>
      <c r="I2695" s="707" t="s">
        <v>16077</v>
      </c>
      <c r="J2695" s="708">
        <v>5354</v>
      </c>
      <c r="K2695" s="708">
        <v>5354</v>
      </c>
      <c r="L2695" s="708">
        <v>894440.42</v>
      </c>
      <c r="M2695" s="707" t="s">
        <v>16069</v>
      </c>
      <c r="N2695" s="707" t="s">
        <v>16070</v>
      </c>
      <c r="P2695" s="709">
        <f t="shared" si="34"/>
        <v>167.06022039596564</v>
      </c>
    </row>
    <row r="2696" spans="1:16">
      <c r="A2696" s="707">
        <v>2024</v>
      </c>
      <c r="B2696" s="707">
        <v>12</v>
      </c>
      <c r="D2696" s="707" t="s">
        <v>16066</v>
      </c>
      <c r="E2696" s="707" t="s">
        <v>111</v>
      </c>
      <c r="F2696" s="707" t="str">
        <f>VLOOKUP(E2696,'HS Code'!$L$4:$O$65,2,0)</f>
        <v>Petroleum</v>
      </c>
      <c r="G2696" s="707" t="s">
        <v>16080</v>
      </c>
      <c r="H2696" s="707" t="s">
        <v>16076</v>
      </c>
      <c r="I2696" s="707" t="s">
        <v>16077</v>
      </c>
      <c r="J2696" s="708">
        <v>20600</v>
      </c>
      <c r="K2696" s="708">
        <v>20600</v>
      </c>
      <c r="L2696" s="708">
        <v>2370075.7999999998</v>
      </c>
      <c r="M2696" s="707" t="s">
        <v>16069</v>
      </c>
      <c r="N2696" s="707" t="s">
        <v>16070</v>
      </c>
      <c r="P2696" s="709">
        <f t="shared" si="34"/>
        <v>115.05222330097087</v>
      </c>
    </row>
    <row r="2697" spans="1:16">
      <c r="A2697" s="707">
        <v>2024</v>
      </c>
      <c r="B2697" s="707">
        <v>12</v>
      </c>
      <c r="D2697" s="707" t="s">
        <v>16066</v>
      </c>
      <c r="E2697" s="707" t="s">
        <v>113</v>
      </c>
      <c r="F2697" s="707" t="str">
        <f>VLOOKUP(E2697,'HS Code'!$L$4:$O$65,2,0)</f>
        <v>Petroleum</v>
      </c>
      <c r="G2697" s="707" t="s">
        <v>16081</v>
      </c>
      <c r="H2697" s="707" t="s">
        <v>16076</v>
      </c>
      <c r="I2697" s="707" t="s">
        <v>16077</v>
      </c>
      <c r="J2697" s="708">
        <v>5780</v>
      </c>
      <c r="K2697" s="708">
        <v>5780</v>
      </c>
      <c r="L2697" s="708">
        <v>1726210.31</v>
      </c>
      <c r="M2697" s="707" t="s">
        <v>16069</v>
      </c>
      <c r="N2697" s="707" t="s">
        <v>16070</v>
      </c>
      <c r="P2697" s="709">
        <f t="shared" si="34"/>
        <v>298.65230276816612</v>
      </c>
    </row>
    <row r="2698" spans="1:16">
      <c r="A2698" s="707">
        <v>2024</v>
      </c>
      <c r="B2698" s="707">
        <v>12</v>
      </c>
      <c r="D2698" s="707" t="s">
        <v>16066</v>
      </c>
      <c r="E2698" s="707" t="s">
        <v>145</v>
      </c>
      <c r="F2698" s="707">
        <f>VLOOKUP(E2698,'HS Code'!$L$4:$O$65,2,0)</f>
        <v>0</v>
      </c>
      <c r="G2698" s="707" t="s">
        <v>16094</v>
      </c>
      <c r="H2698" s="707" t="s">
        <v>16073</v>
      </c>
      <c r="I2698" s="707" t="s">
        <v>10899</v>
      </c>
      <c r="J2698" s="708">
        <v>567508</v>
      </c>
      <c r="K2698" s="708">
        <v>567508</v>
      </c>
      <c r="L2698" s="708">
        <v>98601452.700000003</v>
      </c>
      <c r="M2698" s="707" t="s">
        <v>16069</v>
      </c>
      <c r="N2698" s="707" t="s">
        <v>16070</v>
      </c>
      <c r="P2698" s="709">
        <f t="shared" si="34"/>
        <v>173.74460395271961</v>
      </c>
    </row>
    <row r="2699" spans="1:16">
      <c r="A2699" s="707">
        <v>2024</v>
      </c>
      <c r="B2699" s="707">
        <v>12</v>
      </c>
      <c r="D2699" s="707" t="s">
        <v>16066</v>
      </c>
      <c r="E2699" s="707" t="s">
        <v>148</v>
      </c>
      <c r="F2699" s="707">
        <f>VLOOKUP(E2699,'HS Code'!$L$4:$O$65,2,0)</f>
        <v>0</v>
      </c>
      <c r="G2699" s="707" t="s">
        <v>16082</v>
      </c>
      <c r="H2699" s="707" t="s">
        <v>16073</v>
      </c>
      <c r="I2699" s="707" t="s">
        <v>10899</v>
      </c>
      <c r="J2699" s="708">
        <v>148383.07999999999</v>
      </c>
      <c r="K2699" s="708">
        <v>148383.07999999999</v>
      </c>
      <c r="L2699" s="708">
        <v>40035531.939999998</v>
      </c>
      <c r="M2699" s="707" t="s">
        <v>16069</v>
      </c>
      <c r="N2699" s="707" t="s">
        <v>16070</v>
      </c>
      <c r="P2699" s="709">
        <f t="shared" si="34"/>
        <v>269.81197546243146</v>
      </c>
    </row>
    <row r="2700" spans="1:16">
      <c r="A2700" s="707">
        <v>2024</v>
      </c>
      <c r="B2700" s="707">
        <v>12</v>
      </c>
      <c r="D2700" s="707" t="s">
        <v>16066</v>
      </c>
      <c r="E2700" s="707" t="s">
        <v>165</v>
      </c>
      <c r="F2700" s="707">
        <f>VLOOKUP(E2700,'HS Code'!$L$4:$O$65,2,0)</f>
        <v>0</v>
      </c>
      <c r="G2700" s="707" t="s">
        <v>16166</v>
      </c>
      <c r="H2700" s="707" t="s">
        <v>16068</v>
      </c>
      <c r="I2700" s="707" t="s">
        <v>10899</v>
      </c>
      <c r="J2700" s="708">
        <v>2000</v>
      </c>
      <c r="K2700" s="708">
        <v>2000</v>
      </c>
      <c r="L2700" s="708">
        <v>42284.67</v>
      </c>
      <c r="M2700" s="707" t="s">
        <v>16069</v>
      </c>
      <c r="N2700" s="707" t="s">
        <v>16070</v>
      </c>
      <c r="P2700" s="709">
        <f t="shared" si="34"/>
        <v>21.142334999999999</v>
      </c>
    </row>
    <row r="2701" spans="1:16">
      <c r="A2701" s="707">
        <v>2024</v>
      </c>
      <c r="B2701" s="707">
        <v>12</v>
      </c>
      <c r="D2701" s="707" t="s">
        <v>16096</v>
      </c>
      <c r="E2701" s="707" t="s">
        <v>99</v>
      </c>
      <c r="F2701" s="707" t="str">
        <f>VLOOKUP(E2701,'HS Code'!$L$4:$O$65,2,0)</f>
        <v>Petroleum</v>
      </c>
      <c r="G2701" s="707" t="s">
        <v>16075</v>
      </c>
      <c r="H2701" s="707" t="s">
        <v>16076</v>
      </c>
      <c r="I2701" s="707" t="s">
        <v>16077</v>
      </c>
      <c r="J2701" s="708">
        <v>15873.384</v>
      </c>
      <c r="K2701" s="708">
        <v>15873.384</v>
      </c>
      <c r="L2701" s="708">
        <v>7673659.0499999998</v>
      </c>
      <c r="M2701" s="707" t="s">
        <v>16069</v>
      </c>
      <c r="N2701" s="707" t="s">
        <v>16070</v>
      </c>
      <c r="P2701" s="709">
        <f t="shared" si="34"/>
        <v>483.42930845747821</v>
      </c>
    </row>
    <row r="2702" spans="1:16">
      <c r="A2702" s="707">
        <v>2024</v>
      </c>
      <c r="B2702" s="707">
        <v>12</v>
      </c>
      <c r="D2702" s="707" t="s">
        <v>16096</v>
      </c>
      <c r="E2702" s="707" t="s">
        <v>101</v>
      </c>
      <c r="F2702" s="707" t="str">
        <f>VLOOKUP(E2702,'HS Code'!$L$4:$O$65,2,0)</f>
        <v>Petroleum</v>
      </c>
      <c r="G2702" s="707" t="s">
        <v>16078</v>
      </c>
      <c r="H2702" s="707" t="s">
        <v>16076</v>
      </c>
      <c r="I2702" s="707" t="s">
        <v>10899</v>
      </c>
      <c r="J2702" s="708">
        <v>80.304000000000002</v>
      </c>
      <c r="K2702" s="708">
        <v>80.304000000000002</v>
      </c>
      <c r="L2702" s="708">
        <v>592357.92000000004</v>
      </c>
      <c r="M2702" s="707" t="s">
        <v>16069</v>
      </c>
      <c r="N2702" s="707" t="s">
        <v>16070</v>
      </c>
      <c r="P2702" s="709">
        <f t="shared" si="34"/>
        <v>7376.443514644352</v>
      </c>
    </row>
    <row r="2703" spans="1:16">
      <c r="A2703" s="707">
        <v>2024</v>
      </c>
      <c r="B2703" s="707">
        <v>12</v>
      </c>
      <c r="D2703" s="707" t="s">
        <v>16096</v>
      </c>
      <c r="E2703" s="707" t="s">
        <v>109</v>
      </c>
      <c r="F2703" s="707" t="str">
        <f>VLOOKUP(E2703,'HS Code'!$L$4:$O$65,2,0)</f>
        <v>Petroleum</v>
      </c>
      <c r="G2703" s="707" t="s">
        <v>16079</v>
      </c>
      <c r="H2703" s="707" t="s">
        <v>16076</v>
      </c>
      <c r="I2703" s="707" t="s">
        <v>16077</v>
      </c>
      <c r="J2703" s="708">
        <v>4097</v>
      </c>
      <c r="K2703" s="708">
        <v>4097</v>
      </c>
      <c r="L2703" s="708">
        <v>1935075.8</v>
      </c>
      <c r="M2703" s="707" t="s">
        <v>16069</v>
      </c>
      <c r="N2703" s="707" t="s">
        <v>16070</v>
      </c>
      <c r="P2703" s="709">
        <f t="shared" si="34"/>
        <v>472.31530388088845</v>
      </c>
    </row>
    <row r="2704" spans="1:16">
      <c r="A2704" s="707">
        <v>2024</v>
      </c>
      <c r="B2704" s="707">
        <v>12</v>
      </c>
      <c r="D2704" s="707" t="s">
        <v>16096</v>
      </c>
      <c r="E2704" s="707" t="s">
        <v>113</v>
      </c>
      <c r="F2704" s="707" t="str">
        <f>VLOOKUP(E2704,'HS Code'!$L$4:$O$65,2,0)</f>
        <v>Petroleum</v>
      </c>
      <c r="G2704" s="707" t="s">
        <v>16081</v>
      </c>
      <c r="H2704" s="707" t="s">
        <v>16076</v>
      </c>
      <c r="I2704" s="707" t="s">
        <v>16077</v>
      </c>
      <c r="J2704" s="708">
        <v>17</v>
      </c>
      <c r="K2704" s="708">
        <v>5</v>
      </c>
      <c r="L2704" s="708">
        <v>55168.15</v>
      </c>
      <c r="M2704" s="707" t="s">
        <v>16069</v>
      </c>
      <c r="N2704" s="707" t="s">
        <v>16070</v>
      </c>
      <c r="P2704" s="709">
        <f t="shared" si="34"/>
        <v>3245.1852941176471</v>
      </c>
    </row>
    <row r="2705" spans="1:16">
      <c r="A2705" s="707">
        <v>2024</v>
      </c>
      <c r="B2705" s="707">
        <v>12</v>
      </c>
      <c r="D2705" s="707" t="s">
        <v>16096</v>
      </c>
      <c r="E2705" s="707" t="s">
        <v>148</v>
      </c>
      <c r="F2705" s="707">
        <f>VLOOKUP(E2705,'HS Code'!$L$4:$O$65,2,0)</f>
        <v>0</v>
      </c>
      <c r="G2705" s="707" t="s">
        <v>16082</v>
      </c>
      <c r="H2705" s="707" t="s">
        <v>16073</v>
      </c>
      <c r="I2705" s="707" t="s">
        <v>10899</v>
      </c>
      <c r="J2705" s="708">
        <v>5160</v>
      </c>
      <c r="K2705" s="708">
        <v>5160</v>
      </c>
      <c r="L2705" s="708">
        <v>1817807.97</v>
      </c>
      <c r="M2705" s="707" t="s">
        <v>16069</v>
      </c>
      <c r="N2705" s="707" t="s">
        <v>16070</v>
      </c>
      <c r="P2705" s="709">
        <f t="shared" si="34"/>
        <v>352.28836627906975</v>
      </c>
    </row>
    <row r="2706" spans="1:16">
      <c r="A2706" s="707">
        <v>2024</v>
      </c>
      <c r="B2706" s="707">
        <v>12</v>
      </c>
      <c r="D2706" s="707" t="s">
        <v>16098</v>
      </c>
      <c r="E2706" s="707" t="s">
        <v>99</v>
      </c>
      <c r="F2706" s="707" t="str">
        <f>VLOOKUP(E2706,'HS Code'!$L$4:$O$65,2,0)</f>
        <v>Petroleum</v>
      </c>
      <c r="G2706" s="707" t="s">
        <v>16075</v>
      </c>
      <c r="H2706" s="707" t="s">
        <v>16076</v>
      </c>
      <c r="I2706" s="707" t="s">
        <v>16077</v>
      </c>
      <c r="J2706" s="708">
        <v>14267</v>
      </c>
      <c r="K2706" s="708">
        <v>14267</v>
      </c>
      <c r="L2706" s="708">
        <v>5631521.5300000003</v>
      </c>
      <c r="M2706" s="707" t="s">
        <v>16069</v>
      </c>
      <c r="N2706" s="707" t="s">
        <v>16070</v>
      </c>
      <c r="P2706" s="709">
        <f t="shared" si="34"/>
        <v>394.72359500946243</v>
      </c>
    </row>
    <row r="2707" spans="1:16">
      <c r="A2707" s="707">
        <v>2024</v>
      </c>
      <c r="B2707" s="707">
        <v>12</v>
      </c>
      <c r="D2707" s="707" t="s">
        <v>16098</v>
      </c>
      <c r="E2707" s="707" t="s">
        <v>101</v>
      </c>
      <c r="F2707" s="707" t="str">
        <f>VLOOKUP(E2707,'HS Code'!$L$4:$O$65,2,0)</f>
        <v>Petroleum</v>
      </c>
      <c r="G2707" s="707" t="s">
        <v>16078</v>
      </c>
      <c r="H2707" s="707" t="s">
        <v>16076</v>
      </c>
      <c r="I2707" s="707" t="s">
        <v>10899</v>
      </c>
      <c r="J2707" s="708">
        <v>44990</v>
      </c>
      <c r="K2707" s="708">
        <v>44990</v>
      </c>
      <c r="L2707" s="708">
        <v>12296410.09</v>
      </c>
      <c r="M2707" s="707" t="s">
        <v>16069</v>
      </c>
      <c r="N2707" s="707" t="s">
        <v>16070</v>
      </c>
      <c r="P2707" s="709">
        <f t="shared" si="34"/>
        <v>273.31429406534784</v>
      </c>
    </row>
    <row r="2708" spans="1:16">
      <c r="A2708" s="707">
        <v>2024</v>
      </c>
      <c r="B2708" s="707">
        <v>12</v>
      </c>
      <c r="D2708" s="707" t="s">
        <v>16098</v>
      </c>
      <c r="E2708" s="707" t="s">
        <v>113</v>
      </c>
      <c r="F2708" s="707" t="str">
        <f>VLOOKUP(E2708,'HS Code'!$L$4:$O$65,2,0)</f>
        <v>Petroleum</v>
      </c>
      <c r="G2708" s="707" t="s">
        <v>16081</v>
      </c>
      <c r="H2708" s="707" t="s">
        <v>16076</v>
      </c>
      <c r="I2708" s="707" t="s">
        <v>16077</v>
      </c>
      <c r="J2708" s="708">
        <v>248240</v>
      </c>
      <c r="K2708" s="708">
        <v>248240</v>
      </c>
      <c r="L2708" s="708">
        <v>30342802.510000002</v>
      </c>
      <c r="M2708" s="707" t="s">
        <v>16069</v>
      </c>
      <c r="N2708" s="707" t="s">
        <v>16070</v>
      </c>
      <c r="P2708" s="709">
        <f t="shared" si="34"/>
        <v>122.23172135836288</v>
      </c>
    </row>
    <row r="2709" spans="1:16">
      <c r="A2709" s="707">
        <v>2024</v>
      </c>
      <c r="B2709" s="707">
        <v>12</v>
      </c>
      <c r="D2709" s="707" t="s">
        <v>16098</v>
      </c>
      <c r="E2709" s="707" t="s">
        <v>171</v>
      </c>
      <c r="F2709" s="707">
        <f>VLOOKUP(E2709,'HS Code'!$L$4:$O$65,2,0)</f>
        <v>0</v>
      </c>
      <c r="G2709" s="707" t="s">
        <v>16095</v>
      </c>
      <c r="H2709" s="707" t="s">
        <v>16073</v>
      </c>
      <c r="I2709" s="707" t="s">
        <v>10899</v>
      </c>
      <c r="J2709" s="708">
        <v>28420</v>
      </c>
      <c r="K2709" s="708">
        <v>28420</v>
      </c>
      <c r="L2709" s="708">
        <v>2246403.2599999998</v>
      </c>
      <c r="M2709" s="707" t="s">
        <v>16069</v>
      </c>
      <c r="N2709" s="707" t="s">
        <v>16070</v>
      </c>
      <c r="P2709" s="709">
        <f t="shared" si="34"/>
        <v>79.04304222378606</v>
      </c>
    </row>
    <row r="2710" spans="1:16">
      <c r="A2710" s="707">
        <v>2024</v>
      </c>
      <c r="B2710" s="707">
        <v>12</v>
      </c>
      <c r="D2710" s="707" t="s">
        <v>16100</v>
      </c>
      <c r="E2710" s="707" t="s">
        <v>99</v>
      </c>
      <c r="F2710" s="707" t="str">
        <f>VLOOKUP(E2710,'HS Code'!$L$4:$O$65,2,0)</f>
        <v>Petroleum</v>
      </c>
      <c r="G2710" s="707" t="s">
        <v>16075</v>
      </c>
      <c r="H2710" s="707" t="s">
        <v>16076</v>
      </c>
      <c r="I2710" s="707" t="s">
        <v>16077</v>
      </c>
      <c r="J2710" s="708">
        <v>233.62200000000001</v>
      </c>
      <c r="K2710" s="708">
        <v>233.62200000000001</v>
      </c>
      <c r="L2710" s="708">
        <v>619278.04</v>
      </c>
      <c r="M2710" s="707" t="s">
        <v>16069</v>
      </c>
      <c r="N2710" s="707" t="s">
        <v>16070</v>
      </c>
      <c r="P2710" s="709">
        <f t="shared" si="34"/>
        <v>2650.7693624744243</v>
      </c>
    </row>
    <row r="2711" spans="1:16">
      <c r="A2711" s="707">
        <v>2024</v>
      </c>
      <c r="B2711" s="707">
        <v>12</v>
      </c>
      <c r="D2711" s="707" t="s">
        <v>16100</v>
      </c>
      <c r="E2711" s="707" t="s">
        <v>101</v>
      </c>
      <c r="F2711" s="707" t="str">
        <f>VLOOKUP(E2711,'HS Code'!$L$4:$O$65,2,0)</f>
        <v>Petroleum</v>
      </c>
      <c r="G2711" s="707" t="s">
        <v>16078</v>
      </c>
      <c r="H2711" s="707" t="s">
        <v>16076</v>
      </c>
      <c r="I2711" s="707" t="s">
        <v>10899</v>
      </c>
      <c r="J2711" s="708">
        <v>601.5</v>
      </c>
      <c r="K2711" s="708">
        <v>601.5</v>
      </c>
      <c r="L2711" s="708">
        <v>623123.59</v>
      </c>
      <c r="M2711" s="707" t="s">
        <v>16069</v>
      </c>
      <c r="N2711" s="707" t="s">
        <v>16070</v>
      </c>
      <c r="P2711" s="709">
        <f t="shared" si="34"/>
        <v>1035.9494430590191</v>
      </c>
    </row>
    <row r="2712" spans="1:16">
      <c r="A2712" s="707">
        <v>2024</v>
      </c>
      <c r="B2712" s="707">
        <v>12</v>
      </c>
      <c r="D2712" s="707" t="s">
        <v>16102</v>
      </c>
      <c r="E2712" s="707" t="s">
        <v>99</v>
      </c>
      <c r="F2712" s="707" t="str">
        <f>VLOOKUP(E2712,'HS Code'!$L$4:$O$65,2,0)</f>
        <v>Petroleum</v>
      </c>
      <c r="G2712" s="707" t="s">
        <v>16075</v>
      </c>
      <c r="H2712" s="707" t="s">
        <v>16076</v>
      </c>
      <c r="I2712" s="707" t="s">
        <v>16077</v>
      </c>
      <c r="J2712" s="708">
        <v>21155.14</v>
      </c>
      <c r="K2712" s="708">
        <v>21154.14</v>
      </c>
      <c r="L2712" s="708">
        <v>13167006.890000001</v>
      </c>
      <c r="M2712" s="707" t="s">
        <v>16069</v>
      </c>
      <c r="N2712" s="707" t="s">
        <v>16070</v>
      </c>
      <c r="P2712" s="709">
        <f t="shared" si="34"/>
        <v>622.40225732375211</v>
      </c>
    </row>
    <row r="2713" spans="1:16">
      <c r="A2713" s="707">
        <v>2024</v>
      </c>
      <c r="B2713" s="707">
        <v>12</v>
      </c>
      <c r="D2713" s="707" t="s">
        <v>16102</v>
      </c>
      <c r="E2713" s="707" t="s">
        <v>101</v>
      </c>
      <c r="F2713" s="707" t="str">
        <f>VLOOKUP(E2713,'HS Code'!$L$4:$O$65,2,0)</f>
        <v>Petroleum</v>
      </c>
      <c r="G2713" s="707" t="s">
        <v>16078</v>
      </c>
      <c r="H2713" s="707" t="s">
        <v>16076</v>
      </c>
      <c r="I2713" s="707" t="s">
        <v>10899</v>
      </c>
      <c r="J2713" s="708">
        <v>11909.69</v>
      </c>
      <c r="K2713" s="708">
        <v>11909.69</v>
      </c>
      <c r="L2713" s="708">
        <v>6899701.2400000002</v>
      </c>
      <c r="M2713" s="707" t="s">
        <v>16069</v>
      </c>
      <c r="N2713" s="707" t="s">
        <v>16070</v>
      </c>
      <c r="P2713" s="709">
        <f t="shared" si="34"/>
        <v>579.33508260920314</v>
      </c>
    </row>
    <row r="2714" spans="1:16">
      <c r="A2714" s="707">
        <v>2024</v>
      </c>
      <c r="B2714" s="707">
        <v>12</v>
      </c>
      <c r="D2714" s="707" t="s">
        <v>16102</v>
      </c>
      <c r="E2714" s="707" t="s">
        <v>109</v>
      </c>
      <c r="F2714" s="707" t="str">
        <f>VLOOKUP(E2714,'HS Code'!$L$4:$O$65,2,0)</f>
        <v>Petroleum</v>
      </c>
      <c r="G2714" s="707" t="s">
        <v>16079</v>
      </c>
      <c r="H2714" s="707" t="s">
        <v>16076</v>
      </c>
      <c r="I2714" s="707" t="s">
        <v>16077</v>
      </c>
      <c r="J2714" s="708">
        <v>23677.200000000001</v>
      </c>
      <c r="K2714" s="708">
        <v>23677.200000000001</v>
      </c>
      <c r="L2714" s="708">
        <v>11005140.41</v>
      </c>
      <c r="M2714" s="707" t="s">
        <v>16069</v>
      </c>
      <c r="N2714" s="707" t="s">
        <v>16070</v>
      </c>
      <c r="P2714" s="709">
        <f t="shared" si="34"/>
        <v>464.79906450087003</v>
      </c>
    </row>
    <row r="2715" spans="1:16">
      <c r="A2715" s="707">
        <v>2024</v>
      </c>
      <c r="B2715" s="707">
        <v>12</v>
      </c>
      <c r="D2715" s="707" t="s">
        <v>16102</v>
      </c>
      <c r="E2715" s="707" t="s">
        <v>113</v>
      </c>
      <c r="F2715" s="707" t="str">
        <f>VLOOKUP(E2715,'HS Code'!$L$4:$O$65,2,0)</f>
        <v>Petroleum</v>
      </c>
      <c r="G2715" s="707" t="s">
        <v>16081</v>
      </c>
      <c r="H2715" s="707" t="s">
        <v>16076</v>
      </c>
      <c r="I2715" s="707" t="s">
        <v>16077</v>
      </c>
      <c r="J2715" s="708">
        <v>654</v>
      </c>
      <c r="K2715" s="708">
        <v>654</v>
      </c>
      <c r="L2715" s="708">
        <v>93573.9</v>
      </c>
      <c r="M2715" s="707" t="s">
        <v>16069</v>
      </c>
      <c r="N2715" s="707" t="s">
        <v>16070</v>
      </c>
      <c r="P2715" s="709">
        <f t="shared" si="34"/>
        <v>143.07935779816512</v>
      </c>
    </row>
    <row r="2716" spans="1:16">
      <c r="A2716" s="707">
        <v>2024</v>
      </c>
      <c r="B2716" s="707">
        <v>12</v>
      </c>
      <c r="D2716" s="707" t="s">
        <v>16103</v>
      </c>
      <c r="E2716" s="707" t="s">
        <v>86</v>
      </c>
      <c r="F2716" s="707" t="str">
        <f>VLOOKUP(E2716,'HS Code'!$L$4:$O$65,2,0)</f>
        <v>Petroleum</v>
      </c>
      <c r="G2716" s="707" t="s">
        <v>16140</v>
      </c>
      <c r="H2716" s="707" t="s">
        <v>16076</v>
      </c>
      <c r="I2716" s="707" t="s">
        <v>16077</v>
      </c>
      <c r="J2716" s="708">
        <v>436.32</v>
      </c>
      <c r="K2716" s="708">
        <v>436.32</v>
      </c>
      <c r="L2716" s="708">
        <v>1158139.4099999999</v>
      </c>
      <c r="M2716" s="707" t="s">
        <v>16069</v>
      </c>
      <c r="N2716" s="707" t="s">
        <v>16070</v>
      </c>
      <c r="P2716" s="709">
        <f t="shared" si="34"/>
        <v>2654.3349147414742</v>
      </c>
    </row>
    <row r="2717" spans="1:16">
      <c r="A2717" s="707">
        <v>2024</v>
      </c>
      <c r="B2717" s="707">
        <v>12</v>
      </c>
      <c r="D2717" s="707" t="s">
        <v>16103</v>
      </c>
      <c r="E2717" s="707" t="s">
        <v>90</v>
      </c>
      <c r="F2717" s="707" t="str">
        <f>VLOOKUP(E2717,'HS Code'!$L$4:$O$65,2,0)</f>
        <v>Petroleum</v>
      </c>
      <c r="G2717" s="707" t="s">
        <v>16183</v>
      </c>
      <c r="H2717" s="707" t="s">
        <v>16076</v>
      </c>
      <c r="I2717" s="707" t="s">
        <v>16077</v>
      </c>
      <c r="J2717" s="708">
        <v>125</v>
      </c>
      <c r="K2717" s="708">
        <v>125</v>
      </c>
      <c r="L2717" s="708">
        <v>46820.5</v>
      </c>
      <c r="M2717" s="707" t="s">
        <v>16069</v>
      </c>
      <c r="N2717" s="707" t="s">
        <v>16070</v>
      </c>
      <c r="P2717" s="709">
        <f t="shared" si="34"/>
        <v>374.56400000000002</v>
      </c>
    </row>
    <row r="2718" spans="1:16">
      <c r="A2718" s="707">
        <v>2024</v>
      </c>
      <c r="B2718" s="707">
        <v>12</v>
      </c>
      <c r="D2718" s="707" t="s">
        <v>16103</v>
      </c>
      <c r="E2718" s="707" t="s">
        <v>99</v>
      </c>
      <c r="F2718" s="707" t="str">
        <f>VLOOKUP(E2718,'HS Code'!$L$4:$O$65,2,0)</f>
        <v>Petroleum</v>
      </c>
      <c r="G2718" s="707" t="s">
        <v>16075</v>
      </c>
      <c r="H2718" s="707" t="s">
        <v>16076</v>
      </c>
      <c r="I2718" s="707" t="s">
        <v>16077</v>
      </c>
      <c r="J2718" s="708">
        <v>248</v>
      </c>
      <c r="K2718" s="708">
        <v>248</v>
      </c>
      <c r="L2718" s="708">
        <v>504604.28</v>
      </c>
      <c r="M2718" s="707" t="s">
        <v>16069</v>
      </c>
      <c r="N2718" s="707" t="s">
        <v>16070</v>
      </c>
      <c r="P2718" s="709">
        <f t="shared" si="34"/>
        <v>2034.694677419355</v>
      </c>
    </row>
    <row r="2719" spans="1:16">
      <c r="A2719" s="707">
        <v>2024</v>
      </c>
      <c r="B2719" s="707">
        <v>12</v>
      </c>
      <c r="D2719" s="707" t="s">
        <v>16103</v>
      </c>
      <c r="E2719" s="707" t="s">
        <v>101</v>
      </c>
      <c r="F2719" s="707" t="str">
        <f>VLOOKUP(E2719,'HS Code'!$L$4:$O$65,2,0)</f>
        <v>Petroleum</v>
      </c>
      <c r="G2719" s="707" t="s">
        <v>16078</v>
      </c>
      <c r="H2719" s="707" t="s">
        <v>16076</v>
      </c>
      <c r="I2719" s="707" t="s">
        <v>10899</v>
      </c>
      <c r="J2719" s="708">
        <v>100</v>
      </c>
      <c r="K2719" s="708">
        <v>100</v>
      </c>
      <c r="L2719" s="708">
        <v>1203507.45</v>
      </c>
      <c r="M2719" s="707" t="s">
        <v>16069</v>
      </c>
      <c r="N2719" s="707" t="s">
        <v>16070</v>
      </c>
      <c r="P2719" s="709">
        <f t="shared" si="34"/>
        <v>12035.074499999999</v>
      </c>
    </row>
    <row r="2720" spans="1:16">
      <c r="A2720" s="707">
        <v>2024</v>
      </c>
      <c r="B2720" s="707">
        <v>12</v>
      </c>
      <c r="D2720" s="707" t="s">
        <v>16103</v>
      </c>
      <c r="E2720" s="707" t="s">
        <v>109</v>
      </c>
      <c r="F2720" s="707" t="str">
        <f>VLOOKUP(E2720,'HS Code'!$L$4:$O$65,2,0)</f>
        <v>Petroleum</v>
      </c>
      <c r="G2720" s="707" t="s">
        <v>16079</v>
      </c>
      <c r="H2720" s="707" t="s">
        <v>16076</v>
      </c>
      <c r="I2720" s="707" t="s">
        <v>16077</v>
      </c>
      <c r="J2720" s="708">
        <v>6396</v>
      </c>
      <c r="K2720" s="708">
        <v>6396</v>
      </c>
      <c r="L2720" s="708">
        <v>2760609.87</v>
      </c>
      <c r="M2720" s="707" t="s">
        <v>16069</v>
      </c>
      <c r="N2720" s="707" t="s">
        <v>16070</v>
      </c>
      <c r="P2720" s="709">
        <f t="shared" si="34"/>
        <v>431.61505159474672</v>
      </c>
    </row>
    <row r="2721" spans="1:16">
      <c r="A2721" s="707">
        <v>2024</v>
      </c>
      <c r="B2721" s="707">
        <v>12</v>
      </c>
      <c r="D2721" s="707" t="s">
        <v>16184</v>
      </c>
      <c r="E2721" s="707" t="s">
        <v>148</v>
      </c>
      <c r="F2721" s="707">
        <f>VLOOKUP(E2721,'HS Code'!$L$4:$O$65,2,0)</f>
        <v>0</v>
      </c>
      <c r="G2721" s="707" t="s">
        <v>16082</v>
      </c>
      <c r="H2721" s="707" t="s">
        <v>16073</v>
      </c>
      <c r="I2721" s="707" t="s">
        <v>10899</v>
      </c>
      <c r="J2721" s="708">
        <v>409.5</v>
      </c>
      <c r="K2721" s="708">
        <v>409.5</v>
      </c>
      <c r="L2721" s="708">
        <v>182083.7</v>
      </c>
      <c r="M2721" s="707" t="s">
        <v>16069</v>
      </c>
      <c r="N2721" s="707" t="s">
        <v>16070</v>
      </c>
      <c r="P2721" s="709">
        <f t="shared" si="34"/>
        <v>444.6488400488401</v>
      </c>
    </row>
    <row r="2722" spans="1:16">
      <c r="A2722" s="707">
        <v>2024</v>
      </c>
      <c r="B2722" s="707">
        <v>12</v>
      </c>
      <c r="D2722" s="707" t="s">
        <v>16104</v>
      </c>
      <c r="E2722" s="707" t="s">
        <v>42</v>
      </c>
      <c r="F2722" s="707" t="str">
        <f>VLOOKUP(E2722,'HS Code'!$L$4:$O$65,2,0)</f>
        <v>Oils</v>
      </c>
      <c r="G2722" s="707" t="s">
        <v>16088</v>
      </c>
      <c r="H2722" s="707" t="s">
        <v>16073</v>
      </c>
      <c r="I2722" s="707" t="s">
        <v>10899</v>
      </c>
      <c r="J2722" s="708">
        <v>100800</v>
      </c>
      <c r="K2722" s="708">
        <v>100800</v>
      </c>
      <c r="L2722" s="708">
        <v>15712717.880000001</v>
      </c>
      <c r="M2722" s="707" t="s">
        <v>16069</v>
      </c>
      <c r="N2722" s="707" t="s">
        <v>16070</v>
      </c>
      <c r="P2722" s="709">
        <f t="shared" si="34"/>
        <v>155.88013769841271</v>
      </c>
    </row>
    <row r="2723" spans="1:16">
      <c r="A2723" s="707">
        <v>2024</v>
      </c>
      <c r="B2723" s="707">
        <v>12</v>
      </c>
      <c r="D2723" s="707" t="s">
        <v>16104</v>
      </c>
      <c r="E2723" s="707" t="s">
        <v>99</v>
      </c>
      <c r="F2723" s="707" t="str">
        <f>VLOOKUP(E2723,'HS Code'!$L$4:$O$65,2,0)</f>
        <v>Petroleum</v>
      </c>
      <c r="G2723" s="707" t="s">
        <v>16075</v>
      </c>
      <c r="H2723" s="707" t="s">
        <v>16076</v>
      </c>
      <c r="I2723" s="707" t="s">
        <v>16077</v>
      </c>
      <c r="J2723" s="708">
        <v>55924.25</v>
      </c>
      <c r="K2723" s="708">
        <v>55924.25</v>
      </c>
      <c r="L2723" s="708">
        <v>9969200.3599999994</v>
      </c>
      <c r="M2723" s="707" t="s">
        <v>16069</v>
      </c>
      <c r="N2723" s="707" t="s">
        <v>16070</v>
      </c>
      <c r="P2723" s="709">
        <f t="shared" si="34"/>
        <v>178.26256695440708</v>
      </c>
    </row>
    <row r="2724" spans="1:16">
      <c r="A2724" s="707">
        <v>2024</v>
      </c>
      <c r="B2724" s="707">
        <v>12</v>
      </c>
      <c r="D2724" s="707" t="s">
        <v>16104</v>
      </c>
      <c r="E2724" s="707" t="s">
        <v>101</v>
      </c>
      <c r="F2724" s="707" t="str">
        <f>VLOOKUP(E2724,'HS Code'!$L$4:$O$65,2,0)</f>
        <v>Petroleum</v>
      </c>
      <c r="G2724" s="707" t="s">
        <v>16078</v>
      </c>
      <c r="H2724" s="707" t="s">
        <v>16076</v>
      </c>
      <c r="I2724" s="707" t="s">
        <v>10899</v>
      </c>
      <c r="J2724" s="708">
        <v>64199</v>
      </c>
      <c r="K2724" s="708">
        <v>64199</v>
      </c>
      <c r="L2724" s="708">
        <v>12152436</v>
      </c>
      <c r="M2724" s="707" t="s">
        <v>16069</v>
      </c>
      <c r="N2724" s="707" t="s">
        <v>16070</v>
      </c>
      <c r="P2724" s="709">
        <f t="shared" si="34"/>
        <v>189.29322886649325</v>
      </c>
    </row>
    <row r="2725" spans="1:16">
      <c r="A2725" s="707">
        <v>2024</v>
      </c>
      <c r="B2725" s="707">
        <v>12</v>
      </c>
      <c r="D2725" s="707" t="s">
        <v>16104</v>
      </c>
      <c r="E2725" s="707" t="s">
        <v>107</v>
      </c>
      <c r="F2725" s="707" t="str">
        <f>VLOOKUP(E2725,'HS Code'!$L$4:$O$65,2,0)</f>
        <v>Petroleum</v>
      </c>
      <c r="G2725" s="707" t="s">
        <v>16105</v>
      </c>
      <c r="H2725" s="707" t="s">
        <v>16076</v>
      </c>
      <c r="I2725" s="707" t="s">
        <v>16077</v>
      </c>
      <c r="J2725" s="708">
        <v>80770</v>
      </c>
      <c r="K2725" s="708">
        <v>80770</v>
      </c>
      <c r="L2725" s="708">
        <v>10634124.949999999</v>
      </c>
      <c r="M2725" s="707" t="s">
        <v>16069</v>
      </c>
      <c r="N2725" s="707" t="s">
        <v>16070</v>
      </c>
      <c r="P2725" s="709">
        <f t="shared" si="34"/>
        <v>131.65934072056456</v>
      </c>
    </row>
    <row r="2726" spans="1:16">
      <c r="A2726" s="707">
        <v>2024</v>
      </c>
      <c r="B2726" s="707">
        <v>12</v>
      </c>
      <c r="D2726" s="707" t="s">
        <v>16104</v>
      </c>
      <c r="E2726" s="707" t="s">
        <v>111</v>
      </c>
      <c r="F2726" s="707" t="str">
        <f>VLOOKUP(E2726,'HS Code'!$L$4:$O$65,2,0)</f>
        <v>Petroleum</v>
      </c>
      <c r="G2726" s="707" t="s">
        <v>16080</v>
      </c>
      <c r="H2726" s="707" t="s">
        <v>16076</v>
      </c>
      <c r="I2726" s="707" t="s">
        <v>16077</v>
      </c>
      <c r="J2726" s="708">
        <v>321710</v>
      </c>
      <c r="K2726" s="708">
        <v>321710</v>
      </c>
      <c r="L2726" s="708">
        <v>45060265.359999999</v>
      </c>
      <c r="M2726" s="707" t="s">
        <v>16069</v>
      </c>
      <c r="N2726" s="707" t="s">
        <v>16070</v>
      </c>
      <c r="P2726" s="709">
        <f t="shared" si="34"/>
        <v>140.06485766684281</v>
      </c>
    </row>
    <row r="2727" spans="1:16">
      <c r="A2727" s="707">
        <v>2024</v>
      </c>
      <c r="B2727" s="707">
        <v>12</v>
      </c>
      <c r="D2727" s="707" t="s">
        <v>16104</v>
      </c>
      <c r="E2727" s="707" t="s">
        <v>113</v>
      </c>
      <c r="F2727" s="707" t="str">
        <f>VLOOKUP(E2727,'HS Code'!$L$4:$O$65,2,0)</f>
        <v>Petroleum</v>
      </c>
      <c r="G2727" s="707" t="s">
        <v>16081</v>
      </c>
      <c r="H2727" s="707" t="s">
        <v>16076</v>
      </c>
      <c r="I2727" s="707" t="s">
        <v>16077</v>
      </c>
      <c r="J2727" s="708">
        <v>26641</v>
      </c>
      <c r="K2727" s="708">
        <v>26641</v>
      </c>
      <c r="L2727" s="708">
        <v>3996638.78</v>
      </c>
      <c r="M2727" s="707" t="s">
        <v>16069</v>
      </c>
      <c r="N2727" s="707" t="s">
        <v>16070</v>
      </c>
      <c r="P2727" s="709">
        <f t="shared" si="34"/>
        <v>150.01834690889982</v>
      </c>
    </row>
    <row r="2728" spans="1:16">
      <c r="A2728" s="707">
        <v>2024</v>
      </c>
      <c r="B2728" s="707">
        <v>12</v>
      </c>
      <c r="D2728" s="707" t="s">
        <v>16104</v>
      </c>
      <c r="E2728" s="707" t="s">
        <v>145</v>
      </c>
      <c r="F2728" s="707">
        <f>VLOOKUP(E2728,'HS Code'!$L$4:$O$65,2,0)</f>
        <v>0</v>
      </c>
      <c r="G2728" s="707" t="s">
        <v>16094</v>
      </c>
      <c r="H2728" s="707" t="s">
        <v>16073</v>
      </c>
      <c r="I2728" s="707" t="s">
        <v>10899</v>
      </c>
      <c r="J2728" s="708">
        <v>225</v>
      </c>
      <c r="K2728" s="708">
        <v>225</v>
      </c>
      <c r="L2728" s="708">
        <v>41900.800000000003</v>
      </c>
      <c r="M2728" s="707" t="s">
        <v>16069</v>
      </c>
      <c r="N2728" s="707" t="s">
        <v>16070</v>
      </c>
      <c r="P2728" s="709">
        <f t="shared" si="34"/>
        <v>186.22577777777778</v>
      </c>
    </row>
    <row r="2729" spans="1:16">
      <c r="A2729" s="707">
        <v>2024</v>
      </c>
      <c r="B2729" s="707">
        <v>12</v>
      </c>
      <c r="D2729" s="707" t="s">
        <v>16104</v>
      </c>
      <c r="E2729" s="707" t="s">
        <v>148</v>
      </c>
      <c r="F2729" s="707">
        <f>VLOOKUP(E2729,'HS Code'!$L$4:$O$65,2,0)</f>
        <v>0</v>
      </c>
      <c r="G2729" s="707" t="s">
        <v>16082</v>
      </c>
      <c r="H2729" s="707" t="s">
        <v>16073</v>
      </c>
      <c r="I2729" s="707" t="s">
        <v>10899</v>
      </c>
      <c r="J2729" s="708">
        <v>143750</v>
      </c>
      <c r="K2729" s="708">
        <v>143750</v>
      </c>
      <c r="L2729" s="708">
        <v>44157351.869999997</v>
      </c>
      <c r="M2729" s="707" t="s">
        <v>16069</v>
      </c>
      <c r="N2729" s="707" t="s">
        <v>16070</v>
      </c>
      <c r="P2729" s="709">
        <f t="shared" si="34"/>
        <v>307.18157822608691</v>
      </c>
    </row>
    <row r="2730" spans="1:16">
      <c r="A2730" s="707">
        <v>2024</v>
      </c>
      <c r="B2730" s="707">
        <v>12</v>
      </c>
      <c r="D2730" s="707" t="s">
        <v>16106</v>
      </c>
      <c r="E2730" s="707" t="s">
        <v>165</v>
      </c>
      <c r="F2730" s="707">
        <f>VLOOKUP(E2730,'HS Code'!$L$4:$O$65,2,0)</f>
        <v>0</v>
      </c>
      <c r="G2730" s="707" t="s">
        <v>16166</v>
      </c>
      <c r="H2730" s="707" t="s">
        <v>16068</v>
      </c>
      <c r="I2730" s="707" t="s">
        <v>10899</v>
      </c>
      <c r="J2730" s="708">
        <v>20080</v>
      </c>
      <c r="K2730" s="708">
        <v>20080</v>
      </c>
      <c r="L2730" s="708">
        <v>1143990.76</v>
      </c>
      <c r="M2730" s="707" t="s">
        <v>16069</v>
      </c>
      <c r="N2730" s="707" t="s">
        <v>16070</v>
      </c>
      <c r="P2730" s="709">
        <f t="shared" si="34"/>
        <v>56.97165139442231</v>
      </c>
    </row>
    <row r="2731" spans="1:16">
      <c r="A2731" s="707">
        <v>2024</v>
      </c>
      <c r="B2731" s="707">
        <v>12</v>
      </c>
      <c r="D2731" s="707" t="s">
        <v>16071</v>
      </c>
      <c r="E2731" s="707" t="s">
        <v>99</v>
      </c>
      <c r="F2731" s="707" t="str">
        <f>VLOOKUP(E2731,'HS Code'!$L$4:$O$65,2,0)</f>
        <v>Petroleum</v>
      </c>
      <c r="G2731" s="707" t="s">
        <v>16075</v>
      </c>
      <c r="H2731" s="707" t="s">
        <v>16076</v>
      </c>
      <c r="I2731" s="707" t="s">
        <v>16077</v>
      </c>
      <c r="J2731" s="708">
        <v>1829</v>
      </c>
      <c r="K2731" s="708">
        <v>1829</v>
      </c>
      <c r="L2731" s="708">
        <v>3936278.77</v>
      </c>
      <c r="M2731" s="707" t="s">
        <v>16069</v>
      </c>
      <c r="N2731" s="707" t="s">
        <v>16070</v>
      </c>
      <c r="P2731" s="709">
        <f t="shared" si="34"/>
        <v>2152.1480426462549</v>
      </c>
    </row>
    <row r="2732" spans="1:16">
      <c r="A2732" s="707">
        <v>2024</v>
      </c>
      <c r="B2732" s="707">
        <v>12</v>
      </c>
      <c r="D2732" s="707" t="s">
        <v>16107</v>
      </c>
      <c r="E2732" s="707" t="s">
        <v>80</v>
      </c>
      <c r="F2732" s="707" t="str">
        <f>VLOOKUP(E2732,'HS Code'!$L$4:$O$65,2,0)</f>
        <v>Petroleum</v>
      </c>
      <c r="G2732" s="707" t="s">
        <v>16090</v>
      </c>
      <c r="H2732" s="707" t="s">
        <v>16076</v>
      </c>
      <c r="I2732" s="707" t="s">
        <v>16077</v>
      </c>
      <c r="J2732" s="708">
        <v>2</v>
      </c>
      <c r="K2732" s="708">
        <v>2</v>
      </c>
      <c r="L2732" s="708">
        <v>11047.14</v>
      </c>
      <c r="M2732" s="707" t="s">
        <v>16069</v>
      </c>
      <c r="N2732" s="707" t="s">
        <v>16070</v>
      </c>
      <c r="P2732" s="709">
        <f t="shared" si="34"/>
        <v>5523.57</v>
      </c>
    </row>
    <row r="2733" spans="1:16">
      <c r="A2733" s="707">
        <v>2024</v>
      </c>
      <c r="B2733" s="707">
        <v>12</v>
      </c>
      <c r="D2733" s="707" t="s">
        <v>16107</v>
      </c>
      <c r="E2733" s="707" t="s">
        <v>99</v>
      </c>
      <c r="F2733" s="707" t="str">
        <f>VLOOKUP(E2733,'HS Code'!$L$4:$O$65,2,0)</f>
        <v>Petroleum</v>
      </c>
      <c r="G2733" s="707" t="s">
        <v>16075</v>
      </c>
      <c r="H2733" s="707" t="s">
        <v>16076</v>
      </c>
      <c r="I2733" s="707" t="s">
        <v>16077</v>
      </c>
      <c r="J2733" s="708">
        <v>1846.92</v>
      </c>
      <c r="K2733" s="708">
        <v>1846.92</v>
      </c>
      <c r="L2733" s="708">
        <v>1391953.43</v>
      </c>
      <c r="M2733" s="707" t="s">
        <v>16069</v>
      </c>
      <c r="N2733" s="707" t="s">
        <v>16070</v>
      </c>
      <c r="P2733" s="709">
        <f t="shared" si="34"/>
        <v>753.66200485131992</v>
      </c>
    </row>
    <row r="2734" spans="1:16">
      <c r="A2734" s="707">
        <v>2024</v>
      </c>
      <c r="B2734" s="707">
        <v>12</v>
      </c>
      <c r="D2734" s="707" t="s">
        <v>16107</v>
      </c>
      <c r="E2734" s="707" t="s">
        <v>101</v>
      </c>
      <c r="F2734" s="707" t="str">
        <f>VLOOKUP(E2734,'HS Code'!$L$4:$O$65,2,0)</f>
        <v>Petroleum</v>
      </c>
      <c r="G2734" s="707" t="s">
        <v>16078</v>
      </c>
      <c r="H2734" s="707" t="s">
        <v>16076</v>
      </c>
      <c r="I2734" s="707" t="s">
        <v>10899</v>
      </c>
      <c r="J2734" s="708">
        <v>400</v>
      </c>
      <c r="K2734" s="708">
        <v>400</v>
      </c>
      <c r="L2734" s="708">
        <v>428319.38</v>
      </c>
      <c r="M2734" s="707" t="s">
        <v>16069</v>
      </c>
      <c r="N2734" s="707" t="s">
        <v>16070</v>
      </c>
      <c r="P2734" s="709">
        <f t="shared" si="34"/>
        <v>1070.79845</v>
      </c>
    </row>
    <row r="2735" spans="1:16">
      <c r="A2735" s="707">
        <v>2024</v>
      </c>
      <c r="B2735" s="707">
        <v>12</v>
      </c>
      <c r="D2735" s="707" t="s">
        <v>16108</v>
      </c>
      <c r="E2735" s="707" t="s">
        <v>42</v>
      </c>
      <c r="F2735" s="707" t="str">
        <f>VLOOKUP(E2735,'HS Code'!$L$4:$O$65,2,0)</f>
        <v>Oils</v>
      </c>
      <c r="G2735" s="707" t="s">
        <v>16088</v>
      </c>
      <c r="H2735" s="707" t="s">
        <v>16073</v>
      </c>
      <c r="I2735" s="707" t="s">
        <v>10899</v>
      </c>
      <c r="J2735" s="708">
        <v>94294</v>
      </c>
      <c r="K2735" s="708">
        <v>94294</v>
      </c>
      <c r="L2735" s="708">
        <v>15139201.960000001</v>
      </c>
      <c r="M2735" s="707" t="s">
        <v>16069</v>
      </c>
      <c r="N2735" s="707" t="s">
        <v>16070</v>
      </c>
      <c r="P2735" s="709">
        <f t="shared" si="34"/>
        <v>160.55318429592552</v>
      </c>
    </row>
    <row r="2736" spans="1:16">
      <c r="A2736" s="707">
        <v>2024</v>
      </c>
      <c r="B2736" s="707">
        <v>12</v>
      </c>
      <c r="D2736" s="707" t="s">
        <v>16108</v>
      </c>
      <c r="E2736" s="707" t="s">
        <v>48</v>
      </c>
      <c r="F2736" s="707" t="str">
        <f>VLOOKUP(E2736,'HS Code'!$L$4:$O$65,2,0)</f>
        <v>Oils</v>
      </c>
      <c r="G2736" s="707" t="s">
        <v>16089</v>
      </c>
      <c r="H2736" s="707" t="s">
        <v>16073</v>
      </c>
      <c r="I2736" s="707" t="s">
        <v>10899</v>
      </c>
      <c r="J2736" s="708">
        <v>99752</v>
      </c>
      <c r="K2736" s="708">
        <v>99752</v>
      </c>
      <c r="L2736" s="708">
        <v>18221837.670000002</v>
      </c>
      <c r="M2736" s="707" t="s">
        <v>16069</v>
      </c>
      <c r="N2736" s="707" t="s">
        <v>16070</v>
      </c>
      <c r="P2736" s="709">
        <f t="shared" ref="P2736:P2799" si="35">L2736/J2736</f>
        <v>182.6714017764055</v>
      </c>
    </row>
    <row r="2737" spans="1:16">
      <c r="A2737" s="707">
        <v>2024</v>
      </c>
      <c r="B2737" s="707">
        <v>12</v>
      </c>
      <c r="D2737" s="707" t="s">
        <v>16108</v>
      </c>
      <c r="E2737" s="707" t="s">
        <v>99</v>
      </c>
      <c r="F2737" s="707" t="str">
        <f>VLOOKUP(E2737,'HS Code'!$L$4:$O$65,2,0)</f>
        <v>Petroleum</v>
      </c>
      <c r="G2737" s="707" t="s">
        <v>16075</v>
      </c>
      <c r="H2737" s="707" t="s">
        <v>16076</v>
      </c>
      <c r="I2737" s="707" t="s">
        <v>16077</v>
      </c>
      <c r="J2737" s="708">
        <v>10348.040000000001</v>
      </c>
      <c r="K2737" s="708">
        <v>10348.040000000001</v>
      </c>
      <c r="L2737" s="708">
        <v>1541037.87</v>
      </c>
      <c r="M2737" s="707" t="s">
        <v>16069</v>
      </c>
      <c r="N2737" s="707" t="s">
        <v>16070</v>
      </c>
      <c r="P2737" s="709">
        <f t="shared" si="35"/>
        <v>148.92074924333497</v>
      </c>
    </row>
    <row r="2738" spans="1:16">
      <c r="A2738" s="707">
        <v>2024</v>
      </c>
      <c r="B2738" s="707">
        <v>12</v>
      </c>
      <c r="D2738" s="707" t="s">
        <v>16108</v>
      </c>
      <c r="E2738" s="707" t="s">
        <v>148</v>
      </c>
      <c r="F2738" s="707">
        <f>VLOOKUP(E2738,'HS Code'!$L$4:$O$65,2,0)</f>
        <v>0</v>
      </c>
      <c r="G2738" s="707" t="s">
        <v>16082</v>
      </c>
      <c r="H2738" s="707" t="s">
        <v>16073</v>
      </c>
      <c r="I2738" s="707" t="s">
        <v>10899</v>
      </c>
      <c r="J2738" s="708">
        <v>38000</v>
      </c>
      <c r="K2738" s="708">
        <v>38000</v>
      </c>
      <c r="L2738" s="708">
        <v>10520968.77</v>
      </c>
      <c r="M2738" s="707" t="s">
        <v>16069</v>
      </c>
      <c r="N2738" s="707" t="s">
        <v>16070</v>
      </c>
      <c r="P2738" s="709">
        <f t="shared" si="35"/>
        <v>276.86759921052629</v>
      </c>
    </row>
    <row r="2739" spans="1:16">
      <c r="A2739" s="707">
        <v>2024</v>
      </c>
      <c r="B2739" s="707">
        <v>12</v>
      </c>
      <c r="D2739" s="707" t="s">
        <v>16110</v>
      </c>
      <c r="E2739" s="707" t="s">
        <v>76</v>
      </c>
      <c r="F2739" s="707" t="str">
        <f>VLOOKUP(E2739,'HS Code'!$L$4:$O$65,2,0)</f>
        <v>Petroleum</v>
      </c>
      <c r="G2739" s="707" t="s">
        <v>16099</v>
      </c>
      <c r="H2739" s="707" t="s">
        <v>16076</v>
      </c>
      <c r="I2739" s="707" t="s">
        <v>16077</v>
      </c>
      <c r="J2739" s="708">
        <v>168320</v>
      </c>
      <c r="K2739" s="708">
        <v>168320</v>
      </c>
      <c r="L2739" s="708">
        <v>23384704.18</v>
      </c>
      <c r="M2739" s="707" t="s">
        <v>16069</v>
      </c>
      <c r="N2739" s="707" t="s">
        <v>16070</v>
      </c>
      <c r="P2739" s="709">
        <f t="shared" si="35"/>
        <v>138.93003909220533</v>
      </c>
    </row>
    <row r="2740" spans="1:16">
      <c r="A2740" s="707">
        <v>2024</v>
      </c>
      <c r="B2740" s="707">
        <v>12</v>
      </c>
      <c r="D2740" s="707" t="s">
        <v>16112</v>
      </c>
      <c r="E2740" s="707" t="s">
        <v>48</v>
      </c>
      <c r="F2740" s="707" t="str">
        <f>VLOOKUP(E2740,'HS Code'!$L$4:$O$65,2,0)</f>
        <v>Oils</v>
      </c>
      <c r="G2740" s="707" t="s">
        <v>16089</v>
      </c>
      <c r="H2740" s="707" t="s">
        <v>16073</v>
      </c>
      <c r="I2740" s="707" t="s">
        <v>10899</v>
      </c>
      <c r="J2740" s="708">
        <v>53448</v>
      </c>
      <c r="K2740" s="708">
        <v>53448</v>
      </c>
      <c r="L2740" s="708">
        <v>8628732.5199999996</v>
      </c>
      <c r="M2740" s="707" t="s">
        <v>16069</v>
      </c>
      <c r="N2740" s="707" t="s">
        <v>16070</v>
      </c>
      <c r="P2740" s="709">
        <f t="shared" si="35"/>
        <v>161.44163523424635</v>
      </c>
    </row>
    <row r="2741" spans="1:16">
      <c r="A2741" s="707">
        <v>2024</v>
      </c>
      <c r="B2741" s="707">
        <v>12</v>
      </c>
      <c r="D2741" s="707" t="s">
        <v>16112</v>
      </c>
      <c r="E2741" s="707" t="s">
        <v>70</v>
      </c>
      <c r="F2741" s="707" t="str">
        <f>VLOOKUP(E2741,'HS Code'!$L$4:$O$65,2,0)</f>
        <v>Petroleum</v>
      </c>
      <c r="G2741" s="707" t="s">
        <v>16115</v>
      </c>
      <c r="H2741" s="707" t="s">
        <v>16116</v>
      </c>
      <c r="I2741" s="707" t="s">
        <v>16077</v>
      </c>
      <c r="J2741" s="708">
        <v>22880</v>
      </c>
      <c r="K2741" s="708">
        <v>22880</v>
      </c>
      <c r="L2741" s="708">
        <v>3648005.52</v>
      </c>
      <c r="M2741" s="707" t="s">
        <v>16069</v>
      </c>
      <c r="N2741" s="707" t="s">
        <v>16070</v>
      </c>
      <c r="P2741" s="709">
        <f t="shared" si="35"/>
        <v>159.44080069930069</v>
      </c>
    </row>
    <row r="2742" spans="1:16">
      <c r="A2742" s="707">
        <v>2024</v>
      </c>
      <c r="B2742" s="707">
        <v>12</v>
      </c>
      <c r="D2742" s="707" t="s">
        <v>16112</v>
      </c>
      <c r="E2742" s="707" t="s">
        <v>99</v>
      </c>
      <c r="F2742" s="707" t="str">
        <f>VLOOKUP(E2742,'HS Code'!$L$4:$O$65,2,0)</f>
        <v>Petroleum</v>
      </c>
      <c r="G2742" s="707" t="s">
        <v>16075</v>
      </c>
      <c r="H2742" s="707" t="s">
        <v>16076</v>
      </c>
      <c r="I2742" s="707" t="s">
        <v>16077</v>
      </c>
      <c r="J2742" s="708">
        <v>12.96</v>
      </c>
      <c r="K2742" s="708">
        <v>12.96</v>
      </c>
      <c r="L2742" s="708">
        <v>87438.25</v>
      </c>
      <c r="M2742" s="707" t="s">
        <v>16069</v>
      </c>
      <c r="N2742" s="707" t="s">
        <v>16070</v>
      </c>
      <c r="P2742" s="709">
        <f t="shared" si="35"/>
        <v>6746.7785493827159</v>
      </c>
    </row>
    <row r="2743" spans="1:16">
      <c r="A2743" s="707">
        <v>2024</v>
      </c>
      <c r="B2743" s="707">
        <v>12</v>
      </c>
      <c r="D2743" s="707" t="s">
        <v>16112</v>
      </c>
      <c r="E2743" s="707" t="s">
        <v>148</v>
      </c>
      <c r="F2743" s="707">
        <f>VLOOKUP(E2743,'HS Code'!$L$4:$O$65,2,0)</f>
        <v>0</v>
      </c>
      <c r="G2743" s="707" t="s">
        <v>16082</v>
      </c>
      <c r="H2743" s="707" t="s">
        <v>16073</v>
      </c>
      <c r="I2743" s="707" t="s">
        <v>10899</v>
      </c>
      <c r="J2743" s="708">
        <v>540</v>
      </c>
      <c r="K2743" s="708">
        <v>540</v>
      </c>
      <c r="L2743" s="708">
        <v>958630.23</v>
      </c>
      <c r="M2743" s="707" t="s">
        <v>16069</v>
      </c>
      <c r="N2743" s="707" t="s">
        <v>16070</v>
      </c>
      <c r="P2743" s="709">
        <f t="shared" si="35"/>
        <v>1775.2411666666667</v>
      </c>
    </row>
    <row r="2744" spans="1:16">
      <c r="A2744" s="707">
        <v>2024</v>
      </c>
      <c r="B2744" s="707">
        <v>12</v>
      </c>
      <c r="D2744" s="707" t="s">
        <v>16114</v>
      </c>
      <c r="E2744" s="707" t="s">
        <v>70</v>
      </c>
      <c r="F2744" s="707" t="str">
        <f>VLOOKUP(E2744,'HS Code'!$L$4:$O$65,2,0)</f>
        <v>Petroleum</v>
      </c>
      <c r="G2744" s="707" t="s">
        <v>16115</v>
      </c>
      <c r="H2744" s="707" t="s">
        <v>16116</v>
      </c>
      <c r="I2744" s="707" t="s">
        <v>16077</v>
      </c>
      <c r="J2744" s="708">
        <v>21258.720000000001</v>
      </c>
      <c r="K2744" s="708">
        <v>21258.720000000001</v>
      </c>
      <c r="L2744" s="708">
        <v>4383893.76</v>
      </c>
      <c r="M2744" s="707" t="s">
        <v>16069</v>
      </c>
      <c r="N2744" s="707" t="s">
        <v>16070</v>
      </c>
      <c r="P2744" s="709">
        <f t="shared" si="35"/>
        <v>206.21626137415609</v>
      </c>
    </row>
    <row r="2745" spans="1:16">
      <c r="A2745" s="707">
        <v>2024</v>
      </c>
      <c r="B2745" s="707">
        <v>12</v>
      </c>
      <c r="D2745" s="707" t="s">
        <v>16117</v>
      </c>
      <c r="E2745" s="707" t="s">
        <v>145</v>
      </c>
      <c r="F2745" s="707">
        <f>VLOOKUP(E2745,'HS Code'!$L$4:$O$65,2,0)</f>
        <v>0</v>
      </c>
      <c r="G2745" s="707" t="s">
        <v>16094</v>
      </c>
      <c r="H2745" s="707" t="s">
        <v>16073</v>
      </c>
      <c r="I2745" s="707" t="s">
        <v>10899</v>
      </c>
      <c r="J2745" s="708">
        <v>400</v>
      </c>
      <c r="K2745" s="708">
        <v>400</v>
      </c>
      <c r="L2745" s="708">
        <v>211393.87</v>
      </c>
      <c r="M2745" s="707" t="s">
        <v>16069</v>
      </c>
      <c r="N2745" s="707" t="s">
        <v>16070</v>
      </c>
      <c r="P2745" s="709">
        <f t="shared" si="35"/>
        <v>528.48467500000004</v>
      </c>
    </row>
    <row r="2746" spans="1:16">
      <c r="A2746" s="707">
        <v>2024</v>
      </c>
      <c r="B2746" s="707">
        <v>12</v>
      </c>
      <c r="D2746" s="707" t="s">
        <v>16135</v>
      </c>
      <c r="E2746" s="707" t="s">
        <v>113</v>
      </c>
      <c r="F2746" s="707" t="str">
        <f>VLOOKUP(E2746,'HS Code'!$L$4:$O$65,2,0)</f>
        <v>Petroleum</v>
      </c>
      <c r="G2746" s="707" t="s">
        <v>16081</v>
      </c>
      <c r="H2746" s="707" t="s">
        <v>16076</v>
      </c>
      <c r="I2746" s="707" t="s">
        <v>16077</v>
      </c>
      <c r="J2746" s="708">
        <v>20145</v>
      </c>
      <c r="K2746" s="708">
        <v>20145</v>
      </c>
      <c r="L2746" s="708">
        <v>3619221.7</v>
      </c>
      <c r="M2746" s="707" t="s">
        <v>16069</v>
      </c>
      <c r="N2746" s="707" t="s">
        <v>16070</v>
      </c>
      <c r="P2746" s="709">
        <f t="shared" si="35"/>
        <v>179.65856043683297</v>
      </c>
    </row>
    <row r="2747" spans="1:16">
      <c r="A2747" s="707">
        <v>2024</v>
      </c>
      <c r="B2747" s="707">
        <v>12</v>
      </c>
      <c r="D2747" s="707" t="s">
        <v>16136</v>
      </c>
      <c r="E2747" s="707" t="s">
        <v>99</v>
      </c>
      <c r="F2747" s="707" t="str">
        <f>VLOOKUP(E2747,'HS Code'!$L$4:$O$65,2,0)</f>
        <v>Petroleum</v>
      </c>
      <c r="G2747" s="707" t="s">
        <v>16075</v>
      </c>
      <c r="H2747" s="707" t="s">
        <v>16076</v>
      </c>
      <c r="I2747" s="707" t="s">
        <v>16077</v>
      </c>
      <c r="J2747" s="708">
        <v>15040.2</v>
      </c>
      <c r="K2747" s="708">
        <v>15040.2</v>
      </c>
      <c r="L2747" s="708">
        <v>2707243.49</v>
      </c>
      <c r="M2747" s="707" t="s">
        <v>16069</v>
      </c>
      <c r="N2747" s="707" t="s">
        <v>16070</v>
      </c>
      <c r="P2747" s="709">
        <f t="shared" si="35"/>
        <v>180.00049799869683</v>
      </c>
    </row>
    <row r="2748" spans="1:16">
      <c r="A2748" s="707">
        <v>2024</v>
      </c>
      <c r="B2748" s="707">
        <v>12</v>
      </c>
      <c r="D2748" s="707" t="s">
        <v>16136</v>
      </c>
      <c r="E2748" s="707" t="s">
        <v>101</v>
      </c>
      <c r="F2748" s="707" t="str">
        <f>VLOOKUP(E2748,'HS Code'!$L$4:$O$65,2,0)</f>
        <v>Petroleum</v>
      </c>
      <c r="G2748" s="707" t="s">
        <v>16078</v>
      </c>
      <c r="H2748" s="707" t="s">
        <v>16076</v>
      </c>
      <c r="I2748" s="707" t="s">
        <v>10899</v>
      </c>
      <c r="J2748" s="708">
        <v>1645</v>
      </c>
      <c r="K2748" s="708">
        <v>1645</v>
      </c>
      <c r="L2748" s="708">
        <v>435472.75</v>
      </c>
      <c r="M2748" s="707" t="s">
        <v>16069</v>
      </c>
      <c r="N2748" s="707" t="s">
        <v>16070</v>
      </c>
      <c r="P2748" s="709">
        <f t="shared" si="35"/>
        <v>264.72507598784193</v>
      </c>
    </row>
    <row r="2749" spans="1:16">
      <c r="A2749" s="707">
        <v>2024</v>
      </c>
      <c r="B2749" s="707">
        <v>12</v>
      </c>
      <c r="D2749" s="707" t="s">
        <v>16136</v>
      </c>
      <c r="E2749" s="707" t="s">
        <v>109</v>
      </c>
      <c r="F2749" s="707" t="str">
        <f>VLOOKUP(E2749,'HS Code'!$L$4:$O$65,2,0)</f>
        <v>Petroleum</v>
      </c>
      <c r="G2749" s="707" t="s">
        <v>16079</v>
      </c>
      <c r="H2749" s="707" t="s">
        <v>16076</v>
      </c>
      <c r="I2749" s="707" t="s">
        <v>16077</v>
      </c>
      <c r="J2749" s="708">
        <v>10369</v>
      </c>
      <c r="K2749" s="708">
        <v>10369</v>
      </c>
      <c r="L2749" s="708">
        <v>1850087.64</v>
      </c>
      <c r="M2749" s="707" t="s">
        <v>16069</v>
      </c>
      <c r="N2749" s="707" t="s">
        <v>16070</v>
      </c>
      <c r="P2749" s="709">
        <f t="shared" si="35"/>
        <v>178.42488571704118</v>
      </c>
    </row>
    <row r="2750" spans="1:16">
      <c r="A2750" s="707">
        <v>2024</v>
      </c>
      <c r="B2750" s="707">
        <v>12</v>
      </c>
      <c r="D2750" s="707" t="s">
        <v>16119</v>
      </c>
      <c r="E2750" s="707" t="s">
        <v>54</v>
      </c>
      <c r="F2750" s="707" t="str">
        <f>VLOOKUP(E2750,'HS Code'!$L$4:$O$65,2,0)</f>
        <v>Oils</v>
      </c>
      <c r="G2750" s="707" t="s">
        <v>16109</v>
      </c>
      <c r="H2750" s="707" t="s">
        <v>16073</v>
      </c>
      <c r="I2750" s="707" t="s">
        <v>10899</v>
      </c>
      <c r="J2750" s="708">
        <v>4160</v>
      </c>
      <c r="K2750" s="708">
        <v>4160</v>
      </c>
      <c r="L2750" s="708">
        <v>1807567.84</v>
      </c>
      <c r="M2750" s="707" t="s">
        <v>16069</v>
      </c>
      <c r="N2750" s="707" t="s">
        <v>16070</v>
      </c>
      <c r="P2750" s="709">
        <f t="shared" si="35"/>
        <v>434.51150000000001</v>
      </c>
    </row>
    <row r="2751" spans="1:16">
      <c r="A2751" s="707">
        <v>2024</v>
      </c>
      <c r="B2751" s="707">
        <v>12</v>
      </c>
      <c r="D2751" s="707" t="s">
        <v>16119</v>
      </c>
      <c r="E2751" s="707" t="s">
        <v>76</v>
      </c>
      <c r="F2751" s="707" t="str">
        <f>VLOOKUP(E2751,'HS Code'!$L$4:$O$65,2,0)</f>
        <v>Petroleum</v>
      </c>
      <c r="G2751" s="707" t="s">
        <v>16099</v>
      </c>
      <c r="H2751" s="707" t="s">
        <v>16076</v>
      </c>
      <c r="I2751" s="707" t="s">
        <v>16077</v>
      </c>
      <c r="J2751" s="708">
        <v>23600</v>
      </c>
      <c r="K2751" s="708">
        <v>23600</v>
      </c>
      <c r="L2751" s="708">
        <v>4797233.4400000004</v>
      </c>
      <c r="M2751" s="707" t="s">
        <v>16069</v>
      </c>
      <c r="N2751" s="707" t="s">
        <v>16070</v>
      </c>
      <c r="P2751" s="709">
        <f t="shared" si="35"/>
        <v>203.27260338983052</v>
      </c>
    </row>
    <row r="2752" spans="1:16">
      <c r="A2752" s="707">
        <v>2024</v>
      </c>
      <c r="B2752" s="707">
        <v>12</v>
      </c>
      <c r="D2752" s="707" t="s">
        <v>16119</v>
      </c>
      <c r="E2752" s="707" t="s">
        <v>145</v>
      </c>
      <c r="F2752" s="707">
        <f>VLOOKUP(E2752,'HS Code'!$L$4:$O$65,2,0)</f>
        <v>0</v>
      </c>
      <c r="G2752" s="707" t="s">
        <v>16094</v>
      </c>
      <c r="H2752" s="707" t="s">
        <v>16073</v>
      </c>
      <c r="I2752" s="707" t="s">
        <v>10899</v>
      </c>
      <c r="J2752" s="708">
        <v>37440</v>
      </c>
      <c r="K2752" s="708">
        <v>37440</v>
      </c>
      <c r="L2752" s="708">
        <v>5882853.9000000004</v>
      </c>
      <c r="M2752" s="707" t="s">
        <v>16069</v>
      </c>
      <c r="N2752" s="707" t="s">
        <v>16070</v>
      </c>
      <c r="P2752" s="709">
        <f t="shared" si="35"/>
        <v>157.12750801282053</v>
      </c>
    </row>
    <row r="2753" spans="1:16">
      <c r="A2753" s="707">
        <v>2024</v>
      </c>
      <c r="B2753" s="707">
        <v>12</v>
      </c>
      <c r="D2753" s="707" t="s">
        <v>16119</v>
      </c>
      <c r="E2753" s="707" t="s">
        <v>148</v>
      </c>
      <c r="F2753" s="707">
        <f>VLOOKUP(E2753,'HS Code'!$L$4:$O$65,2,0)</f>
        <v>0</v>
      </c>
      <c r="G2753" s="707" t="s">
        <v>16082</v>
      </c>
      <c r="H2753" s="707" t="s">
        <v>16073</v>
      </c>
      <c r="I2753" s="707" t="s">
        <v>10899</v>
      </c>
      <c r="J2753" s="708">
        <v>122160</v>
      </c>
      <c r="K2753" s="708">
        <v>122160</v>
      </c>
      <c r="L2753" s="708">
        <v>32514390.23</v>
      </c>
      <c r="M2753" s="707" t="s">
        <v>16069</v>
      </c>
      <c r="N2753" s="707" t="s">
        <v>16070</v>
      </c>
      <c r="P2753" s="709">
        <f t="shared" si="35"/>
        <v>266.16232997707925</v>
      </c>
    </row>
    <row r="2754" spans="1:16">
      <c r="A2754" s="707">
        <v>2024</v>
      </c>
      <c r="B2754" s="707">
        <v>12</v>
      </c>
      <c r="D2754" s="707" t="s">
        <v>16120</v>
      </c>
      <c r="E2754" s="707" t="s">
        <v>99</v>
      </c>
      <c r="F2754" s="707" t="str">
        <f>VLOOKUP(E2754,'HS Code'!$L$4:$O$65,2,0)</f>
        <v>Petroleum</v>
      </c>
      <c r="G2754" s="707" t="s">
        <v>16075</v>
      </c>
      <c r="H2754" s="707" t="s">
        <v>16076</v>
      </c>
      <c r="I2754" s="707" t="s">
        <v>16077</v>
      </c>
      <c r="J2754" s="708">
        <v>370</v>
      </c>
      <c r="K2754" s="708">
        <v>370</v>
      </c>
      <c r="L2754" s="708">
        <v>167632.35999999999</v>
      </c>
      <c r="M2754" s="707" t="s">
        <v>16069</v>
      </c>
      <c r="N2754" s="707" t="s">
        <v>16070</v>
      </c>
      <c r="P2754" s="709">
        <f t="shared" si="35"/>
        <v>453.06043243243238</v>
      </c>
    </row>
    <row r="2755" spans="1:16">
      <c r="A2755" s="707">
        <v>2024</v>
      </c>
      <c r="B2755" s="707">
        <v>12</v>
      </c>
      <c r="D2755" s="707" t="s">
        <v>16186</v>
      </c>
      <c r="E2755" s="707" t="s">
        <v>42</v>
      </c>
      <c r="F2755" s="707" t="str">
        <f>VLOOKUP(E2755,'HS Code'!$L$4:$O$65,2,0)</f>
        <v>Oils</v>
      </c>
      <c r="G2755" s="707" t="s">
        <v>16088</v>
      </c>
      <c r="H2755" s="707" t="s">
        <v>16073</v>
      </c>
      <c r="I2755" s="707" t="s">
        <v>10899</v>
      </c>
      <c r="J2755" s="708">
        <v>99270.8</v>
      </c>
      <c r="K2755" s="708">
        <v>99270.8</v>
      </c>
      <c r="L2755" s="708">
        <v>14085779.6</v>
      </c>
      <c r="M2755" s="707" t="s">
        <v>16069</v>
      </c>
      <c r="N2755" s="707" t="s">
        <v>16070</v>
      </c>
      <c r="P2755" s="709">
        <f t="shared" si="35"/>
        <v>141.89247593451447</v>
      </c>
    </row>
    <row r="2756" spans="1:16">
      <c r="A2756" s="707">
        <v>2024</v>
      </c>
      <c r="B2756" s="707">
        <v>12</v>
      </c>
      <c r="D2756" s="707" t="s">
        <v>16186</v>
      </c>
      <c r="E2756" s="707" t="s">
        <v>48</v>
      </c>
      <c r="F2756" s="707" t="str">
        <f>VLOOKUP(E2756,'HS Code'!$L$4:$O$65,2,0)</f>
        <v>Oils</v>
      </c>
      <c r="G2756" s="707" t="s">
        <v>16089</v>
      </c>
      <c r="H2756" s="707" t="s">
        <v>16073</v>
      </c>
      <c r="I2756" s="707" t="s">
        <v>10899</v>
      </c>
      <c r="J2756" s="708">
        <v>38562</v>
      </c>
      <c r="K2756" s="708">
        <v>38562</v>
      </c>
      <c r="L2756" s="708">
        <v>5611991.0700000003</v>
      </c>
      <c r="M2756" s="707" t="s">
        <v>16069</v>
      </c>
      <c r="N2756" s="707" t="s">
        <v>16070</v>
      </c>
      <c r="P2756" s="709">
        <f t="shared" si="35"/>
        <v>145.53163917846587</v>
      </c>
    </row>
    <row r="2757" spans="1:16">
      <c r="A2757" s="707">
        <v>2024</v>
      </c>
      <c r="B2757" s="707">
        <v>12</v>
      </c>
      <c r="D2757" s="707" t="s">
        <v>16121</v>
      </c>
      <c r="E2757" s="707" t="s">
        <v>22</v>
      </c>
      <c r="F2757" s="707" t="str">
        <f>VLOOKUP(E2757,'HS Code'!$L$4:$O$65,2,0)</f>
        <v>Coal and Coke</v>
      </c>
      <c r="G2757" s="707" t="s">
        <v>16125</v>
      </c>
      <c r="H2757" s="707" t="s">
        <v>16126</v>
      </c>
      <c r="I2757" s="707" t="s">
        <v>10899</v>
      </c>
      <c r="J2757" s="708">
        <v>112000</v>
      </c>
      <c r="K2757" s="708">
        <v>112000</v>
      </c>
      <c r="L2757" s="708">
        <v>680637.84</v>
      </c>
      <c r="M2757" s="707" t="s">
        <v>16069</v>
      </c>
      <c r="N2757" s="707" t="s">
        <v>16070</v>
      </c>
      <c r="P2757" s="709">
        <f t="shared" si="35"/>
        <v>6.0771235714285714</v>
      </c>
    </row>
    <row r="2758" spans="1:16">
      <c r="A2758" s="707">
        <v>2024</v>
      </c>
      <c r="B2758" s="707">
        <v>12</v>
      </c>
      <c r="D2758" s="707" t="s">
        <v>16122</v>
      </c>
      <c r="E2758" s="707" t="s">
        <v>42</v>
      </c>
      <c r="F2758" s="707" t="str">
        <f>VLOOKUP(E2758,'HS Code'!$L$4:$O$65,2,0)</f>
        <v>Oils</v>
      </c>
      <c r="G2758" s="707" t="s">
        <v>16088</v>
      </c>
      <c r="H2758" s="707" t="s">
        <v>16073</v>
      </c>
      <c r="I2758" s="707" t="s">
        <v>10899</v>
      </c>
      <c r="J2758" s="708">
        <v>154</v>
      </c>
      <c r="K2758" s="708">
        <v>154</v>
      </c>
      <c r="L2758" s="708">
        <v>92966.24</v>
      </c>
      <c r="M2758" s="707" t="s">
        <v>16069</v>
      </c>
      <c r="N2758" s="707" t="s">
        <v>16070</v>
      </c>
      <c r="P2758" s="709">
        <f t="shared" si="35"/>
        <v>603.67688311688312</v>
      </c>
    </row>
    <row r="2759" spans="1:16">
      <c r="A2759" s="707">
        <v>2024</v>
      </c>
      <c r="B2759" s="707">
        <v>12</v>
      </c>
      <c r="D2759" s="707" t="s">
        <v>16122</v>
      </c>
      <c r="E2759" s="707" t="s">
        <v>99</v>
      </c>
      <c r="F2759" s="707" t="str">
        <f>VLOOKUP(E2759,'HS Code'!$L$4:$O$65,2,0)</f>
        <v>Petroleum</v>
      </c>
      <c r="G2759" s="707" t="s">
        <v>16075</v>
      </c>
      <c r="H2759" s="707" t="s">
        <v>16076</v>
      </c>
      <c r="I2759" s="707" t="s">
        <v>16077</v>
      </c>
      <c r="J2759" s="708">
        <v>67</v>
      </c>
      <c r="K2759" s="708">
        <v>66.900000000000006</v>
      </c>
      <c r="L2759" s="708">
        <v>17411.95</v>
      </c>
      <c r="M2759" s="707" t="s">
        <v>16069</v>
      </c>
      <c r="N2759" s="707" t="s">
        <v>16070</v>
      </c>
      <c r="P2759" s="709">
        <f t="shared" si="35"/>
        <v>259.87985074626869</v>
      </c>
    </row>
    <row r="2760" spans="1:16">
      <c r="A2760" s="707">
        <v>2024</v>
      </c>
      <c r="B2760" s="707">
        <v>12</v>
      </c>
      <c r="D2760" s="707" t="s">
        <v>16122</v>
      </c>
      <c r="E2760" s="707" t="s">
        <v>101</v>
      </c>
      <c r="F2760" s="707" t="str">
        <f>VLOOKUP(E2760,'HS Code'!$L$4:$O$65,2,0)</f>
        <v>Petroleum</v>
      </c>
      <c r="G2760" s="707" t="s">
        <v>16078</v>
      </c>
      <c r="H2760" s="707" t="s">
        <v>16076</v>
      </c>
      <c r="I2760" s="707" t="s">
        <v>10899</v>
      </c>
      <c r="J2760" s="708">
        <v>7.36</v>
      </c>
      <c r="K2760" s="708">
        <v>7.36</v>
      </c>
      <c r="L2760" s="708">
        <v>17870.11</v>
      </c>
      <c r="M2760" s="707" t="s">
        <v>16069</v>
      </c>
      <c r="N2760" s="707" t="s">
        <v>16070</v>
      </c>
      <c r="P2760" s="709">
        <f t="shared" si="35"/>
        <v>2428.0040760869565</v>
      </c>
    </row>
    <row r="2761" spans="1:16">
      <c r="A2761" s="707">
        <v>2024</v>
      </c>
      <c r="B2761" s="707">
        <v>12</v>
      </c>
      <c r="D2761" s="707" t="s">
        <v>16122</v>
      </c>
      <c r="E2761" s="707" t="s">
        <v>109</v>
      </c>
      <c r="F2761" s="707" t="str">
        <f>VLOOKUP(E2761,'HS Code'!$L$4:$O$65,2,0)</f>
        <v>Petroleum</v>
      </c>
      <c r="G2761" s="707" t="s">
        <v>16079</v>
      </c>
      <c r="H2761" s="707" t="s">
        <v>16076</v>
      </c>
      <c r="I2761" s="707" t="s">
        <v>16077</v>
      </c>
      <c r="J2761" s="708">
        <v>5</v>
      </c>
      <c r="K2761" s="708">
        <v>5</v>
      </c>
      <c r="L2761" s="708">
        <v>651.66</v>
      </c>
      <c r="M2761" s="707" t="s">
        <v>16069</v>
      </c>
      <c r="N2761" s="707" t="s">
        <v>16070</v>
      </c>
      <c r="P2761" s="709">
        <f t="shared" si="35"/>
        <v>130.33199999999999</v>
      </c>
    </row>
    <row r="2762" spans="1:16">
      <c r="A2762" s="707">
        <v>2024</v>
      </c>
      <c r="B2762" s="707">
        <v>12</v>
      </c>
      <c r="D2762" s="707" t="s">
        <v>16122</v>
      </c>
      <c r="E2762" s="707" t="s">
        <v>113</v>
      </c>
      <c r="F2762" s="707" t="str">
        <f>VLOOKUP(E2762,'HS Code'!$L$4:$O$65,2,0)</f>
        <v>Petroleum</v>
      </c>
      <c r="G2762" s="707" t="s">
        <v>16081</v>
      </c>
      <c r="H2762" s="707" t="s">
        <v>16076</v>
      </c>
      <c r="I2762" s="707" t="s">
        <v>16077</v>
      </c>
      <c r="J2762" s="708">
        <v>12</v>
      </c>
      <c r="K2762" s="708">
        <v>12</v>
      </c>
      <c r="L2762" s="708">
        <v>170264.33</v>
      </c>
      <c r="M2762" s="707" t="s">
        <v>16069</v>
      </c>
      <c r="N2762" s="707" t="s">
        <v>16070</v>
      </c>
      <c r="P2762" s="709">
        <f t="shared" si="35"/>
        <v>14188.694166666666</v>
      </c>
    </row>
    <row r="2763" spans="1:16">
      <c r="A2763" s="707">
        <v>2024</v>
      </c>
      <c r="B2763" s="707">
        <v>12</v>
      </c>
      <c r="D2763" s="707" t="s">
        <v>16124</v>
      </c>
      <c r="E2763" s="707" t="s">
        <v>22</v>
      </c>
      <c r="F2763" s="707" t="str">
        <f>VLOOKUP(E2763,'HS Code'!$L$4:$O$65,2,0)</f>
        <v>Coal and Coke</v>
      </c>
      <c r="G2763" s="707" t="s">
        <v>16125</v>
      </c>
      <c r="H2763" s="707" t="s">
        <v>16126</v>
      </c>
      <c r="I2763" s="707" t="s">
        <v>10899</v>
      </c>
      <c r="J2763" s="708">
        <v>46600000</v>
      </c>
      <c r="K2763" s="708">
        <v>46600000</v>
      </c>
      <c r="L2763" s="708">
        <v>646151787</v>
      </c>
      <c r="M2763" s="707" t="s">
        <v>16069</v>
      </c>
      <c r="N2763" s="707" t="s">
        <v>16070</v>
      </c>
      <c r="P2763" s="709">
        <f t="shared" si="35"/>
        <v>13.865918175965666</v>
      </c>
    </row>
    <row r="2764" spans="1:16">
      <c r="A2764" s="707">
        <v>2024</v>
      </c>
      <c r="B2764" s="707">
        <v>12</v>
      </c>
      <c r="D2764" s="707" t="s">
        <v>16124</v>
      </c>
      <c r="E2764" s="707" t="s">
        <v>54</v>
      </c>
      <c r="F2764" s="707" t="str">
        <f>VLOOKUP(E2764,'HS Code'!$L$4:$O$65,2,0)</f>
        <v>Oils</v>
      </c>
      <c r="G2764" s="707" t="s">
        <v>16109</v>
      </c>
      <c r="H2764" s="707" t="s">
        <v>16073</v>
      </c>
      <c r="I2764" s="707" t="s">
        <v>10899</v>
      </c>
      <c r="J2764" s="708">
        <v>1350</v>
      </c>
      <c r="K2764" s="708">
        <v>1350</v>
      </c>
      <c r="L2764" s="708">
        <v>491050.2</v>
      </c>
      <c r="M2764" s="707" t="s">
        <v>16069</v>
      </c>
      <c r="N2764" s="707" t="s">
        <v>16070</v>
      </c>
      <c r="P2764" s="709">
        <f t="shared" si="35"/>
        <v>363.74088888888889</v>
      </c>
    </row>
    <row r="2765" spans="1:16">
      <c r="A2765" s="707">
        <v>2024</v>
      </c>
      <c r="B2765" s="707">
        <v>12</v>
      </c>
      <c r="D2765" s="707" t="s">
        <v>16124</v>
      </c>
      <c r="E2765" s="707" t="s">
        <v>99</v>
      </c>
      <c r="F2765" s="707" t="str">
        <f>VLOOKUP(E2765,'HS Code'!$L$4:$O$65,2,0)</f>
        <v>Petroleum</v>
      </c>
      <c r="G2765" s="707" t="s">
        <v>16075</v>
      </c>
      <c r="H2765" s="707" t="s">
        <v>16076</v>
      </c>
      <c r="I2765" s="707" t="s">
        <v>16077</v>
      </c>
      <c r="J2765" s="708">
        <v>3874.38</v>
      </c>
      <c r="K2765" s="708">
        <v>3874.38</v>
      </c>
      <c r="L2765" s="708">
        <v>3298571.8</v>
      </c>
      <c r="M2765" s="707" t="s">
        <v>16069</v>
      </c>
      <c r="N2765" s="707" t="s">
        <v>16070</v>
      </c>
      <c r="P2765" s="709">
        <f t="shared" si="35"/>
        <v>851.38055637289051</v>
      </c>
    </row>
    <row r="2766" spans="1:16">
      <c r="A2766" s="707">
        <v>2024</v>
      </c>
      <c r="B2766" s="707">
        <v>12</v>
      </c>
      <c r="D2766" s="707" t="s">
        <v>16124</v>
      </c>
      <c r="E2766" s="707" t="s">
        <v>109</v>
      </c>
      <c r="F2766" s="707" t="str">
        <f>VLOOKUP(E2766,'HS Code'!$L$4:$O$65,2,0)</f>
        <v>Petroleum</v>
      </c>
      <c r="G2766" s="707" t="s">
        <v>16079</v>
      </c>
      <c r="H2766" s="707" t="s">
        <v>16076</v>
      </c>
      <c r="I2766" s="707" t="s">
        <v>16077</v>
      </c>
      <c r="J2766" s="708">
        <v>1620</v>
      </c>
      <c r="K2766" s="708">
        <v>1620</v>
      </c>
      <c r="L2766" s="708">
        <v>552866.54</v>
      </c>
      <c r="M2766" s="707" t="s">
        <v>16069</v>
      </c>
      <c r="N2766" s="707" t="s">
        <v>16070</v>
      </c>
      <c r="P2766" s="709">
        <f t="shared" si="35"/>
        <v>341.27564197530864</v>
      </c>
    </row>
    <row r="2767" spans="1:16">
      <c r="A2767" s="707">
        <v>2024</v>
      </c>
      <c r="B2767" s="707">
        <v>12</v>
      </c>
      <c r="D2767" s="707" t="s">
        <v>16121</v>
      </c>
      <c r="E2767" s="707" t="s">
        <v>19</v>
      </c>
      <c r="F2767" s="707" t="str">
        <f>VLOOKUP(E2767,'HS Code'!$L$4:$O$65,2,0)</f>
        <v>Coal and Coke</v>
      </c>
      <c r="G2767" s="707" t="s">
        <v>16187</v>
      </c>
      <c r="H2767" s="707" t="s">
        <v>16126</v>
      </c>
      <c r="I2767" s="707" t="s">
        <v>10899</v>
      </c>
      <c r="J2767" s="708">
        <v>2121400</v>
      </c>
      <c r="K2767" s="708">
        <v>2121400</v>
      </c>
      <c r="L2767" s="708">
        <v>12358459.060000001</v>
      </c>
      <c r="M2767" s="707" t="s">
        <v>16069</v>
      </c>
      <c r="N2767" s="707" t="s">
        <v>16070</v>
      </c>
      <c r="P2767" s="709">
        <f t="shared" si="35"/>
        <v>5.8256147166965215</v>
      </c>
    </row>
    <row r="2768" spans="1:16">
      <c r="A2768" s="707">
        <v>2024</v>
      </c>
      <c r="B2768" s="707">
        <v>12</v>
      </c>
      <c r="D2768" s="707" t="s">
        <v>16121</v>
      </c>
      <c r="E2768" s="707" t="s">
        <v>22</v>
      </c>
      <c r="F2768" s="707" t="str">
        <f>VLOOKUP(E2768,'HS Code'!$L$4:$O$65,2,0)</f>
        <v>Coal and Coke</v>
      </c>
      <c r="G2768" s="707" t="s">
        <v>16125</v>
      </c>
      <c r="H2768" s="707" t="s">
        <v>16126</v>
      </c>
      <c r="I2768" s="707" t="s">
        <v>10899</v>
      </c>
      <c r="J2768" s="708">
        <v>56517311</v>
      </c>
      <c r="K2768" s="708">
        <v>56517311</v>
      </c>
      <c r="L2768" s="708">
        <v>338131929.299999</v>
      </c>
      <c r="M2768" s="707" t="s">
        <v>16069</v>
      </c>
      <c r="N2768" s="707" t="s">
        <v>16070</v>
      </c>
      <c r="P2768" s="709">
        <f t="shared" si="35"/>
        <v>5.9828028495552275</v>
      </c>
    </row>
    <row r="2769" spans="1:16">
      <c r="A2769" s="707">
        <v>2024</v>
      </c>
      <c r="B2769" s="707">
        <v>12</v>
      </c>
      <c r="D2769" s="707" t="s">
        <v>16121</v>
      </c>
      <c r="E2769" s="707" t="s">
        <v>99</v>
      </c>
      <c r="F2769" s="707" t="str">
        <f>VLOOKUP(E2769,'HS Code'!$L$4:$O$65,2,0)</f>
        <v>Petroleum</v>
      </c>
      <c r="G2769" s="707" t="s">
        <v>16075</v>
      </c>
      <c r="H2769" s="707" t="s">
        <v>16076</v>
      </c>
      <c r="I2769" s="707" t="s">
        <v>16077</v>
      </c>
      <c r="J2769" s="708">
        <v>24171</v>
      </c>
      <c r="K2769" s="708">
        <v>24171</v>
      </c>
      <c r="L2769" s="708">
        <v>9075973.3499999996</v>
      </c>
      <c r="M2769" s="707" t="s">
        <v>16069</v>
      </c>
      <c r="N2769" s="707" t="s">
        <v>16070</v>
      </c>
      <c r="P2769" s="709">
        <f t="shared" si="35"/>
        <v>375.49018865582724</v>
      </c>
    </row>
    <row r="2770" spans="1:16">
      <c r="A2770" s="707">
        <v>2024</v>
      </c>
      <c r="B2770" s="707">
        <v>12</v>
      </c>
      <c r="D2770" s="707" t="s">
        <v>16074</v>
      </c>
      <c r="E2770" s="707" t="s">
        <v>68</v>
      </c>
      <c r="F2770" s="707" t="str">
        <f>VLOOKUP(E2770,'HS Code'!$L$4:$O$65,2,0)</f>
        <v>Petroleum</v>
      </c>
      <c r="G2770" s="707" t="s">
        <v>16130</v>
      </c>
      <c r="H2770" s="707" t="s">
        <v>16116</v>
      </c>
      <c r="I2770" s="707" t="s">
        <v>16077</v>
      </c>
      <c r="J2770" s="708">
        <v>1179764</v>
      </c>
      <c r="K2770" s="708">
        <v>1179764</v>
      </c>
      <c r="L2770" s="708">
        <v>123715134.36</v>
      </c>
      <c r="M2770" s="707" t="s">
        <v>16069</v>
      </c>
      <c r="N2770" s="707" t="s">
        <v>16070</v>
      </c>
      <c r="P2770" s="709">
        <f t="shared" si="35"/>
        <v>104.86430706480279</v>
      </c>
    </row>
    <row r="2771" spans="1:16">
      <c r="A2771" s="707">
        <v>2024</v>
      </c>
      <c r="B2771" s="707">
        <v>12</v>
      </c>
      <c r="D2771" s="707" t="s">
        <v>16074</v>
      </c>
      <c r="E2771" s="707" t="s">
        <v>87</v>
      </c>
      <c r="F2771" s="707" t="str">
        <f>VLOOKUP(E2771,'HS Code'!$L$4:$O$65,2,0)</f>
        <v>Petroleum</v>
      </c>
      <c r="G2771" s="707" t="s">
        <v>16132</v>
      </c>
      <c r="H2771" s="707" t="s">
        <v>16076</v>
      </c>
      <c r="I2771" s="707" t="s">
        <v>16077</v>
      </c>
      <c r="J2771" s="708">
        <v>3416000</v>
      </c>
      <c r="K2771" s="708">
        <v>3416000</v>
      </c>
      <c r="L2771" s="708">
        <v>327658327.39999998</v>
      </c>
      <c r="M2771" s="707" t="s">
        <v>16069</v>
      </c>
      <c r="N2771" s="707" t="s">
        <v>16070</v>
      </c>
      <c r="P2771" s="709">
        <f t="shared" si="35"/>
        <v>95.918714110070255</v>
      </c>
    </row>
    <row r="2772" spans="1:16">
      <c r="A2772" s="707">
        <v>2024</v>
      </c>
      <c r="B2772" s="707">
        <v>12</v>
      </c>
      <c r="D2772" s="707" t="s">
        <v>16074</v>
      </c>
      <c r="E2772" s="707" t="s">
        <v>92</v>
      </c>
      <c r="F2772" s="707" t="str">
        <f>VLOOKUP(E2772,'HS Code'!$L$4:$O$65,2,0)</f>
        <v>Petroleum</v>
      </c>
      <c r="G2772" s="707" t="s">
        <v>16133</v>
      </c>
      <c r="H2772" s="707" t="s">
        <v>16076</v>
      </c>
      <c r="I2772" s="707" t="s">
        <v>16077</v>
      </c>
      <c r="J2772" s="708">
        <v>39424034</v>
      </c>
      <c r="K2772" s="708">
        <v>37788738</v>
      </c>
      <c r="L2772" s="708">
        <v>2667666142.5</v>
      </c>
      <c r="M2772" s="707" t="s">
        <v>16069</v>
      </c>
      <c r="N2772" s="707" t="s">
        <v>16070</v>
      </c>
      <c r="P2772" s="709">
        <f t="shared" si="35"/>
        <v>67.665986248388478</v>
      </c>
    </row>
    <row r="2773" spans="1:16">
      <c r="A2773" s="707">
        <v>2024</v>
      </c>
      <c r="B2773" s="707">
        <v>12</v>
      </c>
      <c r="D2773" s="707" t="s">
        <v>16085</v>
      </c>
      <c r="E2773" s="707" t="s">
        <v>68</v>
      </c>
      <c r="F2773" s="707" t="str">
        <f>VLOOKUP(E2773,'HS Code'!$L$4:$O$65,2,0)</f>
        <v>Petroleum</v>
      </c>
      <c r="G2773" s="707" t="s">
        <v>16130</v>
      </c>
      <c r="H2773" s="707" t="s">
        <v>16116</v>
      </c>
      <c r="I2773" s="707" t="s">
        <v>16077</v>
      </c>
      <c r="J2773" s="708">
        <v>2100000</v>
      </c>
      <c r="K2773" s="708">
        <v>2100000</v>
      </c>
      <c r="L2773" s="708">
        <v>219317986.19999999</v>
      </c>
      <c r="M2773" s="707" t="s">
        <v>16069</v>
      </c>
      <c r="N2773" s="707" t="s">
        <v>16070</v>
      </c>
      <c r="P2773" s="709">
        <f t="shared" si="35"/>
        <v>104.43713628571427</v>
      </c>
    </row>
    <row r="2774" spans="1:16">
      <c r="A2774" s="707">
        <v>2024</v>
      </c>
      <c r="B2774" s="707">
        <v>12</v>
      </c>
      <c r="D2774" s="707" t="s">
        <v>16086</v>
      </c>
      <c r="E2774" s="707" t="s">
        <v>130</v>
      </c>
      <c r="F2774" s="707">
        <f>VLOOKUP(E2774,'HS Code'!$L$4:$O$65,2,0)</f>
        <v>0</v>
      </c>
      <c r="G2774" s="707" t="s">
        <v>16093</v>
      </c>
      <c r="H2774" s="707" t="s">
        <v>16076</v>
      </c>
      <c r="I2774" s="707" t="s">
        <v>10899</v>
      </c>
      <c r="J2774" s="708">
        <v>500000</v>
      </c>
      <c r="K2774" s="708">
        <v>500000</v>
      </c>
      <c r="L2774" s="708">
        <v>52777288.799999997</v>
      </c>
      <c r="M2774" s="707" t="s">
        <v>16069</v>
      </c>
      <c r="N2774" s="707" t="s">
        <v>16070</v>
      </c>
      <c r="P2774" s="709">
        <f t="shared" si="35"/>
        <v>105.55457759999999</v>
      </c>
    </row>
    <row r="2775" spans="1:16">
      <c r="A2775" s="707">
        <v>2024</v>
      </c>
      <c r="B2775" s="707">
        <v>12</v>
      </c>
      <c r="D2775" s="707" t="s">
        <v>16104</v>
      </c>
      <c r="E2775" s="707" t="s">
        <v>68</v>
      </c>
      <c r="F2775" s="707" t="str">
        <f>VLOOKUP(E2775,'HS Code'!$L$4:$O$65,2,0)</f>
        <v>Petroleum</v>
      </c>
      <c r="G2775" s="707" t="s">
        <v>16130</v>
      </c>
      <c r="H2775" s="707" t="s">
        <v>16116</v>
      </c>
      <c r="I2775" s="707" t="s">
        <v>16077</v>
      </c>
      <c r="J2775" s="708">
        <v>6292857</v>
      </c>
      <c r="K2775" s="708">
        <v>6217798</v>
      </c>
      <c r="L2775" s="708">
        <v>656895825</v>
      </c>
      <c r="M2775" s="707" t="s">
        <v>16069</v>
      </c>
      <c r="N2775" s="707" t="s">
        <v>16070</v>
      </c>
      <c r="P2775" s="709">
        <f t="shared" si="35"/>
        <v>104.38753415181689</v>
      </c>
    </row>
    <row r="2776" spans="1:16">
      <c r="A2776" s="707">
        <v>2024</v>
      </c>
      <c r="B2776" s="707">
        <v>12</v>
      </c>
      <c r="D2776" s="707" t="s">
        <v>16104</v>
      </c>
      <c r="E2776" s="707" t="s">
        <v>87</v>
      </c>
      <c r="F2776" s="707" t="str">
        <f>VLOOKUP(E2776,'HS Code'!$L$4:$O$65,2,0)</f>
        <v>Petroleum</v>
      </c>
      <c r="G2776" s="707" t="s">
        <v>16132</v>
      </c>
      <c r="H2776" s="707" t="s">
        <v>16076</v>
      </c>
      <c r="I2776" s="707" t="s">
        <v>16077</v>
      </c>
      <c r="J2776" s="708">
        <v>493948</v>
      </c>
      <c r="K2776" s="708">
        <v>407821</v>
      </c>
      <c r="L2776" s="708">
        <v>39960600</v>
      </c>
      <c r="M2776" s="707" t="s">
        <v>16069</v>
      </c>
      <c r="N2776" s="707" t="s">
        <v>16070</v>
      </c>
      <c r="P2776" s="709">
        <f t="shared" si="35"/>
        <v>80.900418667552046</v>
      </c>
    </row>
    <row r="2777" spans="1:16">
      <c r="A2777" s="707">
        <v>2024</v>
      </c>
      <c r="B2777" s="707">
        <v>12</v>
      </c>
      <c r="D2777" s="707" t="s">
        <v>16135</v>
      </c>
      <c r="E2777" s="707" t="s">
        <v>87</v>
      </c>
      <c r="F2777" s="707" t="str">
        <f>VLOOKUP(E2777,'HS Code'!$L$4:$O$65,2,0)</f>
        <v>Petroleum</v>
      </c>
      <c r="G2777" s="707" t="s">
        <v>16132</v>
      </c>
      <c r="H2777" s="707" t="s">
        <v>16076</v>
      </c>
      <c r="I2777" s="707" t="s">
        <v>16077</v>
      </c>
      <c r="J2777" s="708">
        <v>1432000</v>
      </c>
      <c r="K2777" s="708">
        <v>1432000</v>
      </c>
      <c r="L2777" s="708">
        <v>141697174.50999999</v>
      </c>
      <c r="M2777" s="707" t="s">
        <v>16069</v>
      </c>
      <c r="N2777" s="707" t="s">
        <v>16070</v>
      </c>
      <c r="P2777" s="709">
        <f t="shared" si="35"/>
        <v>98.950540858938538</v>
      </c>
    </row>
    <row r="2778" spans="1:16">
      <c r="A2778" s="707">
        <v>2024</v>
      </c>
      <c r="B2778" s="707">
        <v>12</v>
      </c>
      <c r="D2778" s="707" t="s">
        <v>16135</v>
      </c>
      <c r="E2778" s="707" t="s">
        <v>92</v>
      </c>
      <c r="F2778" s="707" t="str">
        <f>VLOOKUP(E2778,'HS Code'!$L$4:$O$65,2,0)</f>
        <v>Petroleum</v>
      </c>
      <c r="G2778" s="707" t="s">
        <v>16133</v>
      </c>
      <c r="H2778" s="707" t="s">
        <v>16076</v>
      </c>
      <c r="I2778" s="707" t="s">
        <v>16077</v>
      </c>
      <c r="J2778" s="708">
        <v>42897</v>
      </c>
      <c r="K2778" s="708">
        <v>42897</v>
      </c>
      <c r="L2778" s="708">
        <v>2854098.6</v>
      </c>
      <c r="M2778" s="707" t="s">
        <v>16069</v>
      </c>
      <c r="N2778" s="707" t="s">
        <v>16070</v>
      </c>
      <c r="P2778" s="709">
        <f t="shared" si="35"/>
        <v>66.533757605426956</v>
      </c>
    </row>
    <row r="2779" spans="1:16">
      <c r="A2779" s="707">
        <v>2024</v>
      </c>
      <c r="B2779" s="707">
        <v>12</v>
      </c>
      <c r="D2779" s="707" t="s">
        <v>16122</v>
      </c>
      <c r="E2779" s="707" t="s">
        <v>130</v>
      </c>
      <c r="F2779" s="707">
        <f>VLOOKUP(E2779,'HS Code'!$L$4:$O$65,2,0)</f>
        <v>0</v>
      </c>
      <c r="G2779" s="707" t="s">
        <v>16093</v>
      </c>
      <c r="H2779" s="707" t="s">
        <v>16076</v>
      </c>
      <c r="I2779" s="707" t="s">
        <v>10899</v>
      </c>
      <c r="J2779" s="708">
        <v>39430000</v>
      </c>
      <c r="K2779" s="708">
        <v>39430000</v>
      </c>
      <c r="L2779" s="708">
        <v>3345423600.6199999</v>
      </c>
      <c r="M2779" s="707" t="s">
        <v>16069</v>
      </c>
      <c r="N2779" s="707" t="s">
        <v>16070</v>
      </c>
      <c r="P2779" s="709">
        <f t="shared" si="35"/>
        <v>84.844625935074816</v>
      </c>
    </row>
    <row r="2780" spans="1:16">
      <c r="A2780" s="707">
        <v>2024</v>
      </c>
      <c r="B2780" s="707">
        <v>12</v>
      </c>
      <c r="D2780" s="707" t="s">
        <v>16074</v>
      </c>
      <c r="E2780" s="707" t="s">
        <v>68</v>
      </c>
      <c r="F2780" s="707" t="str">
        <f>VLOOKUP(E2780,'HS Code'!$L$4:$O$65,2,0)</f>
        <v>Petroleum</v>
      </c>
      <c r="G2780" s="707" t="s">
        <v>16130</v>
      </c>
      <c r="H2780" s="707" t="s">
        <v>16116</v>
      </c>
      <c r="I2780" s="707" t="s">
        <v>16077</v>
      </c>
      <c r="J2780" s="708">
        <v>19733119.649999999</v>
      </c>
      <c r="K2780" s="708">
        <v>18052647.649999999</v>
      </c>
      <c r="L2780" s="708">
        <v>1906379624.3</v>
      </c>
      <c r="M2780" s="707" t="s">
        <v>16069</v>
      </c>
      <c r="N2780" s="707" t="s">
        <v>16070</v>
      </c>
      <c r="P2780" s="709">
        <f t="shared" si="35"/>
        <v>96.608121681358185</v>
      </c>
    </row>
    <row r="2781" spans="1:16">
      <c r="A2781" s="707">
        <v>2024</v>
      </c>
      <c r="B2781" s="707">
        <v>12</v>
      </c>
      <c r="D2781" s="707" t="s">
        <v>16074</v>
      </c>
      <c r="E2781" s="707" t="s">
        <v>83</v>
      </c>
      <c r="F2781" s="707" t="str">
        <f>VLOOKUP(E2781,'HS Code'!$L$4:$O$65,2,0)</f>
        <v>Petroleum</v>
      </c>
      <c r="G2781" s="707" t="s">
        <v>16131</v>
      </c>
      <c r="H2781" s="707" t="s">
        <v>16076</v>
      </c>
      <c r="I2781" s="707" t="s">
        <v>16077</v>
      </c>
      <c r="J2781" s="708">
        <v>594992</v>
      </c>
      <c r="K2781" s="708">
        <v>470817</v>
      </c>
      <c r="L2781" s="708">
        <v>49938526.700000003</v>
      </c>
      <c r="M2781" s="707" t="s">
        <v>16069</v>
      </c>
      <c r="N2781" s="707" t="s">
        <v>16070</v>
      </c>
      <c r="P2781" s="709">
        <f t="shared" si="35"/>
        <v>83.931425464544063</v>
      </c>
    </row>
    <row r="2782" spans="1:16">
      <c r="A2782" s="707">
        <v>2024</v>
      </c>
      <c r="B2782" s="707">
        <v>12</v>
      </c>
      <c r="D2782" s="707" t="s">
        <v>16074</v>
      </c>
      <c r="E2782" s="707" t="s">
        <v>87</v>
      </c>
      <c r="F2782" s="707" t="str">
        <f>VLOOKUP(E2782,'HS Code'!$L$4:$O$65,2,0)</f>
        <v>Petroleum</v>
      </c>
      <c r="G2782" s="707" t="s">
        <v>16132</v>
      </c>
      <c r="H2782" s="707" t="s">
        <v>16076</v>
      </c>
      <c r="I2782" s="707" t="s">
        <v>16077</v>
      </c>
      <c r="J2782" s="708">
        <v>12609335</v>
      </c>
      <c r="K2782" s="708">
        <v>12008345</v>
      </c>
      <c r="L2782" s="708">
        <v>1176381465.21</v>
      </c>
      <c r="M2782" s="707" t="s">
        <v>16069</v>
      </c>
      <c r="N2782" s="707" t="s">
        <v>16070</v>
      </c>
      <c r="P2782" s="709">
        <f t="shared" si="35"/>
        <v>93.294488980584632</v>
      </c>
    </row>
    <row r="2783" spans="1:16">
      <c r="A2783" s="707">
        <v>2024</v>
      </c>
      <c r="B2783" s="707">
        <v>12</v>
      </c>
      <c r="D2783" s="707" t="s">
        <v>16074</v>
      </c>
      <c r="E2783" s="707" t="s">
        <v>92</v>
      </c>
      <c r="F2783" s="707" t="str">
        <f>VLOOKUP(E2783,'HS Code'!$L$4:$O$65,2,0)</f>
        <v>Petroleum</v>
      </c>
      <c r="G2783" s="707" t="s">
        <v>16133</v>
      </c>
      <c r="H2783" s="707" t="s">
        <v>16076</v>
      </c>
      <c r="I2783" s="707" t="s">
        <v>16077</v>
      </c>
      <c r="J2783" s="708">
        <v>6376798</v>
      </c>
      <c r="K2783" s="708">
        <v>6035610</v>
      </c>
      <c r="L2783" s="708">
        <v>404922810.75999999</v>
      </c>
      <c r="M2783" s="707" t="s">
        <v>16069</v>
      </c>
      <c r="N2783" s="707" t="s">
        <v>16070</v>
      </c>
      <c r="P2783" s="709">
        <f t="shared" si="35"/>
        <v>63.499394329254272</v>
      </c>
    </row>
    <row r="2784" spans="1:16">
      <c r="A2784" s="707">
        <v>2024</v>
      </c>
      <c r="B2784" s="707">
        <v>12</v>
      </c>
      <c r="D2784" s="707" t="s">
        <v>16085</v>
      </c>
      <c r="E2784" s="707" t="s">
        <v>68</v>
      </c>
      <c r="F2784" s="707" t="str">
        <f>VLOOKUP(E2784,'HS Code'!$L$4:$O$65,2,0)</f>
        <v>Petroleum</v>
      </c>
      <c r="G2784" s="707" t="s">
        <v>16130</v>
      </c>
      <c r="H2784" s="707" t="s">
        <v>16116</v>
      </c>
      <c r="I2784" s="707" t="s">
        <v>16077</v>
      </c>
      <c r="J2784" s="708">
        <v>2006643</v>
      </c>
      <c r="K2784" s="708">
        <v>1799222</v>
      </c>
      <c r="L2784" s="708">
        <v>198432600.13</v>
      </c>
      <c r="M2784" s="707" t="s">
        <v>16069</v>
      </c>
      <c r="N2784" s="707" t="s">
        <v>16070</v>
      </c>
      <c r="P2784" s="709">
        <f t="shared" si="35"/>
        <v>98.887844090852226</v>
      </c>
    </row>
    <row r="2785" spans="1:16">
      <c r="A2785" s="707">
        <v>2024</v>
      </c>
      <c r="B2785" s="707">
        <v>12</v>
      </c>
      <c r="D2785" s="707" t="s">
        <v>16221</v>
      </c>
      <c r="E2785" s="707" t="s">
        <v>130</v>
      </c>
      <c r="F2785" s="707">
        <f>VLOOKUP(E2785,'HS Code'!$L$4:$O$65,2,0)</f>
        <v>0</v>
      </c>
      <c r="G2785" s="707" t="s">
        <v>16093</v>
      </c>
      <c r="H2785" s="707" t="s">
        <v>16076</v>
      </c>
      <c r="I2785" s="707" t="s">
        <v>10899</v>
      </c>
      <c r="J2785" s="708">
        <v>200000</v>
      </c>
      <c r="K2785" s="708">
        <v>200000</v>
      </c>
      <c r="L2785" s="708">
        <v>18773722.289999999</v>
      </c>
      <c r="M2785" s="707" t="s">
        <v>16069</v>
      </c>
      <c r="N2785" s="707" t="s">
        <v>16070</v>
      </c>
      <c r="P2785" s="709">
        <f t="shared" si="35"/>
        <v>93.868611449999989</v>
      </c>
    </row>
    <row r="2786" spans="1:16">
      <c r="A2786" s="707">
        <v>2024</v>
      </c>
      <c r="B2786" s="707">
        <v>12</v>
      </c>
      <c r="D2786" s="707" t="s">
        <v>16104</v>
      </c>
      <c r="E2786" s="707" t="s">
        <v>83</v>
      </c>
      <c r="F2786" s="707" t="str">
        <f>VLOOKUP(E2786,'HS Code'!$L$4:$O$65,2,0)</f>
        <v>Petroleum</v>
      </c>
      <c r="G2786" s="707" t="s">
        <v>16131</v>
      </c>
      <c r="H2786" s="707" t="s">
        <v>16076</v>
      </c>
      <c r="I2786" s="707" t="s">
        <v>16077</v>
      </c>
      <c r="J2786" s="708">
        <v>15224</v>
      </c>
      <c r="K2786" s="708">
        <v>15224</v>
      </c>
      <c r="L2786" s="708">
        <v>1598965.43</v>
      </c>
      <c r="M2786" s="707" t="s">
        <v>16069</v>
      </c>
      <c r="N2786" s="707" t="s">
        <v>16070</v>
      </c>
      <c r="P2786" s="709">
        <f t="shared" si="35"/>
        <v>105.02925840777719</v>
      </c>
    </row>
    <row r="2787" spans="1:16">
      <c r="A2787" s="707">
        <v>2024</v>
      </c>
      <c r="B2787" s="707">
        <v>12</v>
      </c>
      <c r="D2787" s="707" t="s">
        <v>16104</v>
      </c>
      <c r="E2787" s="707" t="s">
        <v>87</v>
      </c>
      <c r="F2787" s="707" t="str">
        <f>VLOOKUP(E2787,'HS Code'!$L$4:$O$65,2,0)</f>
        <v>Petroleum</v>
      </c>
      <c r="G2787" s="707" t="s">
        <v>16132</v>
      </c>
      <c r="H2787" s="707" t="s">
        <v>16076</v>
      </c>
      <c r="I2787" s="707" t="s">
        <v>16077</v>
      </c>
      <c r="J2787" s="708">
        <v>40505</v>
      </c>
      <c r="K2787" s="708">
        <v>40505</v>
      </c>
      <c r="L2787" s="708">
        <v>4041800</v>
      </c>
      <c r="M2787" s="707" t="s">
        <v>16069</v>
      </c>
      <c r="N2787" s="707" t="s">
        <v>16070</v>
      </c>
      <c r="P2787" s="709">
        <f t="shared" si="35"/>
        <v>99.785211702258977</v>
      </c>
    </row>
    <row r="2788" spans="1:16">
      <c r="A2788" s="707">
        <v>2024</v>
      </c>
      <c r="B2788" s="707">
        <v>12</v>
      </c>
      <c r="D2788" s="707" t="s">
        <v>16110</v>
      </c>
      <c r="E2788" s="707" t="s">
        <v>87</v>
      </c>
      <c r="F2788" s="707" t="str">
        <f>VLOOKUP(E2788,'HS Code'!$L$4:$O$65,2,0)</f>
        <v>Petroleum</v>
      </c>
      <c r="G2788" s="707" t="s">
        <v>16132</v>
      </c>
      <c r="H2788" s="707" t="s">
        <v>16076</v>
      </c>
      <c r="I2788" s="707" t="s">
        <v>16077</v>
      </c>
      <c r="J2788" s="708">
        <v>200000</v>
      </c>
      <c r="K2788" s="708">
        <v>165840</v>
      </c>
      <c r="L2788" s="708">
        <v>17377120</v>
      </c>
      <c r="M2788" s="707" t="s">
        <v>16069</v>
      </c>
      <c r="N2788" s="707" t="s">
        <v>16070</v>
      </c>
      <c r="P2788" s="709">
        <f t="shared" si="35"/>
        <v>86.885599999999997</v>
      </c>
    </row>
    <row r="2789" spans="1:16">
      <c r="A2789" s="707">
        <v>2024</v>
      </c>
      <c r="B2789" s="707">
        <v>12</v>
      </c>
      <c r="D2789" s="707" t="s">
        <v>16113</v>
      </c>
      <c r="E2789" s="707" t="s">
        <v>83</v>
      </c>
      <c r="F2789" s="707" t="str">
        <f>VLOOKUP(E2789,'HS Code'!$L$4:$O$65,2,0)</f>
        <v>Petroleum</v>
      </c>
      <c r="G2789" s="707" t="s">
        <v>16131</v>
      </c>
      <c r="H2789" s="707" t="s">
        <v>16076</v>
      </c>
      <c r="I2789" s="707" t="s">
        <v>16077</v>
      </c>
      <c r="J2789" s="708">
        <v>172159</v>
      </c>
      <c r="K2789" s="708">
        <v>172159</v>
      </c>
      <c r="L2789" s="708">
        <v>21002040</v>
      </c>
      <c r="M2789" s="707" t="s">
        <v>16069</v>
      </c>
      <c r="N2789" s="707" t="s">
        <v>16070</v>
      </c>
      <c r="P2789" s="709">
        <f t="shared" si="35"/>
        <v>121.99211194302941</v>
      </c>
    </row>
    <row r="2790" spans="1:16">
      <c r="A2790" s="707">
        <v>2024</v>
      </c>
      <c r="B2790" s="707">
        <v>12</v>
      </c>
      <c r="D2790" s="707" t="s">
        <v>16135</v>
      </c>
      <c r="E2790" s="707" t="s">
        <v>87</v>
      </c>
      <c r="F2790" s="707" t="str">
        <f>VLOOKUP(E2790,'HS Code'!$L$4:$O$65,2,0)</f>
        <v>Petroleum</v>
      </c>
      <c r="G2790" s="707" t="s">
        <v>16132</v>
      </c>
      <c r="H2790" s="707" t="s">
        <v>16076</v>
      </c>
      <c r="I2790" s="707" t="s">
        <v>16077</v>
      </c>
      <c r="J2790" s="708">
        <v>3256394.98</v>
      </c>
      <c r="K2790" s="708">
        <v>2869675.98</v>
      </c>
      <c r="L2790" s="708">
        <v>291434384.43000001</v>
      </c>
      <c r="M2790" s="707" t="s">
        <v>16069</v>
      </c>
      <c r="N2790" s="707" t="s">
        <v>16070</v>
      </c>
      <c r="P2790" s="709">
        <f t="shared" si="35"/>
        <v>89.49601821029708</v>
      </c>
    </row>
    <row r="2791" spans="1:16">
      <c r="A2791" s="707">
        <v>2024</v>
      </c>
      <c r="B2791" s="707">
        <v>12</v>
      </c>
      <c r="D2791" s="707" t="s">
        <v>16122</v>
      </c>
      <c r="E2791" s="707" t="s">
        <v>130</v>
      </c>
      <c r="F2791" s="707">
        <f>VLOOKUP(E2791,'HS Code'!$L$4:$O$65,2,0)</f>
        <v>0</v>
      </c>
      <c r="G2791" s="707" t="s">
        <v>16093</v>
      </c>
      <c r="H2791" s="707" t="s">
        <v>16076</v>
      </c>
      <c r="I2791" s="707" t="s">
        <v>10899</v>
      </c>
      <c r="J2791" s="708">
        <v>500000</v>
      </c>
      <c r="K2791" s="708">
        <v>500000</v>
      </c>
      <c r="L2791" s="708">
        <v>42197414</v>
      </c>
      <c r="M2791" s="707" t="s">
        <v>16069</v>
      </c>
      <c r="N2791" s="707" t="s">
        <v>16070</v>
      </c>
      <c r="P2791" s="709">
        <f t="shared" si="35"/>
        <v>84.394828000000004</v>
      </c>
    </row>
    <row r="2792" spans="1:16">
      <c r="A2792" s="707">
        <v>2024</v>
      </c>
      <c r="B2792" s="707">
        <v>12</v>
      </c>
      <c r="D2792" s="707" t="s">
        <v>16074</v>
      </c>
      <c r="E2792" s="707" t="s">
        <v>113</v>
      </c>
      <c r="F2792" s="707" t="str">
        <f>VLOOKUP(E2792,'HS Code'!$L$4:$O$65,2,0)</f>
        <v>Petroleum</v>
      </c>
      <c r="G2792" s="707" t="s">
        <v>16081</v>
      </c>
      <c r="H2792" s="707" t="s">
        <v>16076</v>
      </c>
      <c r="I2792" s="707" t="s">
        <v>16077</v>
      </c>
      <c r="J2792" s="708">
        <v>181280</v>
      </c>
      <c r="K2792" s="708">
        <v>181280</v>
      </c>
      <c r="L2792" s="708">
        <v>24351220.43</v>
      </c>
      <c r="M2792" s="707" t="s">
        <v>16069</v>
      </c>
      <c r="N2792" s="707" t="s">
        <v>16070</v>
      </c>
      <c r="P2792" s="709">
        <f t="shared" si="35"/>
        <v>134.32932717343337</v>
      </c>
    </row>
    <row r="2793" spans="1:16">
      <c r="A2793" s="707">
        <v>2024</v>
      </c>
      <c r="B2793" s="707">
        <v>12</v>
      </c>
      <c r="D2793" s="707" t="s">
        <v>16168</v>
      </c>
      <c r="E2793" s="707" t="s">
        <v>113</v>
      </c>
      <c r="F2793" s="707" t="str">
        <f>VLOOKUP(E2793,'HS Code'!$L$4:$O$65,2,0)</f>
        <v>Petroleum</v>
      </c>
      <c r="G2793" s="707" t="s">
        <v>16081</v>
      </c>
      <c r="H2793" s="707" t="s">
        <v>16076</v>
      </c>
      <c r="I2793" s="707" t="s">
        <v>16077</v>
      </c>
      <c r="J2793" s="708">
        <v>20080</v>
      </c>
      <c r="K2793" s="708">
        <v>20080</v>
      </c>
      <c r="L2793" s="708">
        <v>3925307.05</v>
      </c>
      <c r="M2793" s="707" t="s">
        <v>16069</v>
      </c>
      <c r="N2793" s="707" t="s">
        <v>16070</v>
      </c>
      <c r="P2793" s="709">
        <f t="shared" si="35"/>
        <v>195.48341882470118</v>
      </c>
    </row>
    <row r="2794" spans="1:16">
      <c r="A2794" s="707">
        <v>2024</v>
      </c>
      <c r="B2794" s="707">
        <v>12</v>
      </c>
      <c r="D2794" s="707" t="s">
        <v>16096</v>
      </c>
      <c r="E2794" s="707" t="s">
        <v>113</v>
      </c>
      <c r="F2794" s="707" t="str">
        <f>VLOOKUP(E2794,'HS Code'!$L$4:$O$65,2,0)</f>
        <v>Petroleum</v>
      </c>
      <c r="G2794" s="707" t="s">
        <v>16081</v>
      </c>
      <c r="H2794" s="707" t="s">
        <v>16076</v>
      </c>
      <c r="I2794" s="707" t="s">
        <v>16077</v>
      </c>
      <c r="J2794" s="708">
        <v>117398</v>
      </c>
      <c r="K2794" s="708">
        <v>117398</v>
      </c>
      <c r="L2794" s="708">
        <v>28644214.949999999</v>
      </c>
      <c r="M2794" s="707" t="s">
        <v>16069</v>
      </c>
      <c r="N2794" s="707" t="s">
        <v>16070</v>
      </c>
      <c r="P2794" s="709">
        <f t="shared" si="35"/>
        <v>243.99235889878872</v>
      </c>
    </row>
    <row r="2795" spans="1:16">
      <c r="A2795" s="707">
        <v>2024</v>
      </c>
      <c r="B2795" s="707">
        <v>12</v>
      </c>
      <c r="D2795" s="707" t="s">
        <v>16101</v>
      </c>
      <c r="E2795" s="707" t="s">
        <v>113</v>
      </c>
      <c r="F2795" s="707" t="str">
        <f>VLOOKUP(E2795,'HS Code'!$L$4:$O$65,2,0)</f>
        <v>Petroleum</v>
      </c>
      <c r="G2795" s="707" t="s">
        <v>16081</v>
      </c>
      <c r="H2795" s="707" t="s">
        <v>16076</v>
      </c>
      <c r="I2795" s="707" t="s">
        <v>16077</v>
      </c>
      <c r="J2795" s="708">
        <v>40120</v>
      </c>
      <c r="K2795" s="708">
        <v>40120</v>
      </c>
      <c r="L2795" s="708">
        <v>7897068.4800000004</v>
      </c>
      <c r="M2795" s="707" t="s">
        <v>16069</v>
      </c>
      <c r="N2795" s="707" t="s">
        <v>16070</v>
      </c>
      <c r="P2795" s="709">
        <f t="shared" si="35"/>
        <v>196.83620338983053</v>
      </c>
    </row>
    <row r="2796" spans="1:16">
      <c r="A2796" s="707">
        <v>2024</v>
      </c>
      <c r="B2796" s="707">
        <v>12</v>
      </c>
      <c r="D2796" s="707" t="s">
        <v>16104</v>
      </c>
      <c r="E2796" s="707" t="s">
        <v>113</v>
      </c>
      <c r="F2796" s="707" t="str">
        <f>VLOOKUP(E2796,'HS Code'!$L$4:$O$65,2,0)</f>
        <v>Petroleum</v>
      </c>
      <c r="G2796" s="707" t="s">
        <v>16081</v>
      </c>
      <c r="H2796" s="707" t="s">
        <v>16076</v>
      </c>
      <c r="I2796" s="707" t="s">
        <v>16077</v>
      </c>
      <c r="J2796" s="708">
        <v>88720</v>
      </c>
      <c r="K2796" s="708">
        <v>88720</v>
      </c>
      <c r="L2796" s="708">
        <v>13380666.460000001</v>
      </c>
      <c r="M2796" s="707" t="s">
        <v>16069</v>
      </c>
      <c r="N2796" s="707" t="s">
        <v>16070</v>
      </c>
      <c r="P2796" s="709">
        <f t="shared" si="35"/>
        <v>150.819053877367</v>
      </c>
    </row>
    <row r="2797" spans="1:16">
      <c r="A2797" s="707">
        <v>2024</v>
      </c>
      <c r="B2797" s="707">
        <v>12</v>
      </c>
      <c r="D2797" s="707" t="s">
        <v>16108</v>
      </c>
      <c r="E2797" s="707" t="s">
        <v>113</v>
      </c>
      <c r="F2797" s="707" t="str">
        <f>VLOOKUP(E2797,'HS Code'!$L$4:$O$65,2,0)</f>
        <v>Petroleum</v>
      </c>
      <c r="G2797" s="707" t="s">
        <v>16081</v>
      </c>
      <c r="H2797" s="707" t="s">
        <v>16076</v>
      </c>
      <c r="I2797" s="707" t="s">
        <v>16077</v>
      </c>
      <c r="J2797" s="708">
        <v>40160</v>
      </c>
      <c r="K2797" s="708">
        <v>40160</v>
      </c>
      <c r="L2797" s="708">
        <v>7476320.0700000003</v>
      </c>
      <c r="M2797" s="707" t="s">
        <v>16069</v>
      </c>
      <c r="N2797" s="707" t="s">
        <v>16070</v>
      </c>
      <c r="P2797" s="709">
        <f t="shared" si="35"/>
        <v>186.16334835657372</v>
      </c>
    </row>
    <row r="2798" spans="1:16">
      <c r="A2798" s="707">
        <v>2024</v>
      </c>
      <c r="B2798" s="707">
        <v>12</v>
      </c>
      <c r="D2798" s="707" t="s">
        <v>16112</v>
      </c>
      <c r="E2798" s="707" t="s">
        <v>113</v>
      </c>
      <c r="F2798" s="707" t="str">
        <f>VLOOKUP(E2798,'HS Code'!$L$4:$O$65,2,0)</f>
        <v>Petroleum</v>
      </c>
      <c r="G2798" s="707" t="s">
        <v>16081</v>
      </c>
      <c r="H2798" s="707" t="s">
        <v>16076</v>
      </c>
      <c r="I2798" s="707" t="s">
        <v>16077</v>
      </c>
      <c r="J2798" s="708">
        <v>4968511</v>
      </c>
      <c r="K2798" s="708">
        <v>4968511</v>
      </c>
      <c r="L2798" s="708">
        <v>823337301.60000002</v>
      </c>
      <c r="M2798" s="707" t="s">
        <v>16069</v>
      </c>
      <c r="N2798" s="707" t="s">
        <v>16070</v>
      </c>
      <c r="P2798" s="709">
        <f t="shared" si="35"/>
        <v>165.71107553148218</v>
      </c>
    </row>
    <row r="2799" spans="1:16">
      <c r="A2799" s="707">
        <v>2024</v>
      </c>
      <c r="B2799" s="707">
        <v>12</v>
      </c>
      <c r="D2799" s="707" t="s">
        <v>16103</v>
      </c>
      <c r="E2799" s="707" t="s">
        <v>68</v>
      </c>
      <c r="F2799" s="707" t="str">
        <f>VLOOKUP(E2799,'HS Code'!$L$4:$O$65,2,0)</f>
        <v>Petroleum</v>
      </c>
      <c r="G2799" s="707" t="s">
        <v>16130</v>
      </c>
      <c r="H2799" s="707" t="s">
        <v>16116</v>
      </c>
      <c r="I2799" s="707" t="s">
        <v>16077</v>
      </c>
      <c r="J2799" s="708">
        <v>12</v>
      </c>
      <c r="K2799" s="708">
        <v>12</v>
      </c>
      <c r="L2799" s="708">
        <v>502.8</v>
      </c>
      <c r="M2799" s="707" t="s">
        <v>16069</v>
      </c>
      <c r="N2799" s="707" t="s">
        <v>16070</v>
      </c>
      <c r="P2799" s="709">
        <f t="shared" si="35"/>
        <v>41.9</v>
      </c>
    </row>
    <row r="2800" spans="1:16">
      <c r="A2800" s="707">
        <v>2024</v>
      </c>
      <c r="B2800" s="707">
        <v>12</v>
      </c>
      <c r="D2800" s="707" t="s">
        <v>16103</v>
      </c>
      <c r="E2800" s="707" t="s">
        <v>83</v>
      </c>
      <c r="F2800" s="707" t="str">
        <f>VLOOKUP(E2800,'HS Code'!$L$4:$O$65,2,0)</f>
        <v>Petroleum</v>
      </c>
      <c r="G2800" s="707" t="s">
        <v>16131</v>
      </c>
      <c r="H2800" s="707" t="s">
        <v>16076</v>
      </c>
      <c r="I2800" s="707" t="s">
        <v>16077</v>
      </c>
      <c r="J2800" s="708">
        <v>4</v>
      </c>
      <c r="K2800" s="708">
        <v>4</v>
      </c>
      <c r="L2800" s="708">
        <v>167.6</v>
      </c>
      <c r="M2800" s="707" t="s">
        <v>16069</v>
      </c>
      <c r="N2800" s="707" t="s">
        <v>16070</v>
      </c>
      <c r="P2800" s="709">
        <f t="shared" ref="P2800:P2829" si="36">L2800/J2800</f>
        <v>41.9</v>
      </c>
    </row>
    <row r="2801" spans="1:16">
      <c r="A2801" s="707">
        <v>2024</v>
      </c>
      <c r="B2801" s="707">
        <v>12</v>
      </c>
      <c r="D2801" s="707" t="s">
        <v>16121</v>
      </c>
      <c r="E2801" s="707" t="s">
        <v>22</v>
      </c>
      <c r="F2801" s="707" t="str">
        <f>VLOOKUP(E2801,'HS Code'!$L$4:$O$65,2,0)</f>
        <v>Coal and Coke</v>
      </c>
      <c r="G2801" s="707" t="s">
        <v>16125</v>
      </c>
      <c r="H2801" s="707" t="s">
        <v>16126</v>
      </c>
      <c r="I2801" s="707" t="s">
        <v>10899</v>
      </c>
      <c r="J2801" s="708">
        <v>6</v>
      </c>
      <c r="K2801" s="708">
        <v>6</v>
      </c>
      <c r="L2801" s="708">
        <v>1104.32</v>
      </c>
      <c r="M2801" s="707" t="s">
        <v>16069</v>
      </c>
      <c r="N2801" s="707" t="s">
        <v>16070</v>
      </c>
      <c r="P2801" s="709">
        <f t="shared" si="36"/>
        <v>184.05333333333331</v>
      </c>
    </row>
    <row r="2802" spans="1:16">
      <c r="A2802" s="707">
        <v>2024</v>
      </c>
      <c r="B2802" s="707">
        <v>12</v>
      </c>
      <c r="D2802" s="707" t="s">
        <v>16124</v>
      </c>
      <c r="E2802" s="707" t="s">
        <v>99</v>
      </c>
      <c r="F2802" s="707" t="str">
        <f>VLOOKUP(E2802,'HS Code'!$L$4:$O$65,2,0)</f>
        <v>Petroleum</v>
      </c>
      <c r="G2802" s="707" t="s">
        <v>16075</v>
      </c>
      <c r="H2802" s="707" t="s">
        <v>16076</v>
      </c>
      <c r="I2802" s="707" t="s">
        <v>16077</v>
      </c>
      <c r="J2802" s="708">
        <v>5.35</v>
      </c>
      <c r="K2802" s="708">
        <v>5.35</v>
      </c>
      <c r="L2802" s="708">
        <v>49887.48</v>
      </c>
      <c r="M2802" s="707" t="s">
        <v>16069</v>
      </c>
      <c r="N2802" s="707" t="s">
        <v>16070</v>
      </c>
      <c r="P2802" s="709">
        <f t="shared" si="36"/>
        <v>9324.7626168224306</v>
      </c>
    </row>
    <row r="2803" spans="1:16">
      <c r="A2803" s="707">
        <v>2024</v>
      </c>
      <c r="B2803" s="707">
        <v>12</v>
      </c>
      <c r="D2803" s="707" t="s">
        <v>16086</v>
      </c>
      <c r="E2803" s="707" t="s">
        <v>101</v>
      </c>
      <c r="F2803" s="707" t="str">
        <f>VLOOKUP(E2803,'HS Code'!$L$4:$O$65,2,0)</f>
        <v>Petroleum</v>
      </c>
      <c r="G2803" s="707" t="s">
        <v>16078</v>
      </c>
      <c r="H2803" s="707" t="s">
        <v>16076</v>
      </c>
      <c r="I2803" s="707" t="s">
        <v>10899</v>
      </c>
      <c r="J2803" s="708">
        <v>0.1</v>
      </c>
      <c r="K2803" s="708">
        <v>0.1</v>
      </c>
      <c r="L2803" s="708">
        <v>7166.68</v>
      </c>
      <c r="M2803" s="707" t="s">
        <v>16069</v>
      </c>
      <c r="N2803" s="707" t="s">
        <v>16070</v>
      </c>
      <c r="P2803" s="709">
        <f t="shared" si="36"/>
        <v>71666.8</v>
      </c>
    </row>
    <row r="2804" spans="1:16">
      <c r="A2804" s="707">
        <v>2024</v>
      </c>
      <c r="B2804" s="707">
        <v>12</v>
      </c>
      <c r="D2804" s="707" t="s">
        <v>16096</v>
      </c>
      <c r="E2804" s="707" t="s">
        <v>22</v>
      </c>
      <c r="F2804" s="707" t="str">
        <f>VLOOKUP(E2804,'HS Code'!$L$4:$O$65,2,0)</f>
        <v>Coal and Coke</v>
      </c>
      <c r="G2804" s="707" t="s">
        <v>16125</v>
      </c>
      <c r="H2804" s="707" t="s">
        <v>16126</v>
      </c>
      <c r="I2804" s="707" t="s">
        <v>10899</v>
      </c>
      <c r="J2804" s="708">
        <v>0.8</v>
      </c>
      <c r="K2804" s="708">
        <v>0.8</v>
      </c>
      <c r="L2804" s="708">
        <v>47237.95</v>
      </c>
      <c r="M2804" s="707" t="s">
        <v>16069</v>
      </c>
      <c r="N2804" s="707" t="s">
        <v>16070</v>
      </c>
      <c r="P2804" s="709">
        <f t="shared" si="36"/>
        <v>59047.437499999993</v>
      </c>
    </row>
    <row r="2805" spans="1:16">
      <c r="A2805" s="707">
        <v>2024</v>
      </c>
      <c r="B2805" s="707">
        <v>12</v>
      </c>
      <c r="D2805" s="707" t="s">
        <v>16096</v>
      </c>
      <c r="E2805" s="707" t="s">
        <v>101</v>
      </c>
      <c r="F2805" s="707" t="str">
        <f>VLOOKUP(E2805,'HS Code'!$L$4:$O$65,2,0)</f>
        <v>Petroleum</v>
      </c>
      <c r="G2805" s="707" t="s">
        <v>16078</v>
      </c>
      <c r="H2805" s="707" t="s">
        <v>16076</v>
      </c>
      <c r="I2805" s="707" t="s">
        <v>10899</v>
      </c>
      <c r="J2805" s="708">
        <v>10.119999999999999</v>
      </c>
      <c r="K2805" s="708">
        <v>10.119999999999999</v>
      </c>
      <c r="L2805" s="708">
        <v>44360.44</v>
      </c>
      <c r="M2805" s="707" t="s">
        <v>16069</v>
      </c>
      <c r="N2805" s="707" t="s">
        <v>16070</v>
      </c>
      <c r="P2805" s="709">
        <f t="shared" si="36"/>
        <v>4383.442687747036</v>
      </c>
    </row>
    <row r="2806" spans="1:16">
      <c r="A2806" s="707">
        <v>2024</v>
      </c>
      <c r="B2806" s="707">
        <v>12</v>
      </c>
      <c r="D2806" s="707" t="s">
        <v>16112</v>
      </c>
      <c r="E2806" s="707" t="s">
        <v>99</v>
      </c>
      <c r="F2806" s="707" t="str">
        <f>VLOOKUP(E2806,'HS Code'!$L$4:$O$65,2,0)</f>
        <v>Petroleum</v>
      </c>
      <c r="G2806" s="707" t="s">
        <v>16075</v>
      </c>
      <c r="H2806" s="707" t="s">
        <v>16076</v>
      </c>
      <c r="I2806" s="707" t="s">
        <v>16077</v>
      </c>
      <c r="J2806" s="708">
        <v>1</v>
      </c>
      <c r="K2806" s="708">
        <v>1</v>
      </c>
      <c r="L2806" s="708">
        <v>3642.93</v>
      </c>
      <c r="M2806" s="707" t="s">
        <v>16069</v>
      </c>
      <c r="N2806" s="707" t="s">
        <v>16070</v>
      </c>
      <c r="P2806" s="709">
        <f t="shared" si="36"/>
        <v>3642.93</v>
      </c>
    </row>
    <row r="2807" spans="1:16">
      <c r="A2807" s="707">
        <v>2024</v>
      </c>
      <c r="B2807" s="707">
        <v>12</v>
      </c>
      <c r="D2807" s="707" t="s">
        <v>16122</v>
      </c>
      <c r="E2807" s="707" t="s">
        <v>72</v>
      </c>
      <c r="F2807" s="707" t="str">
        <f>VLOOKUP(E2807,'HS Code'!$L$4:$O$65,2,0)</f>
        <v xml:space="preserve">White spirit and special boiling point industrial spirits </v>
      </c>
      <c r="G2807" s="707" t="s">
        <v>16123</v>
      </c>
      <c r="H2807" s="707" t="s">
        <v>16116</v>
      </c>
      <c r="I2807" s="707" t="s">
        <v>16077</v>
      </c>
      <c r="J2807" s="708">
        <v>8</v>
      </c>
      <c r="K2807" s="708">
        <v>8</v>
      </c>
      <c r="L2807" s="708">
        <v>2624.78</v>
      </c>
      <c r="M2807" s="707" t="s">
        <v>16069</v>
      </c>
      <c r="N2807" s="707" t="s">
        <v>16070</v>
      </c>
      <c r="P2807" s="709">
        <f t="shared" si="36"/>
        <v>328.09750000000003</v>
      </c>
    </row>
    <row r="2808" spans="1:16">
      <c r="A2808" s="707">
        <v>2024</v>
      </c>
      <c r="B2808" s="707">
        <v>12</v>
      </c>
      <c r="D2808" s="707" t="s">
        <v>16122</v>
      </c>
      <c r="E2808" s="707" t="s">
        <v>88</v>
      </c>
      <c r="F2808" s="707" t="str">
        <f>VLOOKUP(E2808,'HS Code'!$L$4:$O$65,2,0)</f>
        <v>Petroleum</v>
      </c>
      <c r="G2808" s="707" t="s">
        <v>16181</v>
      </c>
      <c r="H2808" s="707" t="s">
        <v>16076</v>
      </c>
      <c r="I2808" s="707" t="s">
        <v>16077</v>
      </c>
      <c r="J2808" s="708">
        <v>4</v>
      </c>
      <c r="K2808" s="708">
        <v>4</v>
      </c>
      <c r="L2808" s="708">
        <v>1312.4</v>
      </c>
      <c r="M2808" s="707" t="s">
        <v>16069</v>
      </c>
      <c r="N2808" s="707" t="s">
        <v>16070</v>
      </c>
      <c r="P2808" s="709">
        <f t="shared" si="36"/>
        <v>328.1</v>
      </c>
    </row>
    <row r="2809" spans="1:16">
      <c r="A2809" s="707">
        <v>2024</v>
      </c>
      <c r="B2809" s="707">
        <v>12</v>
      </c>
      <c r="D2809" s="707" t="s">
        <v>16122</v>
      </c>
      <c r="E2809" s="707" t="s">
        <v>96</v>
      </c>
      <c r="F2809" s="707" t="str">
        <f>VLOOKUP(E2809,'HS Code'!$L$4:$O$65,2,0)</f>
        <v>Petroleum</v>
      </c>
      <c r="G2809" s="707" t="s">
        <v>16190</v>
      </c>
      <c r="H2809" s="707" t="s">
        <v>16076</v>
      </c>
      <c r="I2809" s="707" t="s">
        <v>16077</v>
      </c>
      <c r="J2809" s="708">
        <v>3.08</v>
      </c>
      <c r="K2809" s="708">
        <v>3.08</v>
      </c>
      <c r="L2809" s="708">
        <v>1316.2</v>
      </c>
      <c r="M2809" s="707" t="s">
        <v>16069</v>
      </c>
      <c r="N2809" s="707" t="s">
        <v>16070</v>
      </c>
      <c r="P2809" s="709">
        <f t="shared" si="36"/>
        <v>427.33766233766232</v>
      </c>
    </row>
    <row r="2810" spans="1:16">
      <c r="A2810" s="707">
        <v>2024</v>
      </c>
      <c r="B2810" s="707">
        <v>12</v>
      </c>
      <c r="D2810" s="707" t="s">
        <v>16124</v>
      </c>
      <c r="E2810" s="707" t="s">
        <v>34</v>
      </c>
      <c r="F2810" s="707" t="str">
        <f>VLOOKUP(E2810,'HS Code'!$L$4:$O$65,2,0)</f>
        <v>Coal and Coke</v>
      </c>
      <c r="G2810" s="707" t="s">
        <v>16226</v>
      </c>
      <c r="H2810" s="707" t="s">
        <v>16073</v>
      </c>
      <c r="I2810" s="707" t="s">
        <v>10899</v>
      </c>
      <c r="J2810" s="708">
        <v>2.4</v>
      </c>
      <c r="K2810" s="708">
        <v>2.4</v>
      </c>
      <c r="L2810" s="708">
        <v>7640.93</v>
      </c>
      <c r="M2810" s="707" t="s">
        <v>16069</v>
      </c>
      <c r="N2810" s="707" t="s">
        <v>16070</v>
      </c>
      <c r="P2810" s="709">
        <f t="shared" si="36"/>
        <v>3183.7208333333338</v>
      </c>
    </row>
    <row r="2811" spans="1:16">
      <c r="A2811" s="707">
        <v>2024</v>
      </c>
      <c r="B2811" s="707">
        <v>12</v>
      </c>
      <c r="D2811" s="707" t="s">
        <v>16102</v>
      </c>
      <c r="E2811" s="707" t="s">
        <v>99</v>
      </c>
      <c r="F2811" s="707" t="str">
        <f>VLOOKUP(E2811,'HS Code'!$L$4:$O$65,2,0)</f>
        <v>Petroleum</v>
      </c>
      <c r="G2811" s="707" t="s">
        <v>16075</v>
      </c>
      <c r="H2811" s="707" t="s">
        <v>16076</v>
      </c>
      <c r="I2811" s="707" t="s">
        <v>16077</v>
      </c>
      <c r="J2811" s="708">
        <v>1</v>
      </c>
      <c r="K2811" s="708">
        <v>1</v>
      </c>
      <c r="L2811" s="708">
        <v>1653.26</v>
      </c>
      <c r="M2811" s="707" t="s">
        <v>16069</v>
      </c>
      <c r="N2811" s="707" t="s">
        <v>16070</v>
      </c>
      <c r="P2811" s="709">
        <f t="shared" si="36"/>
        <v>1653.26</v>
      </c>
    </row>
    <row r="2812" spans="1:16">
      <c r="A2812" s="707">
        <v>2024</v>
      </c>
      <c r="B2812" s="707">
        <v>12</v>
      </c>
      <c r="D2812" s="707" t="s">
        <v>16162</v>
      </c>
      <c r="E2812" s="707" t="s">
        <v>28</v>
      </c>
      <c r="F2812" s="707" t="str">
        <f>VLOOKUP(E2812,'HS Code'!$L$4:$O$65,2,0)</f>
        <v>Coal and Coke</v>
      </c>
      <c r="G2812" s="707" t="s">
        <v>16143</v>
      </c>
      <c r="H2812" s="707" t="s">
        <v>16126</v>
      </c>
      <c r="I2812" s="707" t="s">
        <v>10899</v>
      </c>
      <c r="J2812" s="708">
        <v>69</v>
      </c>
      <c r="K2812" s="708">
        <v>69</v>
      </c>
      <c r="L2812" s="708">
        <v>35428.949999999997</v>
      </c>
      <c r="M2812" s="707" t="s">
        <v>16069</v>
      </c>
      <c r="N2812" s="707" t="s">
        <v>16070</v>
      </c>
      <c r="P2812" s="709">
        <f t="shared" si="36"/>
        <v>513.46304347826083</v>
      </c>
    </row>
    <row r="2813" spans="1:16">
      <c r="A2813" s="707">
        <v>2024</v>
      </c>
      <c r="B2813" s="707">
        <v>12</v>
      </c>
      <c r="D2813" s="707" t="s">
        <v>16104</v>
      </c>
      <c r="E2813" s="707" t="s">
        <v>145</v>
      </c>
      <c r="F2813" s="707">
        <f>VLOOKUP(E2813,'HS Code'!$L$4:$O$65,2,0)</f>
        <v>0</v>
      </c>
      <c r="G2813" s="707" t="s">
        <v>16094</v>
      </c>
      <c r="H2813" s="707" t="s">
        <v>16073</v>
      </c>
      <c r="I2813" s="707" t="s">
        <v>10899</v>
      </c>
      <c r="J2813" s="708">
        <v>5290.74</v>
      </c>
      <c r="K2813" s="708">
        <v>5290.74</v>
      </c>
      <c r="L2813" s="708">
        <v>1151749.1000000001</v>
      </c>
      <c r="M2813" s="707" t="s">
        <v>16069</v>
      </c>
      <c r="N2813" s="707" t="s">
        <v>16070</v>
      </c>
      <c r="P2813" s="709">
        <f t="shared" si="36"/>
        <v>217.6914949515569</v>
      </c>
    </row>
    <row r="2814" spans="1:16">
      <c r="A2814" s="707">
        <v>2024</v>
      </c>
      <c r="B2814" s="707">
        <v>12</v>
      </c>
      <c r="D2814" s="707" t="s">
        <v>16104</v>
      </c>
      <c r="E2814" s="707" t="s">
        <v>148</v>
      </c>
      <c r="F2814" s="707">
        <f>VLOOKUP(E2814,'HS Code'!$L$4:$O$65,2,0)</f>
        <v>0</v>
      </c>
      <c r="G2814" s="707" t="s">
        <v>16082</v>
      </c>
      <c r="H2814" s="707" t="s">
        <v>16073</v>
      </c>
      <c r="I2814" s="707" t="s">
        <v>10899</v>
      </c>
      <c r="J2814" s="708">
        <v>3600</v>
      </c>
      <c r="K2814" s="708">
        <v>3600</v>
      </c>
      <c r="L2814" s="708">
        <v>597812.57999999996</v>
      </c>
      <c r="M2814" s="707" t="s">
        <v>16069</v>
      </c>
      <c r="N2814" s="707" t="s">
        <v>16070</v>
      </c>
      <c r="P2814" s="709">
        <f t="shared" si="36"/>
        <v>166.05904999999998</v>
      </c>
    </row>
    <row r="2815" spans="1:16">
      <c r="A2815" s="707">
        <v>2024</v>
      </c>
      <c r="B2815" s="707">
        <v>12</v>
      </c>
      <c r="D2815" s="707" t="s">
        <v>16086</v>
      </c>
      <c r="E2815" s="707" t="s">
        <v>101</v>
      </c>
      <c r="F2815" s="707" t="str">
        <f>VLOOKUP(E2815,'HS Code'!$L$4:$O$65,2,0)</f>
        <v>Petroleum</v>
      </c>
      <c r="G2815" s="707" t="s">
        <v>16078</v>
      </c>
      <c r="H2815" s="707" t="s">
        <v>16076</v>
      </c>
      <c r="I2815" s="707" t="s">
        <v>10899</v>
      </c>
      <c r="J2815" s="708">
        <v>225</v>
      </c>
      <c r="K2815" s="708">
        <v>225</v>
      </c>
      <c r="L2815" s="708">
        <v>3231643.09</v>
      </c>
      <c r="M2815" s="707" t="s">
        <v>16069</v>
      </c>
      <c r="N2815" s="707" t="s">
        <v>16070</v>
      </c>
      <c r="P2815" s="709">
        <f t="shared" si="36"/>
        <v>14362.858177777776</v>
      </c>
    </row>
    <row r="2816" spans="1:16">
      <c r="A2816" s="707">
        <v>2024</v>
      </c>
      <c r="B2816" s="707">
        <v>12</v>
      </c>
      <c r="D2816" s="707" t="s">
        <v>16096</v>
      </c>
      <c r="E2816" s="707" t="s">
        <v>142</v>
      </c>
      <c r="F2816" s="707">
        <f>VLOOKUP(E2816,'HS Code'!$L$4:$O$65,2,0)</f>
        <v>0</v>
      </c>
      <c r="G2816" s="707" t="s">
        <v>16141</v>
      </c>
      <c r="H2816" s="707" t="s">
        <v>16073</v>
      </c>
      <c r="I2816" s="707" t="s">
        <v>10899</v>
      </c>
      <c r="J2816" s="708">
        <v>12870</v>
      </c>
      <c r="K2816" s="708">
        <v>12870</v>
      </c>
      <c r="L2816" s="708">
        <v>4439043.46</v>
      </c>
      <c r="M2816" s="707" t="s">
        <v>16069</v>
      </c>
      <c r="N2816" s="707" t="s">
        <v>16070</v>
      </c>
      <c r="P2816" s="709">
        <f t="shared" si="36"/>
        <v>344.91402175602173</v>
      </c>
    </row>
    <row r="2817" spans="1:16">
      <c r="A2817" s="707">
        <v>2024</v>
      </c>
      <c r="B2817" s="707">
        <v>12</v>
      </c>
      <c r="D2817" s="707" t="s">
        <v>16101</v>
      </c>
      <c r="E2817" s="707" t="s">
        <v>28</v>
      </c>
      <c r="F2817" s="707" t="str">
        <f>VLOOKUP(E2817,'HS Code'!$L$4:$O$65,2,0)</f>
        <v>Coal and Coke</v>
      </c>
      <c r="G2817" s="707" t="s">
        <v>16143</v>
      </c>
      <c r="H2817" s="707" t="s">
        <v>16126</v>
      </c>
      <c r="I2817" s="707" t="s">
        <v>10899</v>
      </c>
      <c r="J2817" s="708">
        <v>262636</v>
      </c>
      <c r="K2817" s="708">
        <v>262636</v>
      </c>
      <c r="L2817" s="708">
        <v>15179664.25</v>
      </c>
      <c r="M2817" s="707" t="s">
        <v>16069</v>
      </c>
      <c r="N2817" s="707" t="s">
        <v>16070</v>
      </c>
      <c r="P2817" s="709">
        <f t="shared" si="36"/>
        <v>57.797347850256628</v>
      </c>
    </row>
    <row r="2818" spans="1:16">
      <c r="A2818" s="707">
        <v>2024</v>
      </c>
      <c r="B2818" s="707">
        <v>12</v>
      </c>
      <c r="D2818" s="707" t="s">
        <v>16071</v>
      </c>
      <c r="E2818" s="707" t="s">
        <v>99</v>
      </c>
      <c r="F2818" s="707" t="str">
        <f>VLOOKUP(E2818,'HS Code'!$L$4:$O$65,2,0)</f>
        <v>Petroleum</v>
      </c>
      <c r="G2818" s="707" t="s">
        <v>16075</v>
      </c>
      <c r="H2818" s="707" t="s">
        <v>16076</v>
      </c>
      <c r="I2818" s="707" t="s">
        <v>16077</v>
      </c>
      <c r="J2818" s="708">
        <v>26.88</v>
      </c>
      <c r="K2818" s="708">
        <v>26.88</v>
      </c>
      <c r="L2818" s="708">
        <v>121240.74</v>
      </c>
      <c r="M2818" s="707" t="s">
        <v>16069</v>
      </c>
      <c r="N2818" s="707" t="s">
        <v>16070</v>
      </c>
      <c r="P2818" s="709">
        <f t="shared" si="36"/>
        <v>4510.4441964285716</v>
      </c>
    </row>
    <row r="2819" spans="1:16">
      <c r="A2819" s="707">
        <v>2024</v>
      </c>
      <c r="B2819" s="707">
        <v>12</v>
      </c>
      <c r="D2819" s="707" t="s">
        <v>16142</v>
      </c>
      <c r="E2819" s="707" t="s">
        <v>28</v>
      </c>
      <c r="F2819" s="707" t="str">
        <f>VLOOKUP(E2819,'HS Code'!$L$4:$O$65,2,0)</f>
        <v>Coal and Coke</v>
      </c>
      <c r="G2819" s="707" t="s">
        <v>16143</v>
      </c>
      <c r="H2819" s="707" t="s">
        <v>16126</v>
      </c>
      <c r="I2819" s="707" t="s">
        <v>10899</v>
      </c>
      <c r="J2819" s="708">
        <v>152650</v>
      </c>
      <c r="K2819" s="708">
        <v>152650</v>
      </c>
      <c r="L2819" s="708">
        <v>6812926.0300000003</v>
      </c>
      <c r="M2819" s="707" t="s">
        <v>16069</v>
      </c>
      <c r="N2819" s="707" t="s">
        <v>16070</v>
      </c>
      <c r="P2819" s="709">
        <f t="shared" si="36"/>
        <v>44.631025417622013</v>
      </c>
    </row>
    <row r="2820" spans="1:16">
      <c r="A2820" s="707">
        <v>2024</v>
      </c>
      <c r="B2820" s="707">
        <v>12</v>
      </c>
      <c r="D2820" s="707" t="s">
        <v>16112</v>
      </c>
      <c r="E2820" s="707" t="s">
        <v>28</v>
      </c>
      <c r="F2820" s="707" t="str">
        <f>VLOOKUP(E2820,'HS Code'!$L$4:$O$65,2,0)</f>
        <v>Coal and Coke</v>
      </c>
      <c r="G2820" s="707" t="s">
        <v>16143</v>
      </c>
      <c r="H2820" s="707" t="s">
        <v>16126</v>
      </c>
      <c r="I2820" s="707" t="s">
        <v>10899</v>
      </c>
      <c r="J2820" s="708">
        <v>120103</v>
      </c>
      <c r="K2820" s="708">
        <v>120103</v>
      </c>
      <c r="L2820" s="708">
        <v>10928478.16</v>
      </c>
      <c r="M2820" s="707" t="s">
        <v>16069</v>
      </c>
      <c r="N2820" s="707" t="s">
        <v>16070</v>
      </c>
      <c r="P2820" s="709">
        <f t="shared" si="36"/>
        <v>90.992549395102543</v>
      </c>
    </row>
    <row r="2821" spans="1:16">
      <c r="A2821" s="707">
        <v>2024</v>
      </c>
      <c r="B2821" s="707">
        <v>12</v>
      </c>
      <c r="D2821" s="707" t="s">
        <v>16074</v>
      </c>
      <c r="E2821" s="707" t="s">
        <v>68</v>
      </c>
      <c r="F2821" s="707" t="str">
        <f>VLOOKUP(E2821,'HS Code'!$L$4:$O$65,2,0)</f>
        <v>Petroleum</v>
      </c>
      <c r="G2821" s="707" t="s">
        <v>16130</v>
      </c>
      <c r="H2821" s="707" t="s">
        <v>16116</v>
      </c>
      <c r="I2821" s="707" t="s">
        <v>16077</v>
      </c>
      <c r="J2821" s="708">
        <v>205150</v>
      </c>
      <c r="K2821" s="708">
        <v>187000</v>
      </c>
      <c r="L2821" s="708">
        <v>20797351.27</v>
      </c>
      <c r="M2821" s="707" t="s">
        <v>16069</v>
      </c>
      <c r="N2821" s="707" t="s">
        <v>16070</v>
      </c>
      <c r="P2821" s="709">
        <f t="shared" si="36"/>
        <v>101.37631620765293</v>
      </c>
    </row>
    <row r="2822" spans="1:16">
      <c r="A2822" s="707">
        <v>2024</v>
      </c>
      <c r="B2822" s="707">
        <v>12</v>
      </c>
      <c r="D2822" s="707" t="s">
        <v>16074</v>
      </c>
      <c r="E2822" s="707" t="s">
        <v>68</v>
      </c>
      <c r="F2822" s="707" t="str">
        <f>VLOOKUP(E2822,'HS Code'!$L$4:$O$65,2,0)</f>
        <v>Petroleum</v>
      </c>
      <c r="G2822" s="707" t="s">
        <v>16130</v>
      </c>
      <c r="H2822" s="707" t="s">
        <v>16116</v>
      </c>
      <c r="I2822" s="707" t="s">
        <v>16077</v>
      </c>
      <c r="J2822" s="708">
        <v>55558861</v>
      </c>
      <c r="K2822" s="708">
        <v>55558861</v>
      </c>
      <c r="L2822" s="708">
        <v>5624899984</v>
      </c>
      <c r="M2822" s="707" t="s">
        <v>16069</v>
      </c>
      <c r="N2822" s="707" t="s">
        <v>16070</v>
      </c>
      <c r="P2822" s="709">
        <f t="shared" si="36"/>
        <v>101.24217600501206</v>
      </c>
    </row>
    <row r="2823" spans="1:16">
      <c r="A2823" s="707">
        <v>2024</v>
      </c>
      <c r="B2823" s="707">
        <v>12</v>
      </c>
      <c r="D2823" s="707" t="s">
        <v>16074</v>
      </c>
      <c r="E2823" s="707" t="s">
        <v>83</v>
      </c>
      <c r="F2823" s="707" t="str">
        <f>VLOOKUP(E2823,'HS Code'!$L$4:$O$65,2,0)</f>
        <v>Petroleum</v>
      </c>
      <c r="G2823" s="707" t="s">
        <v>16131</v>
      </c>
      <c r="H2823" s="707" t="s">
        <v>16076</v>
      </c>
      <c r="I2823" s="707" t="s">
        <v>16077</v>
      </c>
      <c r="J2823" s="708">
        <v>33488342</v>
      </c>
      <c r="K2823" s="708">
        <v>33488342</v>
      </c>
      <c r="L2823" s="708">
        <v>3520196045</v>
      </c>
      <c r="M2823" s="707" t="s">
        <v>16069</v>
      </c>
      <c r="N2823" s="707" t="s">
        <v>16070</v>
      </c>
      <c r="P2823" s="709">
        <f t="shared" si="36"/>
        <v>105.1170596919967</v>
      </c>
    </row>
    <row r="2824" spans="1:16">
      <c r="A2824" s="707">
        <v>2024</v>
      </c>
      <c r="B2824" s="707">
        <v>12</v>
      </c>
      <c r="D2824" s="707" t="s">
        <v>16074</v>
      </c>
      <c r="E2824" s="707" t="s">
        <v>87</v>
      </c>
      <c r="F2824" s="707" t="str">
        <f>VLOOKUP(E2824,'HS Code'!$L$4:$O$65,2,0)</f>
        <v>Petroleum</v>
      </c>
      <c r="G2824" s="707" t="s">
        <v>16132</v>
      </c>
      <c r="H2824" s="707" t="s">
        <v>16076</v>
      </c>
      <c r="I2824" s="707" t="s">
        <v>16077</v>
      </c>
      <c r="J2824" s="708">
        <v>145490197</v>
      </c>
      <c r="K2824" s="708">
        <v>145490197</v>
      </c>
      <c r="L2824" s="708">
        <v>13883549193.700001</v>
      </c>
      <c r="M2824" s="707" t="s">
        <v>16069</v>
      </c>
      <c r="N2824" s="707" t="s">
        <v>16070</v>
      </c>
      <c r="P2824" s="709">
        <f t="shared" si="36"/>
        <v>95.426011373810979</v>
      </c>
    </row>
    <row r="2825" spans="1:16">
      <c r="A2825" s="707">
        <v>2024</v>
      </c>
      <c r="B2825" s="707">
        <v>12</v>
      </c>
      <c r="D2825" s="707" t="s">
        <v>16074</v>
      </c>
      <c r="E2825" s="707" t="s">
        <v>92</v>
      </c>
      <c r="F2825" s="707" t="str">
        <f>VLOOKUP(E2825,'HS Code'!$L$4:$O$65,2,0)</f>
        <v>Petroleum</v>
      </c>
      <c r="G2825" s="707" t="s">
        <v>16133</v>
      </c>
      <c r="H2825" s="707" t="s">
        <v>16076</v>
      </c>
      <c r="I2825" s="707" t="s">
        <v>16077</v>
      </c>
      <c r="J2825" s="708">
        <v>2084997</v>
      </c>
      <c r="K2825" s="708">
        <v>2084997</v>
      </c>
      <c r="L2825" s="708">
        <v>203363862.09999999</v>
      </c>
      <c r="M2825" s="707" t="s">
        <v>16069</v>
      </c>
      <c r="N2825" s="707" t="s">
        <v>16070</v>
      </c>
      <c r="P2825" s="709">
        <f t="shared" si="36"/>
        <v>97.536764849062124</v>
      </c>
    </row>
    <row r="2826" spans="1:16">
      <c r="A2826" s="707">
        <v>2024</v>
      </c>
      <c r="B2826" s="707">
        <v>12</v>
      </c>
      <c r="D2826" s="707" t="s">
        <v>16085</v>
      </c>
      <c r="E2826" s="707" t="s">
        <v>68</v>
      </c>
      <c r="F2826" s="707" t="str">
        <f>VLOOKUP(E2826,'HS Code'!$L$4:$O$65,2,0)</f>
        <v>Petroleum</v>
      </c>
      <c r="G2826" s="707" t="s">
        <v>16130</v>
      </c>
      <c r="H2826" s="707" t="s">
        <v>16116</v>
      </c>
      <c r="I2826" s="707" t="s">
        <v>16077</v>
      </c>
      <c r="J2826" s="708">
        <v>57648817</v>
      </c>
      <c r="K2826" s="708">
        <v>57648817</v>
      </c>
      <c r="L2826" s="708">
        <v>5796627302</v>
      </c>
      <c r="M2826" s="707" t="s">
        <v>16069</v>
      </c>
      <c r="N2826" s="707" t="s">
        <v>16070</v>
      </c>
      <c r="P2826" s="709">
        <f t="shared" si="36"/>
        <v>100.55067221934493</v>
      </c>
    </row>
    <row r="2827" spans="1:16">
      <c r="A2827" s="707">
        <v>2024</v>
      </c>
      <c r="B2827" s="707">
        <v>12</v>
      </c>
      <c r="D2827" s="707" t="s">
        <v>16168</v>
      </c>
      <c r="E2827" s="707" t="s">
        <v>83</v>
      </c>
      <c r="F2827" s="707" t="str">
        <f>VLOOKUP(E2827,'HS Code'!$L$4:$O$65,2,0)</f>
        <v>Petroleum</v>
      </c>
      <c r="G2827" s="707" t="s">
        <v>16131</v>
      </c>
      <c r="H2827" s="707" t="s">
        <v>16076</v>
      </c>
      <c r="I2827" s="707" t="s">
        <v>16077</v>
      </c>
      <c r="J2827" s="708">
        <v>31020117</v>
      </c>
      <c r="K2827" s="708">
        <v>31020117</v>
      </c>
      <c r="L2827" s="708">
        <v>3198665933</v>
      </c>
      <c r="M2827" s="707" t="s">
        <v>16069</v>
      </c>
      <c r="N2827" s="707" t="s">
        <v>16070</v>
      </c>
      <c r="P2827" s="709">
        <f t="shared" si="36"/>
        <v>103.11585649402934</v>
      </c>
    </row>
    <row r="2828" spans="1:16">
      <c r="A2828" s="707">
        <v>2024</v>
      </c>
      <c r="B2828" s="707">
        <v>12</v>
      </c>
      <c r="D2828" s="707" t="s">
        <v>16104</v>
      </c>
      <c r="E2828" s="707" t="s">
        <v>83</v>
      </c>
      <c r="F2828" s="707" t="str">
        <f>VLOOKUP(E2828,'HS Code'!$L$4:$O$65,2,0)</f>
        <v>Petroleum</v>
      </c>
      <c r="G2828" s="707" t="s">
        <v>16131</v>
      </c>
      <c r="H2828" s="707" t="s">
        <v>16076</v>
      </c>
      <c r="I2828" s="707" t="s">
        <v>16077</v>
      </c>
      <c r="J2828" s="708">
        <v>85000</v>
      </c>
      <c r="K2828" s="708">
        <v>85000</v>
      </c>
      <c r="L2828" s="708">
        <v>9009725.4199999999</v>
      </c>
      <c r="M2828" s="707" t="s">
        <v>16069</v>
      </c>
      <c r="N2828" s="707" t="s">
        <v>16070</v>
      </c>
      <c r="P2828" s="709">
        <f t="shared" si="36"/>
        <v>105.99676964705883</v>
      </c>
    </row>
    <row r="2829" spans="1:16">
      <c r="A2829" s="707">
        <v>2024</v>
      </c>
      <c r="B2829" s="707">
        <v>12</v>
      </c>
      <c r="D2829" s="707" t="s">
        <v>16113</v>
      </c>
      <c r="E2829" s="707" t="s">
        <v>83</v>
      </c>
      <c r="F2829" s="707" t="str">
        <f>VLOOKUP(E2829,'HS Code'!$L$4:$O$65,2,0)</f>
        <v>Petroleum</v>
      </c>
      <c r="G2829" s="707" t="s">
        <v>16131</v>
      </c>
      <c r="H2829" s="707" t="s">
        <v>16076</v>
      </c>
      <c r="I2829" s="707" t="s">
        <v>16077</v>
      </c>
      <c r="J2829" s="708">
        <v>1952258</v>
      </c>
      <c r="K2829" s="708">
        <v>1910271</v>
      </c>
      <c r="L2829" s="708">
        <v>205784059.80000001</v>
      </c>
      <c r="M2829" s="707" t="s">
        <v>16069</v>
      </c>
      <c r="N2829" s="707" t="s">
        <v>16070</v>
      </c>
      <c r="P2829" s="709">
        <f t="shared" si="36"/>
        <v>105.40822975242003</v>
      </c>
    </row>
    <row r="2830" spans="1:16">
      <c r="A2830" s="707">
        <v>2024</v>
      </c>
      <c r="B2830" s="707">
        <v>12</v>
      </c>
      <c r="D2830" s="707" t="s">
        <v>16146</v>
      </c>
      <c r="E2830" s="707" t="s">
        <v>83</v>
      </c>
      <c r="F2830" s="707" t="str">
        <f>VLOOKUP(E2830,'HS Code'!$L$4:$O$65,2,0)</f>
        <v>Petroleum</v>
      </c>
      <c r="G2830" s="707" t="s">
        <v>16131</v>
      </c>
      <c r="H2830" s="707" t="s">
        <v>16076</v>
      </c>
      <c r="I2830" s="707" t="s">
        <v>16077</v>
      </c>
      <c r="J2830" s="708">
        <v>39606132</v>
      </c>
      <c r="K2830" s="708">
        <v>37261307</v>
      </c>
      <c r="L2830" s="708">
        <v>4333048454.3299999</v>
      </c>
      <c r="M2830" s="707" t="s">
        <v>16145</v>
      </c>
      <c r="N2830" s="707" t="s">
        <v>16070</v>
      </c>
    </row>
    <row r="2831" spans="1:16">
      <c r="A2831" s="707">
        <v>2024</v>
      </c>
      <c r="B2831" s="707">
        <v>12</v>
      </c>
      <c r="D2831" s="707" t="s">
        <v>16156</v>
      </c>
      <c r="E2831" s="707" t="s">
        <v>83</v>
      </c>
      <c r="F2831" s="707" t="str">
        <f>VLOOKUP(E2831,'HS Code'!$L$4:$O$65,2,0)</f>
        <v>Petroleum</v>
      </c>
      <c r="G2831" s="707" t="s">
        <v>16131</v>
      </c>
      <c r="H2831" s="707" t="s">
        <v>16076</v>
      </c>
      <c r="I2831" s="707" t="s">
        <v>16077</v>
      </c>
      <c r="J2831" s="708">
        <v>743934</v>
      </c>
      <c r="K2831" s="708">
        <v>743934</v>
      </c>
      <c r="L2831" s="708">
        <v>94225680.799999997</v>
      </c>
      <c r="M2831" s="707" t="s">
        <v>16145</v>
      </c>
      <c r="N2831" s="707" t="s">
        <v>16070</v>
      </c>
    </row>
    <row r="2832" spans="1:16">
      <c r="A2832" s="707">
        <v>2024</v>
      </c>
      <c r="B2832" s="707">
        <v>12</v>
      </c>
      <c r="D2832" s="707" t="s">
        <v>16113</v>
      </c>
      <c r="E2832" s="707" t="s">
        <v>83</v>
      </c>
      <c r="F2832" s="707" t="str">
        <f>VLOOKUP(E2832,'HS Code'!$L$4:$O$65,2,0)</f>
        <v>Petroleum</v>
      </c>
      <c r="G2832" s="707" t="s">
        <v>16131</v>
      </c>
      <c r="H2832" s="707" t="s">
        <v>16076</v>
      </c>
      <c r="I2832" s="707" t="s">
        <v>16077</v>
      </c>
      <c r="J2832" s="708">
        <v>1741153</v>
      </c>
      <c r="K2832" s="708">
        <v>1741153</v>
      </c>
      <c r="L2832" s="708">
        <v>209951270.90000001</v>
      </c>
      <c r="M2832" s="707" t="s">
        <v>16145</v>
      </c>
      <c r="N2832" s="707" t="s">
        <v>16070</v>
      </c>
    </row>
    <row r="2833" spans="1:14">
      <c r="A2833" s="707">
        <v>2024</v>
      </c>
      <c r="B2833" s="707">
        <v>12</v>
      </c>
      <c r="D2833" s="707" t="s">
        <v>16147</v>
      </c>
      <c r="E2833" s="707" t="s">
        <v>83</v>
      </c>
      <c r="F2833" s="707" t="str">
        <f>VLOOKUP(E2833,'HS Code'!$L$4:$O$65,2,0)</f>
        <v>Petroleum</v>
      </c>
      <c r="G2833" s="707" t="s">
        <v>16131</v>
      </c>
      <c r="H2833" s="707" t="s">
        <v>16076</v>
      </c>
      <c r="I2833" s="707" t="s">
        <v>16077</v>
      </c>
      <c r="J2833" s="708">
        <v>213643</v>
      </c>
      <c r="K2833" s="708">
        <v>167162</v>
      </c>
      <c r="L2833" s="708">
        <v>17618143.449999999</v>
      </c>
      <c r="M2833" s="707" t="s">
        <v>16145</v>
      </c>
      <c r="N2833" s="707" t="s">
        <v>16070</v>
      </c>
    </row>
    <row r="2834" spans="1:14">
      <c r="A2834" s="707">
        <v>2024</v>
      </c>
      <c r="B2834" s="707">
        <v>12</v>
      </c>
      <c r="D2834" s="707" t="s">
        <v>16161</v>
      </c>
      <c r="E2834" s="707" t="s">
        <v>83</v>
      </c>
      <c r="F2834" s="707" t="str">
        <f>VLOOKUP(E2834,'HS Code'!$L$4:$O$65,2,0)</f>
        <v>Petroleum</v>
      </c>
      <c r="G2834" s="707" t="s">
        <v>16131</v>
      </c>
      <c r="H2834" s="707" t="s">
        <v>16076</v>
      </c>
      <c r="I2834" s="707" t="s">
        <v>16077</v>
      </c>
      <c r="J2834" s="708">
        <v>113236</v>
      </c>
      <c r="K2834" s="708">
        <v>88136</v>
      </c>
      <c r="L2834" s="708">
        <v>9300038.1300000008</v>
      </c>
      <c r="M2834" s="707" t="s">
        <v>16145</v>
      </c>
      <c r="N2834" s="707" t="s">
        <v>16070</v>
      </c>
    </row>
    <row r="2835" spans="1:14">
      <c r="A2835" s="707">
        <v>2024</v>
      </c>
      <c r="B2835" s="707">
        <v>12</v>
      </c>
      <c r="D2835" s="707" t="s">
        <v>16144</v>
      </c>
      <c r="E2835" s="707" t="s">
        <v>83</v>
      </c>
      <c r="F2835" s="707" t="str">
        <f>VLOOKUP(E2835,'HS Code'!$L$4:$O$65,2,0)</f>
        <v>Petroleum</v>
      </c>
      <c r="G2835" s="707" t="s">
        <v>16131</v>
      </c>
      <c r="H2835" s="707" t="s">
        <v>16076</v>
      </c>
      <c r="I2835" s="707" t="s">
        <v>16077</v>
      </c>
      <c r="J2835" s="708">
        <v>603400</v>
      </c>
      <c r="K2835" s="708">
        <v>469267</v>
      </c>
      <c r="L2835" s="708">
        <v>46953868.829999998</v>
      </c>
      <c r="M2835" s="707" t="s">
        <v>16145</v>
      </c>
      <c r="N2835" s="707" t="s">
        <v>16070</v>
      </c>
    </row>
    <row r="2836" spans="1:14">
      <c r="A2836" s="707">
        <v>2024</v>
      </c>
      <c r="B2836" s="707">
        <v>12</v>
      </c>
      <c r="D2836" s="707" t="s">
        <v>16121</v>
      </c>
      <c r="E2836" s="707" t="s">
        <v>83</v>
      </c>
      <c r="F2836" s="707" t="str">
        <f>VLOOKUP(E2836,'HS Code'!$L$4:$O$65,2,0)</f>
        <v>Petroleum</v>
      </c>
      <c r="G2836" s="707" t="s">
        <v>16131</v>
      </c>
      <c r="H2836" s="707" t="s">
        <v>16076</v>
      </c>
      <c r="I2836" s="707" t="s">
        <v>16077</v>
      </c>
      <c r="J2836" s="708">
        <v>6249453</v>
      </c>
      <c r="K2836" s="708">
        <v>6202849</v>
      </c>
      <c r="L2836" s="708">
        <v>724971106.60000002</v>
      </c>
      <c r="M2836" s="707" t="s">
        <v>16145</v>
      </c>
      <c r="N2836" s="707" t="s">
        <v>16070</v>
      </c>
    </row>
    <row r="2837" spans="1:14">
      <c r="A2837" s="707">
        <v>2024</v>
      </c>
      <c r="B2837" s="707">
        <v>12</v>
      </c>
      <c r="D2837" s="707" t="s">
        <v>16129</v>
      </c>
      <c r="E2837" s="707" t="s">
        <v>83</v>
      </c>
      <c r="F2837" s="707" t="str">
        <f>VLOOKUP(E2837,'HS Code'!$L$4:$O$65,2,0)</f>
        <v>Petroleum</v>
      </c>
      <c r="G2837" s="707" t="s">
        <v>16131</v>
      </c>
      <c r="H2837" s="707" t="s">
        <v>16076</v>
      </c>
      <c r="I2837" s="707" t="s">
        <v>16077</v>
      </c>
      <c r="J2837" s="708">
        <v>409842</v>
      </c>
      <c r="K2837" s="708">
        <v>321112</v>
      </c>
      <c r="L2837" s="708">
        <v>40544485</v>
      </c>
      <c r="M2837" s="707" t="s">
        <v>16145</v>
      </c>
      <c r="N2837" s="707" t="s">
        <v>16070</v>
      </c>
    </row>
    <row r="2838" spans="1:14">
      <c r="A2838" s="707">
        <v>2024</v>
      </c>
      <c r="B2838" s="707">
        <v>12</v>
      </c>
      <c r="D2838" s="707" t="s">
        <v>16146</v>
      </c>
      <c r="E2838" s="707" t="s">
        <v>83</v>
      </c>
      <c r="F2838" s="707" t="str">
        <f>VLOOKUP(E2838,'HS Code'!$L$4:$O$65,2,0)</f>
        <v>Petroleum</v>
      </c>
      <c r="G2838" s="707" t="s">
        <v>16131</v>
      </c>
      <c r="H2838" s="707" t="s">
        <v>16076</v>
      </c>
      <c r="I2838" s="707" t="s">
        <v>16077</v>
      </c>
      <c r="J2838" s="708">
        <v>358979</v>
      </c>
      <c r="K2838" s="708">
        <v>284871</v>
      </c>
      <c r="L2838" s="708">
        <v>29775099.559999999</v>
      </c>
      <c r="M2838" s="707" t="s">
        <v>16145</v>
      </c>
      <c r="N2838" s="707" t="s">
        <v>16070</v>
      </c>
    </row>
    <row r="2839" spans="1:14">
      <c r="A2839" s="707">
        <v>2024</v>
      </c>
      <c r="B2839" s="707">
        <v>12</v>
      </c>
      <c r="D2839" s="707" t="s">
        <v>16146</v>
      </c>
      <c r="E2839" s="707" t="s">
        <v>83</v>
      </c>
      <c r="F2839" s="707" t="str">
        <f>VLOOKUP(E2839,'HS Code'!$L$4:$O$65,2,0)</f>
        <v>Petroleum</v>
      </c>
      <c r="G2839" s="707" t="s">
        <v>16131</v>
      </c>
      <c r="H2839" s="707" t="s">
        <v>16076</v>
      </c>
      <c r="I2839" s="707" t="s">
        <v>16077</v>
      </c>
      <c r="J2839" s="708">
        <v>3935574</v>
      </c>
      <c r="K2839" s="708">
        <v>3935574</v>
      </c>
      <c r="L2839" s="708">
        <v>556894857.10000002</v>
      </c>
      <c r="M2839" s="707" t="s">
        <v>16145</v>
      </c>
      <c r="N2839" s="707" t="s">
        <v>16070</v>
      </c>
    </row>
    <row r="2840" spans="1:14">
      <c r="A2840" s="707">
        <v>2024</v>
      </c>
      <c r="B2840" s="707">
        <v>12</v>
      </c>
      <c r="D2840" s="707" t="s">
        <v>16146</v>
      </c>
      <c r="E2840" s="707" t="s">
        <v>87</v>
      </c>
      <c r="F2840" s="707" t="str">
        <f>VLOOKUP(E2840,'HS Code'!$L$4:$O$65,2,0)</f>
        <v>Petroleum</v>
      </c>
      <c r="G2840" s="707" t="s">
        <v>16132</v>
      </c>
      <c r="H2840" s="707" t="s">
        <v>16076</v>
      </c>
      <c r="I2840" s="707" t="s">
        <v>16077</v>
      </c>
      <c r="J2840" s="708">
        <v>1245489</v>
      </c>
      <c r="K2840" s="708">
        <v>1245489</v>
      </c>
      <c r="L2840" s="708">
        <v>121932498.87</v>
      </c>
      <c r="M2840" s="707" t="s">
        <v>16145</v>
      </c>
      <c r="N2840" s="707" t="s">
        <v>16070</v>
      </c>
    </row>
    <row r="2841" spans="1:14">
      <c r="A2841" s="707">
        <v>2024</v>
      </c>
      <c r="B2841" s="707">
        <v>12</v>
      </c>
      <c r="D2841" s="707" t="s">
        <v>16146</v>
      </c>
      <c r="E2841" s="707" t="s">
        <v>92</v>
      </c>
      <c r="F2841" s="707" t="str">
        <f>VLOOKUP(E2841,'HS Code'!$L$4:$O$65,2,0)</f>
        <v>Petroleum</v>
      </c>
      <c r="G2841" s="707" t="s">
        <v>16133</v>
      </c>
      <c r="H2841" s="707" t="s">
        <v>16076</v>
      </c>
      <c r="I2841" s="707" t="s">
        <v>16077</v>
      </c>
      <c r="J2841" s="708">
        <v>1384997</v>
      </c>
      <c r="K2841" s="708">
        <v>1384997</v>
      </c>
      <c r="L2841" s="708">
        <v>135227748</v>
      </c>
      <c r="M2841" s="707" t="s">
        <v>16145</v>
      </c>
      <c r="N2841" s="707" t="s">
        <v>16070</v>
      </c>
    </row>
    <row r="2842" spans="1:14">
      <c r="A2842" s="707">
        <v>2024</v>
      </c>
      <c r="B2842" s="707">
        <v>12</v>
      </c>
      <c r="D2842" s="707" t="s">
        <v>16074</v>
      </c>
      <c r="E2842" s="707" t="s">
        <v>83</v>
      </c>
      <c r="F2842" s="707" t="str">
        <f>VLOOKUP(E2842,'HS Code'!$L$4:$O$65,2,0)</f>
        <v>Petroleum</v>
      </c>
      <c r="G2842" s="707" t="s">
        <v>16131</v>
      </c>
      <c r="H2842" s="707" t="s">
        <v>16076</v>
      </c>
      <c r="I2842" s="707" t="s">
        <v>16077</v>
      </c>
      <c r="J2842" s="708">
        <v>1409580</v>
      </c>
      <c r="K2842" s="708">
        <v>1409580</v>
      </c>
      <c r="L2842" s="708">
        <v>201090229.19999999</v>
      </c>
      <c r="M2842" s="707" t="s">
        <v>16145</v>
      </c>
      <c r="N2842" s="707" t="s">
        <v>16070</v>
      </c>
    </row>
    <row r="2843" spans="1:14">
      <c r="A2843" s="707">
        <v>2024</v>
      </c>
      <c r="B2843" s="707">
        <v>12</v>
      </c>
      <c r="D2843" s="707" t="s">
        <v>16146</v>
      </c>
      <c r="E2843" s="707" t="s">
        <v>83</v>
      </c>
      <c r="F2843" s="707" t="str">
        <f>VLOOKUP(E2843,'HS Code'!$L$4:$O$65,2,0)</f>
        <v>Petroleum</v>
      </c>
      <c r="G2843" s="707" t="s">
        <v>16131</v>
      </c>
      <c r="H2843" s="707" t="s">
        <v>16076</v>
      </c>
      <c r="I2843" s="707" t="s">
        <v>16077</v>
      </c>
      <c r="J2843" s="708">
        <v>97916</v>
      </c>
      <c r="K2843" s="708">
        <v>76610</v>
      </c>
      <c r="L2843" s="708">
        <v>7881317.1299999999</v>
      </c>
      <c r="M2843" s="707" t="s">
        <v>16145</v>
      </c>
      <c r="N2843" s="707" t="s">
        <v>16070</v>
      </c>
    </row>
    <row r="2844" spans="1:14">
      <c r="A2844" s="707">
        <v>2024</v>
      </c>
      <c r="B2844" s="707">
        <v>12</v>
      </c>
      <c r="D2844" s="707" t="s">
        <v>16153</v>
      </c>
      <c r="E2844" s="707" t="s">
        <v>83</v>
      </c>
      <c r="F2844" s="707" t="str">
        <f>VLOOKUP(E2844,'HS Code'!$L$4:$O$65,2,0)</f>
        <v>Petroleum</v>
      </c>
      <c r="G2844" s="707" t="s">
        <v>16131</v>
      </c>
      <c r="H2844" s="707" t="s">
        <v>16076</v>
      </c>
      <c r="I2844" s="707" t="s">
        <v>16077</v>
      </c>
      <c r="J2844" s="708">
        <v>1049870</v>
      </c>
      <c r="K2844" s="708">
        <v>819609</v>
      </c>
      <c r="L2844" s="708">
        <v>98704716</v>
      </c>
      <c r="M2844" s="707" t="s">
        <v>16145</v>
      </c>
      <c r="N2844" s="707" t="s">
        <v>16070</v>
      </c>
    </row>
    <row r="2845" spans="1:14">
      <c r="A2845" s="707">
        <v>2024</v>
      </c>
      <c r="B2845" s="707">
        <v>12</v>
      </c>
      <c r="D2845" s="707" t="s">
        <v>16121</v>
      </c>
      <c r="E2845" s="707" t="s">
        <v>83</v>
      </c>
      <c r="F2845" s="707" t="str">
        <f>VLOOKUP(E2845,'HS Code'!$L$4:$O$65,2,0)</f>
        <v>Petroleum</v>
      </c>
      <c r="G2845" s="707" t="s">
        <v>16131</v>
      </c>
      <c r="H2845" s="707" t="s">
        <v>16076</v>
      </c>
      <c r="I2845" s="707" t="s">
        <v>16077</v>
      </c>
      <c r="J2845" s="708">
        <v>895530</v>
      </c>
      <c r="K2845" s="708">
        <v>700599</v>
      </c>
      <c r="L2845" s="708">
        <v>83769675</v>
      </c>
      <c r="M2845" s="707" t="s">
        <v>16145</v>
      </c>
      <c r="N2845" s="707" t="s">
        <v>16070</v>
      </c>
    </row>
    <row r="2846" spans="1:14">
      <c r="A2846" s="707">
        <v>2024</v>
      </c>
      <c r="B2846" s="707">
        <v>12</v>
      </c>
      <c r="D2846" s="707" t="s">
        <v>16129</v>
      </c>
      <c r="E2846" s="707" t="s">
        <v>83</v>
      </c>
      <c r="F2846" s="707" t="str">
        <f>VLOOKUP(E2846,'HS Code'!$L$4:$O$65,2,0)</f>
        <v>Petroleum</v>
      </c>
      <c r="G2846" s="707" t="s">
        <v>16131</v>
      </c>
      <c r="H2846" s="707" t="s">
        <v>16076</v>
      </c>
      <c r="I2846" s="707" t="s">
        <v>16077</v>
      </c>
      <c r="J2846" s="708">
        <v>69552</v>
      </c>
      <c r="K2846" s="708">
        <v>69552</v>
      </c>
      <c r="L2846" s="708">
        <v>9922726</v>
      </c>
      <c r="M2846" s="707" t="s">
        <v>16145</v>
      </c>
      <c r="N2846" s="707" t="s">
        <v>16070</v>
      </c>
    </row>
    <row r="2847" spans="1:14">
      <c r="A2847" s="707">
        <v>2024</v>
      </c>
      <c r="B2847" s="707">
        <v>12</v>
      </c>
      <c r="D2847" s="707" t="s">
        <v>16156</v>
      </c>
      <c r="E2847" s="707" t="s">
        <v>83</v>
      </c>
      <c r="F2847" s="707" t="str">
        <f>VLOOKUP(E2847,'HS Code'!$L$4:$O$65,2,0)</f>
        <v>Petroleum</v>
      </c>
      <c r="G2847" s="707" t="s">
        <v>16131</v>
      </c>
      <c r="H2847" s="707" t="s">
        <v>16076</v>
      </c>
      <c r="I2847" s="707" t="s">
        <v>16077</v>
      </c>
      <c r="J2847" s="708">
        <v>439610</v>
      </c>
      <c r="K2847" s="708">
        <v>439610</v>
      </c>
      <c r="L2847" s="708">
        <v>55458219</v>
      </c>
      <c r="M2847" s="707" t="s">
        <v>16145</v>
      </c>
      <c r="N2847" s="707" t="s">
        <v>16070</v>
      </c>
    </row>
    <row r="2848" spans="1:14">
      <c r="A2848" s="707">
        <v>2024</v>
      </c>
      <c r="B2848" s="707">
        <v>12</v>
      </c>
      <c r="D2848" s="707" t="s">
        <v>16129</v>
      </c>
      <c r="E2848" s="707" t="s">
        <v>83</v>
      </c>
      <c r="F2848" s="707" t="str">
        <f>VLOOKUP(E2848,'HS Code'!$L$4:$O$65,2,0)</f>
        <v>Petroleum</v>
      </c>
      <c r="G2848" s="707" t="s">
        <v>16131</v>
      </c>
      <c r="H2848" s="707" t="s">
        <v>16076</v>
      </c>
      <c r="I2848" s="707" t="s">
        <v>16077</v>
      </c>
      <c r="J2848" s="708">
        <v>212174</v>
      </c>
      <c r="K2848" s="708">
        <v>166348</v>
      </c>
      <c r="L2848" s="708">
        <v>19039920.199999999</v>
      </c>
      <c r="M2848" s="707" t="s">
        <v>16145</v>
      </c>
      <c r="N2848" s="707" t="s">
        <v>16070</v>
      </c>
    </row>
    <row r="2849" spans="1:16">
      <c r="A2849" s="707">
        <v>2024</v>
      </c>
      <c r="B2849" s="707">
        <v>12</v>
      </c>
      <c r="D2849" s="707" t="s">
        <v>16121</v>
      </c>
      <c r="E2849" s="707" t="s">
        <v>83</v>
      </c>
      <c r="F2849" s="707" t="str">
        <f>VLOOKUP(E2849,'HS Code'!$L$4:$O$65,2,0)</f>
        <v>Petroleum</v>
      </c>
      <c r="G2849" s="707" t="s">
        <v>16131</v>
      </c>
      <c r="H2849" s="707" t="s">
        <v>16076</v>
      </c>
      <c r="I2849" s="707" t="s">
        <v>16077</v>
      </c>
      <c r="J2849" s="708">
        <v>300663</v>
      </c>
      <c r="K2849" s="708">
        <v>300663</v>
      </c>
      <c r="L2849" s="708">
        <v>30404395.289999999</v>
      </c>
      <c r="M2849" s="707" t="s">
        <v>16145</v>
      </c>
      <c r="N2849" s="707" t="s">
        <v>16070</v>
      </c>
    </row>
    <row r="2850" spans="1:16">
      <c r="A2850" s="707">
        <v>2024</v>
      </c>
      <c r="B2850" s="707">
        <v>12</v>
      </c>
      <c r="D2850" s="707" t="s">
        <v>16148</v>
      </c>
      <c r="E2850" s="707" t="s">
        <v>113</v>
      </c>
      <c r="F2850" s="707" t="str">
        <f>VLOOKUP(E2850,'HS Code'!$L$4:$O$65,2,0)</f>
        <v>Petroleum</v>
      </c>
      <c r="G2850" s="707" t="s">
        <v>16081</v>
      </c>
      <c r="H2850" s="707" t="s">
        <v>16076</v>
      </c>
      <c r="I2850" s="707" t="s">
        <v>16077</v>
      </c>
      <c r="J2850" s="708">
        <v>5000</v>
      </c>
      <c r="K2850" s="708">
        <v>5000</v>
      </c>
      <c r="L2850" s="708">
        <v>673812.88520000002</v>
      </c>
      <c r="M2850" s="707" t="s">
        <v>16149</v>
      </c>
      <c r="N2850" s="707" t="s">
        <v>16070</v>
      </c>
    </row>
    <row r="2851" spans="1:16">
      <c r="A2851" s="707">
        <v>2024</v>
      </c>
      <c r="B2851" s="707">
        <v>12</v>
      </c>
      <c r="D2851" s="707" t="s">
        <v>16147</v>
      </c>
      <c r="E2851" s="707" t="s">
        <v>25</v>
      </c>
      <c r="F2851" s="707" t="str">
        <f>VLOOKUP(E2851,'HS Code'!$L$4:$O$65,2,0)</f>
        <v>Coal and Coke</v>
      </c>
      <c r="G2851" s="707" t="s">
        <v>16220</v>
      </c>
      <c r="H2851" s="707" t="s">
        <v>16076</v>
      </c>
      <c r="I2851" s="707" t="s">
        <v>10899</v>
      </c>
      <c r="J2851" s="708">
        <v>1000</v>
      </c>
      <c r="K2851" s="708">
        <v>1000</v>
      </c>
      <c r="L2851" s="708">
        <v>17000</v>
      </c>
      <c r="M2851" s="707" t="s">
        <v>16149</v>
      </c>
      <c r="N2851" s="707" t="s">
        <v>16070</v>
      </c>
      <c r="P2851" s="709">
        <f>L2851/J2851</f>
        <v>17</v>
      </c>
    </row>
    <row r="2852" spans="1:16">
      <c r="A2852" s="707">
        <v>2024</v>
      </c>
      <c r="B2852" s="707">
        <v>12</v>
      </c>
      <c r="D2852" s="707" t="s">
        <v>16147</v>
      </c>
      <c r="E2852" s="707" t="s">
        <v>78</v>
      </c>
      <c r="F2852" s="707" t="str">
        <f>VLOOKUP(E2852,'HS Code'!$L$4:$O$65,2,0)</f>
        <v>Petroleum</v>
      </c>
      <c r="G2852" s="707" t="s">
        <v>16128</v>
      </c>
      <c r="H2852" s="707" t="s">
        <v>16076</v>
      </c>
      <c r="I2852" s="707" t="s">
        <v>16077</v>
      </c>
      <c r="J2852" s="708">
        <v>11.16</v>
      </c>
      <c r="K2852" s="708">
        <v>11.16</v>
      </c>
      <c r="L2852" s="708">
        <v>6051.2259599999998</v>
      </c>
      <c r="M2852" s="707" t="s">
        <v>16149</v>
      </c>
      <c r="N2852" s="707" t="s">
        <v>16070</v>
      </c>
      <c r="P2852" s="448">
        <f>L2852/J2852</f>
        <v>542.22454838709677</v>
      </c>
    </row>
    <row r="2853" spans="1:16">
      <c r="A2853" s="707">
        <v>2024</v>
      </c>
      <c r="B2853" s="707">
        <v>12</v>
      </c>
      <c r="D2853" s="707" t="s">
        <v>16121</v>
      </c>
      <c r="E2853" s="707" t="s">
        <v>48</v>
      </c>
      <c r="F2853" s="707" t="str">
        <f>VLOOKUP(E2853,'HS Code'!$L$4:$O$65,2,0)</f>
        <v>Oils</v>
      </c>
      <c r="G2853" s="707" t="s">
        <v>16089</v>
      </c>
      <c r="H2853" s="707" t="s">
        <v>16073</v>
      </c>
      <c r="I2853" s="707" t="s">
        <v>10899</v>
      </c>
      <c r="J2853" s="708">
        <v>180</v>
      </c>
      <c r="K2853" s="708">
        <v>180</v>
      </c>
      <c r="L2853" s="708">
        <v>50969.941740000002</v>
      </c>
      <c r="M2853" s="707" t="s">
        <v>16149</v>
      </c>
      <c r="N2853" s="707" t="s">
        <v>16070</v>
      </c>
    </row>
    <row r="2854" spans="1:16">
      <c r="A2854" s="707">
        <v>2024</v>
      </c>
      <c r="B2854" s="707">
        <v>12</v>
      </c>
      <c r="D2854" s="707" t="s">
        <v>16121</v>
      </c>
      <c r="E2854" s="707" t="s">
        <v>76</v>
      </c>
      <c r="F2854" s="707" t="str">
        <f>VLOOKUP(E2854,'HS Code'!$L$4:$O$65,2,0)</f>
        <v>Petroleum</v>
      </c>
      <c r="G2854" s="707" t="s">
        <v>16099</v>
      </c>
      <c r="H2854" s="707" t="s">
        <v>16076</v>
      </c>
      <c r="I2854" s="707" t="s">
        <v>16077</v>
      </c>
      <c r="J2854" s="708">
        <v>1582.7</v>
      </c>
      <c r="K2854" s="708">
        <v>1582.7</v>
      </c>
      <c r="L2854" s="708">
        <v>391142.40000000002</v>
      </c>
      <c r="M2854" s="707" t="s">
        <v>16149</v>
      </c>
      <c r="N2854" s="707" t="s">
        <v>16070</v>
      </c>
    </row>
    <row r="2855" spans="1:16">
      <c r="A2855" s="707">
        <v>2024</v>
      </c>
      <c r="B2855" s="707">
        <v>12</v>
      </c>
      <c r="D2855" s="707" t="s">
        <v>16121</v>
      </c>
      <c r="E2855" s="707" t="s">
        <v>99</v>
      </c>
      <c r="F2855" s="707" t="str">
        <f>VLOOKUP(E2855,'HS Code'!$L$4:$O$65,2,0)</f>
        <v>Petroleum</v>
      </c>
      <c r="G2855" s="707" t="s">
        <v>16075</v>
      </c>
      <c r="H2855" s="707" t="s">
        <v>16076</v>
      </c>
      <c r="I2855" s="707" t="s">
        <v>16077</v>
      </c>
      <c r="J2855" s="708">
        <v>424436.6</v>
      </c>
      <c r="K2855" s="708">
        <v>424436.6</v>
      </c>
      <c r="L2855" s="708">
        <v>128267479.113417</v>
      </c>
      <c r="M2855" s="707" t="s">
        <v>16149</v>
      </c>
      <c r="N2855" s="707" t="s">
        <v>16070</v>
      </c>
    </row>
    <row r="2856" spans="1:16">
      <c r="A2856" s="707">
        <v>2024</v>
      </c>
      <c r="B2856" s="707">
        <v>12</v>
      </c>
      <c r="D2856" s="707" t="s">
        <v>16121</v>
      </c>
      <c r="E2856" s="707" t="s">
        <v>101</v>
      </c>
      <c r="F2856" s="707" t="str">
        <f>VLOOKUP(E2856,'HS Code'!$L$4:$O$65,2,0)</f>
        <v>Petroleum</v>
      </c>
      <c r="G2856" s="707" t="s">
        <v>16078</v>
      </c>
      <c r="H2856" s="707" t="s">
        <v>16076</v>
      </c>
      <c r="I2856" s="707" t="s">
        <v>10899</v>
      </c>
      <c r="J2856" s="708">
        <v>8400</v>
      </c>
      <c r="K2856" s="708">
        <v>8400</v>
      </c>
      <c r="L2856" s="708">
        <v>1692284.9701759999</v>
      </c>
      <c r="M2856" s="707" t="s">
        <v>16149</v>
      </c>
      <c r="N2856" s="707" t="s">
        <v>16070</v>
      </c>
    </row>
    <row r="2857" spans="1:16">
      <c r="A2857" s="707">
        <v>2024</v>
      </c>
      <c r="B2857" s="707">
        <v>12</v>
      </c>
      <c r="D2857" s="707" t="s">
        <v>16121</v>
      </c>
      <c r="E2857" s="707" t="s">
        <v>107</v>
      </c>
      <c r="F2857" s="707" t="str">
        <f>VLOOKUP(E2857,'HS Code'!$L$4:$O$65,2,0)</f>
        <v>Petroleum</v>
      </c>
      <c r="G2857" s="707" t="s">
        <v>16105</v>
      </c>
      <c r="H2857" s="707" t="s">
        <v>16076</v>
      </c>
      <c r="I2857" s="707" t="s">
        <v>16077</v>
      </c>
      <c r="J2857" s="708">
        <v>935</v>
      </c>
      <c r="K2857" s="708">
        <v>935</v>
      </c>
      <c r="L2857" s="708">
        <v>210759.81826</v>
      </c>
      <c r="M2857" s="707" t="s">
        <v>16149</v>
      </c>
      <c r="N2857" s="707" t="s">
        <v>16070</v>
      </c>
    </row>
    <row r="2858" spans="1:16">
      <c r="A2858" s="707">
        <v>2024</v>
      </c>
      <c r="B2858" s="707">
        <v>12</v>
      </c>
      <c r="D2858" s="707" t="s">
        <v>16121</v>
      </c>
      <c r="E2858" s="707" t="s">
        <v>109</v>
      </c>
      <c r="F2858" s="707" t="str">
        <f>VLOOKUP(E2858,'HS Code'!$L$4:$O$65,2,0)</f>
        <v>Petroleum</v>
      </c>
      <c r="G2858" s="707" t="s">
        <v>16079</v>
      </c>
      <c r="H2858" s="707" t="s">
        <v>16076</v>
      </c>
      <c r="I2858" s="707" t="s">
        <v>16077</v>
      </c>
      <c r="J2858" s="708">
        <v>26369</v>
      </c>
      <c r="K2858" s="708">
        <v>26369</v>
      </c>
      <c r="L2858" s="708">
        <v>2785638.8898</v>
      </c>
      <c r="M2858" s="707" t="s">
        <v>16149</v>
      </c>
      <c r="N2858" s="707" t="s">
        <v>16070</v>
      </c>
    </row>
    <row r="2859" spans="1:16">
      <c r="A2859" s="707">
        <v>2024</v>
      </c>
      <c r="B2859" s="707">
        <v>12</v>
      </c>
      <c r="D2859" s="707" t="s">
        <v>16121</v>
      </c>
      <c r="E2859" s="707" t="s">
        <v>142</v>
      </c>
      <c r="F2859" s="707">
        <f>VLOOKUP(E2859,'HS Code'!$L$4:$O$65,2,0)</f>
        <v>0</v>
      </c>
      <c r="G2859" s="707" t="s">
        <v>16141</v>
      </c>
      <c r="H2859" s="707" t="s">
        <v>16073</v>
      </c>
      <c r="I2859" s="707" t="s">
        <v>10899</v>
      </c>
      <c r="J2859" s="708">
        <v>12.04</v>
      </c>
      <c r="K2859" s="708">
        <v>12.04</v>
      </c>
      <c r="L2859" s="708">
        <v>5109.9558390399998</v>
      </c>
      <c r="M2859" s="707" t="s">
        <v>16149</v>
      </c>
      <c r="N2859" s="707" t="s">
        <v>16070</v>
      </c>
    </row>
    <row r="2860" spans="1:16">
      <c r="A2860" s="707">
        <v>2024</v>
      </c>
      <c r="B2860" s="707">
        <v>12</v>
      </c>
      <c r="D2860" s="707" t="s">
        <v>16129</v>
      </c>
      <c r="E2860" s="707" t="s">
        <v>48</v>
      </c>
      <c r="F2860" s="707" t="str">
        <f>VLOOKUP(E2860,'HS Code'!$L$4:$O$65,2,0)</f>
        <v>Oils</v>
      </c>
      <c r="G2860" s="707" t="s">
        <v>16089</v>
      </c>
      <c r="H2860" s="707" t="s">
        <v>16073</v>
      </c>
      <c r="I2860" s="707" t="s">
        <v>10899</v>
      </c>
      <c r="J2860" s="708">
        <v>180</v>
      </c>
      <c r="K2860" s="708">
        <v>180</v>
      </c>
      <c r="L2860" s="708">
        <v>48712.671123480002</v>
      </c>
      <c r="M2860" s="707" t="s">
        <v>16149</v>
      </c>
      <c r="N2860" s="707" t="s">
        <v>16070</v>
      </c>
    </row>
    <row r="2861" spans="1:16">
      <c r="A2861" s="707">
        <v>2024</v>
      </c>
      <c r="B2861" s="707">
        <v>12</v>
      </c>
      <c r="D2861" s="707" t="s">
        <v>16129</v>
      </c>
      <c r="E2861" s="707" t="s">
        <v>99</v>
      </c>
      <c r="F2861" s="707" t="str">
        <f>VLOOKUP(E2861,'HS Code'!$L$4:$O$65,2,0)</f>
        <v>Petroleum</v>
      </c>
      <c r="G2861" s="707" t="s">
        <v>16075</v>
      </c>
      <c r="H2861" s="707" t="s">
        <v>16076</v>
      </c>
      <c r="I2861" s="707" t="s">
        <v>16077</v>
      </c>
      <c r="J2861" s="708">
        <v>1070969</v>
      </c>
      <c r="K2861" s="708">
        <v>971327</v>
      </c>
      <c r="L2861" s="708">
        <v>326195752.57702303</v>
      </c>
      <c r="M2861" s="707" t="s">
        <v>16149</v>
      </c>
      <c r="N2861" s="707" t="s">
        <v>16070</v>
      </c>
    </row>
    <row r="2862" spans="1:16">
      <c r="A2862" s="707">
        <v>2024</v>
      </c>
      <c r="B2862" s="707">
        <v>12</v>
      </c>
      <c r="D2862" s="707" t="s">
        <v>16129</v>
      </c>
      <c r="E2862" s="707" t="s">
        <v>101</v>
      </c>
      <c r="F2862" s="707" t="str">
        <f>VLOOKUP(E2862,'HS Code'!$L$4:$O$65,2,0)</f>
        <v>Petroleum</v>
      </c>
      <c r="G2862" s="707" t="s">
        <v>16078</v>
      </c>
      <c r="H2862" s="707" t="s">
        <v>16076</v>
      </c>
      <c r="I2862" s="707" t="s">
        <v>10899</v>
      </c>
      <c r="J2862" s="708">
        <v>1003</v>
      </c>
      <c r="K2862" s="708">
        <v>1003</v>
      </c>
      <c r="L2862" s="708">
        <v>407219.06117399997</v>
      </c>
      <c r="M2862" s="707" t="s">
        <v>16149</v>
      </c>
      <c r="N2862" s="707" t="s">
        <v>16070</v>
      </c>
    </row>
    <row r="2863" spans="1:16">
      <c r="A2863" s="707">
        <v>2024</v>
      </c>
      <c r="B2863" s="707">
        <v>12</v>
      </c>
      <c r="D2863" s="707" t="s">
        <v>16129</v>
      </c>
      <c r="E2863" s="707" t="s">
        <v>109</v>
      </c>
      <c r="F2863" s="707" t="str">
        <f>VLOOKUP(E2863,'HS Code'!$L$4:$O$65,2,0)</f>
        <v>Petroleum</v>
      </c>
      <c r="G2863" s="707" t="s">
        <v>16079</v>
      </c>
      <c r="H2863" s="707" t="s">
        <v>16076</v>
      </c>
      <c r="I2863" s="707" t="s">
        <v>16077</v>
      </c>
      <c r="J2863" s="708">
        <v>4200</v>
      </c>
      <c r="K2863" s="708">
        <v>4200</v>
      </c>
      <c r="L2863" s="708">
        <v>1986043.392</v>
      </c>
      <c r="M2863" s="707" t="s">
        <v>16149</v>
      </c>
      <c r="N2863" s="707" t="s">
        <v>16070</v>
      </c>
    </row>
    <row r="2864" spans="1:16">
      <c r="A2864" s="707">
        <v>2024</v>
      </c>
      <c r="B2864" s="707">
        <v>12</v>
      </c>
      <c r="D2864" s="707" t="s">
        <v>16129</v>
      </c>
      <c r="E2864" s="707" t="s">
        <v>130</v>
      </c>
      <c r="F2864" s="707">
        <f>VLOOKUP(E2864,'HS Code'!$L$4:$O$65,2,0)</f>
        <v>0</v>
      </c>
      <c r="G2864" s="707" t="s">
        <v>16093</v>
      </c>
      <c r="H2864" s="707" t="s">
        <v>16076</v>
      </c>
      <c r="I2864" s="707" t="s">
        <v>10899</v>
      </c>
      <c r="J2864" s="708">
        <v>210920</v>
      </c>
      <c r="K2864" s="708">
        <v>210920</v>
      </c>
      <c r="L2864" s="708">
        <v>21879759.054779999</v>
      </c>
      <c r="M2864" s="707" t="s">
        <v>16149</v>
      </c>
      <c r="N2864" s="707" t="s">
        <v>16070</v>
      </c>
    </row>
    <row r="2865" spans="1:14">
      <c r="A2865" s="707">
        <v>2024</v>
      </c>
      <c r="B2865" s="707">
        <v>12</v>
      </c>
      <c r="D2865" s="707" t="s">
        <v>16129</v>
      </c>
      <c r="E2865" s="707" t="s">
        <v>148</v>
      </c>
      <c r="F2865" s="707">
        <f>VLOOKUP(E2865,'HS Code'!$L$4:$O$65,2,0)</f>
        <v>0</v>
      </c>
      <c r="G2865" s="707" t="s">
        <v>16082</v>
      </c>
      <c r="H2865" s="707" t="s">
        <v>16073</v>
      </c>
      <c r="I2865" s="707" t="s">
        <v>10899</v>
      </c>
      <c r="J2865" s="708">
        <v>240</v>
      </c>
      <c r="K2865" s="708">
        <v>240</v>
      </c>
      <c r="L2865" s="708">
        <v>139945.75307999999</v>
      </c>
      <c r="M2865" s="707" t="s">
        <v>16149</v>
      </c>
      <c r="N2865" s="707" t="s">
        <v>16070</v>
      </c>
    </row>
    <row r="2866" spans="1:14">
      <c r="A2866" s="707">
        <v>2024</v>
      </c>
      <c r="B2866" s="707">
        <v>12</v>
      </c>
      <c r="D2866" s="707" t="s">
        <v>16148</v>
      </c>
      <c r="E2866" s="707" t="s">
        <v>83</v>
      </c>
      <c r="F2866" s="707" t="str">
        <f>VLOOKUP(E2866,'HS Code'!$L$4:$O$65,2,0)</f>
        <v>Petroleum</v>
      </c>
      <c r="G2866" s="707" t="s">
        <v>16131</v>
      </c>
      <c r="H2866" s="707" t="s">
        <v>16076</v>
      </c>
      <c r="I2866" s="707" t="s">
        <v>16077</v>
      </c>
      <c r="J2866" s="708">
        <v>140000</v>
      </c>
      <c r="K2866" s="708">
        <v>111417</v>
      </c>
      <c r="L2866" s="708">
        <v>20946286.666666701</v>
      </c>
      <c r="M2866" s="707" t="s">
        <v>16149</v>
      </c>
      <c r="N2866" s="707" t="s">
        <v>16070</v>
      </c>
    </row>
    <row r="2867" spans="1:14">
      <c r="A2867" s="707">
        <v>2024</v>
      </c>
      <c r="B2867" s="707">
        <v>12</v>
      </c>
      <c r="D2867" s="707" t="s">
        <v>16147</v>
      </c>
      <c r="E2867" s="707" t="s">
        <v>92</v>
      </c>
      <c r="F2867" s="707" t="str">
        <f>VLOOKUP(E2867,'HS Code'!$L$4:$O$65,2,0)</f>
        <v>Petroleum</v>
      </c>
      <c r="G2867" s="707" t="s">
        <v>16133</v>
      </c>
      <c r="H2867" s="707" t="s">
        <v>16076</v>
      </c>
      <c r="I2867" s="707" t="s">
        <v>16077</v>
      </c>
      <c r="J2867" s="708">
        <v>600000</v>
      </c>
      <c r="K2867" s="708">
        <v>563000</v>
      </c>
      <c r="L2867" s="708">
        <v>43832870.178000003</v>
      </c>
      <c r="M2867" s="707" t="s">
        <v>16149</v>
      </c>
      <c r="N2867" s="707" t="s">
        <v>16070</v>
      </c>
    </row>
    <row r="2868" spans="1:14">
      <c r="A2868" s="707">
        <v>2024</v>
      </c>
      <c r="B2868" s="707">
        <v>12</v>
      </c>
      <c r="D2868" s="707" t="s">
        <v>16147</v>
      </c>
      <c r="E2868" s="707" t="s">
        <v>99</v>
      </c>
      <c r="F2868" s="707" t="str">
        <f>VLOOKUP(E2868,'HS Code'!$L$4:$O$65,2,0)</f>
        <v>Petroleum</v>
      </c>
      <c r="G2868" s="707" t="s">
        <v>16075</v>
      </c>
      <c r="H2868" s="707" t="s">
        <v>16076</v>
      </c>
      <c r="I2868" s="707" t="s">
        <v>16077</v>
      </c>
      <c r="J2868" s="708">
        <v>145231.79999999999</v>
      </c>
      <c r="K2868" s="708">
        <v>127901.43</v>
      </c>
      <c r="L2868" s="708">
        <v>38634444.382945299</v>
      </c>
      <c r="M2868" s="707" t="s">
        <v>16149</v>
      </c>
      <c r="N2868" s="707" t="s">
        <v>16070</v>
      </c>
    </row>
    <row r="2869" spans="1:14">
      <c r="A2869" s="707">
        <v>2024</v>
      </c>
      <c r="B2869" s="707">
        <v>12</v>
      </c>
      <c r="D2869" s="707" t="s">
        <v>16147</v>
      </c>
      <c r="E2869" s="707" t="s">
        <v>111</v>
      </c>
      <c r="F2869" s="707" t="str">
        <f>VLOOKUP(E2869,'HS Code'!$L$4:$O$65,2,0)</f>
        <v>Petroleum</v>
      </c>
      <c r="G2869" s="707" t="s">
        <v>16080</v>
      </c>
      <c r="H2869" s="707" t="s">
        <v>16076</v>
      </c>
      <c r="I2869" s="707" t="s">
        <v>16077</v>
      </c>
      <c r="J2869" s="708">
        <v>15600</v>
      </c>
      <c r="K2869" s="708">
        <v>15600</v>
      </c>
      <c r="L2869" s="708">
        <v>467680</v>
      </c>
      <c r="M2869" s="707" t="s">
        <v>16149</v>
      </c>
      <c r="N2869" s="707" t="s">
        <v>16070</v>
      </c>
    </row>
    <row r="2870" spans="1:14">
      <c r="A2870" s="707">
        <v>2024</v>
      </c>
      <c r="B2870" s="707">
        <v>12</v>
      </c>
      <c r="D2870" s="707" t="s">
        <v>16129</v>
      </c>
      <c r="E2870" s="707" t="s">
        <v>99</v>
      </c>
      <c r="F2870" s="707" t="str">
        <f>VLOOKUP(E2870,'HS Code'!$L$4:$O$65,2,0)</f>
        <v>Petroleum</v>
      </c>
      <c r="G2870" s="707" t="s">
        <v>16075</v>
      </c>
      <c r="H2870" s="707" t="s">
        <v>16076</v>
      </c>
      <c r="I2870" s="707" t="s">
        <v>16077</v>
      </c>
      <c r="J2870" s="708">
        <v>85658</v>
      </c>
      <c r="K2870" s="708">
        <v>76807</v>
      </c>
      <c r="L2870" s="708">
        <v>23161508.088057298</v>
      </c>
      <c r="M2870" s="707" t="s">
        <v>16149</v>
      </c>
      <c r="N2870" s="707" t="s">
        <v>16070</v>
      </c>
    </row>
    <row r="2871" spans="1:14">
      <c r="A2871" s="707">
        <v>2024</v>
      </c>
      <c r="B2871" s="707">
        <v>12</v>
      </c>
      <c r="D2871" s="707" t="s">
        <v>16129</v>
      </c>
      <c r="E2871" s="707" t="s">
        <v>101</v>
      </c>
      <c r="F2871" s="707" t="str">
        <f>VLOOKUP(E2871,'HS Code'!$L$4:$O$65,2,0)</f>
        <v>Petroleum</v>
      </c>
      <c r="G2871" s="707" t="s">
        <v>16078</v>
      </c>
      <c r="H2871" s="707" t="s">
        <v>16076</v>
      </c>
      <c r="I2871" s="707" t="s">
        <v>10899</v>
      </c>
      <c r="J2871" s="708">
        <v>65.5</v>
      </c>
      <c r="K2871" s="708">
        <v>65.5</v>
      </c>
      <c r="L2871" s="708">
        <v>77321.700196000005</v>
      </c>
      <c r="M2871" s="707" t="s">
        <v>16149</v>
      </c>
      <c r="N2871" s="707" t="s">
        <v>16070</v>
      </c>
    </row>
    <row r="2872" spans="1:14">
      <c r="A2872" s="707">
        <v>2024</v>
      </c>
      <c r="B2872" s="707">
        <v>12</v>
      </c>
      <c r="D2872" s="707" t="s">
        <v>16129</v>
      </c>
      <c r="E2872" s="707" t="s">
        <v>130</v>
      </c>
      <c r="F2872" s="707">
        <f>VLOOKUP(E2872,'HS Code'!$L$4:$O$65,2,0)</f>
        <v>0</v>
      </c>
      <c r="G2872" s="707" t="s">
        <v>16093</v>
      </c>
      <c r="H2872" s="707" t="s">
        <v>16076</v>
      </c>
      <c r="I2872" s="707" t="s">
        <v>10899</v>
      </c>
      <c r="J2872" s="708">
        <v>71280</v>
      </c>
      <c r="K2872" s="708">
        <v>71280</v>
      </c>
      <c r="L2872" s="708">
        <v>7373231.8260479998</v>
      </c>
      <c r="M2872" s="707" t="s">
        <v>16149</v>
      </c>
      <c r="N2872" s="707" t="s">
        <v>16070</v>
      </c>
    </row>
    <row r="2873" spans="1:14">
      <c r="A2873" s="707">
        <v>2024</v>
      </c>
      <c r="B2873" s="707">
        <v>12</v>
      </c>
      <c r="D2873" s="707" t="s">
        <v>16129</v>
      </c>
      <c r="E2873" s="707" t="s">
        <v>165</v>
      </c>
      <c r="F2873" s="707">
        <f>VLOOKUP(E2873,'HS Code'!$L$4:$O$65,2,0)</f>
        <v>0</v>
      </c>
      <c r="G2873" s="707" t="s">
        <v>16166</v>
      </c>
      <c r="H2873" s="707" t="s">
        <v>16068</v>
      </c>
      <c r="I2873" s="707" t="s">
        <v>10899</v>
      </c>
      <c r="J2873" s="708">
        <v>11352.5</v>
      </c>
      <c r="K2873" s="708">
        <v>11352.5</v>
      </c>
      <c r="L2873" s="708">
        <v>2812500</v>
      </c>
      <c r="M2873" s="707" t="s">
        <v>16149</v>
      </c>
      <c r="N2873" s="707" t="s">
        <v>16070</v>
      </c>
    </row>
    <row r="2874" spans="1:14">
      <c r="A2874" s="707">
        <v>2024</v>
      </c>
      <c r="B2874" s="707">
        <v>12</v>
      </c>
      <c r="D2874" s="707" t="s">
        <v>16129</v>
      </c>
      <c r="E2874" s="707" t="s">
        <v>171</v>
      </c>
      <c r="F2874" s="707">
        <f>VLOOKUP(E2874,'HS Code'!$L$4:$O$65,2,0)</f>
        <v>0</v>
      </c>
      <c r="G2874" s="707" t="s">
        <v>16095</v>
      </c>
      <c r="H2874" s="707" t="s">
        <v>16073</v>
      </c>
      <c r="I2874" s="707" t="s">
        <v>10899</v>
      </c>
      <c r="J2874" s="708">
        <v>27750</v>
      </c>
      <c r="K2874" s="708">
        <v>27750</v>
      </c>
      <c r="L2874" s="708">
        <v>3740455.422429</v>
      </c>
      <c r="M2874" s="707" t="s">
        <v>16149</v>
      </c>
      <c r="N2874" s="707" t="s">
        <v>16070</v>
      </c>
    </row>
    <row r="2875" spans="1:14">
      <c r="A2875" s="707">
        <v>2024</v>
      </c>
      <c r="B2875" s="707">
        <v>12</v>
      </c>
      <c r="D2875" s="707" t="s">
        <v>16156</v>
      </c>
      <c r="E2875" s="707" t="s">
        <v>142</v>
      </c>
      <c r="F2875" s="707">
        <f>VLOOKUP(E2875,'HS Code'!$L$4:$O$65,2,0)</f>
        <v>0</v>
      </c>
      <c r="G2875" s="707" t="s">
        <v>16141</v>
      </c>
      <c r="H2875" s="707" t="s">
        <v>16073</v>
      </c>
      <c r="I2875" s="707" t="s">
        <v>10899</v>
      </c>
      <c r="J2875" s="708">
        <v>4</v>
      </c>
      <c r="K2875" s="708">
        <v>4</v>
      </c>
      <c r="L2875" s="708">
        <v>8753.09</v>
      </c>
      <c r="M2875" s="707" t="s">
        <v>16149</v>
      </c>
      <c r="N2875" s="707" t="s">
        <v>16070</v>
      </c>
    </row>
    <row r="2876" spans="1:14">
      <c r="A2876" s="707">
        <v>2024</v>
      </c>
      <c r="B2876" s="707">
        <v>12</v>
      </c>
      <c r="D2876" s="707" t="s">
        <v>16177</v>
      </c>
      <c r="E2876" s="707" t="s">
        <v>89</v>
      </c>
      <c r="F2876" s="707" t="str">
        <f>VLOOKUP(E2876,'HS Code'!$L$4:$O$65,2,0)</f>
        <v>Petroleum</v>
      </c>
      <c r="G2876" s="707" t="s">
        <v>16154</v>
      </c>
      <c r="H2876" s="707" t="s">
        <v>16076</v>
      </c>
      <c r="I2876" s="707" t="s">
        <v>16077</v>
      </c>
      <c r="J2876" s="708">
        <v>40</v>
      </c>
      <c r="K2876" s="708">
        <v>40</v>
      </c>
      <c r="L2876" s="708">
        <v>51717.919999999998</v>
      </c>
      <c r="M2876" s="707" t="s">
        <v>16149</v>
      </c>
      <c r="N2876" s="707" t="s">
        <v>16070</v>
      </c>
    </row>
    <row r="2877" spans="1:14">
      <c r="A2877" s="707">
        <v>2024</v>
      </c>
      <c r="B2877" s="707">
        <v>12</v>
      </c>
      <c r="D2877" s="707" t="s">
        <v>16177</v>
      </c>
      <c r="E2877" s="707" t="s">
        <v>99</v>
      </c>
      <c r="F2877" s="707" t="str">
        <f>VLOOKUP(E2877,'HS Code'!$L$4:$O$65,2,0)</f>
        <v>Petroleum</v>
      </c>
      <c r="G2877" s="707" t="s">
        <v>16075</v>
      </c>
      <c r="H2877" s="707" t="s">
        <v>16076</v>
      </c>
      <c r="I2877" s="707" t="s">
        <v>16077</v>
      </c>
      <c r="J2877" s="708">
        <v>45</v>
      </c>
      <c r="K2877" s="708">
        <v>45</v>
      </c>
      <c r="L2877" s="708">
        <v>220360.95</v>
      </c>
      <c r="M2877" s="707" t="s">
        <v>16149</v>
      </c>
      <c r="N2877" s="707" t="s">
        <v>16070</v>
      </c>
    </row>
    <row r="2878" spans="1:14">
      <c r="A2878" s="707">
        <v>2024</v>
      </c>
      <c r="B2878" s="707">
        <v>12</v>
      </c>
      <c r="D2878" s="707" t="s">
        <v>16204</v>
      </c>
      <c r="E2878" s="707" t="s">
        <v>99</v>
      </c>
      <c r="F2878" s="707" t="str">
        <f>VLOOKUP(E2878,'HS Code'!$L$4:$O$65,2,0)</f>
        <v>Petroleum</v>
      </c>
      <c r="G2878" s="707" t="s">
        <v>16075</v>
      </c>
      <c r="H2878" s="707" t="s">
        <v>16076</v>
      </c>
      <c r="I2878" s="707" t="s">
        <v>16077</v>
      </c>
      <c r="J2878" s="708">
        <v>50</v>
      </c>
      <c r="K2878" s="708">
        <v>50</v>
      </c>
      <c r="L2878" s="708">
        <v>40000</v>
      </c>
      <c r="M2878" s="707" t="s">
        <v>16149</v>
      </c>
      <c r="N2878" s="707" t="s">
        <v>16070</v>
      </c>
    </row>
    <row r="2879" spans="1:14">
      <c r="A2879" s="707">
        <v>2024</v>
      </c>
      <c r="B2879" s="707">
        <v>12</v>
      </c>
      <c r="D2879" s="707" t="s">
        <v>16177</v>
      </c>
      <c r="E2879" s="707" t="s">
        <v>99</v>
      </c>
      <c r="F2879" s="707" t="str">
        <f>VLOOKUP(E2879,'HS Code'!$L$4:$O$65,2,0)</f>
        <v>Petroleum</v>
      </c>
      <c r="G2879" s="707" t="s">
        <v>16075</v>
      </c>
      <c r="H2879" s="707" t="s">
        <v>16076</v>
      </c>
      <c r="I2879" s="707" t="s">
        <v>16077</v>
      </c>
      <c r="J2879" s="708">
        <v>154596</v>
      </c>
      <c r="K2879" s="708">
        <v>154596</v>
      </c>
      <c r="L2879" s="708">
        <v>57525176.539999999</v>
      </c>
      <c r="M2879" s="707" t="s">
        <v>16149</v>
      </c>
      <c r="N2879" s="707" t="s">
        <v>16070</v>
      </c>
    </row>
    <row r="2880" spans="1:14">
      <c r="A2880" s="707">
        <v>2024</v>
      </c>
      <c r="B2880" s="707">
        <v>12</v>
      </c>
      <c r="D2880" s="707" t="s">
        <v>16177</v>
      </c>
      <c r="E2880" s="707" t="s">
        <v>101</v>
      </c>
      <c r="F2880" s="707" t="str">
        <f>VLOOKUP(E2880,'HS Code'!$L$4:$O$65,2,0)</f>
        <v>Petroleum</v>
      </c>
      <c r="G2880" s="707" t="s">
        <v>16078</v>
      </c>
      <c r="H2880" s="707" t="s">
        <v>16076</v>
      </c>
      <c r="I2880" s="707" t="s">
        <v>10899</v>
      </c>
      <c r="J2880" s="708">
        <v>1085</v>
      </c>
      <c r="K2880" s="708">
        <v>1085</v>
      </c>
      <c r="L2880" s="708">
        <v>557595.44999999995</v>
      </c>
      <c r="M2880" s="707" t="s">
        <v>16149</v>
      </c>
      <c r="N2880" s="707" t="s">
        <v>16070</v>
      </c>
    </row>
    <row r="2881" spans="1:14">
      <c r="A2881" s="707">
        <v>2024</v>
      </c>
      <c r="B2881" s="707">
        <v>12</v>
      </c>
      <c r="D2881" s="707" t="s">
        <v>16204</v>
      </c>
      <c r="E2881" s="707" t="s">
        <v>99</v>
      </c>
      <c r="F2881" s="707" t="str">
        <f>VLOOKUP(E2881,'HS Code'!$L$4:$O$65,2,0)</f>
        <v>Petroleum</v>
      </c>
      <c r="G2881" s="707" t="s">
        <v>16075</v>
      </c>
      <c r="H2881" s="707" t="s">
        <v>16076</v>
      </c>
      <c r="I2881" s="707" t="s">
        <v>16077</v>
      </c>
      <c r="J2881" s="708">
        <v>30</v>
      </c>
      <c r="K2881" s="708">
        <v>30</v>
      </c>
      <c r="L2881" s="708">
        <v>3112.21</v>
      </c>
      <c r="M2881" s="707" t="s">
        <v>16149</v>
      </c>
      <c r="N2881" s="707" t="s">
        <v>16070</v>
      </c>
    </row>
    <row r="2882" spans="1:14">
      <c r="A2882" s="707">
        <v>2024</v>
      </c>
      <c r="B2882" s="707">
        <v>12</v>
      </c>
      <c r="D2882" s="707" t="s">
        <v>16204</v>
      </c>
      <c r="E2882" s="707" t="s">
        <v>101</v>
      </c>
      <c r="F2882" s="707" t="str">
        <f>VLOOKUP(E2882,'HS Code'!$L$4:$O$65,2,0)</f>
        <v>Petroleum</v>
      </c>
      <c r="G2882" s="707" t="s">
        <v>16078</v>
      </c>
      <c r="H2882" s="707" t="s">
        <v>16076</v>
      </c>
      <c r="I2882" s="707" t="s">
        <v>10899</v>
      </c>
      <c r="J2882" s="708">
        <v>10</v>
      </c>
      <c r="K2882" s="708">
        <v>10</v>
      </c>
      <c r="L2882" s="708">
        <v>2074.81</v>
      </c>
      <c r="M2882" s="707" t="s">
        <v>16149</v>
      </c>
      <c r="N2882" s="707" t="s">
        <v>16070</v>
      </c>
    </row>
    <row r="2883" spans="1:14">
      <c r="A2883" s="707">
        <v>2024</v>
      </c>
      <c r="B2883" s="707">
        <v>12</v>
      </c>
      <c r="D2883" s="707" t="s">
        <v>16152</v>
      </c>
      <c r="E2883" s="707" t="s">
        <v>99</v>
      </c>
      <c r="F2883" s="707" t="str">
        <f>VLOOKUP(E2883,'HS Code'!$L$4:$O$65,2,0)</f>
        <v>Petroleum</v>
      </c>
      <c r="G2883" s="707" t="s">
        <v>16075</v>
      </c>
      <c r="H2883" s="707" t="s">
        <v>16076</v>
      </c>
      <c r="I2883" s="707" t="s">
        <v>16077</v>
      </c>
      <c r="J2883" s="708">
        <v>243256.84</v>
      </c>
      <c r="K2883" s="708">
        <v>243256.84</v>
      </c>
      <c r="L2883" s="708">
        <v>67008981.210000001</v>
      </c>
      <c r="M2883" s="707" t="s">
        <v>16149</v>
      </c>
      <c r="N2883" s="707" t="s">
        <v>16070</v>
      </c>
    </row>
    <row r="2884" spans="1:14">
      <c r="A2884" s="707">
        <v>2024</v>
      </c>
      <c r="B2884" s="707">
        <v>12</v>
      </c>
      <c r="D2884" s="707" t="s">
        <v>16152</v>
      </c>
      <c r="E2884" s="707" t="s">
        <v>113</v>
      </c>
      <c r="F2884" s="707" t="str">
        <f>VLOOKUP(E2884,'HS Code'!$L$4:$O$65,2,0)</f>
        <v>Petroleum</v>
      </c>
      <c r="G2884" s="707" t="s">
        <v>16081</v>
      </c>
      <c r="H2884" s="707" t="s">
        <v>16076</v>
      </c>
      <c r="I2884" s="707" t="s">
        <v>16077</v>
      </c>
      <c r="J2884" s="708">
        <v>11724</v>
      </c>
      <c r="K2884" s="708">
        <v>11724</v>
      </c>
      <c r="L2884" s="708">
        <v>4689600</v>
      </c>
      <c r="M2884" s="707" t="s">
        <v>16149</v>
      </c>
      <c r="N2884" s="707" t="s">
        <v>16070</v>
      </c>
    </row>
    <row r="2885" spans="1:14">
      <c r="A2885" s="707">
        <v>2024</v>
      </c>
      <c r="B2885" s="707">
        <v>12</v>
      </c>
      <c r="D2885" s="707" t="s">
        <v>16153</v>
      </c>
      <c r="E2885" s="707" t="s">
        <v>89</v>
      </c>
      <c r="F2885" s="707" t="str">
        <f>VLOOKUP(E2885,'HS Code'!$L$4:$O$65,2,0)</f>
        <v>Petroleum</v>
      </c>
      <c r="G2885" s="707" t="s">
        <v>16154</v>
      </c>
      <c r="H2885" s="707" t="s">
        <v>16076</v>
      </c>
      <c r="I2885" s="707" t="s">
        <v>16077</v>
      </c>
      <c r="J2885" s="708">
        <v>8900</v>
      </c>
      <c r="K2885" s="708">
        <v>8900</v>
      </c>
      <c r="L2885" s="708">
        <v>466032.18</v>
      </c>
      <c r="M2885" s="707" t="s">
        <v>16149</v>
      </c>
      <c r="N2885" s="707" t="s">
        <v>16070</v>
      </c>
    </row>
    <row r="2886" spans="1:14">
      <c r="A2886" s="707">
        <v>2024</v>
      </c>
      <c r="B2886" s="707">
        <v>12</v>
      </c>
      <c r="D2886" s="707" t="s">
        <v>16153</v>
      </c>
      <c r="E2886" s="707" t="s">
        <v>99</v>
      </c>
      <c r="F2886" s="707" t="str">
        <f>VLOOKUP(E2886,'HS Code'!$L$4:$O$65,2,0)</f>
        <v>Petroleum</v>
      </c>
      <c r="G2886" s="707" t="s">
        <v>16075</v>
      </c>
      <c r="H2886" s="707" t="s">
        <v>16076</v>
      </c>
      <c r="I2886" s="707" t="s">
        <v>16077</v>
      </c>
      <c r="J2886" s="708">
        <v>469433</v>
      </c>
      <c r="K2886" s="708">
        <v>469433</v>
      </c>
      <c r="L2886" s="708">
        <v>175347085.00999999</v>
      </c>
      <c r="M2886" s="707" t="s">
        <v>16149</v>
      </c>
      <c r="N2886" s="707" t="s">
        <v>16070</v>
      </c>
    </row>
    <row r="2887" spans="1:14">
      <c r="A2887" s="707">
        <v>2024</v>
      </c>
      <c r="B2887" s="707">
        <v>12</v>
      </c>
      <c r="D2887" s="707" t="s">
        <v>16153</v>
      </c>
      <c r="E2887" s="707" t="s">
        <v>113</v>
      </c>
      <c r="F2887" s="707" t="str">
        <f>VLOOKUP(E2887,'HS Code'!$L$4:$O$65,2,0)</f>
        <v>Petroleum</v>
      </c>
      <c r="G2887" s="707" t="s">
        <v>16081</v>
      </c>
      <c r="H2887" s="707" t="s">
        <v>16076</v>
      </c>
      <c r="I2887" s="707" t="s">
        <v>16077</v>
      </c>
      <c r="J2887" s="708">
        <v>62400</v>
      </c>
      <c r="K2887" s="708">
        <v>62400</v>
      </c>
      <c r="L2887" s="708">
        <v>25079782.890000001</v>
      </c>
      <c r="M2887" s="707" t="s">
        <v>16149</v>
      </c>
      <c r="N2887" s="707" t="s">
        <v>16070</v>
      </c>
    </row>
    <row r="2888" spans="1:14">
      <c r="A2888" s="707">
        <v>2024</v>
      </c>
      <c r="B2888" s="707">
        <v>12</v>
      </c>
      <c r="D2888" s="707" t="s">
        <v>16153</v>
      </c>
      <c r="E2888" s="707" t="s">
        <v>118</v>
      </c>
      <c r="F2888" s="707" t="str">
        <f>VLOOKUP(E2888,'HS Code'!$L$4:$O$65,2,0)</f>
        <v>Petroleum</v>
      </c>
      <c r="G2888" s="707" t="s">
        <v>16193</v>
      </c>
      <c r="H2888" s="707" t="s">
        <v>16076</v>
      </c>
      <c r="I2888" s="707" t="s">
        <v>16077</v>
      </c>
      <c r="J2888" s="708">
        <v>3500</v>
      </c>
      <c r="K2888" s="708">
        <v>3500</v>
      </c>
      <c r="L2888" s="708">
        <v>96974.77</v>
      </c>
      <c r="M2888" s="707" t="s">
        <v>16149</v>
      </c>
      <c r="N2888" s="707" t="s">
        <v>16070</v>
      </c>
    </row>
    <row r="2889" spans="1:14">
      <c r="A2889" s="707">
        <v>2024</v>
      </c>
      <c r="B2889" s="707">
        <v>12</v>
      </c>
      <c r="D2889" s="707" t="s">
        <v>16153</v>
      </c>
      <c r="E2889" s="707" t="s">
        <v>145</v>
      </c>
      <c r="F2889" s="707">
        <f>VLOOKUP(E2889,'HS Code'!$L$4:$O$65,2,0)</f>
        <v>0</v>
      </c>
      <c r="G2889" s="707" t="s">
        <v>16094</v>
      </c>
      <c r="H2889" s="707" t="s">
        <v>16073</v>
      </c>
      <c r="I2889" s="707" t="s">
        <v>10899</v>
      </c>
      <c r="J2889" s="708">
        <v>30</v>
      </c>
      <c r="K2889" s="708">
        <v>30</v>
      </c>
      <c r="L2889" s="708">
        <v>4000</v>
      </c>
      <c r="M2889" s="707" t="s">
        <v>16149</v>
      </c>
      <c r="N2889" s="707" t="s">
        <v>16070</v>
      </c>
    </row>
    <row r="2890" spans="1:14">
      <c r="A2890" s="707">
        <v>2024</v>
      </c>
      <c r="B2890" s="707">
        <v>12</v>
      </c>
      <c r="D2890" s="707" t="s">
        <v>16157</v>
      </c>
      <c r="E2890" s="707" t="s">
        <v>99</v>
      </c>
      <c r="F2890" s="707" t="str">
        <f>VLOOKUP(E2890,'HS Code'!$L$4:$O$65,2,0)</f>
        <v>Petroleum</v>
      </c>
      <c r="G2890" s="707" t="s">
        <v>16075</v>
      </c>
      <c r="H2890" s="707" t="s">
        <v>16076</v>
      </c>
      <c r="I2890" s="707" t="s">
        <v>16077</v>
      </c>
      <c r="J2890" s="708">
        <v>14740.35</v>
      </c>
      <c r="K2890" s="708">
        <v>14740.35</v>
      </c>
      <c r="L2890" s="708">
        <v>4747116.82</v>
      </c>
      <c r="M2890" s="707" t="s">
        <v>16149</v>
      </c>
      <c r="N2890" s="707" t="s">
        <v>16070</v>
      </c>
    </row>
    <row r="2891" spans="1:14">
      <c r="A2891" s="707">
        <v>2024</v>
      </c>
      <c r="B2891" s="707">
        <v>12</v>
      </c>
      <c r="D2891" s="707" t="s">
        <v>16159</v>
      </c>
      <c r="E2891" s="707" t="s">
        <v>99</v>
      </c>
      <c r="F2891" s="707" t="str">
        <f>VLOOKUP(E2891,'HS Code'!$L$4:$O$65,2,0)</f>
        <v>Petroleum</v>
      </c>
      <c r="G2891" s="707" t="s">
        <v>16075</v>
      </c>
      <c r="H2891" s="707" t="s">
        <v>16076</v>
      </c>
      <c r="I2891" s="707" t="s">
        <v>16077</v>
      </c>
      <c r="J2891" s="708">
        <v>23342.12</v>
      </c>
      <c r="K2891" s="708">
        <v>23342.12</v>
      </c>
      <c r="L2891" s="708">
        <v>7213283.1900000004</v>
      </c>
      <c r="M2891" s="707" t="s">
        <v>16149</v>
      </c>
      <c r="N2891" s="707" t="s">
        <v>16070</v>
      </c>
    </row>
    <row r="2892" spans="1:14">
      <c r="A2892" s="707">
        <v>2024</v>
      </c>
      <c r="B2892" s="707">
        <v>12</v>
      </c>
      <c r="D2892" s="707" t="s">
        <v>16178</v>
      </c>
      <c r="E2892" s="707" t="s">
        <v>99</v>
      </c>
      <c r="F2892" s="707" t="str">
        <f>VLOOKUP(E2892,'HS Code'!$L$4:$O$65,2,0)</f>
        <v>Petroleum</v>
      </c>
      <c r="G2892" s="707" t="s">
        <v>16075</v>
      </c>
      <c r="H2892" s="707" t="s">
        <v>16076</v>
      </c>
      <c r="I2892" s="707" t="s">
        <v>16077</v>
      </c>
      <c r="J2892" s="708">
        <v>50117.2</v>
      </c>
      <c r="K2892" s="708">
        <v>50117.2</v>
      </c>
      <c r="L2892" s="708">
        <v>15615011.49</v>
      </c>
      <c r="M2892" s="707" t="s">
        <v>16149</v>
      </c>
      <c r="N2892" s="707" t="s">
        <v>16070</v>
      </c>
    </row>
    <row r="2893" spans="1:14">
      <c r="A2893" s="707">
        <v>2024</v>
      </c>
      <c r="B2893" s="707">
        <v>12</v>
      </c>
      <c r="D2893" s="707" t="s">
        <v>16138</v>
      </c>
      <c r="E2893" s="707" t="s">
        <v>113</v>
      </c>
      <c r="F2893" s="707" t="str">
        <f>VLOOKUP(E2893,'HS Code'!$L$4:$O$65,2,0)</f>
        <v>Petroleum</v>
      </c>
      <c r="G2893" s="707" t="s">
        <v>16081</v>
      </c>
      <c r="H2893" s="707" t="s">
        <v>16076</v>
      </c>
      <c r="I2893" s="707" t="s">
        <v>16077</v>
      </c>
      <c r="J2893" s="708">
        <v>1000</v>
      </c>
      <c r="K2893" s="708">
        <v>1000</v>
      </c>
      <c r="L2893" s="708">
        <v>191929.92</v>
      </c>
      <c r="M2893" s="707" t="s">
        <v>16149</v>
      </c>
      <c r="N2893" s="707" t="s">
        <v>16070</v>
      </c>
    </row>
    <row r="2894" spans="1:14">
      <c r="A2894" s="707">
        <v>2024</v>
      </c>
      <c r="B2894" s="707">
        <v>12</v>
      </c>
      <c r="D2894" s="707" t="s">
        <v>16144</v>
      </c>
      <c r="E2894" s="707" t="s">
        <v>99</v>
      </c>
      <c r="F2894" s="707" t="str">
        <f>VLOOKUP(E2894,'HS Code'!$L$4:$O$65,2,0)</f>
        <v>Petroleum</v>
      </c>
      <c r="G2894" s="707" t="s">
        <v>16075</v>
      </c>
      <c r="H2894" s="707" t="s">
        <v>16076</v>
      </c>
      <c r="I2894" s="707" t="s">
        <v>16077</v>
      </c>
      <c r="J2894" s="708">
        <v>75822</v>
      </c>
      <c r="K2894" s="708">
        <v>75822</v>
      </c>
      <c r="L2894" s="708">
        <v>34720082.509999998</v>
      </c>
      <c r="M2894" s="707" t="s">
        <v>16149</v>
      </c>
      <c r="N2894" s="707" t="s">
        <v>16070</v>
      </c>
    </row>
    <row r="2895" spans="1:14">
      <c r="A2895" s="707">
        <v>2024</v>
      </c>
      <c r="B2895" s="707">
        <v>12</v>
      </c>
      <c r="D2895" s="707" t="s">
        <v>16144</v>
      </c>
      <c r="E2895" s="707" t="s">
        <v>101</v>
      </c>
      <c r="F2895" s="707" t="str">
        <f>VLOOKUP(E2895,'HS Code'!$L$4:$O$65,2,0)</f>
        <v>Petroleum</v>
      </c>
      <c r="G2895" s="707" t="s">
        <v>16078</v>
      </c>
      <c r="H2895" s="707" t="s">
        <v>16076</v>
      </c>
      <c r="I2895" s="707" t="s">
        <v>10899</v>
      </c>
      <c r="J2895" s="708">
        <v>700</v>
      </c>
      <c r="K2895" s="708">
        <v>700</v>
      </c>
      <c r="L2895" s="708">
        <v>104082.32</v>
      </c>
      <c r="M2895" s="707" t="s">
        <v>16149</v>
      </c>
      <c r="N2895" s="707" t="s">
        <v>16070</v>
      </c>
    </row>
    <row r="2896" spans="1:14">
      <c r="A2896" s="707">
        <v>2024</v>
      </c>
      <c r="B2896" s="707">
        <v>12</v>
      </c>
      <c r="D2896" s="707" t="s">
        <v>16144</v>
      </c>
      <c r="E2896" s="707" t="s">
        <v>142</v>
      </c>
      <c r="F2896" s="707">
        <f>VLOOKUP(E2896,'HS Code'!$L$4:$O$65,2,0)</f>
        <v>0</v>
      </c>
      <c r="G2896" s="707" t="s">
        <v>16141</v>
      </c>
      <c r="H2896" s="707" t="s">
        <v>16073</v>
      </c>
      <c r="I2896" s="707" t="s">
        <v>10899</v>
      </c>
      <c r="J2896" s="708">
        <v>1376</v>
      </c>
      <c r="K2896" s="708">
        <v>1376</v>
      </c>
      <c r="L2896" s="708">
        <v>88165.9</v>
      </c>
      <c r="M2896" s="707" t="s">
        <v>16149</v>
      </c>
      <c r="N2896" s="707" t="s">
        <v>16070</v>
      </c>
    </row>
    <row r="2897" spans="1:16">
      <c r="A2897" s="707">
        <v>2024</v>
      </c>
      <c r="B2897" s="707">
        <v>12</v>
      </c>
      <c r="D2897" s="707" t="s">
        <v>16162</v>
      </c>
      <c r="E2897" s="707" t="s">
        <v>99</v>
      </c>
      <c r="F2897" s="707" t="str">
        <f>VLOOKUP(E2897,'HS Code'!$L$4:$O$65,2,0)</f>
        <v>Petroleum</v>
      </c>
      <c r="G2897" s="707" t="s">
        <v>16075</v>
      </c>
      <c r="H2897" s="707" t="s">
        <v>16076</v>
      </c>
      <c r="I2897" s="707" t="s">
        <v>16077</v>
      </c>
      <c r="J2897" s="708">
        <v>110058.07</v>
      </c>
      <c r="K2897" s="708">
        <v>110058.07</v>
      </c>
      <c r="L2897" s="708">
        <v>37321239.340000004</v>
      </c>
      <c r="M2897" s="707" t="s">
        <v>16149</v>
      </c>
      <c r="N2897" s="707" t="s">
        <v>16070</v>
      </c>
    </row>
    <row r="2898" spans="1:16">
      <c r="A2898" s="707">
        <v>2024</v>
      </c>
      <c r="B2898" s="707">
        <v>12</v>
      </c>
      <c r="D2898" s="707" t="s">
        <v>16162</v>
      </c>
      <c r="E2898" s="707" t="s">
        <v>145</v>
      </c>
      <c r="F2898" s="707">
        <f>VLOOKUP(E2898,'HS Code'!$L$4:$O$65,2,0)</f>
        <v>0</v>
      </c>
      <c r="G2898" s="707" t="s">
        <v>16094</v>
      </c>
      <c r="H2898" s="707" t="s">
        <v>16073</v>
      </c>
      <c r="I2898" s="707" t="s">
        <v>10899</v>
      </c>
      <c r="J2898" s="708">
        <v>116116</v>
      </c>
      <c r="K2898" s="708">
        <v>116116</v>
      </c>
      <c r="L2898" s="708">
        <v>21312952.27</v>
      </c>
      <c r="M2898" s="707" t="s">
        <v>16149</v>
      </c>
      <c r="N2898" s="707" t="s">
        <v>16070</v>
      </c>
    </row>
    <row r="2899" spans="1:16">
      <c r="A2899" s="707">
        <v>2024</v>
      </c>
      <c r="B2899" s="707">
        <v>12</v>
      </c>
      <c r="D2899" s="707" t="s">
        <v>16163</v>
      </c>
      <c r="E2899" s="707" t="s">
        <v>99</v>
      </c>
      <c r="F2899" s="707" t="str">
        <f>VLOOKUP(E2899,'HS Code'!$L$4:$O$65,2,0)</f>
        <v>Petroleum</v>
      </c>
      <c r="G2899" s="707" t="s">
        <v>16075</v>
      </c>
      <c r="H2899" s="707" t="s">
        <v>16076</v>
      </c>
      <c r="I2899" s="707" t="s">
        <v>16077</v>
      </c>
      <c r="J2899" s="708">
        <v>35000</v>
      </c>
      <c r="K2899" s="708">
        <v>30856</v>
      </c>
      <c r="L2899" s="708">
        <v>8803597.9199999999</v>
      </c>
      <c r="M2899" s="707" t="s">
        <v>16149</v>
      </c>
      <c r="N2899" s="707" t="s">
        <v>16070</v>
      </c>
    </row>
    <row r="2900" spans="1:16">
      <c r="A2900" s="707">
        <v>2024</v>
      </c>
      <c r="B2900" s="707">
        <v>12</v>
      </c>
      <c r="D2900" s="707" t="s">
        <v>16134</v>
      </c>
      <c r="E2900" s="707" t="s">
        <v>99</v>
      </c>
      <c r="F2900" s="707" t="str">
        <f>VLOOKUP(E2900,'HS Code'!$L$4:$O$65,2,0)</f>
        <v>Petroleum</v>
      </c>
      <c r="G2900" s="707" t="s">
        <v>16075</v>
      </c>
      <c r="H2900" s="707" t="s">
        <v>16076</v>
      </c>
      <c r="I2900" s="707" t="s">
        <v>16077</v>
      </c>
      <c r="J2900" s="708">
        <v>14256.4</v>
      </c>
      <c r="K2900" s="708">
        <v>14256.4</v>
      </c>
      <c r="L2900" s="708">
        <v>7330487.5499999998</v>
      </c>
      <c r="M2900" s="707" t="s">
        <v>16149</v>
      </c>
      <c r="N2900" s="707" t="s">
        <v>16070</v>
      </c>
    </row>
    <row r="2901" spans="1:16">
      <c r="A2901" s="707">
        <v>2024</v>
      </c>
      <c r="B2901" s="707">
        <v>12</v>
      </c>
      <c r="D2901" s="707" t="s">
        <v>16121</v>
      </c>
      <c r="E2901" s="707" t="s">
        <v>99</v>
      </c>
      <c r="F2901" s="707" t="str">
        <f>VLOOKUP(E2901,'HS Code'!$L$4:$O$65,2,0)</f>
        <v>Petroleum</v>
      </c>
      <c r="G2901" s="707" t="s">
        <v>16075</v>
      </c>
      <c r="H2901" s="707" t="s">
        <v>16076</v>
      </c>
      <c r="I2901" s="707" t="s">
        <v>16077</v>
      </c>
      <c r="J2901" s="708">
        <v>2842</v>
      </c>
      <c r="K2901" s="708">
        <v>2842</v>
      </c>
      <c r="L2901" s="708">
        <v>1139244.1399999999</v>
      </c>
      <c r="M2901" s="707" t="s">
        <v>16149</v>
      </c>
      <c r="N2901" s="707" t="s">
        <v>16070</v>
      </c>
    </row>
    <row r="2902" spans="1:16">
      <c r="A2902" s="707">
        <v>2024</v>
      </c>
      <c r="B2902" s="707">
        <v>12</v>
      </c>
      <c r="D2902" s="707" t="s">
        <v>16196</v>
      </c>
      <c r="E2902" s="707" t="s">
        <v>99</v>
      </c>
      <c r="F2902" s="707" t="str">
        <f>VLOOKUP(E2902,'HS Code'!$L$4:$O$65,2,0)</f>
        <v>Petroleum</v>
      </c>
      <c r="G2902" s="707" t="s">
        <v>16075</v>
      </c>
      <c r="H2902" s="707" t="s">
        <v>16076</v>
      </c>
      <c r="I2902" s="707" t="s">
        <v>16077</v>
      </c>
      <c r="J2902" s="708">
        <v>2700</v>
      </c>
      <c r="K2902" s="708">
        <v>2700</v>
      </c>
      <c r="L2902" s="708">
        <v>1128175.96</v>
      </c>
      <c r="M2902" s="707" t="s">
        <v>16149</v>
      </c>
      <c r="N2902" s="707" t="s">
        <v>16070</v>
      </c>
    </row>
    <row r="2903" spans="1:16">
      <c r="A2903" s="707">
        <v>2024</v>
      </c>
      <c r="B2903" s="707">
        <v>12</v>
      </c>
      <c r="D2903" s="707" t="s">
        <v>16161</v>
      </c>
      <c r="E2903" s="707" t="s">
        <v>83</v>
      </c>
      <c r="F2903" s="707" t="str">
        <f>VLOOKUP(E2903,'HS Code'!$L$4:$O$65,2,0)</f>
        <v>Petroleum</v>
      </c>
      <c r="G2903" s="707" t="s">
        <v>16131</v>
      </c>
      <c r="H2903" s="707" t="s">
        <v>16076</v>
      </c>
      <c r="I2903" s="707" t="s">
        <v>16077</v>
      </c>
      <c r="J2903" s="708">
        <v>49067</v>
      </c>
      <c r="K2903" s="708">
        <v>49067</v>
      </c>
      <c r="L2903" s="708">
        <v>7756237.1299999999</v>
      </c>
      <c r="M2903" s="707" t="s">
        <v>16145</v>
      </c>
      <c r="N2903" s="707" t="s">
        <v>16070</v>
      </c>
    </row>
    <row r="2904" spans="1:16">
      <c r="A2904" s="707">
        <v>2024</v>
      </c>
      <c r="B2904" s="707">
        <v>12</v>
      </c>
      <c r="D2904" s="707" t="s">
        <v>16153</v>
      </c>
      <c r="E2904" s="707" t="s">
        <v>99</v>
      </c>
      <c r="F2904" s="707" t="str">
        <f>VLOOKUP(E2904,'HS Code'!$L$4:$O$65,2,0)</f>
        <v>Petroleum</v>
      </c>
      <c r="G2904" s="707" t="s">
        <v>16075</v>
      </c>
      <c r="H2904" s="707" t="s">
        <v>16076</v>
      </c>
      <c r="I2904" s="707" t="s">
        <v>16077</v>
      </c>
      <c r="J2904" s="708">
        <v>400</v>
      </c>
      <c r="K2904" s="708">
        <v>400</v>
      </c>
      <c r="L2904" s="708">
        <v>1494264.91</v>
      </c>
      <c r="M2904" s="707" t="s">
        <v>16145</v>
      </c>
      <c r="N2904" s="707" t="s">
        <v>16070</v>
      </c>
    </row>
    <row r="2905" spans="1:16">
      <c r="A2905" s="707">
        <v>2024</v>
      </c>
      <c r="B2905" s="707">
        <v>12</v>
      </c>
      <c r="D2905" s="707" t="s">
        <v>16121</v>
      </c>
      <c r="E2905" s="707" t="s">
        <v>169</v>
      </c>
      <c r="F2905" s="707">
        <f>VLOOKUP(E2905,'HS Code'!$L$4:$O$65,2,0)</f>
        <v>0</v>
      </c>
      <c r="G2905" s="707" t="s">
        <v>16067</v>
      </c>
      <c r="H2905" s="707" t="s">
        <v>16068</v>
      </c>
      <c r="I2905" s="707" t="s">
        <v>10899</v>
      </c>
      <c r="J2905" s="708">
        <v>105</v>
      </c>
      <c r="K2905" s="708">
        <v>105</v>
      </c>
      <c r="L2905" s="708">
        <v>68528.84</v>
      </c>
      <c r="M2905" s="707" t="s">
        <v>16145</v>
      </c>
      <c r="N2905" s="707" t="s">
        <v>16070</v>
      </c>
    </row>
    <row r="2906" spans="1:16">
      <c r="A2906" s="707">
        <v>2024</v>
      </c>
      <c r="B2906" s="707">
        <v>12</v>
      </c>
      <c r="D2906" s="707" t="s">
        <v>16156</v>
      </c>
      <c r="E2906" s="707" t="s">
        <v>130</v>
      </c>
      <c r="F2906" s="707">
        <f>VLOOKUP(E2906,'HS Code'!$L$4:$O$65,2,0)</f>
        <v>0</v>
      </c>
      <c r="G2906" s="707" t="s">
        <v>16093</v>
      </c>
      <c r="H2906" s="707" t="s">
        <v>16076</v>
      </c>
      <c r="I2906" s="707" t="s">
        <v>10899</v>
      </c>
      <c r="J2906" s="708">
        <v>395320</v>
      </c>
      <c r="K2906" s="708">
        <v>395320</v>
      </c>
      <c r="L2906" s="708">
        <v>45492554.07</v>
      </c>
      <c r="M2906" s="707" t="s">
        <v>16145</v>
      </c>
      <c r="N2906" s="707" t="s">
        <v>16070</v>
      </c>
    </row>
    <row r="2907" spans="1:16">
      <c r="A2907" s="707">
        <v>2024</v>
      </c>
      <c r="B2907" s="707">
        <v>12</v>
      </c>
      <c r="D2907" s="707" t="s">
        <v>16148</v>
      </c>
      <c r="E2907" s="707" t="s">
        <v>92</v>
      </c>
      <c r="F2907" s="707" t="str">
        <f>VLOOKUP(E2907,'HS Code'!$L$4:$O$65,2,0)</f>
        <v>Petroleum</v>
      </c>
      <c r="G2907" s="707" t="s">
        <v>16133</v>
      </c>
      <c r="H2907" s="707" t="s">
        <v>16076</v>
      </c>
      <c r="I2907" s="707" t="s">
        <v>16077</v>
      </c>
      <c r="J2907" s="708">
        <v>300000</v>
      </c>
      <c r="K2907" s="708">
        <v>280356</v>
      </c>
      <c r="L2907" s="708">
        <v>22498147.800000001</v>
      </c>
      <c r="M2907" s="707" t="s">
        <v>16145</v>
      </c>
      <c r="N2907" s="707" t="s">
        <v>16070</v>
      </c>
    </row>
    <row r="2908" spans="1:16">
      <c r="A2908" s="707">
        <v>2024</v>
      </c>
      <c r="B2908" s="707">
        <v>12</v>
      </c>
      <c r="D2908" s="707" t="s">
        <v>16129</v>
      </c>
      <c r="E2908" s="707" t="s">
        <v>130</v>
      </c>
      <c r="F2908" s="707">
        <f>VLOOKUP(E2908,'HS Code'!$L$4:$O$65,2,0)</f>
        <v>0</v>
      </c>
      <c r="G2908" s="707" t="s">
        <v>16093</v>
      </c>
      <c r="H2908" s="707" t="s">
        <v>16076</v>
      </c>
      <c r="I2908" s="707" t="s">
        <v>10899</v>
      </c>
      <c r="J2908" s="708">
        <v>169020</v>
      </c>
      <c r="K2908" s="708">
        <v>169020</v>
      </c>
      <c r="L2908" s="708">
        <v>17499633.269280002</v>
      </c>
      <c r="M2908" s="707" t="s">
        <v>16145</v>
      </c>
      <c r="N2908" s="707" t="s">
        <v>16070</v>
      </c>
    </row>
    <row r="2909" spans="1:16">
      <c r="A2909" s="707">
        <v>2024</v>
      </c>
      <c r="B2909" s="707">
        <v>12</v>
      </c>
      <c r="D2909" s="707" t="s">
        <v>16103</v>
      </c>
      <c r="E2909" s="707" t="s">
        <v>89</v>
      </c>
      <c r="F2909" s="707" t="str">
        <f>VLOOKUP(E2909,'HS Code'!$L$4:$O$65,2,0)</f>
        <v>Petroleum</v>
      </c>
      <c r="G2909" s="707" t="s">
        <v>16154</v>
      </c>
      <c r="H2909" s="707" t="s">
        <v>16076</v>
      </c>
      <c r="I2909" s="707" t="s">
        <v>16077</v>
      </c>
      <c r="J2909" s="708">
        <v>2000</v>
      </c>
      <c r="K2909" s="708">
        <v>2000</v>
      </c>
      <c r="L2909" s="708">
        <v>375698.64</v>
      </c>
      <c r="M2909" s="707" t="s">
        <v>16069</v>
      </c>
      <c r="N2909" s="707" t="s">
        <v>16070</v>
      </c>
      <c r="P2909" s="709">
        <f t="shared" ref="P2909:P2911" si="37">L2909/J2909</f>
        <v>187.84932000000001</v>
      </c>
    </row>
    <row r="2910" spans="1:16">
      <c r="A2910" s="707">
        <v>2024</v>
      </c>
      <c r="B2910" s="707">
        <v>12</v>
      </c>
      <c r="D2910" s="707" t="s">
        <v>16112</v>
      </c>
      <c r="E2910" s="707" t="s">
        <v>65</v>
      </c>
      <c r="F2910" s="707" t="str">
        <f>VLOOKUP(E2910,'HS Code'!$L$4:$O$65,2,0)</f>
        <v>Petroleum</v>
      </c>
      <c r="G2910" s="707" t="s">
        <v>16210</v>
      </c>
      <c r="H2910" s="707" t="s">
        <v>16116</v>
      </c>
      <c r="I2910" s="707" t="s">
        <v>16077</v>
      </c>
      <c r="J2910" s="708">
        <v>1836</v>
      </c>
      <c r="K2910" s="708">
        <v>1836</v>
      </c>
      <c r="L2910" s="708">
        <v>951777.48</v>
      </c>
      <c r="M2910" s="707" t="s">
        <v>16069</v>
      </c>
      <c r="N2910" s="707" t="s">
        <v>16070</v>
      </c>
      <c r="P2910" s="709">
        <f t="shared" si="37"/>
        <v>518.39732026143793</v>
      </c>
    </row>
    <row r="2911" spans="1:16">
      <c r="A2911" s="707">
        <v>2024</v>
      </c>
      <c r="B2911" s="707">
        <v>12</v>
      </c>
      <c r="D2911" s="707" t="s">
        <v>16186</v>
      </c>
      <c r="E2911" s="707" t="s">
        <v>99</v>
      </c>
      <c r="F2911" s="707" t="str">
        <f>VLOOKUP(E2911,'HS Code'!$L$4:$O$65,2,0)</f>
        <v>Petroleum</v>
      </c>
      <c r="G2911" s="707" t="s">
        <v>16075</v>
      </c>
      <c r="H2911" s="707" t="s">
        <v>16076</v>
      </c>
      <c r="I2911" s="707" t="s">
        <v>16077</v>
      </c>
      <c r="J2911" s="708">
        <v>1204</v>
      </c>
      <c r="K2911" s="708">
        <v>1204</v>
      </c>
      <c r="L2911" s="708">
        <v>522906.12</v>
      </c>
      <c r="M2911" s="707" t="s">
        <v>16069</v>
      </c>
      <c r="N2911" s="707" t="s">
        <v>16070</v>
      </c>
      <c r="P2911" s="709">
        <f t="shared" si="37"/>
        <v>434.30740863787378</v>
      </c>
    </row>
    <row r="2912" spans="1:16">
      <c r="A2912" s="707">
        <v>2024</v>
      </c>
      <c r="B2912" s="707">
        <v>1</v>
      </c>
      <c r="D2912" s="707" t="s">
        <v>16129</v>
      </c>
      <c r="E2912" s="711" t="s">
        <v>174</v>
      </c>
      <c r="F2912" s="707">
        <f>VLOOKUP(E2912,'HS Code'!$L$4:$O$65,2,0)</f>
        <v>0</v>
      </c>
      <c r="G2912" s="711" t="s">
        <v>16227</v>
      </c>
      <c r="H2912" s="711" t="s">
        <v>16076</v>
      </c>
      <c r="I2912" s="707" t="s">
        <v>16228</v>
      </c>
      <c r="J2912" s="708">
        <v>3412.4050000000002</v>
      </c>
      <c r="K2912" s="708"/>
      <c r="L2912" s="708">
        <v>55696933.023576044</v>
      </c>
      <c r="M2912" s="707" t="s">
        <v>16229</v>
      </c>
      <c r="N2912" s="707" t="s">
        <v>16230</v>
      </c>
    </row>
    <row r="2913" spans="1:16">
      <c r="A2913" s="707">
        <v>2024</v>
      </c>
      <c r="B2913" s="707">
        <v>2</v>
      </c>
      <c r="D2913" s="707" t="s">
        <v>16129</v>
      </c>
      <c r="E2913" s="711" t="s">
        <v>174</v>
      </c>
      <c r="F2913" s="707">
        <f>VLOOKUP(E2913,'HS Code'!$L$4:$O$65,2,0)</f>
        <v>0</v>
      </c>
      <c r="G2913" s="711" t="s">
        <v>16227</v>
      </c>
      <c r="H2913" s="711" t="s">
        <v>16076</v>
      </c>
      <c r="I2913" s="707" t="s">
        <v>16228</v>
      </c>
      <c r="J2913" s="708">
        <v>3379.915</v>
      </c>
      <c r="K2913" s="708"/>
      <c r="L2913" s="708">
        <v>52440798.595832564</v>
      </c>
      <c r="M2913" s="707" t="s">
        <v>16229</v>
      </c>
      <c r="N2913" s="707" t="s">
        <v>16230</v>
      </c>
    </row>
    <row r="2914" spans="1:16">
      <c r="A2914" s="707">
        <v>2024</v>
      </c>
      <c r="B2914" s="707">
        <v>3</v>
      </c>
      <c r="D2914" s="707" t="s">
        <v>16129</v>
      </c>
      <c r="E2914" s="711" t="s">
        <v>174</v>
      </c>
      <c r="F2914" s="707">
        <f>VLOOKUP(E2914,'HS Code'!$L$4:$O$65,2,0)</f>
        <v>0</v>
      </c>
      <c r="G2914" s="711" t="s">
        <v>16227</v>
      </c>
      <c r="H2914" s="711" t="s">
        <v>16076</v>
      </c>
      <c r="I2914" s="707" t="s">
        <v>16228</v>
      </c>
      <c r="J2914" s="708">
        <v>3862.97</v>
      </c>
      <c r="K2914" s="708"/>
      <c r="L2914" s="708">
        <v>54211027.450749889</v>
      </c>
      <c r="M2914" s="707" t="s">
        <v>16229</v>
      </c>
      <c r="N2914" s="707" t="s">
        <v>16230</v>
      </c>
    </row>
    <row r="2915" spans="1:16">
      <c r="A2915" s="707">
        <v>2024</v>
      </c>
      <c r="B2915" s="707">
        <v>4</v>
      </c>
      <c r="D2915" s="707" t="s">
        <v>16129</v>
      </c>
      <c r="E2915" s="711" t="s">
        <v>174</v>
      </c>
      <c r="F2915" s="707">
        <f>VLOOKUP(E2915,'HS Code'!$L$4:$O$65,2,0)</f>
        <v>0</v>
      </c>
      <c r="G2915" s="711" t="s">
        <v>16227</v>
      </c>
      <c r="H2915" s="711" t="s">
        <v>16076</v>
      </c>
      <c r="I2915" s="707" t="s">
        <v>16228</v>
      </c>
      <c r="J2915" s="708">
        <v>3501.8950302500002</v>
      </c>
      <c r="K2915" s="708"/>
      <c r="L2915" s="708">
        <v>47104968.911246389</v>
      </c>
      <c r="M2915" s="707" t="s">
        <v>16229</v>
      </c>
      <c r="N2915" s="707" t="s">
        <v>16230</v>
      </c>
    </row>
    <row r="2916" spans="1:16">
      <c r="A2916" s="707">
        <v>2024</v>
      </c>
      <c r="B2916" s="712">
        <v>5</v>
      </c>
      <c r="C2916" s="712"/>
      <c r="D2916" s="707" t="s">
        <v>16129</v>
      </c>
      <c r="E2916" s="711" t="s">
        <v>174</v>
      </c>
      <c r="F2916" s="707">
        <f>VLOOKUP(E2916,'HS Code'!$L$4:$O$65,2,0)</f>
        <v>0</v>
      </c>
      <c r="G2916" s="711" t="s">
        <v>16227</v>
      </c>
      <c r="H2916" s="711" t="s">
        <v>16076</v>
      </c>
      <c r="I2916" s="707" t="s">
        <v>16228</v>
      </c>
      <c r="J2916" s="708">
        <v>16376.13</v>
      </c>
      <c r="K2916" s="708"/>
      <c r="L2916" s="708">
        <v>220645560.41938037</v>
      </c>
      <c r="M2916" s="707" t="s">
        <v>16069</v>
      </c>
      <c r="N2916" s="707" t="s">
        <v>16230</v>
      </c>
      <c r="P2916" s="709">
        <f t="shared" ref="P2916:P2919" si="38">L2916/J2916</f>
        <v>13473.608259056346</v>
      </c>
    </row>
    <row r="2917" spans="1:16">
      <c r="A2917" s="707">
        <v>2024</v>
      </c>
      <c r="B2917" s="712">
        <v>6</v>
      </c>
      <c r="C2917" s="712"/>
      <c r="D2917" s="707" t="s">
        <v>16129</v>
      </c>
      <c r="E2917" s="711" t="s">
        <v>174</v>
      </c>
      <c r="F2917" s="707">
        <f>VLOOKUP(E2917,'HS Code'!$L$4:$O$65,2,0)</f>
        <v>0</v>
      </c>
      <c r="G2917" s="711" t="s">
        <v>16227</v>
      </c>
      <c r="H2917" s="711" t="s">
        <v>16076</v>
      </c>
      <c r="I2917" s="707" t="s">
        <v>16228</v>
      </c>
      <c r="J2917" s="708">
        <v>15848.575000000001</v>
      </c>
      <c r="K2917" s="708"/>
      <c r="L2917" s="708">
        <v>213703606.64472631</v>
      </c>
      <c r="M2917" s="707" t="s">
        <v>16069</v>
      </c>
      <c r="N2917" s="707" t="s">
        <v>16230</v>
      </c>
      <c r="P2917" s="709">
        <f t="shared" si="38"/>
        <v>13484.089682809104</v>
      </c>
    </row>
    <row r="2918" spans="1:16">
      <c r="A2918" s="707">
        <v>2024</v>
      </c>
      <c r="B2918" s="712">
        <v>5</v>
      </c>
      <c r="C2918" s="712"/>
      <c r="D2918" s="707" t="s">
        <v>16156</v>
      </c>
      <c r="E2918" s="711" t="s">
        <v>174</v>
      </c>
      <c r="F2918" s="707">
        <f>VLOOKUP(E2918,'HS Code'!$L$4:$O$65,2,0)</f>
        <v>0</v>
      </c>
      <c r="G2918" s="711" t="s">
        <v>16227</v>
      </c>
      <c r="H2918" s="711" t="s">
        <v>16076</v>
      </c>
      <c r="I2918" s="707" t="s">
        <v>16228</v>
      </c>
      <c r="J2918" s="708">
        <v>112485.6674993786</v>
      </c>
      <c r="K2918" s="708"/>
      <c r="L2918" s="708">
        <v>968349973.46605754</v>
      </c>
      <c r="M2918" s="707" t="s">
        <v>16069</v>
      </c>
      <c r="N2918" s="707" t="s">
        <v>16230</v>
      </c>
      <c r="P2918" s="709">
        <f t="shared" si="38"/>
        <v>8608.6520620185402</v>
      </c>
    </row>
    <row r="2919" spans="1:16">
      <c r="A2919" s="707">
        <v>2024</v>
      </c>
      <c r="B2919" s="712">
        <v>6</v>
      </c>
      <c r="C2919" s="712"/>
      <c r="D2919" s="707" t="s">
        <v>16156</v>
      </c>
      <c r="E2919" s="711" t="s">
        <v>174</v>
      </c>
      <c r="F2919" s="707">
        <f>VLOOKUP(E2919,'HS Code'!$L$4:$O$65,2,0)</f>
        <v>0</v>
      </c>
      <c r="G2919" s="711" t="s">
        <v>16227</v>
      </c>
      <c r="H2919" s="711" t="s">
        <v>16076</v>
      </c>
      <c r="I2919" s="707" t="s">
        <v>16228</v>
      </c>
      <c r="J2919" s="708">
        <v>102583.75586254767</v>
      </c>
      <c r="K2919" s="708"/>
      <c r="L2919" s="708">
        <v>882684041.08255565</v>
      </c>
      <c r="M2919" s="707" t="s">
        <v>16069</v>
      </c>
      <c r="N2919" s="707" t="s">
        <v>16230</v>
      </c>
      <c r="P2919" s="709">
        <f t="shared" si="38"/>
        <v>8604.5206052434569</v>
      </c>
    </row>
    <row r="2920" spans="1:16">
      <c r="A2920" s="707">
        <v>2024</v>
      </c>
      <c r="B2920" s="712">
        <v>5</v>
      </c>
      <c r="C2920" s="712"/>
      <c r="D2920" s="707" t="s">
        <v>16129</v>
      </c>
      <c r="E2920" s="711" t="s">
        <v>174</v>
      </c>
      <c r="F2920" s="707">
        <f>VLOOKUP(E2920,'HS Code'!$L$4:$O$65,2,0)</f>
        <v>0</v>
      </c>
      <c r="G2920" s="711" t="s">
        <v>16227</v>
      </c>
      <c r="H2920" s="711" t="s">
        <v>16076</v>
      </c>
      <c r="I2920" s="707" t="s">
        <v>16228</v>
      </c>
      <c r="J2920" s="708">
        <v>3889.1800000000003</v>
      </c>
      <c r="K2920" s="708"/>
      <c r="L2920" s="708">
        <v>52401287.857673444</v>
      </c>
      <c r="M2920" s="707" t="s">
        <v>16229</v>
      </c>
      <c r="N2920" s="707" t="s">
        <v>16230</v>
      </c>
    </row>
    <row r="2921" spans="1:16">
      <c r="A2921" s="707">
        <v>2024</v>
      </c>
      <c r="B2921" s="712">
        <v>6</v>
      </c>
      <c r="C2921" s="712"/>
      <c r="D2921" s="707" t="s">
        <v>16129</v>
      </c>
      <c r="E2921" s="711" t="s">
        <v>174</v>
      </c>
      <c r="F2921" s="707">
        <f>VLOOKUP(E2921,'HS Code'!$L$4:$O$65,2,0)</f>
        <v>0</v>
      </c>
      <c r="G2921" s="711" t="s">
        <v>16227</v>
      </c>
      <c r="H2921" s="711" t="s">
        <v>16076</v>
      </c>
      <c r="I2921" s="707" t="s">
        <v>16228</v>
      </c>
      <c r="J2921" s="708">
        <v>4035.1150000000002</v>
      </c>
      <c r="K2921" s="708"/>
      <c r="L2921" s="708">
        <v>54409852.724670775</v>
      </c>
      <c r="M2921" s="707" t="s">
        <v>16229</v>
      </c>
      <c r="N2921" s="707" t="s">
        <v>16230</v>
      </c>
    </row>
    <row r="2922" spans="1:16">
      <c r="A2922" s="707">
        <v>2024</v>
      </c>
      <c r="B2922" s="712">
        <v>7</v>
      </c>
      <c r="C2922" s="712"/>
      <c r="D2922" s="707" t="s">
        <v>16129</v>
      </c>
      <c r="E2922" s="711" t="s">
        <v>174</v>
      </c>
      <c r="F2922" s="707">
        <f>VLOOKUP(E2922,'HS Code'!$L$4:$O$65,2,0)</f>
        <v>0</v>
      </c>
      <c r="G2922" s="711" t="s">
        <v>16227</v>
      </c>
      <c r="H2922" s="711" t="s">
        <v>16076</v>
      </c>
      <c r="I2922" s="707" t="s">
        <v>16228</v>
      </c>
      <c r="J2922" s="713">
        <v>16500.94454</v>
      </c>
      <c r="K2922" s="708"/>
      <c r="L2922" s="708">
        <v>250723280.29786748</v>
      </c>
      <c r="M2922" s="707" t="s">
        <v>16069</v>
      </c>
      <c r="N2922" s="707" t="s">
        <v>16230</v>
      </c>
      <c r="P2922" s="709">
        <f t="shared" ref="P2922:P2934" si="39">L2922/J2922</f>
        <v>15194.48051534797</v>
      </c>
    </row>
    <row r="2923" spans="1:16">
      <c r="A2923" s="707">
        <v>2024</v>
      </c>
      <c r="B2923" s="712">
        <v>8</v>
      </c>
      <c r="C2923" s="712"/>
      <c r="D2923" s="707" t="s">
        <v>16129</v>
      </c>
      <c r="E2923" s="711" t="s">
        <v>174</v>
      </c>
      <c r="F2923" s="707">
        <f>VLOOKUP(E2923,'HS Code'!$L$4:$O$65,2,0)</f>
        <v>0</v>
      </c>
      <c r="G2923" s="711" t="s">
        <v>16227</v>
      </c>
      <c r="H2923" s="711" t="s">
        <v>16076</v>
      </c>
      <c r="I2923" s="707" t="s">
        <v>16228</v>
      </c>
      <c r="J2923" s="713">
        <v>21499.41546</v>
      </c>
      <c r="K2923" s="708"/>
      <c r="L2923" s="708">
        <v>223352482.70677254</v>
      </c>
      <c r="M2923" s="707" t="s">
        <v>16069</v>
      </c>
      <c r="N2923" s="707" t="s">
        <v>16230</v>
      </c>
      <c r="P2923" s="709">
        <f t="shared" si="39"/>
        <v>10388.770016669678</v>
      </c>
    </row>
    <row r="2924" spans="1:16">
      <c r="A2924" s="707">
        <v>2024</v>
      </c>
      <c r="B2924" s="712">
        <v>9</v>
      </c>
      <c r="C2924" s="712"/>
      <c r="D2924" s="707" t="s">
        <v>16129</v>
      </c>
      <c r="E2924" s="711" t="s">
        <v>174</v>
      </c>
      <c r="F2924" s="707">
        <f>VLOOKUP(E2924,'HS Code'!$L$4:$O$65,2,0)</f>
        <v>0</v>
      </c>
      <c r="G2924" s="711" t="s">
        <v>16227</v>
      </c>
      <c r="H2924" s="711" t="s">
        <v>16076</v>
      </c>
      <c r="I2924" s="707" t="s">
        <v>16228</v>
      </c>
      <c r="J2924" s="713">
        <v>16499.7</v>
      </c>
      <c r="K2924" s="708"/>
      <c r="L2924" s="708">
        <v>192223247.88362801</v>
      </c>
      <c r="M2924" s="707" t="s">
        <v>16069</v>
      </c>
      <c r="N2924" s="707" t="s">
        <v>16230</v>
      </c>
      <c r="P2924" s="709">
        <f t="shared" si="39"/>
        <v>11650.105631231356</v>
      </c>
    </row>
    <row r="2925" spans="1:16">
      <c r="A2925" s="707">
        <v>2024</v>
      </c>
      <c r="B2925" s="712">
        <v>10</v>
      </c>
      <c r="C2925" s="712"/>
      <c r="D2925" s="707" t="s">
        <v>16129</v>
      </c>
      <c r="E2925" s="711" t="s">
        <v>174</v>
      </c>
      <c r="F2925" s="707">
        <f>VLOOKUP(E2925,'HS Code'!$L$4:$O$65,2,0)</f>
        <v>0</v>
      </c>
      <c r="G2925" s="711" t="s">
        <v>16227</v>
      </c>
      <c r="H2925" s="711" t="s">
        <v>16076</v>
      </c>
      <c r="I2925" s="707" t="s">
        <v>16228</v>
      </c>
      <c r="J2925" s="713">
        <v>20227.170000000002</v>
      </c>
      <c r="K2925" s="708"/>
      <c r="L2925" s="708">
        <v>235661034.45632613</v>
      </c>
      <c r="M2925" s="707" t="s">
        <v>16069</v>
      </c>
      <c r="N2925" s="707" t="s">
        <v>16230</v>
      </c>
      <c r="P2925" s="709">
        <f t="shared" si="39"/>
        <v>11650.717053167898</v>
      </c>
    </row>
    <row r="2926" spans="1:16">
      <c r="A2926" s="707">
        <v>2024</v>
      </c>
      <c r="B2926" s="712">
        <v>11</v>
      </c>
      <c r="C2926" s="712"/>
      <c r="D2926" s="707" t="s">
        <v>16129</v>
      </c>
      <c r="E2926" s="711" t="s">
        <v>174</v>
      </c>
      <c r="F2926" s="707">
        <f>VLOOKUP(E2926,'HS Code'!$L$4:$O$65,2,0)</f>
        <v>0</v>
      </c>
      <c r="G2926" s="711" t="s">
        <v>16227</v>
      </c>
      <c r="H2926" s="711" t="s">
        <v>16076</v>
      </c>
      <c r="I2926" s="707" t="s">
        <v>16228</v>
      </c>
      <c r="J2926" s="713">
        <v>18116.575000000001</v>
      </c>
      <c r="K2926" s="708"/>
      <c r="L2926" s="708">
        <v>211419825.16210598</v>
      </c>
      <c r="M2926" s="707" t="s">
        <v>16069</v>
      </c>
      <c r="N2926" s="707" t="s">
        <v>16230</v>
      </c>
      <c r="P2926" s="709">
        <f t="shared" si="39"/>
        <v>11669.966600315234</v>
      </c>
    </row>
    <row r="2927" spans="1:16">
      <c r="A2927" s="707">
        <v>2024</v>
      </c>
      <c r="B2927" s="712">
        <v>12</v>
      </c>
      <c r="C2927" s="712"/>
      <c r="D2927" s="707" t="s">
        <v>16129</v>
      </c>
      <c r="E2927" s="711" t="s">
        <v>174</v>
      </c>
      <c r="F2927" s="707">
        <f>VLOOKUP(E2927,'HS Code'!$L$4:$O$65,2,0)</f>
        <v>0</v>
      </c>
      <c r="G2927" s="711" t="s">
        <v>16227</v>
      </c>
      <c r="H2927" s="711" t="s">
        <v>16076</v>
      </c>
      <c r="I2927" s="707" t="s">
        <v>16228</v>
      </c>
      <c r="J2927" s="713">
        <v>18668.28</v>
      </c>
      <c r="K2927" s="708"/>
      <c r="L2927" s="708">
        <v>217834154.27300212</v>
      </c>
      <c r="M2927" s="707" t="s">
        <v>16069</v>
      </c>
      <c r="N2927" s="707" t="s">
        <v>16230</v>
      </c>
      <c r="P2927" s="709">
        <f t="shared" si="39"/>
        <v>11668.678328855263</v>
      </c>
    </row>
    <row r="2928" spans="1:16">
      <c r="A2928" s="707">
        <v>2024</v>
      </c>
      <c r="B2928" s="712">
        <v>7</v>
      </c>
      <c r="C2928" s="712"/>
      <c r="D2928" s="707" t="s">
        <v>16156</v>
      </c>
      <c r="E2928" s="711" t="s">
        <v>174</v>
      </c>
      <c r="F2928" s="707">
        <f>VLOOKUP(E2928,'HS Code'!$L$4:$O$65,2,0)</f>
        <v>0</v>
      </c>
      <c r="G2928" s="711" t="s">
        <v>16227</v>
      </c>
      <c r="H2928" s="711" t="s">
        <v>16076</v>
      </c>
      <c r="I2928" s="707" t="s">
        <v>16228</v>
      </c>
      <c r="J2928" s="708">
        <v>89512.496398324758</v>
      </c>
      <c r="K2928" s="708"/>
      <c r="L2928" s="708">
        <v>619493246.74066734</v>
      </c>
      <c r="M2928" s="707" t="s">
        <v>16069</v>
      </c>
      <c r="N2928" s="707" t="s">
        <v>16230</v>
      </c>
      <c r="P2928" s="709">
        <f t="shared" si="39"/>
        <v>6920.7459479619793</v>
      </c>
    </row>
    <row r="2929" spans="1:16">
      <c r="A2929" s="707">
        <v>2024</v>
      </c>
      <c r="B2929" s="712">
        <v>8</v>
      </c>
      <c r="C2929" s="712"/>
      <c r="D2929" s="707" t="s">
        <v>16156</v>
      </c>
      <c r="E2929" s="711" t="s">
        <v>174</v>
      </c>
      <c r="F2929" s="707">
        <f>VLOOKUP(E2929,'HS Code'!$L$4:$O$65,2,0)</f>
        <v>0</v>
      </c>
      <c r="G2929" s="711" t="s">
        <v>16227</v>
      </c>
      <c r="H2929" s="711" t="s">
        <v>16076</v>
      </c>
      <c r="I2929" s="707" t="s">
        <v>16228</v>
      </c>
      <c r="J2929" s="708">
        <v>109612.96505883512</v>
      </c>
      <c r="K2929" s="708"/>
      <c r="L2929" s="708">
        <v>926595667.1538769</v>
      </c>
      <c r="M2929" s="707" t="s">
        <v>16069</v>
      </c>
      <c r="N2929" s="707" t="s">
        <v>16230</v>
      </c>
      <c r="P2929" s="709">
        <f t="shared" si="39"/>
        <v>8453.3400465585764</v>
      </c>
    </row>
    <row r="2930" spans="1:16">
      <c r="A2930" s="707">
        <v>2024</v>
      </c>
      <c r="B2930" s="712">
        <v>9</v>
      </c>
      <c r="C2930" s="712"/>
      <c r="D2930" s="707" t="s">
        <v>16156</v>
      </c>
      <c r="E2930" s="711" t="s">
        <v>174</v>
      </c>
      <c r="F2930" s="707">
        <f>VLOOKUP(E2930,'HS Code'!$L$4:$O$65,2,0)</f>
        <v>0</v>
      </c>
      <c r="G2930" s="711" t="s">
        <v>16227</v>
      </c>
      <c r="H2930" s="711" t="s">
        <v>16076</v>
      </c>
      <c r="I2930" s="707" t="s">
        <v>16228</v>
      </c>
      <c r="J2930" s="708">
        <v>105897.37488028964</v>
      </c>
      <c r="K2930" s="708"/>
      <c r="L2930" s="708">
        <v>894266265.30316401</v>
      </c>
      <c r="M2930" s="707" t="s">
        <v>16069</v>
      </c>
      <c r="N2930" s="707" t="s">
        <v>16230</v>
      </c>
      <c r="P2930" s="709">
        <f t="shared" si="39"/>
        <v>8444.6499860272834</v>
      </c>
    </row>
    <row r="2931" spans="1:16">
      <c r="A2931" s="707">
        <v>2024</v>
      </c>
      <c r="B2931" s="712">
        <v>10</v>
      </c>
      <c r="C2931" s="712"/>
      <c r="D2931" s="707" t="s">
        <v>16156</v>
      </c>
      <c r="E2931" s="711" t="s">
        <v>174</v>
      </c>
      <c r="F2931" s="707">
        <f>VLOOKUP(E2931,'HS Code'!$L$4:$O$65,2,0)</f>
        <v>0</v>
      </c>
      <c r="G2931" s="711" t="s">
        <v>16227</v>
      </c>
      <c r="H2931" s="711" t="s">
        <v>16076</v>
      </c>
      <c r="I2931" s="707" t="s">
        <v>16228</v>
      </c>
      <c r="J2931" s="708">
        <v>109878.14782673538</v>
      </c>
      <c r="K2931" s="708"/>
      <c r="L2931" s="708">
        <v>928607718.25813138</v>
      </c>
      <c r="M2931" s="707" t="s">
        <v>16069</v>
      </c>
      <c r="N2931" s="707" t="s">
        <v>16230</v>
      </c>
      <c r="P2931" s="709">
        <f t="shared" si="39"/>
        <v>8451.2501951018876</v>
      </c>
    </row>
    <row r="2932" spans="1:16">
      <c r="A2932" s="707">
        <v>2024</v>
      </c>
      <c r="B2932" s="712">
        <v>11</v>
      </c>
      <c r="C2932" s="712"/>
      <c r="D2932" s="707" t="s">
        <v>16156</v>
      </c>
      <c r="E2932" s="711" t="s">
        <v>174</v>
      </c>
      <c r="F2932" s="707">
        <f>VLOOKUP(E2932,'HS Code'!$L$4:$O$65,2,0)</f>
        <v>0</v>
      </c>
      <c r="G2932" s="711" t="s">
        <v>16227</v>
      </c>
      <c r="H2932" s="711" t="s">
        <v>16076</v>
      </c>
      <c r="I2932" s="707" t="s">
        <v>16228</v>
      </c>
      <c r="J2932" s="708">
        <v>116065.47080296217</v>
      </c>
      <c r="K2932" s="708"/>
      <c r="L2932" s="708">
        <v>981113718.44256604</v>
      </c>
      <c r="M2932" s="707" t="s">
        <v>16069</v>
      </c>
      <c r="N2932" s="707" t="s">
        <v>16230</v>
      </c>
      <c r="P2932" s="709">
        <f t="shared" si="39"/>
        <v>8453.1059207793824</v>
      </c>
    </row>
    <row r="2933" spans="1:16">
      <c r="A2933" s="707">
        <v>2024</v>
      </c>
      <c r="B2933" s="712">
        <v>12</v>
      </c>
      <c r="C2933" s="712"/>
      <c r="D2933" s="707" t="s">
        <v>16156</v>
      </c>
      <c r="E2933" s="711" t="s">
        <v>174</v>
      </c>
      <c r="F2933" s="707">
        <f>VLOOKUP(E2933,'HS Code'!$L$4:$O$65,2,0)</f>
        <v>0</v>
      </c>
      <c r="G2933" s="711" t="s">
        <v>16227</v>
      </c>
      <c r="H2933" s="711" t="s">
        <v>16076</v>
      </c>
      <c r="I2933" s="707" t="s">
        <v>16228</v>
      </c>
      <c r="J2933" s="708">
        <v>107657.27377918891</v>
      </c>
      <c r="K2933" s="708"/>
      <c r="L2933" s="708">
        <v>910698852.71686351</v>
      </c>
      <c r="M2933" s="707" t="s">
        <v>16069</v>
      </c>
      <c r="N2933" s="707" t="s">
        <v>16230</v>
      </c>
      <c r="P2933" s="709">
        <f t="shared" si="39"/>
        <v>8459.2412639461581</v>
      </c>
    </row>
    <row r="2934" spans="1:16">
      <c r="A2934" s="707">
        <v>2024</v>
      </c>
      <c r="B2934" s="712">
        <v>12</v>
      </c>
      <c r="C2934" s="712"/>
      <c r="D2934" s="707" t="s">
        <v>16121</v>
      </c>
      <c r="E2934" s="711" t="s">
        <v>174</v>
      </c>
      <c r="F2934" s="707">
        <f>VLOOKUP(E2934,'HS Code'!$L$4:$O$65,2,0)</f>
        <v>0</v>
      </c>
      <c r="G2934" s="711" t="s">
        <v>16227</v>
      </c>
      <c r="H2934" s="711" t="s">
        <v>16076</v>
      </c>
      <c r="I2934" s="707" t="s">
        <v>16228</v>
      </c>
      <c r="J2934" s="708">
        <v>1816.8494285714301</v>
      </c>
      <c r="K2934" s="708"/>
      <c r="L2934" s="708">
        <v>22504183.916936845</v>
      </c>
      <c r="M2934" s="707" t="s">
        <v>16069</v>
      </c>
      <c r="N2934" s="707" t="s">
        <v>16230</v>
      </c>
      <c r="P2934" s="709">
        <f t="shared" si="39"/>
        <v>12386.378069112558</v>
      </c>
    </row>
    <row r="2935" spans="1:16">
      <c r="A2935" s="707">
        <v>2024</v>
      </c>
      <c r="B2935" s="712">
        <v>7</v>
      </c>
      <c r="C2935" s="712"/>
      <c r="D2935" s="707" t="s">
        <v>16129</v>
      </c>
      <c r="E2935" s="711" t="s">
        <v>174</v>
      </c>
      <c r="F2935" s="707">
        <f>VLOOKUP(E2935,'HS Code'!$L$4:$O$65,2,0)</f>
        <v>0</v>
      </c>
      <c r="G2935" s="711" t="s">
        <v>16227</v>
      </c>
      <c r="H2935" s="711" t="s">
        <v>16076</v>
      </c>
      <c r="I2935" s="707" t="s">
        <v>16228</v>
      </c>
      <c r="J2935" s="708">
        <v>3691.5101299999997</v>
      </c>
      <c r="K2935" s="708"/>
      <c r="L2935" s="708">
        <v>43762390.571199127</v>
      </c>
      <c r="M2935" s="707" t="s">
        <v>16229</v>
      </c>
      <c r="N2935" s="707" t="s">
        <v>16230</v>
      </c>
    </row>
    <row r="2936" spans="1:16">
      <c r="A2936" s="707">
        <v>2024</v>
      </c>
      <c r="B2936" s="712">
        <v>8</v>
      </c>
      <c r="C2936" s="712"/>
      <c r="D2936" s="707" t="s">
        <v>16129</v>
      </c>
      <c r="E2936" s="711" t="s">
        <v>174</v>
      </c>
      <c r="F2936" s="707">
        <f>VLOOKUP(E2936,'HS Code'!$L$4:$O$65,2,0)</f>
        <v>0</v>
      </c>
      <c r="G2936" s="711" t="s">
        <v>16227</v>
      </c>
      <c r="H2936" s="711" t="s">
        <v>16076</v>
      </c>
      <c r="I2936" s="707" t="s">
        <v>16228</v>
      </c>
      <c r="J2936" s="708">
        <v>2742.5698700000003</v>
      </c>
      <c r="K2936" s="708"/>
      <c r="L2936" s="708">
        <v>36668307.799102902</v>
      </c>
      <c r="M2936" s="707" t="s">
        <v>16229</v>
      </c>
      <c r="N2936" s="707" t="s">
        <v>16230</v>
      </c>
    </row>
    <row r="2937" spans="1:16">
      <c r="A2937" s="707">
        <v>2024</v>
      </c>
      <c r="B2937" s="712">
        <v>9</v>
      </c>
      <c r="C2937" s="712"/>
      <c r="D2937" s="707" t="s">
        <v>16129</v>
      </c>
      <c r="E2937" s="711" t="s">
        <v>174</v>
      </c>
      <c r="F2937" s="707">
        <f>VLOOKUP(E2937,'HS Code'!$L$4:$O$65,2,0)</f>
        <v>0</v>
      </c>
      <c r="G2937" s="711" t="s">
        <v>16227</v>
      </c>
      <c r="H2937" s="711" t="s">
        <v>16076</v>
      </c>
      <c r="I2937" s="707" t="s">
        <v>16228</v>
      </c>
      <c r="J2937" s="708">
        <v>3717.2550000000001</v>
      </c>
      <c r="K2937" s="708"/>
      <c r="L2937" s="708">
        <v>43306412.949175991</v>
      </c>
      <c r="M2937" s="707" t="s">
        <v>16229</v>
      </c>
      <c r="N2937" s="707" t="s">
        <v>16230</v>
      </c>
    </row>
    <row r="2938" spans="1:16">
      <c r="A2938" s="707">
        <v>2024</v>
      </c>
      <c r="B2938" s="712">
        <v>10</v>
      </c>
      <c r="C2938" s="712"/>
      <c r="D2938" s="707" t="s">
        <v>16129</v>
      </c>
      <c r="E2938" s="711" t="s">
        <v>174</v>
      </c>
      <c r="F2938" s="707">
        <f>VLOOKUP(E2938,'HS Code'!$L$4:$O$65,2,0)</f>
        <v>0</v>
      </c>
      <c r="G2938" s="711" t="s">
        <v>16227</v>
      </c>
      <c r="H2938" s="711" t="s">
        <v>16076</v>
      </c>
      <c r="I2938" s="707" t="s">
        <v>16228</v>
      </c>
      <c r="J2938" s="708">
        <v>3097.69</v>
      </c>
      <c r="K2938" s="708"/>
      <c r="L2938" s="708">
        <v>36090310.231949382</v>
      </c>
      <c r="M2938" s="707" t="s">
        <v>16229</v>
      </c>
      <c r="N2938" s="707" t="s">
        <v>16230</v>
      </c>
    </row>
    <row r="2939" spans="1:16">
      <c r="A2939" s="707">
        <v>2024</v>
      </c>
      <c r="B2939" s="712">
        <v>11</v>
      </c>
      <c r="C2939" s="712"/>
      <c r="D2939" s="707" t="s">
        <v>16129</v>
      </c>
      <c r="E2939" s="711" t="s">
        <v>174</v>
      </c>
      <c r="F2939" s="707">
        <f>VLOOKUP(E2939,'HS Code'!$L$4:$O$65,2,0)</f>
        <v>0</v>
      </c>
      <c r="G2939" s="711" t="s">
        <v>16227</v>
      </c>
      <c r="H2939" s="711" t="s">
        <v>16076</v>
      </c>
      <c r="I2939" s="707" t="s">
        <v>16228</v>
      </c>
      <c r="J2939" s="708">
        <v>3419.76</v>
      </c>
      <c r="K2939" s="708"/>
      <c r="L2939" s="708">
        <v>39908485.135926791</v>
      </c>
      <c r="M2939" s="707" t="s">
        <v>16229</v>
      </c>
      <c r="N2939" s="707" t="s">
        <v>16230</v>
      </c>
    </row>
    <row r="2940" spans="1:16">
      <c r="A2940" s="707">
        <v>2024</v>
      </c>
      <c r="B2940" s="712">
        <v>12</v>
      </c>
      <c r="C2940" s="712"/>
      <c r="D2940" s="707" t="s">
        <v>16129</v>
      </c>
      <c r="E2940" s="711" t="s">
        <v>174</v>
      </c>
      <c r="F2940" s="707">
        <f>VLOOKUP(E2940,'HS Code'!$L$4:$O$65,2,0)</f>
        <v>0</v>
      </c>
      <c r="G2940" s="711" t="s">
        <v>16227</v>
      </c>
      <c r="H2940" s="711" t="s">
        <v>16076</v>
      </c>
      <c r="I2940" s="707" t="s">
        <v>16228</v>
      </c>
      <c r="J2940" s="708">
        <v>3316.1749999999997</v>
      </c>
      <c r="K2940" s="708"/>
      <c r="L2940" s="708">
        <v>38695379.781625263</v>
      </c>
      <c r="M2940" s="707" t="s">
        <v>16229</v>
      </c>
      <c r="N2940" s="707" t="s">
        <v>16230</v>
      </c>
    </row>
    <row r="2941" spans="1:16">
      <c r="A2941" s="707">
        <v>2024</v>
      </c>
      <c r="B2941" s="712">
        <v>12</v>
      </c>
      <c r="C2941" s="712"/>
      <c r="D2941" s="707" t="s">
        <v>16121</v>
      </c>
      <c r="E2941" s="711" t="s">
        <v>174</v>
      </c>
      <c r="F2941" s="707">
        <f>VLOOKUP(E2941,'HS Code'!$L$4:$O$65,2,0)</f>
        <v>0</v>
      </c>
      <c r="G2941" s="711" t="s">
        <v>16227</v>
      </c>
      <c r="H2941" s="711" t="s">
        <v>16076</v>
      </c>
      <c r="I2941" s="707" t="s">
        <v>16228</v>
      </c>
      <c r="J2941" s="708">
        <v>1138.7634285714284</v>
      </c>
      <c r="K2941" s="708"/>
      <c r="L2941" s="708">
        <v>14945497.750046842</v>
      </c>
      <c r="M2941" s="707" t="s">
        <v>16229</v>
      </c>
      <c r="N2941" s="707" t="s">
        <v>16230</v>
      </c>
    </row>
    <row r="2942" spans="1:16">
      <c r="A2942" s="707">
        <v>2024</v>
      </c>
      <c r="B2942" s="707" t="s">
        <v>16231</v>
      </c>
      <c r="D2942" s="707" t="s">
        <v>16129</v>
      </c>
      <c r="E2942" s="707" t="s">
        <v>142</v>
      </c>
      <c r="F2942" s="707">
        <f>VLOOKUP(E2942,'HS Code'!$L$4:$O$65,2,0)</f>
        <v>0</v>
      </c>
      <c r="G2942" s="707" t="s">
        <v>16141</v>
      </c>
      <c r="J2942" s="707">
        <v>9</v>
      </c>
      <c r="L2942" s="707">
        <v>3698.51</v>
      </c>
      <c r="M2942" s="707" t="s">
        <v>16229</v>
      </c>
      <c r="N2942" s="707" t="s">
        <v>16232</v>
      </c>
    </row>
    <row r="2943" spans="1:16">
      <c r="A2943" s="707">
        <v>2024</v>
      </c>
      <c r="B2943" s="707" t="s">
        <v>16233</v>
      </c>
      <c r="D2943" s="707" t="s">
        <v>16129</v>
      </c>
      <c r="E2943" s="707" t="s">
        <v>142</v>
      </c>
      <c r="F2943" s="707">
        <f>VLOOKUP(E2943,'HS Code'!$L$4:$O$65,2,0)</f>
        <v>0</v>
      </c>
      <c r="G2943" s="707" t="s">
        <v>16141</v>
      </c>
      <c r="J2943" s="707">
        <v>12</v>
      </c>
      <c r="L2943" s="707">
        <v>4766.5200000000004</v>
      </c>
      <c r="M2943" s="707" t="s">
        <v>16229</v>
      </c>
      <c r="N2943" s="707" t="s">
        <v>16232</v>
      </c>
    </row>
    <row r="2944" spans="1:16">
      <c r="A2944" s="707">
        <v>2024</v>
      </c>
      <c r="B2944" s="707" t="s">
        <v>16234</v>
      </c>
      <c r="D2944" s="707" t="s">
        <v>16129</v>
      </c>
      <c r="E2944" s="707" t="s">
        <v>142</v>
      </c>
      <c r="F2944" s="707">
        <f>VLOOKUP(E2944,'HS Code'!$L$4:$O$65,2,0)</f>
        <v>0</v>
      </c>
      <c r="G2944" s="707" t="s">
        <v>16141</v>
      </c>
      <c r="J2944" s="707">
        <v>12</v>
      </c>
      <c r="L2944" s="707">
        <v>4695.0700000000006</v>
      </c>
      <c r="M2944" s="707" t="s">
        <v>16229</v>
      </c>
      <c r="N2944" s="707" t="s">
        <v>16232</v>
      </c>
    </row>
    <row r="2945" spans="1:14">
      <c r="A2945" s="707">
        <v>2024</v>
      </c>
      <c r="B2945" s="707" t="s">
        <v>16235</v>
      </c>
      <c r="D2945" s="707" t="s">
        <v>16129</v>
      </c>
      <c r="E2945" s="707" t="s">
        <v>142</v>
      </c>
      <c r="F2945" s="707">
        <f>VLOOKUP(E2945,'HS Code'!$L$4:$O$65,2,0)</f>
        <v>0</v>
      </c>
      <c r="G2945" s="707" t="s">
        <v>16141</v>
      </c>
      <c r="J2945" s="707">
        <v>12</v>
      </c>
      <c r="L2945" s="707">
        <v>4911.18</v>
      </c>
      <c r="M2945" s="707" t="s">
        <v>16229</v>
      </c>
      <c r="N2945" s="707" t="s">
        <v>16232</v>
      </c>
    </row>
    <row r="2946" spans="1:14">
      <c r="A2946" s="707">
        <v>2024</v>
      </c>
      <c r="B2946" s="707" t="s">
        <v>16231</v>
      </c>
      <c r="D2946" s="707" t="s">
        <v>16129</v>
      </c>
      <c r="E2946" s="707" t="s">
        <v>99</v>
      </c>
      <c r="F2946" s="707" t="str">
        <f>VLOOKUP(E2946,'HS Code'!$L$4:$O$65,2,0)</f>
        <v>Petroleum</v>
      </c>
      <c r="G2946" s="707" t="s">
        <v>16075</v>
      </c>
      <c r="J2946" s="707">
        <v>65</v>
      </c>
      <c r="L2946" s="707">
        <v>17475.46</v>
      </c>
      <c r="M2946" s="707" t="s">
        <v>16229</v>
      </c>
      <c r="N2946" s="707" t="s">
        <v>16232</v>
      </c>
    </row>
    <row r="2947" spans="1:14">
      <c r="A2947" s="707">
        <v>2024</v>
      </c>
      <c r="B2947" s="707" t="s">
        <v>16233</v>
      </c>
      <c r="D2947" s="707" t="s">
        <v>16129</v>
      </c>
      <c r="E2947" s="707" t="s">
        <v>99</v>
      </c>
      <c r="F2947" s="707" t="str">
        <f>VLOOKUP(E2947,'HS Code'!$L$4:$O$65,2,0)</f>
        <v>Petroleum</v>
      </c>
      <c r="G2947" s="707" t="s">
        <v>16075</v>
      </c>
      <c r="J2947" s="707">
        <v>83</v>
      </c>
      <c r="L2947" s="707">
        <v>22521.789999999997</v>
      </c>
      <c r="M2947" s="707" t="s">
        <v>16229</v>
      </c>
      <c r="N2947" s="707" t="s">
        <v>16232</v>
      </c>
    </row>
    <row r="2948" spans="1:14">
      <c r="A2948" s="707">
        <v>2024</v>
      </c>
      <c r="B2948" s="707" t="s">
        <v>16234</v>
      </c>
      <c r="D2948" s="707" t="s">
        <v>16129</v>
      </c>
      <c r="E2948" s="707" t="s">
        <v>99</v>
      </c>
      <c r="F2948" s="707" t="str">
        <f>VLOOKUP(E2948,'HS Code'!$L$4:$O$65,2,0)</f>
        <v>Petroleum</v>
      </c>
      <c r="G2948" s="707" t="s">
        <v>16075</v>
      </c>
      <c r="J2948" s="707">
        <v>82</v>
      </c>
      <c r="L2948" s="707">
        <v>22184.199999999997</v>
      </c>
      <c r="M2948" s="707" t="s">
        <v>16229</v>
      </c>
      <c r="N2948" s="707" t="s">
        <v>16232</v>
      </c>
    </row>
    <row r="2949" spans="1:14">
      <c r="A2949" s="707">
        <v>2024</v>
      </c>
      <c r="B2949" s="707" t="s">
        <v>16235</v>
      </c>
      <c r="D2949" s="707" t="s">
        <v>16129</v>
      </c>
      <c r="E2949" s="707" t="s">
        <v>99</v>
      </c>
      <c r="F2949" s="707" t="str">
        <f>VLOOKUP(E2949,'HS Code'!$L$4:$O$65,2,0)</f>
        <v>Petroleum</v>
      </c>
      <c r="G2949" s="707" t="s">
        <v>16075</v>
      </c>
      <c r="J2949" s="707">
        <v>86</v>
      </c>
      <c r="L2949" s="707">
        <v>23205.32</v>
      </c>
      <c r="M2949" s="707" t="s">
        <v>16229</v>
      </c>
      <c r="N2949" s="707" t="s">
        <v>16232</v>
      </c>
    </row>
    <row r="2950" spans="1:14">
      <c r="A2950" s="707">
        <v>2024</v>
      </c>
      <c r="B2950" s="707" t="s">
        <v>16231</v>
      </c>
      <c r="D2950" s="707" t="s">
        <v>16129</v>
      </c>
      <c r="E2950" s="707" t="s">
        <v>99</v>
      </c>
      <c r="F2950" s="707" t="str">
        <f>VLOOKUP(E2950,'HS Code'!$L$4:$O$65,2,0)</f>
        <v>Petroleum</v>
      </c>
      <c r="G2950" s="707" t="s">
        <v>16075</v>
      </c>
      <c r="J2950" s="707">
        <v>62</v>
      </c>
      <c r="L2950" s="707">
        <v>16643.3</v>
      </c>
      <c r="M2950" s="707" t="s">
        <v>16229</v>
      </c>
      <c r="N2950" s="707" t="s">
        <v>16232</v>
      </c>
    </row>
    <row r="2951" spans="1:14">
      <c r="A2951" s="707">
        <v>2024</v>
      </c>
      <c r="B2951" s="707" t="s">
        <v>16233</v>
      </c>
      <c r="D2951" s="707" t="s">
        <v>16129</v>
      </c>
      <c r="E2951" s="707" t="s">
        <v>99</v>
      </c>
      <c r="F2951" s="707" t="str">
        <f>VLOOKUP(E2951,'HS Code'!$L$4:$O$65,2,0)</f>
        <v>Petroleum</v>
      </c>
      <c r="G2951" s="707" t="s">
        <v>16075</v>
      </c>
      <c r="J2951" s="707">
        <v>79</v>
      </c>
      <c r="L2951" s="707">
        <v>21449.329999999998</v>
      </c>
      <c r="M2951" s="707" t="s">
        <v>16229</v>
      </c>
      <c r="N2951" s="707" t="s">
        <v>16232</v>
      </c>
    </row>
    <row r="2952" spans="1:14">
      <c r="A2952" s="707">
        <v>2024</v>
      </c>
      <c r="B2952" s="707" t="s">
        <v>16234</v>
      </c>
      <c r="D2952" s="707" t="s">
        <v>16129</v>
      </c>
      <c r="E2952" s="707" t="s">
        <v>99</v>
      </c>
      <c r="F2952" s="707" t="str">
        <f>VLOOKUP(E2952,'HS Code'!$L$4:$O$65,2,0)</f>
        <v>Petroleum</v>
      </c>
      <c r="G2952" s="707" t="s">
        <v>16075</v>
      </c>
      <c r="J2952" s="707">
        <v>78</v>
      </c>
      <c r="L2952" s="707">
        <v>21127.809999999998</v>
      </c>
      <c r="M2952" s="707" t="s">
        <v>16229</v>
      </c>
      <c r="N2952" s="707" t="s">
        <v>16232</v>
      </c>
    </row>
    <row r="2953" spans="1:14">
      <c r="A2953" s="707">
        <v>2024</v>
      </c>
      <c r="B2953" s="707" t="s">
        <v>16235</v>
      </c>
      <c r="D2953" s="707" t="s">
        <v>16129</v>
      </c>
      <c r="E2953" s="707" t="s">
        <v>99</v>
      </c>
      <c r="F2953" s="707" t="str">
        <f>VLOOKUP(E2953,'HS Code'!$L$4:$O$65,2,0)</f>
        <v>Petroleum</v>
      </c>
      <c r="G2953" s="707" t="s">
        <v>16075</v>
      </c>
      <c r="J2953" s="707">
        <v>82</v>
      </c>
      <c r="L2953" s="707">
        <v>22100.309999999998</v>
      </c>
      <c r="M2953" s="707" t="s">
        <v>16229</v>
      </c>
      <c r="N2953" s="707" t="s">
        <v>16232</v>
      </c>
    </row>
    <row r="2954" spans="1:14">
      <c r="A2954" s="707">
        <v>2024</v>
      </c>
      <c r="B2954" s="707" t="s">
        <v>16231</v>
      </c>
      <c r="D2954" s="707" t="s">
        <v>16129</v>
      </c>
      <c r="E2954" s="707" t="s">
        <v>99</v>
      </c>
      <c r="F2954" s="707" t="str">
        <f>VLOOKUP(E2954,'HS Code'!$L$4:$O$65,2,0)</f>
        <v>Petroleum</v>
      </c>
      <c r="G2954" s="707" t="s">
        <v>16075</v>
      </c>
      <c r="J2954" s="707">
        <v>9</v>
      </c>
      <c r="L2954" s="707">
        <v>2496.5</v>
      </c>
      <c r="M2954" s="707" t="s">
        <v>16229</v>
      </c>
      <c r="N2954" s="707" t="s">
        <v>16232</v>
      </c>
    </row>
    <row r="2955" spans="1:14">
      <c r="A2955" s="707">
        <v>2024</v>
      </c>
      <c r="B2955" s="707" t="s">
        <v>16233</v>
      </c>
      <c r="D2955" s="707" t="s">
        <v>16129</v>
      </c>
      <c r="E2955" s="707" t="s">
        <v>99</v>
      </c>
      <c r="F2955" s="707" t="str">
        <f>VLOOKUP(E2955,'HS Code'!$L$4:$O$65,2,0)</f>
        <v>Petroleum</v>
      </c>
      <c r="G2955" s="707" t="s">
        <v>16075</v>
      </c>
      <c r="J2955" s="707">
        <v>12</v>
      </c>
      <c r="L2955" s="707">
        <v>3217.4</v>
      </c>
      <c r="M2955" s="707" t="s">
        <v>16229</v>
      </c>
      <c r="N2955" s="707" t="s">
        <v>16232</v>
      </c>
    </row>
    <row r="2956" spans="1:14">
      <c r="A2956" s="707">
        <v>2024</v>
      </c>
      <c r="B2956" s="707" t="s">
        <v>16234</v>
      </c>
      <c r="D2956" s="707" t="s">
        <v>16129</v>
      </c>
      <c r="E2956" s="707" t="s">
        <v>99</v>
      </c>
      <c r="F2956" s="707" t="str">
        <f>VLOOKUP(E2956,'HS Code'!$L$4:$O$65,2,0)</f>
        <v>Petroleum</v>
      </c>
      <c r="G2956" s="707" t="s">
        <v>16075</v>
      </c>
      <c r="J2956" s="707">
        <v>12</v>
      </c>
      <c r="L2956" s="707">
        <v>3169.1800000000003</v>
      </c>
      <c r="M2956" s="707" t="s">
        <v>16229</v>
      </c>
      <c r="N2956" s="707" t="s">
        <v>16232</v>
      </c>
    </row>
    <row r="2957" spans="1:14">
      <c r="A2957" s="707">
        <v>2024</v>
      </c>
      <c r="B2957" s="707" t="s">
        <v>16235</v>
      </c>
      <c r="D2957" s="707" t="s">
        <v>16129</v>
      </c>
      <c r="E2957" s="707" t="s">
        <v>99</v>
      </c>
      <c r="F2957" s="707" t="str">
        <f>VLOOKUP(E2957,'HS Code'!$L$4:$O$65,2,0)</f>
        <v>Petroleum</v>
      </c>
      <c r="G2957" s="707" t="s">
        <v>16075</v>
      </c>
      <c r="J2957" s="707">
        <v>12</v>
      </c>
      <c r="L2957" s="707">
        <v>3315.05</v>
      </c>
      <c r="M2957" s="707" t="s">
        <v>16229</v>
      </c>
      <c r="N2957" s="707" t="s">
        <v>16232</v>
      </c>
    </row>
    <row r="2958" spans="1:14">
      <c r="A2958" s="707">
        <v>2024</v>
      </c>
      <c r="B2958" s="707" t="s">
        <v>16231</v>
      </c>
      <c r="D2958" s="707" t="s">
        <v>16129</v>
      </c>
      <c r="E2958" s="707" t="s">
        <v>142</v>
      </c>
      <c r="F2958" s="707">
        <f>VLOOKUP(E2958,'HS Code'!$L$4:$O$65,2,0)</f>
        <v>0</v>
      </c>
      <c r="G2958" s="707" t="s">
        <v>16141</v>
      </c>
      <c r="J2958" s="707">
        <v>77</v>
      </c>
      <c r="L2958" s="707">
        <v>1232.8399999999999</v>
      </c>
      <c r="M2958" s="707" t="s">
        <v>16229</v>
      </c>
      <c r="N2958" s="707" t="s">
        <v>16232</v>
      </c>
    </row>
    <row r="2959" spans="1:14">
      <c r="A2959" s="707">
        <v>2024</v>
      </c>
      <c r="B2959" s="707" t="s">
        <v>16233</v>
      </c>
      <c r="D2959" s="707" t="s">
        <v>16129</v>
      </c>
      <c r="E2959" s="707" t="s">
        <v>142</v>
      </c>
      <c r="F2959" s="707">
        <f>VLOOKUP(E2959,'HS Code'!$L$4:$O$65,2,0)</f>
        <v>0</v>
      </c>
      <c r="G2959" s="707" t="s">
        <v>16141</v>
      </c>
      <c r="J2959" s="707">
        <v>99</v>
      </c>
      <c r="L2959" s="707">
        <v>1588.84</v>
      </c>
      <c r="M2959" s="707" t="s">
        <v>16229</v>
      </c>
      <c r="N2959" s="707" t="s">
        <v>16232</v>
      </c>
    </row>
    <row r="2960" spans="1:14">
      <c r="A2960" s="707">
        <v>2024</v>
      </c>
      <c r="B2960" s="707" t="s">
        <v>16234</v>
      </c>
      <c r="D2960" s="707" t="s">
        <v>16129</v>
      </c>
      <c r="E2960" s="707" t="s">
        <v>142</v>
      </c>
      <c r="F2960" s="707">
        <f>VLOOKUP(E2960,'HS Code'!$L$4:$O$65,2,0)</f>
        <v>0</v>
      </c>
      <c r="G2960" s="707" t="s">
        <v>16141</v>
      </c>
      <c r="J2960" s="707">
        <v>98</v>
      </c>
      <c r="L2960" s="707">
        <v>1565.03</v>
      </c>
      <c r="M2960" s="707" t="s">
        <v>16229</v>
      </c>
      <c r="N2960" s="707" t="s">
        <v>16232</v>
      </c>
    </row>
    <row r="2961" spans="1:14">
      <c r="A2961" s="707">
        <v>2024</v>
      </c>
      <c r="B2961" s="707" t="s">
        <v>16235</v>
      </c>
      <c r="D2961" s="707" t="s">
        <v>16129</v>
      </c>
      <c r="E2961" s="707" t="s">
        <v>142</v>
      </c>
      <c r="F2961" s="707">
        <f>VLOOKUP(E2961,'HS Code'!$L$4:$O$65,2,0)</f>
        <v>0</v>
      </c>
      <c r="G2961" s="707" t="s">
        <v>16141</v>
      </c>
      <c r="J2961" s="707">
        <v>102</v>
      </c>
      <c r="L2961" s="707">
        <v>1637.06</v>
      </c>
      <c r="M2961" s="707" t="s">
        <v>16229</v>
      </c>
      <c r="N2961" s="707" t="s">
        <v>16232</v>
      </c>
    </row>
    <row r="2962" spans="1:14">
      <c r="A2962" s="707">
        <v>2024</v>
      </c>
      <c r="B2962" s="707" t="s">
        <v>16231</v>
      </c>
      <c r="D2962" s="707" t="s">
        <v>16129</v>
      </c>
      <c r="E2962" s="707" t="s">
        <v>99</v>
      </c>
      <c r="F2962" s="707" t="str">
        <f>VLOOKUP(E2962,'HS Code'!$L$4:$O$65,2,0)</f>
        <v>Petroleum</v>
      </c>
      <c r="G2962" s="707" t="s">
        <v>16075</v>
      </c>
      <c r="J2962" s="707">
        <v>9</v>
      </c>
      <c r="L2962" s="707">
        <v>2496.5</v>
      </c>
      <c r="M2962" s="707" t="s">
        <v>16229</v>
      </c>
      <c r="N2962" s="707" t="s">
        <v>16232</v>
      </c>
    </row>
    <row r="2963" spans="1:14">
      <c r="A2963" s="707">
        <v>2024</v>
      </c>
      <c r="B2963" s="707" t="s">
        <v>16233</v>
      </c>
      <c r="D2963" s="707" t="s">
        <v>16129</v>
      </c>
      <c r="E2963" s="707" t="s">
        <v>99</v>
      </c>
      <c r="F2963" s="707" t="str">
        <f>VLOOKUP(E2963,'HS Code'!$L$4:$O$65,2,0)</f>
        <v>Petroleum</v>
      </c>
      <c r="G2963" s="707" t="s">
        <v>16075</v>
      </c>
      <c r="J2963" s="707">
        <v>12</v>
      </c>
      <c r="L2963" s="707">
        <v>3217.4</v>
      </c>
      <c r="M2963" s="707" t="s">
        <v>16229</v>
      </c>
      <c r="N2963" s="707" t="s">
        <v>16232</v>
      </c>
    </row>
    <row r="2964" spans="1:14">
      <c r="A2964" s="707">
        <v>2024</v>
      </c>
      <c r="B2964" s="707" t="s">
        <v>16234</v>
      </c>
      <c r="D2964" s="707" t="s">
        <v>16129</v>
      </c>
      <c r="E2964" s="707" t="s">
        <v>99</v>
      </c>
      <c r="F2964" s="707" t="str">
        <f>VLOOKUP(E2964,'HS Code'!$L$4:$O$65,2,0)</f>
        <v>Petroleum</v>
      </c>
      <c r="G2964" s="707" t="s">
        <v>16075</v>
      </c>
      <c r="J2964" s="707">
        <v>12</v>
      </c>
      <c r="L2964" s="707">
        <v>3169.1800000000003</v>
      </c>
      <c r="M2964" s="707" t="s">
        <v>16229</v>
      </c>
      <c r="N2964" s="707" t="s">
        <v>16232</v>
      </c>
    </row>
    <row r="2965" spans="1:14">
      <c r="A2965" s="707">
        <v>2024</v>
      </c>
      <c r="B2965" s="707" t="s">
        <v>16235</v>
      </c>
      <c r="D2965" s="707" t="s">
        <v>16129</v>
      </c>
      <c r="E2965" s="707" t="s">
        <v>99</v>
      </c>
      <c r="F2965" s="707" t="str">
        <f>VLOOKUP(E2965,'HS Code'!$L$4:$O$65,2,0)</f>
        <v>Petroleum</v>
      </c>
      <c r="G2965" s="707" t="s">
        <v>16075</v>
      </c>
      <c r="J2965" s="707">
        <v>12</v>
      </c>
      <c r="L2965" s="707">
        <v>3315.05</v>
      </c>
      <c r="M2965" s="707" t="s">
        <v>16229</v>
      </c>
      <c r="N2965" s="707" t="s">
        <v>16232</v>
      </c>
    </row>
    <row r="2966" spans="1:14">
      <c r="A2966" s="707">
        <v>2024</v>
      </c>
      <c r="B2966" s="707" t="s">
        <v>16231</v>
      </c>
      <c r="D2966" s="707" t="s">
        <v>16129</v>
      </c>
      <c r="E2966" s="707" t="s">
        <v>142</v>
      </c>
      <c r="F2966" s="707">
        <f>VLOOKUP(E2966,'HS Code'!$L$4:$O$65,2,0)</f>
        <v>0</v>
      </c>
      <c r="G2966" s="707" t="s">
        <v>16141</v>
      </c>
      <c r="J2966" s="707">
        <v>5</v>
      </c>
      <c r="L2966" s="707">
        <v>462.32</v>
      </c>
      <c r="M2966" s="707" t="s">
        <v>16229</v>
      </c>
      <c r="N2966" s="707" t="s">
        <v>16232</v>
      </c>
    </row>
    <row r="2967" spans="1:14">
      <c r="A2967" s="707">
        <v>2024</v>
      </c>
      <c r="B2967" s="707" t="s">
        <v>16233</v>
      </c>
      <c r="D2967" s="707" t="s">
        <v>16129</v>
      </c>
      <c r="E2967" s="707" t="s">
        <v>142</v>
      </c>
      <c r="F2967" s="707">
        <f>VLOOKUP(E2967,'HS Code'!$L$4:$O$65,2,0)</f>
        <v>0</v>
      </c>
      <c r="G2967" s="707" t="s">
        <v>16141</v>
      </c>
      <c r="J2967" s="707">
        <v>7</v>
      </c>
      <c r="L2967" s="707">
        <v>595.81999999999994</v>
      </c>
      <c r="M2967" s="707" t="s">
        <v>16229</v>
      </c>
      <c r="N2967" s="707" t="s">
        <v>16232</v>
      </c>
    </row>
    <row r="2968" spans="1:14">
      <c r="A2968" s="707">
        <v>2024</v>
      </c>
      <c r="B2968" s="707" t="s">
        <v>16234</v>
      </c>
      <c r="D2968" s="707" t="s">
        <v>16129</v>
      </c>
      <c r="E2968" s="707" t="s">
        <v>142</v>
      </c>
      <c r="F2968" s="707">
        <f>VLOOKUP(E2968,'HS Code'!$L$4:$O$65,2,0)</f>
        <v>0</v>
      </c>
      <c r="G2968" s="707" t="s">
        <v>16141</v>
      </c>
      <c r="J2968" s="707">
        <v>7</v>
      </c>
      <c r="L2968" s="707">
        <v>586.89</v>
      </c>
      <c r="M2968" s="707" t="s">
        <v>16229</v>
      </c>
      <c r="N2968" s="707" t="s">
        <v>16232</v>
      </c>
    </row>
    <row r="2969" spans="1:14">
      <c r="A2969" s="707">
        <v>2024</v>
      </c>
      <c r="B2969" s="707" t="s">
        <v>16235</v>
      </c>
      <c r="D2969" s="707" t="s">
        <v>16129</v>
      </c>
      <c r="E2969" s="707" t="s">
        <v>142</v>
      </c>
      <c r="F2969" s="707">
        <f>VLOOKUP(E2969,'HS Code'!$L$4:$O$65,2,0)</f>
        <v>0</v>
      </c>
      <c r="G2969" s="707" t="s">
        <v>16141</v>
      </c>
      <c r="J2969" s="707">
        <v>7</v>
      </c>
      <c r="L2969" s="707">
        <v>613.9</v>
      </c>
      <c r="M2969" s="707" t="s">
        <v>16229</v>
      </c>
      <c r="N2969" s="707" t="s">
        <v>16232</v>
      </c>
    </row>
    <row r="2970" spans="1:14">
      <c r="A2970" s="707">
        <v>2024</v>
      </c>
      <c r="B2970" s="707" t="s">
        <v>16231</v>
      </c>
      <c r="D2970" s="707" t="s">
        <v>16129</v>
      </c>
      <c r="E2970" s="707" t="s">
        <v>99</v>
      </c>
      <c r="F2970" s="707" t="str">
        <f>VLOOKUP(E2970,'HS Code'!$L$4:$O$65,2,0)</f>
        <v>Petroleum</v>
      </c>
      <c r="G2970" s="707" t="s">
        <v>16075</v>
      </c>
      <c r="J2970" s="707">
        <v>65</v>
      </c>
      <c r="L2970" s="707">
        <v>17475.46</v>
      </c>
      <c r="M2970" s="707" t="s">
        <v>16229</v>
      </c>
      <c r="N2970" s="707" t="s">
        <v>16232</v>
      </c>
    </row>
    <row r="2971" spans="1:14">
      <c r="A2971" s="707">
        <v>2024</v>
      </c>
      <c r="B2971" s="707" t="s">
        <v>16233</v>
      </c>
      <c r="D2971" s="707" t="s">
        <v>16129</v>
      </c>
      <c r="E2971" s="707" t="s">
        <v>99</v>
      </c>
      <c r="F2971" s="707" t="str">
        <f>VLOOKUP(E2971,'HS Code'!$L$4:$O$65,2,0)</f>
        <v>Petroleum</v>
      </c>
      <c r="G2971" s="707" t="s">
        <v>16075</v>
      </c>
      <c r="J2971" s="707">
        <v>83</v>
      </c>
      <c r="L2971" s="707">
        <v>22521.789999999997</v>
      </c>
      <c r="M2971" s="707" t="s">
        <v>16229</v>
      </c>
      <c r="N2971" s="707" t="s">
        <v>16232</v>
      </c>
    </row>
    <row r="2972" spans="1:14">
      <c r="A2972" s="707">
        <v>2024</v>
      </c>
      <c r="B2972" s="707" t="s">
        <v>16234</v>
      </c>
      <c r="D2972" s="707" t="s">
        <v>16129</v>
      </c>
      <c r="E2972" s="707" t="s">
        <v>99</v>
      </c>
      <c r="F2972" s="707" t="str">
        <f>VLOOKUP(E2972,'HS Code'!$L$4:$O$65,2,0)</f>
        <v>Petroleum</v>
      </c>
      <c r="G2972" s="707" t="s">
        <v>16075</v>
      </c>
      <c r="J2972" s="707">
        <v>82</v>
      </c>
      <c r="L2972" s="707">
        <v>22184.199999999997</v>
      </c>
      <c r="M2972" s="707" t="s">
        <v>16229</v>
      </c>
      <c r="N2972" s="707" t="s">
        <v>16232</v>
      </c>
    </row>
    <row r="2973" spans="1:14">
      <c r="A2973" s="707">
        <v>2024</v>
      </c>
      <c r="B2973" s="707" t="s">
        <v>16235</v>
      </c>
      <c r="D2973" s="707" t="s">
        <v>16129</v>
      </c>
      <c r="E2973" s="707" t="s">
        <v>99</v>
      </c>
      <c r="F2973" s="707" t="str">
        <f>VLOOKUP(E2973,'HS Code'!$L$4:$O$65,2,0)</f>
        <v>Petroleum</v>
      </c>
      <c r="G2973" s="707" t="s">
        <v>16075</v>
      </c>
      <c r="J2973" s="707">
        <v>86</v>
      </c>
      <c r="L2973" s="707">
        <v>23205.32</v>
      </c>
      <c r="M2973" s="707" t="s">
        <v>16229</v>
      </c>
      <c r="N2973" s="707" t="s">
        <v>16232</v>
      </c>
    </row>
    <row r="2974" spans="1:14">
      <c r="A2974" s="707">
        <v>2024</v>
      </c>
      <c r="B2974" s="707" t="s">
        <v>16231</v>
      </c>
      <c r="D2974" s="707" t="s">
        <v>16129</v>
      </c>
      <c r="E2974" s="707" t="s">
        <v>99</v>
      </c>
      <c r="F2974" s="707" t="str">
        <f>VLOOKUP(E2974,'HS Code'!$L$4:$O$65,2,0)</f>
        <v>Petroleum</v>
      </c>
      <c r="G2974" s="707" t="s">
        <v>16075</v>
      </c>
      <c r="J2974" s="707">
        <v>18</v>
      </c>
      <c r="L2974" s="707">
        <v>4992.99</v>
      </c>
      <c r="M2974" s="707" t="s">
        <v>16229</v>
      </c>
      <c r="N2974" s="707" t="s">
        <v>16232</v>
      </c>
    </row>
    <row r="2975" spans="1:14">
      <c r="A2975" s="707">
        <v>2024</v>
      </c>
      <c r="B2975" s="707" t="s">
        <v>16233</v>
      </c>
      <c r="D2975" s="707" t="s">
        <v>16129</v>
      </c>
      <c r="E2975" s="707" t="s">
        <v>99</v>
      </c>
      <c r="F2975" s="707" t="str">
        <f>VLOOKUP(E2975,'HS Code'!$L$4:$O$65,2,0)</f>
        <v>Petroleum</v>
      </c>
      <c r="G2975" s="707" t="s">
        <v>16075</v>
      </c>
      <c r="J2975" s="707">
        <v>24</v>
      </c>
      <c r="L2975" s="707">
        <v>6434.8</v>
      </c>
      <c r="M2975" s="707" t="s">
        <v>16229</v>
      </c>
      <c r="N2975" s="707" t="s">
        <v>16232</v>
      </c>
    </row>
    <row r="2976" spans="1:14">
      <c r="A2976" s="707">
        <v>2024</v>
      </c>
      <c r="B2976" s="707" t="s">
        <v>16234</v>
      </c>
      <c r="D2976" s="707" t="s">
        <v>16129</v>
      </c>
      <c r="E2976" s="707" t="s">
        <v>99</v>
      </c>
      <c r="F2976" s="707" t="str">
        <f>VLOOKUP(E2976,'HS Code'!$L$4:$O$65,2,0)</f>
        <v>Petroleum</v>
      </c>
      <c r="G2976" s="707" t="s">
        <v>16075</v>
      </c>
      <c r="J2976" s="707">
        <v>23</v>
      </c>
      <c r="L2976" s="707">
        <v>6338.35</v>
      </c>
      <c r="M2976" s="707" t="s">
        <v>16229</v>
      </c>
      <c r="N2976" s="707" t="s">
        <v>16232</v>
      </c>
    </row>
    <row r="2977" spans="1:14">
      <c r="A2977" s="707">
        <v>2024</v>
      </c>
      <c r="B2977" s="707" t="s">
        <v>16235</v>
      </c>
      <c r="D2977" s="707" t="s">
        <v>16129</v>
      </c>
      <c r="E2977" s="707" t="s">
        <v>99</v>
      </c>
      <c r="F2977" s="707" t="str">
        <f>VLOOKUP(E2977,'HS Code'!$L$4:$O$65,2,0)</f>
        <v>Petroleum</v>
      </c>
      <c r="G2977" s="707" t="s">
        <v>16075</v>
      </c>
      <c r="J2977" s="707">
        <v>25</v>
      </c>
      <c r="L2977" s="707">
        <v>6630.1</v>
      </c>
      <c r="M2977" s="707" t="s">
        <v>16229</v>
      </c>
      <c r="N2977" s="707" t="s">
        <v>16232</v>
      </c>
    </row>
    <row r="2978" spans="1:14">
      <c r="A2978" s="707">
        <v>2024</v>
      </c>
      <c r="B2978" s="707" t="s">
        <v>16231</v>
      </c>
      <c r="D2978" s="707" t="s">
        <v>16129</v>
      </c>
      <c r="E2978" s="707" t="s">
        <v>142</v>
      </c>
      <c r="F2978" s="707">
        <f>VLOOKUP(E2978,'HS Code'!$L$4:$O$65,2,0)</f>
        <v>0</v>
      </c>
      <c r="G2978" s="707" t="s">
        <v>16141</v>
      </c>
      <c r="J2978" s="707">
        <v>2</v>
      </c>
      <c r="L2978" s="707">
        <v>719.16</v>
      </c>
      <c r="M2978" s="707" t="s">
        <v>16229</v>
      </c>
      <c r="N2978" s="707" t="s">
        <v>16232</v>
      </c>
    </row>
    <row r="2979" spans="1:14">
      <c r="A2979" s="707">
        <v>2024</v>
      </c>
      <c r="B2979" s="707" t="s">
        <v>16233</v>
      </c>
      <c r="D2979" s="707" t="s">
        <v>16129</v>
      </c>
      <c r="E2979" s="707" t="s">
        <v>142</v>
      </c>
      <c r="F2979" s="707">
        <f>VLOOKUP(E2979,'HS Code'!$L$4:$O$65,2,0)</f>
        <v>0</v>
      </c>
      <c r="G2979" s="707" t="s">
        <v>16141</v>
      </c>
      <c r="J2979" s="707">
        <v>3</v>
      </c>
      <c r="L2979" s="707">
        <v>926.83</v>
      </c>
      <c r="M2979" s="707" t="s">
        <v>16229</v>
      </c>
      <c r="N2979" s="707" t="s">
        <v>16232</v>
      </c>
    </row>
    <row r="2980" spans="1:14">
      <c r="A2980" s="707">
        <v>2024</v>
      </c>
      <c r="B2980" s="707" t="s">
        <v>16234</v>
      </c>
      <c r="D2980" s="707" t="s">
        <v>16129</v>
      </c>
      <c r="E2980" s="707" t="s">
        <v>142</v>
      </c>
      <c r="F2980" s="707">
        <f>VLOOKUP(E2980,'HS Code'!$L$4:$O$65,2,0)</f>
        <v>0</v>
      </c>
      <c r="G2980" s="707" t="s">
        <v>16141</v>
      </c>
      <c r="J2980" s="707">
        <v>3</v>
      </c>
      <c r="L2980" s="707">
        <v>912.93999999999994</v>
      </c>
      <c r="M2980" s="707" t="s">
        <v>16229</v>
      </c>
      <c r="N2980" s="707" t="s">
        <v>16232</v>
      </c>
    </row>
    <row r="2981" spans="1:14">
      <c r="A2981" s="707">
        <v>2024</v>
      </c>
      <c r="B2981" s="707" t="s">
        <v>16235</v>
      </c>
      <c r="D2981" s="707" t="s">
        <v>16129</v>
      </c>
      <c r="E2981" s="707" t="s">
        <v>142</v>
      </c>
      <c r="F2981" s="707">
        <f>VLOOKUP(E2981,'HS Code'!$L$4:$O$65,2,0)</f>
        <v>0</v>
      </c>
      <c r="G2981" s="707" t="s">
        <v>16141</v>
      </c>
      <c r="J2981" s="707">
        <v>3</v>
      </c>
      <c r="L2981" s="707">
        <v>954.96</v>
      </c>
      <c r="M2981" s="707" t="s">
        <v>16229</v>
      </c>
      <c r="N2981" s="707" t="s">
        <v>16232</v>
      </c>
    </row>
    <row r="2982" spans="1:14">
      <c r="A2982" s="707">
        <v>2024</v>
      </c>
      <c r="B2982" s="707" t="s">
        <v>16231</v>
      </c>
      <c r="D2982" s="707" t="s">
        <v>16129</v>
      </c>
      <c r="E2982" s="707" t="s">
        <v>99</v>
      </c>
      <c r="F2982" s="707" t="str">
        <f>VLOOKUP(E2982,'HS Code'!$L$4:$O$65,2,0)</f>
        <v>Petroleum</v>
      </c>
      <c r="G2982" s="707" t="s">
        <v>16075</v>
      </c>
      <c r="J2982" s="707">
        <v>153</v>
      </c>
      <c r="L2982" s="707">
        <v>45923.170000000006</v>
      </c>
      <c r="M2982" s="707" t="s">
        <v>16229</v>
      </c>
      <c r="N2982" s="707" t="s">
        <v>16232</v>
      </c>
    </row>
    <row r="2983" spans="1:14">
      <c r="A2983" s="707">
        <v>2024</v>
      </c>
      <c r="B2983" s="707" t="s">
        <v>16233</v>
      </c>
      <c r="D2983" s="707" t="s">
        <v>16129</v>
      </c>
      <c r="E2983" s="707" t="s">
        <v>99</v>
      </c>
      <c r="F2983" s="707" t="str">
        <f>VLOOKUP(E2983,'HS Code'!$L$4:$O$65,2,0)</f>
        <v>Petroleum</v>
      </c>
      <c r="G2983" s="707" t="s">
        <v>16075</v>
      </c>
      <c r="J2983" s="707">
        <v>197</v>
      </c>
      <c r="L2983" s="707">
        <v>59184.25</v>
      </c>
      <c r="M2983" s="707" t="s">
        <v>16229</v>
      </c>
      <c r="N2983" s="707" t="s">
        <v>16232</v>
      </c>
    </row>
    <row r="2984" spans="1:14">
      <c r="A2984" s="707">
        <v>2024</v>
      </c>
      <c r="B2984" s="707" t="s">
        <v>16234</v>
      </c>
      <c r="D2984" s="707" t="s">
        <v>16129</v>
      </c>
      <c r="E2984" s="707" t="s">
        <v>99</v>
      </c>
      <c r="F2984" s="707" t="str">
        <f>VLOOKUP(E2984,'HS Code'!$L$4:$O$65,2,0)</f>
        <v>Petroleum</v>
      </c>
      <c r="G2984" s="707" t="s">
        <v>16075</v>
      </c>
      <c r="J2984" s="707">
        <v>194</v>
      </c>
      <c r="L2984" s="707">
        <v>58297.11</v>
      </c>
      <c r="M2984" s="707" t="s">
        <v>16229</v>
      </c>
      <c r="N2984" s="707" t="s">
        <v>16232</v>
      </c>
    </row>
    <row r="2985" spans="1:14">
      <c r="A2985" s="707">
        <v>2024</v>
      </c>
      <c r="B2985" s="707" t="s">
        <v>16235</v>
      </c>
      <c r="D2985" s="707" t="s">
        <v>16129</v>
      </c>
      <c r="E2985" s="707" t="s">
        <v>99</v>
      </c>
      <c r="F2985" s="707" t="str">
        <f>VLOOKUP(E2985,'HS Code'!$L$4:$O$65,2,0)</f>
        <v>Petroleum</v>
      </c>
      <c r="G2985" s="707" t="s">
        <v>16075</v>
      </c>
      <c r="J2985" s="707">
        <v>203</v>
      </c>
      <c r="L2985" s="707">
        <v>60980.47</v>
      </c>
      <c r="M2985" s="707" t="s">
        <v>16229</v>
      </c>
      <c r="N2985" s="707" t="s">
        <v>16232</v>
      </c>
    </row>
    <row r="2986" spans="1:14">
      <c r="A2986" s="707">
        <v>2024</v>
      </c>
      <c r="B2986" s="707" t="s">
        <v>16231</v>
      </c>
      <c r="D2986" s="707" t="s">
        <v>16129</v>
      </c>
      <c r="E2986" s="707" t="s">
        <v>142</v>
      </c>
      <c r="F2986" s="707">
        <f>VLOOKUP(E2986,'HS Code'!$L$4:$O$65,2,0)</f>
        <v>0</v>
      </c>
      <c r="G2986" s="707" t="s">
        <v>16141</v>
      </c>
      <c r="J2986" s="707">
        <v>3</v>
      </c>
      <c r="L2986" s="707">
        <v>1232.8399999999999</v>
      </c>
      <c r="M2986" s="707" t="s">
        <v>16229</v>
      </c>
      <c r="N2986" s="707" t="s">
        <v>16232</v>
      </c>
    </row>
    <row r="2987" spans="1:14">
      <c r="A2987" s="707">
        <v>2024</v>
      </c>
      <c r="B2987" s="707" t="s">
        <v>16233</v>
      </c>
      <c r="D2987" s="707" t="s">
        <v>16129</v>
      </c>
      <c r="E2987" s="707" t="s">
        <v>142</v>
      </c>
      <c r="F2987" s="707">
        <f>VLOOKUP(E2987,'HS Code'!$L$4:$O$65,2,0)</f>
        <v>0</v>
      </c>
      <c r="G2987" s="707" t="s">
        <v>16141</v>
      </c>
      <c r="J2987" s="707">
        <v>4</v>
      </c>
      <c r="L2987" s="707">
        <v>1588.84</v>
      </c>
      <c r="M2987" s="707" t="s">
        <v>16229</v>
      </c>
      <c r="N2987" s="707" t="s">
        <v>16232</v>
      </c>
    </row>
    <row r="2988" spans="1:14">
      <c r="A2988" s="707">
        <v>2024</v>
      </c>
      <c r="B2988" s="707" t="s">
        <v>16234</v>
      </c>
      <c r="D2988" s="707" t="s">
        <v>16129</v>
      </c>
      <c r="E2988" s="707" t="s">
        <v>142</v>
      </c>
      <c r="F2988" s="707">
        <f>VLOOKUP(E2988,'HS Code'!$L$4:$O$65,2,0)</f>
        <v>0</v>
      </c>
      <c r="G2988" s="707" t="s">
        <v>16141</v>
      </c>
      <c r="J2988" s="707">
        <v>4</v>
      </c>
      <c r="L2988" s="707">
        <v>1565.03</v>
      </c>
      <c r="M2988" s="707" t="s">
        <v>16229</v>
      </c>
      <c r="N2988" s="707" t="s">
        <v>16232</v>
      </c>
    </row>
    <row r="2989" spans="1:14">
      <c r="A2989" s="707">
        <v>2024</v>
      </c>
      <c r="B2989" s="707" t="s">
        <v>16235</v>
      </c>
      <c r="D2989" s="707" t="s">
        <v>16129</v>
      </c>
      <c r="E2989" s="707" t="s">
        <v>142</v>
      </c>
      <c r="F2989" s="707">
        <f>VLOOKUP(E2989,'HS Code'!$L$4:$O$65,2,0)</f>
        <v>0</v>
      </c>
      <c r="G2989" s="707" t="s">
        <v>16141</v>
      </c>
      <c r="J2989" s="707">
        <v>4</v>
      </c>
      <c r="L2989" s="707">
        <v>1637.06</v>
      </c>
      <c r="M2989" s="707" t="s">
        <v>16229</v>
      </c>
      <c r="N2989" s="707" t="s">
        <v>16232</v>
      </c>
    </row>
    <row r="2990" spans="1:14">
      <c r="A2990" s="707">
        <v>2024</v>
      </c>
      <c r="B2990" s="707" t="s">
        <v>16231</v>
      </c>
      <c r="D2990" s="707" t="s">
        <v>16129</v>
      </c>
      <c r="E2990" s="707" t="s">
        <v>142</v>
      </c>
      <c r="F2990" s="707">
        <f>VLOOKUP(E2990,'HS Code'!$L$4:$O$65,2,0)</f>
        <v>0</v>
      </c>
      <c r="G2990" s="707" t="s">
        <v>16141</v>
      </c>
      <c r="J2990" s="707">
        <v>12</v>
      </c>
      <c r="L2990" s="707">
        <v>493.14</v>
      </c>
      <c r="M2990" s="707" t="s">
        <v>16229</v>
      </c>
      <c r="N2990" s="707" t="s">
        <v>16232</v>
      </c>
    </row>
    <row r="2991" spans="1:14">
      <c r="A2991" s="707">
        <v>2024</v>
      </c>
      <c r="B2991" s="707" t="s">
        <v>16233</v>
      </c>
      <c r="D2991" s="707" t="s">
        <v>16129</v>
      </c>
      <c r="E2991" s="707" t="s">
        <v>142</v>
      </c>
      <c r="F2991" s="707">
        <f>VLOOKUP(E2991,'HS Code'!$L$4:$O$65,2,0)</f>
        <v>0</v>
      </c>
      <c r="G2991" s="707" t="s">
        <v>16141</v>
      </c>
      <c r="J2991" s="707">
        <v>16</v>
      </c>
      <c r="L2991" s="707">
        <v>635.54</v>
      </c>
      <c r="M2991" s="707" t="s">
        <v>16229</v>
      </c>
      <c r="N2991" s="707" t="s">
        <v>16232</v>
      </c>
    </row>
    <row r="2992" spans="1:14">
      <c r="A2992" s="707">
        <v>2024</v>
      </c>
      <c r="B2992" s="707" t="s">
        <v>16234</v>
      </c>
      <c r="D2992" s="707" t="s">
        <v>16129</v>
      </c>
      <c r="E2992" s="707" t="s">
        <v>142</v>
      </c>
      <c r="F2992" s="707">
        <f>VLOOKUP(E2992,'HS Code'!$L$4:$O$65,2,0)</f>
        <v>0</v>
      </c>
      <c r="G2992" s="707" t="s">
        <v>16141</v>
      </c>
      <c r="J2992" s="707">
        <v>16</v>
      </c>
      <c r="L2992" s="707">
        <v>626.01</v>
      </c>
      <c r="M2992" s="707" t="s">
        <v>16229</v>
      </c>
      <c r="N2992" s="707" t="s">
        <v>16232</v>
      </c>
    </row>
    <row r="2993" spans="1:14">
      <c r="A2993" s="707">
        <v>2024</v>
      </c>
      <c r="B2993" s="707" t="s">
        <v>16235</v>
      </c>
      <c r="D2993" s="707" t="s">
        <v>16129</v>
      </c>
      <c r="E2993" s="707" t="s">
        <v>142</v>
      </c>
      <c r="F2993" s="707">
        <f>VLOOKUP(E2993,'HS Code'!$L$4:$O$65,2,0)</f>
        <v>0</v>
      </c>
      <c r="G2993" s="707" t="s">
        <v>16141</v>
      </c>
      <c r="J2993" s="707">
        <v>16</v>
      </c>
      <c r="L2993" s="707">
        <v>654.83000000000004</v>
      </c>
      <c r="M2993" s="707" t="s">
        <v>16229</v>
      </c>
      <c r="N2993" s="707" t="s">
        <v>16232</v>
      </c>
    </row>
    <row r="2994" spans="1:14">
      <c r="A2994" s="707">
        <v>2024</v>
      </c>
      <c r="B2994" s="707" t="s">
        <v>16231</v>
      </c>
      <c r="D2994" s="707" t="s">
        <v>16121</v>
      </c>
      <c r="E2994" s="707" t="s">
        <v>99</v>
      </c>
      <c r="F2994" s="707" t="str">
        <f>VLOOKUP(E2994,'HS Code'!$L$4:$O$65,2,0)</f>
        <v>Petroleum</v>
      </c>
      <c r="G2994" s="707" t="s">
        <v>16075</v>
      </c>
      <c r="J2994" s="707">
        <v>888</v>
      </c>
      <c r="L2994" s="707">
        <v>249492.63</v>
      </c>
      <c r="M2994" s="707" t="s">
        <v>16229</v>
      </c>
      <c r="N2994" s="707" t="s">
        <v>16232</v>
      </c>
    </row>
    <row r="2995" spans="1:14">
      <c r="A2995" s="707">
        <v>2024</v>
      </c>
      <c r="B2995" s="707" t="s">
        <v>16233</v>
      </c>
      <c r="D2995" s="707" t="s">
        <v>16121</v>
      </c>
      <c r="E2995" s="707" t="s">
        <v>99</v>
      </c>
      <c r="F2995" s="707" t="str">
        <f>VLOOKUP(E2995,'HS Code'!$L$4:$O$65,2,0)</f>
        <v>Petroleum</v>
      </c>
      <c r="G2995" s="707" t="s">
        <v>16075</v>
      </c>
      <c r="J2995" s="707">
        <v>851</v>
      </c>
      <c r="L2995" s="707">
        <v>239108.07</v>
      </c>
      <c r="M2995" s="707" t="s">
        <v>16229</v>
      </c>
      <c r="N2995" s="707" t="s">
        <v>16232</v>
      </c>
    </row>
    <row r="2996" spans="1:14">
      <c r="A2996" s="707">
        <v>2024</v>
      </c>
      <c r="B2996" s="707" t="s">
        <v>16234</v>
      </c>
      <c r="D2996" s="707" t="s">
        <v>16121</v>
      </c>
      <c r="E2996" s="707" t="s">
        <v>99</v>
      </c>
      <c r="F2996" s="707" t="str">
        <f>VLOOKUP(E2996,'HS Code'!$L$4:$O$65,2,0)</f>
        <v>Petroleum</v>
      </c>
      <c r="G2996" s="707" t="s">
        <v>16075</v>
      </c>
      <c r="J2996" s="707">
        <v>797</v>
      </c>
      <c r="L2996" s="707">
        <v>224003.51</v>
      </c>
      <c r="M2996" s="707" t="s">
        <v>16229</v>
      </c>
      <c r="N2996" s="707" t="s">
        <v>16232</v>
      </c>
    </row>
    <row r="2997" spans="1:14">
      <c r="A2997" s="707">
        <v>2024</v>
      </c>
      <c r="B2997" s="707" t="s">
        <v>16235</v>
      </c>
      <c r="D2997" s="707" t="s">
        <v>16121</v>
      </c>
      <c r="E2997" s="707" t="s">
        <v>99</v>
      </c>
      <c r="F2997" s="707" t="str">
        <f>VLOOKUP(E2997,'HS Code'!$L$4:$O$65,2,0)</f>
        <v>Petroleum</v>
      </c>
      <c r="G2997" s="707" t="s">
        <v>16075</v>
      </c>
      <c r="J2997" s="707">
        <v>920</v>
      </c>
      <c r="L2997" s="707">
        <v>258430.78</v>
      </c>
      <c r="M2997" s="707" t="s">
        <v>16229</v>
      </c>
      <c r="N2997" s="707" t="s">
        <v>16232</v>
      </c>
    </row>
    <row r="2998" spans="1:14">
      <c r="A2998" s="707">
        <v>2024</v>
      </c>
      <c r="B2998" s="707" t="s">
        <v>16231</v>
      </c>
      <c r="D2998" s="707" t="s">
        <v>16121</v>
      </c>
      <c r="E2998" s="707" t="s">
        <v>99</v>
      </c>
      <c r="F2998" s="707" t="str">
        <f>VLOOKUP(E2998,'HS Code'!$L$4:$O$65,2,0)</f>
        <v>Petroleum</v>
      </c>
      <c r="G2998" s="707" t="s">
        <v>16075</v>
      </c>
      <c r="J2998" s="707">
        <v>514</v>
      </c>
      <c r="L2998" s="707">
        <v>144443.11000000002</v>
      </c>
      <c r="M2998" s="707" t="s">
        <v>16229</v>
      </c>
      <c r="N2998" s="707" t="s">
        <v>16232</v>
      </c>
    </row>
    <row r="2999" spans="1:14">
      <c r="A2999" s="707">
        <v>2024</v>
      </c>
      <c r="B2999" s="707" t="s">
        <v>16233</v>
      </c>
      <c r="D2999" s="707" t="s">
        <v>16121</v>
      </c>
      <c r="E2999" s="707" t="s">
        <v>99</v>
      </c>
      <c r="F2999" s="707" t="str">
        <f>VLOOKUP(E2999,'HS Code'!$L$4:$O$65,2,0)</f>
        <v>Petroleum</v>
      </c>
      <c r="G2999" s="707" t="s">
        <v>16075</v>
      </c>
      <c r="J2999" s="707">
        <v>493</v>
      </c>
      <c r="L2999" s="707">
        <v>138430.99000000002</v>
      </c>
      <c r="M2999" s="707" t="s">
        <v>16229</v>
      </c>
      <c r="N2999" s="707" t="s">
        <v>16232</v>
      </c>
    </row>
    <row r="3000" spans="1:14">
      <c r="A3000" s="707">
        <v>2024</v>
      </c>
      <c r="B3000" s="707" t="s">
        <v>16234</v>
      </c>
      <c r="D3000" s="707" t="s">
        <v>16121</v>
      </c>
      <c r="E3000" s="707" t="s">
        <v>99</v>
      </c>
      <c r="F3000" s="707" t="str">
        <f>VLOOKUP(E3000,'HS Code'!$L$4:$O$65,2,0)</f>
        <v>Petroleum</v>
      </c>
      <c r="G3000" s="707" t="s">
        <v>16075</v>
      </c>
      <c r="J3000" s="707">
        <v>462</v>
      </c>
      <c r="L3000" s="707">
        <v>129686.25</v>
      </c>
      <c r="M3000" s="707" t="s">
        <v>16229</v>
      </c>
      <c r="N3000" s="707" t="s">
        <v>16232</v>
      </c>
    </row>
    <row r="3001" spans="1:14">
      <c r="A3001" s="707">
        <v>2024</v>
      </c>
      <c r="B3001" s="707" t="s">
        <v>16235</v>
      </c>
      <c r="D3001" s="707" t="s">
        <v>16121</v>
      </c>
      <c r="E3001" s="707" t="s">
        <v>99</v>
      </c>
      <c r="F3001" s="707" t="str">
        <f>VLOOKUP(E3001,'HS Code'!$L$4:$O$65,2,0)</f>
        <v>Petroleum</v>
      </c>
      <c r="G3001" s="707" t="s">
        <v>16075</v>
      </c>
      <c r="J3001" s="707">
        <v>532</v>
      </c>
      <c r="L3001" s="707">
        <v>149617.82</v>
      </c>
      <c r="M3001" s="707" t="s">
        <v>16229</v>
      </c>
      <c r="N3001" s="707" t="s">
        <v>16232</v>
      </c>
    </row>
    <row r="3002" spans="1:14">
      <c r="A3002" s="707">
        <v>2024</v>
      </c>
      <c r="B3002" s="707" t="s">
        <v>16231</v>
      </c>
      <c r="D3002" s="707" t="s">
        <v>16121</v>
      </c>
      <c r="E3002" s="707" t="s">
        <v>99</v>
      </c>
      <c r="F3002" s="707" t="str">
        <f>VLOOKUP(E3002,'HS Code'!$L$4:$O$65,2,0)</f>
        <v>Petroleum</v>
      </c>
      <c r="G3002" s="707" t="s">
        <v>16075</v>
      </c>
      <c r="J3002" s="707">
        <v>210</v>
      </c>
      <c r="L3002" s="707">
        <v>59090.36</v>
      </c>
      <c r="M3002" s="707" t="s">
        <v>16229</v>
      </c>
      <c r="N3002" s="707" t="s">
        <v>16232</v>
      </c>
    </row>
    <row r="3003" spans="1:14">
      <c r="A3003" s="707">
        <v>2024</v>
      </c>
      <c r="B3003" s="707" t="s">
        <v>16233</v>
      </c>
      <c r="D3003" s="707" t="s">
        <v>16121</v>
      </c>
      <c r="E3003" s="707" t="s">
        <v>99</v>
      </c>
      <c r="F3003" s="707" t="str">
        <f>VLOOKUP(E3003,'HS Code'!$L$4:$O$65,2,0)</f>
        <v>Petroleum</v>
      </c>
      <c r="G3003" s="707" t="s">
        <v>16075</v>
      </c>
      <c r="J3003" s="707">
        <v>202</v>
      </c>
      <c r="L3003" s="707">
        <v>56630.86</v>
      </c>
      <c r="M3003" s="707" t="s">
        <v>16229</v>
      </c>
      <c r="N3003" s="707" t="s">
        <v>16232</v>
      </c>
    </row>
    <row r="3004" spans="1:14">
      <c r="A3004" s="707">
        <v>2024</v>
      </c>
      <c r="B3004" s="707" t="s">
        <v>16234</v>
      </c>
      <c r="D3004" s="707" t="s">
        <v>16121</v>
      </c>
      <c r="E3004" s="707" t="s">
        <v>99</v>
      </c>
      <c r="F3004" s="707" t="str">
        <f>VLOOKUP(E3004,'HS Code'!$L$4:$O$65,2,0)</f>
        <v>Petroleum</v>
      </c>
      <c r="G3004" s="707" t="s">
        <v>16075</v>
      </c>
      <c r="J3004" s="707">
        <v>189</v>
      </c>
      <c r="L3004" s="707">
        <v>53053.47</v>
      </c>
      <c r="M3004" s="707" t="s">
        <v>16229</v>
      </c>
      <c r="N3004" s="707" t="s">
        <v>16232</v>
      </c>
    </row>
    <row r="3005" spans="1:14">
      <c r="A3005" s="707">
        <v>2024</v>
      </c>
      <c r="B3005" s="707" t="s">
        <v>16235</v>
      </c>
      <c r="D3005" s="707" t="s">
        <v>16121</v>
      </c>
      <c r="E3005" s="707" t="s">
        <v>99</v>
      </c>
      <c r="F3005" s="707" t="str">
        <f>VLOOKUP(E3005,'HS Code'!$L$4:$O$65,2,0)</f>
        <v>Petroleum</v>
      </c>
      <c r="G3005" s="707" t="s">
        <v>16075</v>
      </c>
      <c r="J3005" s="707">
        <v>218</v>
      </c>
      <c r="L3005" s="707">
        <v>61207.29</v>
      </c>
      <c r="M3005" s="707" t="s">
        <v>16229</v>
      </c>
      <c r="N3005" s="707" t="s">
        <v>16232</v>
      </c>
    </row>
    <row r="3006" spans="1:14">
      <c r="A3006" s="707">
        <v>2024</v>
      </c>
      <c r="B3006" s="707" t="s">
        <v>16231</v>
      </c>
      <c r="D3006" s="707" t="s">
        <v>16121</v>
      </c>
      <c r="E3006" s="707" t="s">
        <v>99</v>
      </c>
      <c r="F3006" s="707" t="str">
        <f>VLOOKUP(E3006,'HS Code'!$L$4:$O$65,2,0)</f>
        <v>Petroleum</v>
      </c>
      <c r="G3006" s="707" t="s">
        <v>16075</v>
      </c>
      <c r="J3006" s="707">
        <v>526</v>
      </c>
      <c r="L3006" s="707">
        <v>131428.74000000002</v>
      </c>
      <c r="M3006" s="707" t="s">
        <v>16229</v>
      </c>
      <c r="N3006" s="707" t="s">
        <v>16232</v>
      </c>
    </row>
    <row r="3007" spans="1:14">
      <c r="A3007" s="707">
        <v>2024</v>
      </c>
      <c r="B3007" s="707" t="s">
        <v>16233</v>
      </c>
      <c r="D3007" s="707" t="s">
        <v>16121</v>
      </c>
      <c r="E3007" s="707" t="s">
        <v>99</v>
      </c>
      <c r="F3007" s="707" t="str">
        <f>VLOOKUP(E3007,'HS Code'!$L$4:$O$65,2,0)</f>
        <v>Petroleum</v>
      </c>
      <c r="G3007" s="707" t="s">
        <v>16075</v>
      </c>
      <c r="J3007" s="707">
        <v>504</v>
      </c>
      <c r="L3007" s="707">
        <v>125958.31999999999</v>
      </c>
      <c r="M3007" s="707" t="s">
        <v>16229</v>
      </c>
      <c r="N3007" s="707" t="s">
        <v>16232</v>
      </c>
    </row>
    <row r="3008" spans="1:14">
      <c r="A3008" s="707">
        <v>2024</v>
      </c>
      <c r="B3008" s="707" t="s">
        <v>16234</v>
      </c>
      <c r="D3008" s="707" t="s">
        <v>16121</v>
      </c>
      <c r="E3008" s="707" t="s">
        <v>99</v>
      </c>
      <c r="F3008" s="707" t="str">
        <f>VLOOKUP(E3008,'HS Code'!$L$4:$O$65,2,0)</f>
        <v>Petroleum</v>
      </c>
      <c r="G3008" s="707" t="s">
        <v>16075</v>
      </c>
      <c r="J3008" s="707">
        <v>472</v>
      </c>
      <c r="L3008" s="707">
        <v>118001.48</v>
      </c>
      <c r="M3008" s="707" t="s">
        <v>16229</v>
      </c>
      <c r="N3008" s="707" t="s">
        <v>16232</v>
      </c>
    </row>
    <row r="3009" spans="1:14">
      <c r="A3009" s="707">
        <v>2024</v>
      </c>
      <c r="B3009" s="707" t="s">
        <v>16235</v>
      </c>
      <c r="D3009" s="707" t="s">
        <v>16121</v>
      </c>
      <c r="E3009" s="707" t="s">
        <v>99</v>
      </c>
      <c r="F3009" s="707" t="str">
        <f>VLOOKUP(E3009,'HS Code'!$L$4:$O$65,2,0)</f>
        <v>Petroleum</v>
      </c>
      <c r="G3009" s="707" t="s">
        <v>16075</v>
      </c>
      <c r="J3009" s="707">
        <v>545</v>
      </c>
      <c r="L3009" s="707">
        <v>136137.21000000002</v>
      </c>
      <c r="M3009" s="707" t="s">
        <v>16229</v>
      </c>
      <c r="N3009" s="707" t="s">
        <v>16232</v>
      </c>
    </row>
    <row r="3010" spans="1:14">
      <c r="A3010" s="707">
        <v>2024</v>
      </c>
      <c r="B3010" s="707" t="s">
        <v>16231</v>
      </c>
      <c r="D3010" s="707" t="s">
        <v>16121</v>
      </c>
      <c r="E3010" s="707" t="s">
        <v>99</v>
      </c>
      <c r="F3010" s="707" t="str">
        <f>VLOOKUP(E3010,'HS Code'!$L$4:$O$65,2,0)</f>
        <v>Petroleum</v>
      </c>
      <c r="G3010" s="707" t="s">
        <v>16075</v>
      </c>
      <c r="J3010" s="707">
        <v>210</v>
      </c>
      <c r="L3010" s="707">
        <v>52571.5</v>
      </c>
      <c r="M3010" s="707" t="s">
        <v>16229</v>
      </c>
      <c r="N3010" s="707" t="s">
        <v>16232</v>
      </c>
    </row>
    <row r="3011" spans="1:14">
      <c r="A3011" s="707">
        <v>2024</v>
      </c>
      <c r="B3011" s="707" t="s">
        <v>16233</v>
      </c>
      <c r="D3011" s="707" t="s">
        <v>16121</v>
      </c>
      <c r="E3011" s="707" t="s">
        <v>99</v>
      </c>
      <c r="F3011" s="707" t="str">
        <f>VLOOKUP(E3011,'HS Code'!$L$4:$O$65,2,0)</f>
        <v>Petroleum</v>
      </c>
      <c r="G3011" s="707" t="s">
        <v>16075</v>
      </c>
      <c r="J3011" s="707">
        <v>202</v>
      </c>
      <c r="L3011" s="707">
        <v>50383.33</v>
      </c>
      <c r="M3011" s="707" t="s">
        <v>16229</v>
      </c>
      <c r="N3011" s="707" t="s">
        <v>16232</v>
      </c>
    </row>
    <row r="3012" spans="1:14">
      <c r="A3012" s="707">
        <v>2024</v>
      </c>
      <c r="B3012" s="707" t="s">
        <v>16234</v>
      </c>
      <c r="D3012" s="707" t="s">
        <v>16121</v>
      </c>
      <c r="E3012" s="707" t="s">
        <v>99</v>
      </c>
      <c r="F3012" s="707" t="str">
        <f>VLOOKUP(E3012,'HS Code'!$L$4:$O$65,2,0)</f>
        <v>Petroleum</v>
      </c>
      <c r="G3012" s="707" t="s">
        <v>16075</v>
      </c>
      <c r="J3012" s="707">
        <v>189</v>
      </c>
      <c r="L3012" s="707">
        <v>47200.590000000004</v>
      </c>
      <c r="M3012" s="707" t="s">
        <v>16229</v>
      </c>
      <c r="N3012" s="707" t="s">
        <v>16232</v>
      </c>
    </row>
    <row r="3013" spans="1:14">
      <c r="A3013" s="707">
        <v>2024</v>
      </c>
      <c r="B3013" s="707" t="s">
        <v>16235</v>
      </c>
      <c r="D3013" s="707" t="s">
        <v>16121</v>
      </c>
      <c r="E3013" s="707" t="s">
        <v>99</v>
      </c>
      <c r="F3013" s="707" t="str">
        <f>VLOOKUP(E3013,'HS Code'!$L$4:$O$65,2,0)</f>
        <v>Petroleum</v>
      </c>
      <c r="G3013" s="707" t="s">
        <v>16075</v>
      </c>
      <c r="J3013" s="707">
        <v>218</v>
      </c>
      <c r="L3013" s="707">
        <v>54454.89</v>
      </c>
      <c r="M3013" s="707" t="s">
        <v>16229</v>
      </c>
      <c r="N3013" s="707" t="s">
        <v>16232</v>
      </c>
    </row>
    <row r="3014" spans="1:14">
      <c r="A3014" s="707">
        <v>2024</v>
      </c>
      <c r="B3014" s="707" t="s">
        <v>16231</v>
      </c>
      <c r="D3014" s="707" t="s">
        <v>16121</v>
      </c>
      <c r="E3014" s="707" t="s">
        <v>99</v>
      </c>
      <c r="F3014" s="707" t="str">
        <f>VLOOKUP(E3014,'HS Code'!$L$4:$O$65,2,0)</f>
        <v>Petroleum</v>
      </c>
      <c r="G3014" s="707" t="s">
        <v>16075</v>
      </c>
      <c r="J3014" s="707">
        <v>29</v>
      </c>
      <c r="L3014" s="707">
        <v>8469.86</v>
      </c>
      <c r="M3014" s="707" t="s">
        <v>16229</v>
      </c>
      <c r="N3014" s="707" t="s">
        <v>16232</v>
      </c>
    </row>
    <row r="3015" spans="1:14">
      <c r="A3015" s="707">
        <v>2024</v>
      </c>
      <c r="B3015" s="707" t="s">
        <v>16233</v>
      </c>
      <c r="D3015" s="707" t="s">
        <v>16121</v>
      </c>
      <c r="E3015" s="707" t="s">
        <v>99</v>
      </c>
      <c r="F3015" s="707" t="str">
        <f>VLOOKUP(E3015,'HS Code'!$L$4:$O$65,2,0)</f>
        <v>Petroleum</v>
      </c>
      <c r="G3015" s="707" t="s">
        <v>16075</v>
      </c>
      <c r="J3015" s="707">
        <v>28</v>
      </c>
      <c r="L3015" s="707">
        <v>8117.3200000000006</v>
      </c>
      <c r="M3015" s="707" t="s">
        <v>16229</v>
      </c>
      <c r="N3015" s="707" t="s">
        <v>16232</v>
      </c>
    </row>
    <row r="3016" spans="1:14">
      <c r="A3016" s="707">
        <v>2024</v>
      </c>
      <c r="B3016" s="707" t="s">
        <v>16234</v>
      </c>
      <c r="D3016" s="707" t="s">
        <v>16121</v>
      </c>
      <c r="E3016" s="707" t="s">
        <v>99</v>
      </c>
      <c r="F3016" s="707" t="str">
        <f>VLOOKUP(E3016,'HS Code'!$L$4:$O$65,2,0)</f>
        <v>Petroleum</v>
      </c>
      <c r="G3016" s="707" t="s">
        <v>16075</v>
      </c>
      <c r="J3016" s="707">
        <v>26</v>
      </c>
      <c r="L3016" s="707">
        <v>7604.54</v>
      </c>
      <c r="M3016" s="707" t="s">
        <v>16229</v>
      </c>
      <c r="N3016" s="707" t="s">
        <v>16232</v>
      </c>
    </row>
    <row r="3017" spans="1:14">
      <c r="A3017" s="707">
        <v>2024</v>
      </c>
      <c r="B3017" s="707" t="s">
        <v>16235</v>
      </c>
      <c r="D3017" s="707" t="s">
        <v>16121</v>
      </c>
      <c r="E3017" s="707" t="s">
        <v>99</v>
      </c>
      <c r="F3017" s="707" t="str">
        <f>VLOOKUP(E3017,'HS Code'!$L$4:$O$65,2,0)</f>
        <v>Petroleum</v>
      </c>
      <c r="G3017" s="707" t="s">
        <v>16075</v>
      </c>
      <c r="J3017" s="707">
        <v>30</v>
      </c>
      <c r="L3017" s="707">
        <v>8773.2900000000009</v>
      </c>
      <c r="M3017" s="707" t="s">
        <v>16229</v>
      </c>
      <c r="N3017" s="707" t="s">
        <v>16232</v>
      </c>
    </row>
    <row r="3018" spans="1:14">
      <c r="A3018" s="707">
        <v>2024</v>
      </c>
      <c r="B3018" s="707" t="s">
        <v>16231</v>
      </c>
      <c r="D3018" s="707" t="s">
        <v>16144</v>
      </c>
      <c r="E3018" s="707" t="s">
        <v>142</v>
      </c>
      <c r="F3018" s="707">
        <f>VLOOKUP(E3018,'HS Code'!$L$4:$O$65,2,0)</f>
        <v>0</v>
      </c>
      <c r="G3018" s="707" t="s">
        <v>16141</v>
      </c>
      <c r="J3018" s="707">
        <v>29</v>
      </c>
      <c r="L3018" s="707">
        <v>13982.67</v>
      </c>
      <c r="M3018" s="707" t="s">
        <v>16229</v>
      </c>
      <c r="N3018" s="707" t="s">
        <v>16232</v>
      </c>
    </row>
    <row r="3019" spans="1:14">
      <c r="A3019" s="707">
        <v>2024</v>
      </c>
      <c r="B3019" s="707" t="s">
        <v>16233</v>
      </c>
      <c r="D3019" s="707" t="s">
        <v>16144</v>
      </c>
      <c r="E3019" s="707" t="s">
        <v>142</v>
      </c>
      <c r="F3019" s="707">
        <f>VLOOKUP(E3019,'HS Code'!$L$4:$O$65,2,0)</f>
        <v>0</v>
      </c>
      <c r="G3019" s="707" t="s">
        <v>16141</v>
      </c>
      <c r="J3019" s="707">
        <v>40</v>
      </c>
      <c r="L3019" s="707">
        <v>18879.28</v>
      </c>
      <c r="M3019" s="707" t="s">
        <v>16229</v>
      </c>
      <c r="N3019" s="707" t="s">
        <v>16232</v>
      </c>
    </row>
    <row r="3020" spans="1:14">
      <c r="A3020" s="707">
        <v>2024</v>
      </c>
      <c r="B3020" s="707" t="s">
        <v>16234</v>
      </c>
      <c r="D3020" s="707" t="s">
        <v>16144</v>
      </c>
      <c r="E3020" s="707" t="s">
        <v>142</v>
      </c>
      <c r="F3020" s="707">
        <f>VLOOKUP(E3020,'HS Code'!$L$4:$O$65,2,0)</f>
        <v>0</v>
      </c>
      <c r="G3020" s="707" t="s">
        <v>16141</v>
      </c>
      <c r="J3020" s="707">
        <v>31</v>
      </c>
      <c r="L3020" s="707">
        <v>14879</v>
      </c>
      <c r="M3020" s="707" t="s">
        <v>16229</v>
      </c>
      <c r="N3020" s="707" t="s">
        <v>16232</v>
      </c>
    </row>
    <row r="3021" spans="1:14">
      <c r="A3021" s="707">
        <v>2024</v>
      </c>
      <c r="B3021" s="707" t="s">
        <v>16235</v>
      </c>
      <c r="D3021" s="707" t="s">
        <v>16144</v>
      </c>
      <c r="E3021" s="707" t="s">
        <v>142</v>
      </c>
      <c r="F3021" s="707">
        <f>VLOOKUP(E3021,'HS Code'!$L$4:$O$65,2,0)</f>
        <v>0</v>
      </c>
      <c r="G3021" s="707" t="s">
        <v>16141</v>
      </c>
      <c r="J3021" s="707">
        <v>23</v>
      </c>
      <c r="L3021" s="707">
        <v>11161.550000000001</v>
      </c>
      <c r="M3021" s="707" t="s">
        <v>16229</v>
      </c>
      <c r="N3021" s="707" t="s">
        <v>16232</v>
      </c>
    </row>
    <row r="3022" spans="1:14">
      <c r="A3022" s="707">
        <v>2024</v>
      </c>
      <c r="B3022" s="707" t="s">
        <v>16231</v>
      </c>
      <c r="D3022" s="707" t="s">
        <v>16144</v>
      </c>
      <c r="E3022" s="707" t="s">
        <v>142</v>
      </c>
      <c r="F3022" s="707">
        <f>VLOOKUP(E3022,'HS Code'!$L$4:$O$65,2,0)</f>
        <v>0</v>
      </c>
      <c r="G3022" s="707" t="s">
        <v>16141</v>
      </c>
      <c r="J3022" s="707">
        <v>29</v>
      </c>
      <c r="L3022" s="707">
        <v>22077.899999999998</v>
      </c>
      <c r="M3022" s="707" t="s">
        <v>16229</v>
      </c>
      <c r="N3022" s="707" t="s">
        <v>16232</v>
      </c>
    </row>
    <row r="3023" spans="1:14">
      <c r="A3023" s="707">
        <v>2024</v>
      </c>
      <c r="B3023" s="707" t="s">
        <v>16233</v>
      </c>
      <c r="D3023" s="707" t="s">
        <v>16144</v>
      </c>
      <c r="E3023" s="707" t="s">
        <v>142</v>
      </c>
      <c r="F3023" s="707">
        <f>VLOOKUP(E3023,'HS Code'!$L$4:$O$65,2,0)</f>
        <v>0</v>
      </c>
      <c r="G3023" s="707" t="s">
        <v>16141</v>
      </c>
      <c r="J3023" s="707">
        <v>40</v>
      </c>
      <c r="L3023" s="707">
        <v>29809.39</v>
      </c>
      <c r="M3023" s="707" t="s">
        <v>16229</v>
      </c>
      <c r="N3023" s="707" t="s">
        <v>16232</v>
      </c>
    </row>
    <row r="3024" spans="1:14">
      <c r="A3024" s="707">
        <v>2024</v>
      </c>
      <c r="B3024" s="707" t="s">
        <v>16234</v>
      </c>
      <c r="D3024" s="707" t="s">
        <v>16144</v>
      </c>
      <c r="E3024" s="707" t="s">
        <v>142</v>
      </c>
      <c r="F3024" s="707">
        <f>VLOOKUP(E3024,'HS Code'!$L$4:$O$65,2,0)</f>
        <v>0</v>
      </c>
      <c r="G3024" s="707" t="s">
        <v>16141</v>
      </c>
      <c r="J3024" s="707">
        <v>31</v>
      </c>
      <c r="L3024" s="707">
        <v>23493.149999999998</v>
      </c>
      <c r="M3024" s="707" t="s">
        <v>16229</v>
      </c>
      <c r="N3024" s="707" t="s">
        <v>16232</v>
      </c>
    </row>
    <row r="3025" spans="1:14">
      <c r="A3025" s="707">
        <v>2024</v>
      </c>
      <c r="B3025" s="707" t="s">
        <v>16235</v>
      </c>
      <c r="D3025" s="707" t="s">
        <v>16144</v>
      </c>
      <c r="E3025" s="707" t="s">
        <v>142</v>
      </c>
      <c r="F3025" s="707">
        <f>VLOOKUP(E3025,'HS Code'!$L$4:$O$65,2,0)</f>
        <v>0</v>
      </c>
      <c r="G3025" s="707" t="s">
        <v>16141</v>
      </c>
      <c r="J3025" s="707">
        <v>23</v>
      </c>
      <c r="L3025" s="707">
        <v>17623.489999999998</v>
      </c>
      <c r="M3025" s="707" t="s">
        <v>16229</v>
      </c>
      <c r="N3025" s="707" t="s">
        <v>16232</v>
      </c>
    </row>
    <row r="3026" spans="1:14">
      <c r="A3026" s="707">
        <v>2024</v>
      </c>
      <c r="B3026" s="707" t="s">
        <v>16231</v>
      </c>
      <c r="D3026" s="707" t="s">
        <v>16144</v>
      </c>
      <c r="E3026" s="707" t="s">
        <v>142</v>
      </c>
      <c r="F3026" s="707">
        <f>VLOOKUP(E3026,'HS Code'!$L$4:$O$65,2,0)</f>
        <v>0</v>
      </c>
      <c r="G3026" s="707" t="s">
        <v>16141</v>
      </c>
      <c r="J3026" s="707">
        <v>38</v>
      </c>
      <c r="L3026" s="707">
        <v>38329.69</v>
      </c>
      <c r="M3026" s="707" t="s">
        <v>16229</v>
      </c>
      <c r="N3026" s="707" t="s">
        <v>16232</v>
      </c>
    </row>
    <row r="3027" spans="1:14">
      <c r="A3027" s="707">
        <v>2024</v>
      </c>
      <c r="B3027" s="707" t="s">
        <v>16233</v>
      </c>
      <c r="D3027" s="707" t="s">
        <v>16144</v>
      </c>
      <c r="E3027" s="707" t="s">
        <v>142</v>
      </c>
      <c r="F3027" s="707">
        <f>VLOOKUP(E3027,'HS Code'!$L$4:$O$65,2,0)</f>
        <v>0</v>
      </c>
      <c r="G3027" s="707" t="s">
        <v>16141</v>
      </c>
      <c r="J3027" s="707">
        <v>52</v>
      </c>
      <c r="L3027" s="707">
        <v>51752.41</v>
      </c>
      <c r="M3027" s="707" t="s">
        <v>16229</v>
      </c>
      <c r="N3027" s="707" t="s">
        <v>16232</v>
      </c>
    </row>
    <row r="3028" spans="1:14">
      <c r="A3028" s="707">
        <v>2024</v>
      </c>
      <c r="B3028" s="707" t="s">
        <v>16234</v>
      </c>
      <c r="D3028" s="707" t="s">
        <v>16144</v>
      </c>
      <c r="E3028" s="707" t="s">
        <v>142</v>
      </c>
      <c r="F3028" s="707">
        <f>VLOOKUP(E3028,'HS Code'!$L$4:$O$65,2,0)</f>
        <v>0</v>
      </c>
      <c r="G3028" s="707" t="s">
        <v>16141</v>
      </c>
      <c r="J3028" s="707">
        <v>41</v>
      </c>
      <c r="L3028" s="707">
        <v>40786.720000000001</v>
      </c>
      <c r="M3028" s="707" t="s">
        <v>16229</v>
      </c>
      <c r="N3028" s="707" t="s">
        <v>16232</v>
      </c>
    </row>
    <row r="3029" spans="1:14">
      <c r="A3029" s="707">
        <v>2024</v>
      </c>
      <c r="B3029" s="707" t="s">
        <v>16235</v>
      </c>
      <c r="D3029" s="707" t="s">
        <v>16144</v>
      </c>
      <c r="E3029" s="707" t="s">
        <v>142</v>
      </c>
      <c r="F3029" s="707">
        <f>VLOOKUP(E3029,'HS Code'!$L$4:$O$65,2,0)</f>
        <v>0</v>
      </c>
      <c r="G3029" s="707" t="s">
        <v>16141</v>
      </c>
      <c r="J3029" s="707">
        <v>31</v>
      </c>
      <c r="L3029" s="707">
        <v>30596.329999999998</v>
      </c>
      <c r="M3029" s="707" t="s">
        <v>16229</v>
      </c>
      <c r="N3029" s="707" t="s">
        <v>16232</v>
      </c>
    </row>
    <row r="3030" spans="1:14">
      <c r="A3030" s="707">
        <v>2024</v>
      </c>
      <c r="B3030" s="707" t="s">
        <v>16231</v>
      </c>
      <c r="D3030" s="707" t="s">
        <v>16144</v>
      </c>
      <c r="E3030" s="707" t="s">
        <v>142</v>
      </c>
      <c r="F3030" s="707">
        <f>VLOOKUP(E3030,'HS Code'!$L$4:$O$65,2,0)</f>
        <v>0</v>
      </c>
      <c r="G3030" s="707" t="s">
        <v>16141</v>
      </c>
      <c r="J3030" s="707">
        <v>6</v>
      </c>
      <c r="L3030" s="707">
        <v>5519.4800000000005</v>
      </c>
      <c r="M3030" s="707" t="s">
        <v>16229</v>
      </c>
      <c r="N3030" s="707" t="s">
        <v>16232</v>
      </c>
    </row>
    <row r="3031" spans="1:14">
      <c r="A3031" s="707">
        <v>2024</v>
      </c>
      <c r="B3031" s="707" t="s">
        <v>16233</v>
      </c>
      <c r="D3031" s="707" t="s">
        <v>16144</v>
      </c>
      <c r="E3031" s="707" t="s">
        <v>142</v>
      </c>
      <c r="F3031" s="707">
        <f>VLOOKUP(E3031,'HS Code'!$L$4:$O$65,2,0)</f>
        <v>0</v>
      </c>
      <c r="G3031" s="707" t="s">
        <v>16141</v>
      </c>
      <c r="J3031" s="707">
        <v>7</v>
      </c>
      <c r="L3031" s="707">
        <v>7452.35</v>
      </c>
      <c r="M3031" s="707" t="s">
        <v>16229</v>
      </c>
      <c r="N3031" s="707" t="s">
        <v>16232</v>
      </c>
    </row>
    <row r="3032" spans="1:14">
      <c r="A3032" s="707">
        <v>2024</v>
      </c>
      <c r="B3032" s="707" t="s">
        <v>16234</v>
      </c>
      <c r="D3032" s="707" t="s">
        <v>16144</v>
      </c>
      <c r="E3032" s="707" t="s">
        <v>142</v>
      </c>
      <c r="F3032" s="707">
        <f>VLOOKUP(E3032,'HS Code'!$L$4:$O$65,2,0)</f>
        <v>0</v>
      </c>
      <c r="G3032" s="707" t="s">
        <v>16141</v>
      </c>
      <c r="J3032" s="707">
        <v>6</v>
      </c>
      <c r="L3032" s="707">
        <v>5873.29</v>
      </c>
      <c r="M3032" s="707" t="s">
        <v>16229</v>
      </c>
      <c r="N3032" s="707" t="s">
        <v>16232</v>
      </c>
    </row>
    <row r="3033" spans="1:14">
      <c r="A3033" s="707">
        <v>2024</v>
      </c>
      <c r="B3033" s="707" t="s">
        <v>16235</v>
      </c>
      <c r="D3033" s="707" t="s">
        <v>16144</v>
      </c>
      <c r="E3033" s="707" t="s">
        <v>142</v>
      </c>
      <c r="F3033" s="707">
        <f>VLOOKUP(E3033,'HS Code'!$L$4:$O$65,2,0)</f>
        <v>0</v>
      </c>
      <c r="G3033" s="707" t="s">
        <v>16141</v>
      </c>
      <c r="J3033" s="707">
        <v>4</v>
      </c>
      <c r="L3033" s="707">
        <v>4405.88</v>
      </c>
      <c r="M3033" s="707" t="s">
        <v>16229</v>
      </c>
      <c r="N3033" s="707" t="s">
        <v>16232</v>
      </c>
    </row>
    <row r="3034" spans="1:14">
      <c r="A3034" s="707">
        <v>2024</v>
      </c>
      <c r="B3034" s="707" t="s">
        <v>16231</v>
      </c>
      <c r="D3034" s="707" t="s">
        <v>16144</v>
      </c>
      <c r="E3034" s="707" t="s">
        <v>142</v>
      </c>
      <c r="F3034" s="707">
        <f>VLOOKUP(E3034,'HS Code'!$L$4:$O$65,2,0)</f>
        <v>0</v>
      </c>
      <c r="G3034" s="707" t="s">
        <v>16141</v>
      </c>
      <c r="J3034" s="707">
        <v>6</v>
      </c>
      <c r="L3034" s="707">
        <v>5519.4800000000005</v>
      </c>
      <c r="M3034" s="707" t="s">
        <v>16229</v>
      </c>
      <c r="N3034" s="707" t="s">
        <v>16232</v>
      </c>
    </row>
    <row r="3035" spans="1:14">
      <c r="A3035" s="707">
        <v>2024</v>
      </c>
      <c r="B3035" s="707" t="s">
        <v>16233</v>
      </c>
      <c r="D3035" s="707" t="s">
        <v>16144</v>
      </c>
      <c r="E3035" s="707" t="s">
        <v>142</v>
      </c>
      <c r="F3035" s="707">
        <f>VLOOKUP(E3035,'HS Code'!$L$4:$O$65,2,0)</f>
        <v>0</v>
      </c>
      <c r="G3035" s="707" t="s">
        <v>16141</v>
      </c>
      <c r="J3035" s="707">
        <v>7</v>
      </c>
      <c r="L3035" s="707">
        <v>7452.35</v>
      </c>
      <c r="M3035" s="707" t="s">
        <v>16229</v>
      </c>
      <c r="N3035" s="707" t="s">
        <v>16232</v>
      </c>
    </row>
    <row r="3036" spans="1:14">
      <c r="A3036" s="707">
        <v>2024</v>
      </c>
      <c r="B3036" s="707" t="s">
        <v>16234</v>
      </c>
      <c r="D3036" s="707" t="s">
        <v>16144</v>
      </c>
      <c r="E3036" s="707" t="s">
        <v>142</v>
      </c>
      <c r="F3036" s="707">
        <f>VLOOKUP(E3036,'HS Code'!$L$4:$O$65,2,0)</f>
        <v>0</v>
      </c>
      <c r="G3036" s="707" t="s">
        <v>16141</v>
      </c>
      <c r="J3036" s="707">
        <v>6</v>
      </c>
      <c r="L3036" s="707">
        <v>5873.29</v>
      </c>
      <c r="M3036" s="707" t="s">
        <v>16229</v>
      </c>
      <c r="N3036" s="707" t="s">
        <v>16232</v>
      </c>
    </row>
    <row r="3037" spans="1:14">
      <c r="A3037" s="707">
        <v>2024</v>
      </c>
      <c r="B3037" s="707" t="s">
        <v>16235</v>
      </c>
      <c r="D3037" s="707" t="s">
        <v>16144</v>
      </c>
      <c r="E3037" s="707" t="s">
        <v>142</v>
      </c>
      <c r="F3037" s="707">
        <f>VLOOKUP(E3037,'HS Code'!$L$4:$O$65,2,0)</f>
        <v>0</v>
      </c>
      <c r="G3037" s="707" t="s">
        <v>16141</v>
      </c>
      <c r="J3037" s="707">
        <v>4</v>
      </c>
      <c r="L3037" s="707">
        <v>4405.88</v>
      </c>
      <c r="M3037" s="707" t="s">
        <v>16229</v>
      </c>
      <c r="N3037" s="707" t="s">
        <v>16232</v>
      </c>
    </row>
    <row r="3038" spans="1:14">
      <c r="A3038" s="707">
        <v>2024</v>
      </c>
      <c r="B3038" s="707" t="s">
        <v>16231</v>
      </c>
      <c r="D3038" s="707" t="s">
        <v>16144</v>
      </c>
      <c r="E3038" s="707" t="s">
        <v>142</v>
      </c>
      <c r="F3038" s="707">
        <f>VLOOKUP(E3038,'HS Code'!$L$4:$O$65,2,0)</f>
        <v>0</v>
      </c>
      <c r="G3038" s="707" t="s">
        <v>16141</v>
      </c>
      <c r="J3038" s="707">
        <v>2</v>
      </c>
      <c r="L3038" s="707">
        <v>10950.64</v>
      </c>
      <c r="M3038" s="707" t="s">
        <v>16229</v>
      </c>
      <c r="N3038" s="707" t="s">
        <v>16232</v>
      </c>
    </row>
    <row r="3039" spans="1:14">
      <c r="A3039" s="707">
        <v>2024</v>
      </c>
      <c r="B3039" s="707" t="s">
        <v>16233</v>
      </c>
      <c r="D3039" s="707" t="s">
        <v>16144</v>
      </c>
      <c r="E3039" s="707" t="s">
        <v>142</v>
      </c>
      <c r="F3039" s="707">
        <f>VLOOKUP(E3039,'HS Code'!$L$4:$O$65,2,0)</f>
        <v>0</v>
      </c>
      <c r="G3039" s="707" t="s">
        <v>16141</v>
      </c>
      <c r="J3039" s="707">
        <v>3</v>
      </c>
      <c r="L3039" s="707">
        <v>14785.460000000001</v>
      </c>
      <c r="M3039" s="707" t="s">
        <v>16229</v>
      </c>
      <c r="N3039" s="707" t="s">
        <v>16232</v>
      </c>
    </row>
    <row r="3040" spans="1:14">
      <c r="A3040" s="707">
        <v>2024</v>
      </c>
      <c r="B3040" s="707" t="s">
        <v>16234</v>
      </c>
      <c r="D3040" s="707" t="s">
        <v>16144</v>
      </c>
      <c r="E3040" s="707" t="s">
        <v>142</v>
      </c>
      <c r="F3040" s="707">
        <f>VLOOKUP(E3040,'HS Code'!$L$4:$O$65,2,0)</f>
        <v>0</v>
      </c>
      <c r="G3040" s="707" t="s">
        <v>16141</v>
      </c>
      <c r="J3040" s="707">
        <v>2</v>
      </c>
      <c r="L3040" s="707">
        <v>11652.61</v>
      </c>
      <c r="M3040" s="707" t="s">
        <v>16229</v>
      </c>
      <c r="N3040" s="707" t="s">
        <v>16232</v>
      </c>
    </row>
    <row r="3041" spans="1:14">
      <c r="A3041" s="707">
        <v>2024</v>
      </c>
      <c r="B3041" s="707" t="s">
        <v>16235</v>
      </c>
      <c r="D3041" s="707" t="s">
        <v>16144</v>
      </c>
      <c r="E3041" s="707" t="s">
        <v>142</v>
      </c>
      <c r="F3041" s="707">
        <f>VLOOKUP(E3041,'HS Code'!$L$4:$O$65,2,0)</f>
        <v>0</v>
      </c>
      <c r="G3041" s="707" t="s">
        <v>16141</v>
      </c>
      <c r="J3041" s="707">
        <v>2</v>
      </c>
      <c r="L3041" s="707">
        <v>8741.25</v>
      </c>
      <c r="M3041" s="707" t="s">
        <v>16229</v>
      </c>
      <c r="N3041" s="707" t="s">
        <v>16232</v>
      </c>
    </row>
    <row r="3042" spans="1:14">
      <c r="A3042" s="707">
        <v>2024</v>
      </c>
      <c r="B3042" s="707" t="s">
        <v>16231</v>
      </c>
      <c r="D3042" s="707" t="s">
        <v>16144</v>
      </c>
      <c r="E3042" s="707" t="s">
        <v>142</v>
      </c>
      <c r="F3042" s="707">
        <f>VLOOKUP(E3042,'HS Code'!$L$4:$O$65,2,0)</f>
        <v>0</v>
      </c>
      <c r="G3042" s="707" t="s">
        <v>16141</v>
      </c>
      <c r="J3042" s="707">
        <v>0</v>
      </c>
      <c r="L3042" s="707">
        <v>6439.39</v>
      </c>
      <c r="M3042" s="707" t="s">
        <v>16229</v>
      </c>
      <c r="N3042" s="707" t="s">
        <v>16232</v>
      </c>
    </row>
    <row r="3043" spans="1:14">
      <c r="A3043" s="707">
        <v>2024</v>
      </c>
      <c r="B3043" s="707" t="s">
        <v>16233</v>
      </c>
      <c r="D3043" s="707" t="s">
        <v>16144</v>
      </c>
      <c r="E3043" s="707" t="s">
        <v>142</v>
      </c>
      <c r="F3043" s="707">
        <f>VLOOKUP(E3043,'HS Code'!$L$4:$O$65,2,0)</f>
        <v>0</v>
      </c>
      <c r="G3043" s="707" t="s">
        <v>16141</v>
      </c>
      <c r="J3043" s="707">
        <v>0</v>
      </c>
      <c r="L3043" s="707">
        <v>8694.41</v>
      </c>
      <c r="M3043" s="707" t="s">
        <v>16229</v>
      </c>
      <c r="N3043" s="707" t="s">
        <v>16232</v>
      </c>
    </row>
    <row r="3044" spans="1:14">
      <c r="A3044" s="707">
        <v>2024</v>
      </c>
      <c r="B3044" s="707" t="s">
        <v>16234</v>
      </c>
      <c r="D3044" s="707" t="s">
        <v>16144</v>
      </c>
      <c r="E3044" s="707" t="s">
        <v>142</v>
      </c>
      <c r="F3044" s="707">
        <f>VLOOKUP(E3044,'HS Code'!$L$4:$O$65,2,0)</f>
        <v>0</v>
      </c>
      <c r="G3044" s="707" t="s">
        <v>16141</v>
      </c>
      <c r="J3044" s="707">
        <v>0</v>
      </c>
      <c r="L3044" s="707">
        <v>6852.17</v>
      </c>
      <c r="M3044" s="707" t="s">
        <v>16229</v>
      </c>
      <c r="N3044" s="707" t="s">
        <v>16232</v>
      </c>
    </row>
    <row r="3045" spans="1:14">
      <c r="A3045" s="707">
        <v>2024</v>
      </c>
      <c r="B3045" s="707" t="s">
        <v>16235</v>
      </c>
      <c r="D3045" s="707" t="s">
        <v>16144</v>
      </c>
      <c r="E3045" s="707" t="s">
        <v>142</v>
      </c>
      <c r="F3045" s="707">
        <f>VLOOKUP(E3045,'HS Code'!$L$4:$O$65,2,0)</f>
        <v>0</v>
      </c>
      <c r="G3045" s="707" t="s">
        <v>16141</v>
      </c>
      <c r="J3045" s="707">
        <v>0</v>
      </c>
      <c r="L3045" s="707">
        <v>5140.1900000000005</v>
      </c>
      <c r="M3045" s="707" t="s">
        <v>16229</v>
      </c>
      <c r="N3045" s="707" t="s">
        <v>16232</v>
      </c>
    </row>
    <row r="3046" spans="1:14">
      <c r="A3046" s="707">
        <v>2024</v>
      </c>
      <c r="B3046" s="707" t="s">
        <v>16231</v>
      </c>
      <c r="D3046" s="707" t="s">
        <v>16144</v>
      </c>
      <c r="E3046" s="707" t="s">
        <v>142</v>
      </c>
      <c r="F3046" s="707">
        <f>VLOOKUP(E3046,'HS Code'!$L$4:$O$65,2,0)</f>
        <v>0</v>
      </c>
      <c r="G3046" s="707" t="s">
        <v>16141</v>
      </c>
      <c r="J3046" s="707">
        <v>28</v>
      </c>
      <c r="L3046" s="707">
        <v>27597.379999999997</v>
      </c>
      <c r="M3046" s="707" t="s">
        <v>16229</v>
      </c>
      <c r="N3046" s="707" t="s">
        <v>16232</v>
      </c>
    </row>
    <row r="3047" spans="1:14">
      <c r="A3047" s="707">
        <v>2024</v>
      </c>
      <c r="B3047" s="707" t="s">
        <v>16233</v>
      </c>
      <c r="D3047" s="707" t="s">
        <v>16144</v>
      </c>
      <c r="E3047" s="707" t="s">
        <v>142</v>
      </c>
      <c r="F3047" s="707">
        <f>VLOOKUP(E3047,'HS Code'!$L$4:$O$65,2,0)</f>
        <v>0</v>
      </c>
      <c r="G3047" s="707" t="s">
        <v>16141</v>
      </c>
      <c r="J3047" s="707">
        <v>37</v>
      </c>
      <c r="L3047" s="707">
        <v>37261.730000000003</v>
      </c>
      <c r="M3047" s="707" t="s">
        <v>16229</v>
      </c>
      <c r="N3047" s="707" t="s">
        <v>16232</v>
      </c>
    </row>
    <row r="3048" spans="1:14">
      <c r="A3048" s="707">
        <v>2024</v>
      </c>
      <c r="B3048" s="707" t="s">
        <v>16234</v>
      </c>
      <c r="D3048" s="707" t="s">
        <v>16144</v>
      </c>
      <c r="E3048" s="707" t="s">
        <v>142</v>
      </c>
      <c r="F3048" s="707">
        <f>VLOOKUP(E3048,'HS Code'!$L$4:$O$65,2,0)</f>
        <v>0</v>
      </c>
      <c r="G3048" s="707" t="s">
        <v>16141</v>
      </c>
      <c r="J3048" s="707">
        <v>29</v>
      </c>
      <c r="L3048" s="707">
        <v>29366.44</v>
      </c>
      <c r="M3048" s="707" t="s">
        <v>16229</v>
      </c>
      <c r="N3048" s="707" t="s">
        <v>16232</v>
      </c>
    </row>
    <row r="3049" spans="1:14">
      <c r="A3049" s="707">
        <v>2024</v>
      </c>
      <c r="B3049" s="707" t="s">
        <v>16235</v>
      </c>
      <c r="D3049" s="707" t="s">
        <v>16144</v>
      </c>
      <c r="E3049" s="707" t="s">
        <v>142</v>
      </c>
      <c r="F3049" s="707">
        <f>VLOOKUP(E3049,'HS Code'!$L$4:$O$65,2,0)</f>
        <v>0</v>
      </c>
      <c r="G3049" s="707" t="s">
        <v>16141</v>
      </c>
      <c r="J3049" s="707">
        <v>22</v>
      </c>
      <c r="L3049" s="707">
        <v>22029.359999999997</v>
      </c>
      <c r="M3049" s="707" t="s">
        <v>16229</v>
      </c>
      <c r="N3049" s="707" t="s">
        <v>16232</v>
      </c>
    </row>
    <row r="3050" spans="1:14">
      <c r="A3050" s="707">
        <v>2024</v>
      </c>
      <c r="B3050" s="707" t="s">
        <v>16231</v>
      </c>
      <c r="D3050" s="707" t="s">
        <v>16144</v>
      </c>
      <c r="E3050" s="707" t="s">
        <v>142</v>
      </c>
      <c r="F3050" s="707">
        <f>VLOOKUP(E3050,'HS Code'!$L$4:$O$65,2,0)</f>
        <v>0</v>
      </c>
      <c r="G3050" s="707" t="s">
        <v>16141</v>
      </c>
      <c r="J3050" s="707">
        <v>61</v>
      </c>
      <c r="L3050" s="707">
        <v>858.59</v>
      </c>
      <c r="M3050" s="707" t="s">
        <v>16229</v>
      </c>
      <c r="N3050" s="707" t="s">
        <v>16232</v>
      </c>
    </row>
    <row r="3051" spans="1:14">
      <c r="A3051" s="707">
        <v>2024</v>
      </c>
      <c r="B3051" s="707" t="s">
        <v>16233</v>
      </c>
      <c r="D3051" s="707" t="s">
        <v>16144</v>
      </c>
      <c r="E3051" s="707" t="s">
        <v>142</v>
      </c>
      <c r="F3051" s="707">
        <f>VLOOKUP(E3051,'HS Code'!$L$4:$O$65,2,0)</f>
        <v>0</v>
      </c>
      <c r="G3051" s="707" t="s">
        <v>16141</v>
      </c>
      <c r="J3051" s="707">
        <v>83</v>
      </c>
      <c r="L3051" s="707">
        <v>1159.26</v>
      </c>
      <c r="M3051" s="707" t="s">
        <v>16229</v>
      </c>
      <c r="N3051" s="707" t="s">
        <v>16232</v>
      </c>
    </row>
    <row r="3052" spans="1:14">
      <c r="A3052" s="707">
        <v>2024</v>
      </c>
      <c r="B3052" s="707" t="s">
        <v>16234</v>
      </c>
      <c r="D3052" s="707" t="s">
        <v>16144</v>
      </c>
      <c r="E3052" s="707" t="s">
        <v>142</v>
      </c>
      <c r="F3052" s="707">
        <f>VLOOKUP(E3052,'HS Code'!$L$4:$O$65,2,0)</f>
        <v>0</v>
      </c>
      <c r="G3052" s="707" t="s">
        <v>16141</v>
      </c>
      <c r="J3052" s="707">
        <v>65</v>
      </c>
      <c r="L3052" s="707">
        <v>913.63</v>
      </c>
      <c r="M3052" s="707" t="s">
        <v>16229</v>
      </c>
      <c r="N3052" s="707" t="s">
        <v>16232</v>
      </c>
    </row>
    <row r="3053" spans="1:14">
      <c r="A3053" s="707">
        <v>2024</v>
      </c>
      <c r="B3053" s="707" t="s">
        <v>16235</v>
      </c>
      <c r="D3053" s="707" t="s">
        <v>16144</v>
      </c>
      <c r="E3053" s="707" t="s">
        <v>142</v>
      </c>
      <c r="F3053" s="707">
        <f>VLOOKUP(E3053,'HS Code'!$L$4:$O$65,2,0)</f>
        <v>0</v>
      </c>
      <c r="G3053" s="707" t="s">
        <v>16141</v>
      </c>
      <c r="J3053" s="707">
        <v>49</v>
      </c>
      <c r="L3053" s="707">
        <v>685.36</v>
      </c>
      <c r="M3053" s="707" t="s">
        <v>16229</v>
      </c>
      <c r="N3053" s="707" t="s">
        <v>16232</v>
      </c>
    </row>
    <row r="3054" spans="1:14">
      <c r="A3054" s="707">
        <v>2024</v>
      </c>
      <c r="B3054" s="707" t="s">
        <v>16231</v>
      </c>
      <c r="D3054" s="707" t="s">
        <v>16121</v>
      </c>
      <c r="E3054" s="707" t="s">
        <v>99</v>
      </c>
      <c r="F3054" s="707" t="str">
        <f>VLOOKUP(E3054,'HS Code'!$L$4:$O$65,2,0)</f>
        <v>Petroleum</v>
      </c>
      <c r="G3054" s="707" t="s">
        <v>16075</v>
      </c>
      <c r="J3054" s="707">
        <v>1</v>
      </c>
      <c r="L3054" s="707">
        <v>584.13</v>
      </c>
      <c r="M3054" s="707" t="s">
        <v>16229</v>
      </c>
      <c r="N3054" s="707" t="s">
        <v>16232</v>
      </c>
    </row>
    <row r="3055" spans="1:14">
      <c r="A3055" s="707">
        <v>2024</v>
      </c>
      <c r="B3055" s="707" t="s">
        <v>16233</v>
      </c>
      <c r="D3055" s="707" t="s">
        <v>16121</v>
      </c>
      <c r="E3055" s="707" t="s">
        <v>99</v>
      </c>
      <c r="F3055" s="707" t="str">
        <f>VLOOKUP(E3055,'HS Code'!$L$4:$O$65,2,0)</f>
        <v>Petroleum</v>
      </c>
      <c r="G3055" s="707" t="s">
        <v>16075</v>
      </c>
      <c r="J3055" s="707">
        <v>1</v>
      </c>
      <c r="L3055" s="707">
        <v>559.81999999999994</v>
      </c>
      <c r="M3055" s="707" t="s">
        <v>16229</v>
      </c>
      <c r="N3055" s="707" t="s">
        <v>16232</v>
      </c>
    </row>
    <row r="3056" spans="1:14">
      <c r="A3056" s="707">
        <v>2024</v>
      </c>
      <c r="B3056" s="707" t="s">
        <v>16234</v>
      </c>
      <c r="D3056" s="707" t="s">
        <v>16121</v>
      </c>
      <c r="E3056" s="707" t="s">
        <v>99</v>
      </c>
      <c r="F3056" s="707" t="str">
        <f>VLOOKUP(E3056,'HS Code'!$L$4:$O$65,2,0)</f>
        <v>Petroleum</v>
      </c>
      <c r="G3056" s="707" t="s">
        <v>16075</v>
      </c>
      <c r="J3056" s="707">
        <v>1</v>
      </c>
      <c r="L3056" s="707">
        <v>524.46</v>
      </c>
      <c r="M3056" s="707" t="s">
        <v>16229</v>
      </c>
      <c r="N3056" s="707" t="s">
        <v>16232</v>
      </c>
    </row>
    <row r="3057" spans="1:14">
      <c r="A3057" s="707">
        <v>2024</v>
      </c>
      <c r="B3057" s="707" t="s">
        <v>16235</v>
      </c>
      <c r="D3057" s="707" t="s">
        <v>16121</v>
      </c>
      <c r="E3057" s="707" t="s">
        <v>99</v>
      </c>
      <c r="F3057" s="707" t="str">
        <f>VLOOKUP(E3057,'HS Code'!$L$4:$O$65,2,0)</f>
        <v>Petroleum</v>
      </c>
      <c r="G3057" s="707" t="s">
        <v>16075</v>
      </c>
      <c r="J3057" s="707">
        <v>2</v>
      </c>
      <c r="L3057" s="707">
        <v>605.05999999999995</v>
      </c>
      <c r="M3057" s="707" t="s">
        <v>16229</v>
      </c>
      <c r="N3057" s="707" t="s">
        <v>16232</v>
      </c>
    </row>
    <row r="3058" spans="1:14">
      <c r="A3058" s="707">
        <v>2024</v>
      </c>
      <c r="B3058" s="707" t="s">
        <v>16231</v>
      </c>
      <c r="D3058" s="707" t="s">
        <v>16121</v>
      </c>
      <c r="E3058" s="707" t="s">
        <v>142</v>
      </c>
      <c r="F3058" s="707">
        <f>VLOOKUP(E3058,'HS Code'!$L$4:$O$65,2,0)</f>
        <v>0</v>
      </c>
      <c r="G3058" s="707" t="s">
        <v>16141</v>
      </c>
      <c r="J3058" s="707">
        <v>9</v>
      </c>
      <c r="L3058" s="707">
        <v>4380.96</v>
      </c>
      <c r="M3058" s="707" t="s">
        <v>16229</v>
      </c>
      <c r="N3058" s="707" t="s">
        <v>16232</v>
      </c>
    </row>
    <row r="3059" spans="1:14">
      <c r="A3059" s="707">
        <v>2024</v>
      </c>
      <c r="B3059" s="707" t="s">
        <v>16233</v>
      </c>
      <c r="D3059" s="707" t="s">
        <v>16121</v>
      </c>
      <c r="E3059" s="707" t="s">
        <v>142</v>
      </c>
      <c r="F3059" s="707">
        <f>VLOOKUP(E3059,'HS Code'!$L$4:$O$65,2,0)</f>
        <v>0</v>
      </c>
      <c r="G3059" s="707" t="s">
        <v>16141</v>
      </c>
      <c r="J3059" s="707">
        <v>8</v>
      </c>
      <c r="L3059" s="707">
        <v>4198.62</v>
      </c>
      <c r="M3059" s="707" t="s">
        <v>16229</v>
      </c>
      <c r="N3059" s="707" t="s">
        <v>16232</v>
      </c>
    </row>
    <row r="3060" spans="1:14">
      <c r="A3060" s="707">
        <v>2024</v>
      </c>
      <c r="B3060" s="707" t="s">
        <v>16234</v>
      </c>
      <c r="D3060" s="707" t="s">
        <v>16121</v>
      </c>
      <c r="E3060" s="707" t="s">
        <v>142</v>
      </c>
      <c r="F3060" s="707">
        <f>VLOOKUP(E3060,'HS Code'!$L$4:$O$65,2,0)</f>
        <v>0</v>
      </c>
      <c r="G3060" s="707" t="s">
        <v>16141</v>
      </c>
      <c r="J3060" s="707">
        <v>8</v>
      </c>
      <c r="L3060" s="707">
        <v>3933.3900000000003</v>
      </c>
      <c r="M3060" s="707" t="s">
        <v>16229</v>
      </c>
      <c r="N3060" s="707" t="s">
        <v>16232</v>
      </c>
    </row>
    <row r="3061" spans="1:14">
      <c r="A3061" s="707">
        <v>2024</v>
      </c>
      <c r="B3061" s="707" t="s">
        <v>16235</v>
      </c>
      <c r="D3061" s="707" t="s">
        <v>16121</v>
      </c>
      <c r="E3061" s="707" t="s">
        <v>142</v>
      </c>
      <c r="F3061" s="707">
        <f>VLOOKUP(E3061,'HS Code'!$L$4:$O$65,2,0)</f>
        <v>0</v>
      </c>
      <c r="G3061" s="707" t="s">
        <v>16141</v>
      </c>
      <c r="J3061" s="707">
        <v>9</v>
      </c>
      <c r="L3061" s="707">
        <v>4537.91</v>
      </c>
      <c r="M3061" s="707" t="s">
        <v>16229</v>
      </c>
      <c r="N3061" s="707" t="s">
        <v>16232</v>
      </c>
    </row>
    <row r="3062" spans="1:14">
      <c r="A3062" s="707">
        <v>2024</v>
      </c>
      <c r="B3062" s="707" t="s">
        <v>16231</v>
      </c>
      <c r="D3062" s="707" t="s">
        <v>16129</v>
      </c>
      <c r="E3062" s="707" t="s">
        <v>99</v>
      </c>
      <c r="F3062" s="707" t="str">
        <f>VLOOKUP(E3062,'HS Code'!$L$4:$O$65,2,0)</f>
        <v>Petroleum</v>
      </c>
      <c r="G3062" s="707" t="s">
        <v>16075</v>
      </c>
      <c r="J3062" s="707">
        <v>37</v>
      </c>
      <c r="L3062" s="707">
        <v>9616.130000000001</v>
      </c>
      <c r="M3062" s="707" t="s">
        <v>16229</v>
      </c>
      <c r="N3062" s="707" t="s">
        <v>16232</v>
      </c>
    </row>
    <row r="3063" spans="1:14">
      <c r="A3063" s="707">
        <v>2024</v>
      </c>
      <c r="B3063" s="707" t="s">
        <v>16233</v>
      </c>
      <c r="D3063" s="707" t="s">
        <v>16129</v>
      </c>
      <c r="E3063" s="707" t="s">
        <v>99</v>
      </c>
      <c r="F3063" s="707" t="str">
        <f>VLOOKUP(E3063,'HS Code'!$L$4:$O$65,2,0)</f>
        <v>Petroleum</v>
      </c>
      <c r="G3063" s="707" t="s">
        <v>16075</v>
      </c>
      <c r="J3063" s="707">
        <v>48</v>
      </c>
      <c r="L3063" s="707">
        <v>12392.95</v>
      </c>
      <c r="M3063" s="707" t="s">
        <v>16229</v>
      </c>
      <c r="N3063" s="707" t="s">
        <v>16232</v>
      </c>
    </row>
    <row r="3064" spans="1:14">
      <c r="A3064" s="707">
        <v>2024</v>
      </c>
      <c r="B3064" s="707" t="s">
        <v>16234</v>
      </c>
      <c r="D3064" s="707" t="s">
        <v>16129</v>
      </c>
      <c r="E3064" s="707" t="s">
        <v>99</v>
      </c>
      <c r="F3064" s="707" t="str">
        <f>VLOOKUP(E3064,'HS Code'!$L$4:$O$65,2,0)</f>
        <v>Petroleum</v>
      </c>
      <c r="G3064" s="707" t="s">
        <v>16075</v>
      </c>
      <c r="J3064" s="707">
        <v>47</v>
      </c>
      <c r="L3064" s="707">
        <v>12207.18</v>
      </c>
      <c r="M3064" s="707" t="s">
        <v>16229</v>
      </c>
      <c r="N3064" s="707" t="s">
        <v>16232</v>
      </c>
    </row>
    <row r="3065" spans="1:14">
      <c r="A3065" s="707">
        <v>2024</v>
      </c>
      <c r="B3065" s="707" t="s">
        <v>16235</v>
      </c>
      <c r="D3065" s="707" t="s">
        <v>16129</v>
      </c>
      <c r="E3065" s="707" t="s">
        <v>99</v>
      </c>
      <c r="F3065" s="707" t="str">
        <f>VLOOKUP(E3065,'HS Code'!$L$4:$O$65,2,0)</f>
        <v>Petroleum</v>
      </c>
      <c r="G3065" s="707" t="s">
        <v>16075</v>
      </c>
      <c r="J3065" s="707">
        <v>49</v>
      </c>
      <c r="L3065" s="707">
        <v>12769.07</v>
      </c>
      <c r="M3065" s="707" t="s">
        <v>16229</v>
      </c>
      <c r="N3065" s="707" t="s">
        <v>16232</v>
      </c>
    </row>
    <row r="3066" spans="1:14">
      <c r="A3066" s="707">
        <v>2024</v>
      </c>
      <c r="B3066" s="707" t="s">
        <v>16231</v>
      </c>
      <c r="D3066" s="707" t="s">
        <v>16129</v>
      </c>
      <c r="E3066" s="707" t="s">
        <v>99</v>
      </c>
      <c r="F3066" s="707" t="str">
        <f>VLOOKUP(E3066,'HS Code'!$L$4:$O$65,2,0)</f>
        <v>Petroleum</v>
      </c>
      <c r="G3066" s="707" t="s">
        <v>16075</v>
      </c>
      <c r="J3066" s="707">
        <v>12</v>
      </c>
      <c r="L3066" s="707">
        <v>3205.38</v>
      </c>
      <c r="M3066" s="707" t="s">
        <v>16229</v>
      </c>
      <c r="N3066" s="707" t="s">
        <v>16232</v>
      </c>
    </row>
    <row r="3067" spans="1:14">
      <c r="A3067" s="707">
        <v>2024</v>
      </c>
      <c r="B3067" s="707" t="s">
        <v>16233</v>
      </c>
      <c r="D3067" s="707" t="s">
        <v>16129</v>
      </c>
      <c r="E3067" s="707" t="s">
        <v>99</v>
      </c>
      <c r="F3067" s="707" t="str">
        <f>VLOOKUP(E3067,'HS Code'!$L$4:$O$65,2,0)</f>
        <v>Petroleum</v>
      </c>
      <c r="G3067" s="707" t="s">
        <v>16075</v>
      </c>
      <c r="J3067" s="707">
        <v>16</v>
      </c>
      <c r="L3067" s="707">
        <v>4130.99</v>
      </c>
      <c r="M3067" s="707" t="s">
        <v>16229</v>
      </c>
      <c r="N3067" s="707" t="s">
        <v>16232</v>
      </c>
    </row>
    <row r="3068" spans="1:14">
      <c r="A3068" s="707">
        <v>2024</v>
      </c>
      <c r="B3068" s="707" t="s">
        <v>16234</v>
      </c>
      <c r="D3068" s="707" t="s">
        <v>16129</v>
      </c>
      <c r="E3068" s="707" t="s">
        <v>99</v>
      </c>
      <c r="F3068" s="707" t="str">
        <f>VLOOKUP(E3068,'HS Code'!$L$4:$O$65,2,0)</f>
        <v>Petroleum</v>
      </c>
      <c r="G3068" s="707" t="s">
        <v>16075</v>
      </c>
      <c r="J3068" s="707">
        <v>16</v>
      </c>
      <c r="L3068" s="707">
        <v>4069.0600000000004</v>
      </c>
      <c r="M3068" s="707" t="s">
        <v>16229</v>
      </c>
      <c r="N3068" s="707" t="s">
        <v>16232</v>
      </c>
    </row>
    <row r="3069" spans="1:14">
      <c r="A3069" s="707">
        <v>2024</v>
      </c>
      <c r="B3069" s="707" t="s">
        <v>16235</v>
      </c>
      <c r="D3069" s="707" t="s">
        <v>16129</v>
      </c>
      <c r="E3069" s="707" t="s">
        <v>99</v>
      </c>
      <c r="F3069" s="707" t="str">
        <f>VLOOKUP(E3069,'HS Code'!$L$4:$O$65,2,0)</f>
        <v>Petroleum</v>
      </c>
      <c r="G3069" s="707" t="s">
        <v>16075</v>
      </c>
      <c r="J3069" s="707">
        <v>16</v>
      </c>
      <c r="L3069" s="707">
        <v>4256.3600000000006</v>
      </c>
      <c r="M3069" s="707" t="s">
        <v>16229</v>
      </c>
      <c r="N3069" s="707" t="s">
        <v>16232</v>
      </c>
    </row>
    <row r="3070" spans="1:14">
      <c r="A3070" s="707">
        <v>2024</v>
      </c>
      <c r="B3070" s="707" t="s">
        <v>16231</v>
      </c>
      <c r="D3070" s="707" t="s">
        <v>16129</v>
      </c>
      <c r="E3070" s="707" t="s">
        <v>99</v>
      </c>
      <c r="F3070" s="707" t="str">
        <f>VLOOKUP(E3070,'HS Code'!$L$4:$O$65,2,0)</f>
        <v>Petroleum</v>
      </c>
      <c r="G3070" s="707" t="s">
        <v>16075</v>
      </c>
      <c r="J3070" s="707">
        <v>9</v>
      </c>
      <c r="L3070" s="707">
        <v>2404.0400000000004</v>
      </c>
      <c r="M3070" s="707" t="s">
        <v>16229</v>
      </c>
      <c r="N3070" s="707" t="s">
        <v>16232</v>
      </c>
    </row>
    <row r="3071" spans="1:14">
      <c r="A3071" s="707">
        <v>2024</v>
      </c>
      <c r="B3071" s="707" t="s">
        <v>16233</v>
      </c>
      <c r="D3071" s="707" t="s">
        <v>16129</v>
      </c>
      <c r="E3071" s="707" t="s">
        <v>99</v>
      </c>
      <c r="F3071" s="707" t="str">
        <f>VLOOKUP(E3071,'HS Code'!$L$4:$O$65,2,0)</f>
        <v>Petroleum</v>
      </c>
      <c r="G3071" s="707" t="s">
        <v>16075</v>
      </c>
      <c r="J3071" s="707">
        <v>12</v>
      </c>
      <c r="L3071" s="707">
        <v>3098.2400000000002</v>
      </c>
      <c r="M3071" s="707" t="s">
        <v>16229</v>
      </c>
      <c r="N3071" s="707" t="s">
        <v>16232</v>
      </c>
    </row>
    <row r="3072" spans="1:14">
      <c r="A3072" s="707">
        <v>2024</v>
      </c>
      <c r="B3072" s="707" t="s">
        <v>16234</v>
      </c>
      <c r="D3072" s="707" t="s">
        <v>16129</v>
      </c>
      <c r="E3072" s="707" t="s">
        <v>99</v>
      </c>
      <c r="F3072" s="707" t="str">
        <f>VLOOKUP(E3072,'HS Code'!$L$4:$O$65,2,0)</f>
        <v>Petroleum</v>
      </c>
      <c r="G3072" s="707" t="s">
        <v>16075</v>
      </c>
      <c r="J3072" s="707">
        <v>12</v>
      </c>
      <c r="L3072" s="707">
        <v>3051.8</v>
      </c>
      <c r="M3072" s="707" t="s">
        <v>16229</v>
      </c>
      <c r="N3072" s="707" t="s">
        <v>16232</v>
      </c>
    </row>
    <row r="3073" spans="1:14">
      <c r="A3073" s="707">
        <v>2024</v>
      </c>
      <c r="B3073" s="707" t="s">
        <v>16235</v>
      </c>
      <c r="D3073" s="707" t="s">
        <v>16129</v>
      </c>
      <c r="E3073" s="707" t="s">
        <v>99</v>
      </c>
      <c r="F3073" s="707" t="str">
        <f>VLOOKUP(E3073,'HS Code'!$L$4:$O$65,2,0)</f>
        <v>Petroleum</v>
      </c>
      <c r="G3073" s="707" t="s">
        <v>16075</v>
      </c>
      <c r="J3073" s="707">
        <v>12</v>
      </c>
      <c r="L3073" s="707">
        <v>3192.2700000000004</v>
      </c>
      <c r="M3073" s="707" t="s">
        <v>16229</v>
      </c>
      <c r="N3073" s="707" t="s">
        <v>16232</v>
      </c>
    </row>
    <row r="3074" spans="1:14">
      <c r="A3074" s="707">
        <v>2024</v>
      </c>
      <c r="B3074" s="707" t="s">
        <v>16231</v>
      </c>
      <c r="D3074" s="707" t="s">
        <v>16129</v>
      </c>
      <c r="E3074" s="707" t="s">
        <v>142</v>
      </c>
      <c r="F3074" s="707">
        <f>VLOOKUP(E3074,'HS Code'!$L$4:$O$65,2,0)</f>
        <v>0</v>
      </c>
      <c r="G3074" s="707" t="s">
        <v>16141</v>
      </c>
      <c r="J3074" s="707">
        <v>1</v>
      </c>
      <c r="L3074" s="707">
        <v>178.76999999999998</v>
      </c>
      <c r="M3074" s="707" t="s">
        <v>16229</v>
      </c>
      <c r="N3074" s="707" t="s">
        <v>16232</v>
      </c>
    </row>
    <row r="3075" spans="1:14">
      <c r="A3075" s="707">
        <v>2024</v>
      </c>
      <c r="B3075" s="707" t="s">
        <v>16233</v>
      </c>
      <c r="D3075" s="707" t="s">
        <v>16129</v>
      </c>
      <c r="E3075" s="707" t="s">
        <v>142</v>
      </c>
      <c r="F3075" s="707">
        <f>VLOOKUP(E3075,'HS Code'!$L$4:$O$65,2,0)</f>
        <v>0</v>
      </c>
      <c r="G3075" s="707" t="s">
        <v>16141</v>
      </c>
      <c r="J3075" s="707">
        <v>1</v>
      </c>
      <c r="L3075" s="707">
        <v>230.39</v>
      </c>
      <c r="M3075" s="707" t="s">
        <v>16229</v>
      </c>
      <c r="N3075" s="707" t="s">
        <v>16232</v>
      </c>
    </row>
    <row r="3076" spans="1:14">
      <c r="A3076" s="707">
        <v>2024</v>
      </c>
      <c r="B3076" s="707" t="s">
        <v>16234</v>
      </c>
      <c r="D3076" s="707" t="s">
        <v>16129</v>
      </c>
      <c r="E3076" s="707" t="s">
        <v>142</v>
      </c>
      <c r="F3076" s="707">
        <f>VLOOKUP(E3076,'HS Code'!$L$4:$O$65,2,0)</f>
        <v>0</v>
      </c>
      <c r="G3076" s="707" t="s">
        <v>16141</v>
      </c>
      <c r="J3076" s="707">
        <v>1</v>
      </c>
      <c r="L3076" s="707">
        <v>226.92999999999998</v>
      </c>
      <c r="M3076" s="707" t="s">
        <v>16229</v>
      </c>
      <c r="N3076" s="707" t="s">
        <v>16232</v>
      </c>
    </row>
    <row r="3077" spans="1:14">
      <c r="A3077" s="707">
        <v>2024</v>
      </c>
      <c r="B3077" s="707" t="s">
        <v>16235</v>
      </c>
      <c r="D3077" s="707" t="s">
        <v>16129</v>
      </c>
      <c r="E3077" s="707" t="s">
        <v>142</v>
      </c>
      <c r="F3077" s="707">
        <f>VLOOKUP(E3077,'HS Code'!$L$4:$O$65,2,0)</f>
        <v>0</v>
      </c>
      <c r="G3077" s="707" t="s">
        <v>16141</v>
      </c>
      <c r="J3077" s="707">
        <v>1</v>
      </c>
      <c r="L3077" s="707">
        <v>237.38</v>
      </c>
      <c r="M3077" s="707" t="s">
        <v>16229</v>
      </c>
      <c r="N3077" s="707" t="s">
        <v>16232</v>
      </c>
    </row>
    <row r="3078" spans="1:14">
      <c r="A3078" s="707">
        <v>2024</v>
      </c>
      <c r="B3078" s="707" t="s">
        <v>16231</v>
      </c>
      <c r="D3078" s="707" t="s">
        <v>16129</v>
      </c>
      <c r="E3078" s="707" t="s">
        <v>142</v>
      </c>
      <c r="F3078" s="707">
        <f>VLOOKUP(E3078,'HS Code'!$L$4:$O$65,2,0)</f>
        <v>0</v>
      </c>
      <c r="G3078" s="707" t="s">
        <v>16141</v>
      </c>
      <c r="J3078" s="707">
        <v>0</v>
      </c>
      <c r="L3078" s="707">
        <v>1099.29</v>
      </c>
      <c r="M3078" s="707" t="s">
        <v>16229</v>
      </c>
      <c r="N3078" s="707" t="s">
        <v>16232</v>
      </c>
    </row>
    <row r="3079" spans="1:14">
      <c r="A3079" s="707">
        <v>2024</v>
      </c>
      <c r="B3079" s="707" t="s">
        <v>16233</v>
      </c>
      <c r="D3079" s="707" t="s">
        <v>16129</v>
      </c>
      <c r="E3079" s="707" t="s">
        <v>142</v>
      </c>
      <c r="F3079" s="707">
        <f>VLOOKUP(E3079,'HS Code'!$L$4:$O$65,2,0)</f>
        <v>0</v>
      </c>
      <c r="G3079" s="707" t="s">
        <v>16141</v>
      </c>
      <c r="J3079" s="707">
        <v>0</v>
      </c>
      <c r="L3079" s="707">
        <v>1416.72</v>
      </c>
      <c r="M3079" s="707" t="s">
        <v>16229</v>
      </c>
      <c r="N3079" s="707" t="s">
        <v>16232</v>
      </c>
    </row>
    <row r="3080" spans="1:14">
      <c r="A3080" s="707">
        <v>2024</v>
      </c>
      <c r="B3080" s="707" t="s">
        <v>16234</v>
      </c>
      <c r="D3080" s="707" t="s">
        <v>16129</v>
      </c>
      <c r="E3080" s="707" t="s">
        <v>142</v>
      </c>
      <c r="F3080" s="707">
        <f>VLOOKUP(E3080,'HS Code'!$L$4:$O$65,2,0)</f>
        <v>0</v>
      </c>
      <c r="G3080" s="707" t="s">
        <v>16141</v>
      </c>
      <c r="J3080" s="707">
        <v>0</v>
      </c>
      <c r="L3080" s="707">
        <v>1395.49</v>
      </c>
      <c r="M3080" s="707" t="s">
        <v>16229</v>
      </c>
      <c r="N3080" s="707" t="s">
        <v>16232</v>
      </c>
    </row>
    <row r="3081" spans="1:14">
      <c r="A3081" s="707">
        <v>2024</v>
      </c>
      <c r="B3081" s="707" t="s">
        <v>16235</v>
      </c>
      <c r="D3081" s="707" t="s">
        <v>16129</v>
      </c>
      <c r="E3081" s="707" t="s">
        <v>142</v>
      </c>
      <c r="F3081" s="707">
        <f>VLOOKUP(E3081,'HS Code'!$L$4:$O$65,2,0)</f>
        <v>0</v>
      </c>
      <c r="G3081" s="707" t="s">
        <v>16141</v>
      </c>
      <c r="J3081" s="707">
        <v>0</v>
      </c>
      <c r="L3081" s="707">
        <v>1459.72</v>
      </c>
      <c r="M3081" s="707" t="s">
        <v>16229</v>
      </c>
      <c r="N3081" s="707" t="s">
        <v>16232</v>
      </c>
    </row>
    <row r="3082" spans="1:14">
      <c r="A3082" s="707">
        <v>2024</v>
      </c>
      <c r="B3082" s="707" t="s">
        <v>16231</v>
      </c>
      <c r="D3082" s="707" t="s">
        <v>16129</v>
      </c>
      <c r="E3082" s="707" t="s">
        <v>99</v>
      </c>
      <c r="F3082" s="707" t="str">
        <f>VLOOKUP(E3082,'HS Code'!$L$4:$O$65,2,0)</f>
        <v>Petroleum</v>
      </c>
      <c r="G3082" s="707" t="s">
        <v>16075</v>
      </c>
      <c r="J3082" s="707">
        <v>233</v>
      </c>
      <c r="L3082" s="707">
        <v>47075.5</v>
      </c>
      <c r="M3082" s="707" t="s">
        <v>16229</v>
      </c>
      <c r="N3082" s="707" t="s">
        <v>16232</v>
      </c>
    </row>
    <row r="3083" spans="1:14">
      <c r="A3083" s="707">
        <v>2024</v>
      </c>
      <c r="B3083" s="707" t="s">
        <v>16233</v>
      </c>
      <c r="D3083" s="707" t="s">
        <v>16129</v>
      </c>
      <c r="E3083" s="707" t="s">
        <v>99</v>
      </c>
      <c r="F3083" s="707" t="str">
        <f>VLOOKUP(E3083,'HS Code'!$L$4:$O$65,2,0)</f>
        <v>Petroleum</v>
      </c>
      <c r="G3083" s="707" t="s">
        <v>16075</v>
      </c>
      <c r="J3083" s="707">
        <v>300</v>
      </c>
      <c r="L3083" s="707">
        <v>60669.340000000004</v>
      </c>
      <c r="M3083" s="707" t="s">
        <v>16229</v>
      </c>
      <c r="N3083" s="707" t="s">
        <v>16232</v>
      </c>
    </row>
    <row r="3084" spans="1:14">
      <c r="A3084" s="707">
        <v>2024</v>
      </c>
      <c r="B3084" s="707" t="s">
        <v>16234</v>
      </c>
      <c r="D3084" s="707" t="s">
        <v>16129</v>
      </c>
      <c r="E3084" s="707" t="s">
        <v>99</v>
      </c>
      <c r="F3084" s="707" t="str">
        <f>VLOOKUP(E3084,'HS Code'!$L$4:$O$65,2,0)</f>
        <v>Petroleum</v>
      </c>
      <c r="G3084" s="707" t="s">
        <v>16075</v>
      </c>
      <c r="J3084" s="707">
        <v>296</v>
      </c>
      <c r="L3084" s="707">
        <v>59759.94</v>
      </c>
      <c r="M3084" s="707" t="s">
        <v>16229</v>
      </c>
      <c r="N3084" s="707" t="s">
        <v>16232</v>
      </c>
    </row>
    <row r="3085" spans="1:14">
      <c r="A3085" s="707">
        <v>2024</v>
      </c>
      <c r="B3085" s="707" t="s">
        <v>16235</v>
      </c>
      <c r="D3085" s="707" t="s">
        <v>16129</v>
      </c>
      <c r="E3085" s="707" t="s">
        <v>99</v>
      </c>
      <c r="F3085" s="707" t="str">
        <f>VLOOKUP(E3085,'HS Code'!$L$4:$O$65,2,0)</f>
        <v>Petroleum</v>
      </c>
      <c r="G3085" s="707" t="s">
        <v>16075</v>
      </c>
      <c r="J3085" s="707">
        <v>309</v>
      </c>
      <c r="L3085" s="707">
        <v>62510.630000000005</v>
      </c>
      <c r="M3085" s="707" t="s">
        <v>16229</v>
      </c>
      <c r="N3085" s="707" t="s">
        <v>16232</v>
      </c>
    </row>
    <row r="3086" spans="1:14">
      <c r="A3086" s="707">
        <v>2024</v>
      </c>
      <c r="B3086" s="707" t="s">
        <v>16231</v>
      </c>
      <c r="D3086" s="707" t="s">
        <v>16129</v>
      </c>
      <c r="E3086" s="707" t="s">
        <v>99</v>
      </c>
      <c r="F3086" s="707" t="str">
        <f>VLOOKUP(E3086,'HS Code'!$L$4:$O$65,2,0)</f>
        <v>Petroleum</v>
      </c>
      <c r="G3086" s="707" t="s">
        <v>16075</v>
      </c>
      <c r="J3086" s="707">
        <v>99</v>
      </c>
      <c r="L3086" s="707">
        <v>27615.539999999997</v>
      </c>
      <c r="M3086" s="707" t="s">
        <v>16229</v>
      </c>
      <c r="N3086" s="707" t="s">
        <v>16232</v>
      </c>
    </row>
    <row r="3087" spans="1:14">
      <c r="A3087" s="707">
        <v>2024</v>
      </c>
      <c r="B3087" s="707" t="s">
        <v>16233</v>
      </c>
      <c r="D3087" s="707" t="s">
        <v>16129</v>
      </c>
      <c r="E3087" s="707" t="s">
        <v>99</v>
      </c>
      <c r="F3087" s="707" t="str">
        <f>VLOOKUP(E3087,'HS Code'!$L$4:$O$65,2,0)</f>
        <v>Petroleum</v>
      </c>
      <c r="G3087" s="707" t="s">
        <v>16075</v>
      </c>
      <c r="J3087" s="707">
        <v>127</v>
      </c>
      <c r="L3087" s="707">
        <v>35589.990000000005</v>
      </c>
      <c r="M3087" s="707" t="s">
        <v>16229</v>
      </c>
      <c r="N3087" s="707" t="s">
        <v>16232</v>
      </c>
    </row>
    <row r="3088" spans="1:14">
      <c r="A3088" s="707">
        <v>2024</v>
      </c>
      <c r="B3088" s="707" t="s">
        <v>16234</v>
      </c>
      <c r="D3088" s="707" t="s">
        <v>16129</v>
      </c>
      <c r="E3088" s="707" t="s">
        <v>99</v>
      </c>
      <c r="F3088" s="707" t="str">
        <f>VLOOKUP(E3088,'HS Code'!$L$4:$O$65,2,0)</f>
        <v>Petroleum</v>
      </c>
      <c r="G3088" s="707" t="s">
        <v>16075</v>
      </c>
      <c r="J3088" s="707">
        <v>125</v>
      </c>
      <c r="L3088" s="707">
        <v>35056.520000000004</v>
      </c>
      <c r="M3088" s="707" t="s">
        <v>16229</v>
      </c>
      <c r="N3088" s="707" t="s">
        <v>16232</v>
      </c>
    </row>
    <row r="3089" spans="1:14">
      <c r="A3089" s="707">
        <v>2024</v>
      </c>
      <c r="B3089" s="707" t="s">
        <v>16235</v>
      </c>
      <c r="D3089" s="707" t="s">
        <v>16129</v>
      </c>
      <c r="E3089" s="707" t="s">
        <v>99</v>
      </c>
      <c r="F3089" s="707" t="str">
        <f>VLOOKUP(E3089,'HS Code'!$L$4:$O$65,2,0)</f>
        <v>Petroleum</v>
      </c>
      <c r="G3089" s="707" t="s">
        <v>16075</v>
      </c>
      <c r="J3089" s="707">
        <v>131</v>
      </c>
      <c r="L3089" s="707">
        <v>36670.14</v>
      </c>
      <c r="M3089" s="707" t="s">
        <v>16229</v>
      </c>
      <c r="N3089" s="707" t="s">
        <v>16232</v>
      </c>
    </row>
    <row r="3090" spans="1:14">
      <c r="A3090" s="707">
        <v>2024</v>
      </c>
      <c r="B3090" s="707" t="s">
        <v>16231</v>
      </c>
      <c r="D3090" s="707" t="s">
        <v>16129</v>
      </c>
      <c r="E3090" s="707" t="s">
        <v>99</v>
      </c>
      <c r="F3090" s="707" t="str">
        <f>VLOOKUP(E3090,'HS Code'!$L$4:$O$65,2,0)</f>
        <v>Petroleum</v>
      </c>
      <c r="G3090" s="707" t="s">
        <v>16075</v>
      </c>
      <c r="J3090" s="707">
        <v>49</v>
      </c>
      <c r="L3090" s="707">
        <v>12821.51</v>
      </c>
      <c r="M3090" s="707" t="s">
        <v>16229</v>
      </c>
      <c r="N3090" s="707" t="s">
        <v>16232</v>
      </c>
    </row>
    <row r="3091" spans="1:14">
      <c r="A3091" s="707">
        <v>2024</v>
      </c>
      <c r="B3091" s="707" t="s">
        <v>16233</v>
      </c>
      <c r="D3091" s="707" t="s">
        <v>16129</v>
      </c>
      <c r="E3091" s="707" t="s">
        <v>99</v>
      </c>
      <c r="F3091" s="707" t="str">
        <f>VLOOKUP(E3091,'HS Code'!$L$4:$O$65,2,0)</f>
        <v>Petroleum</v>
      </c>
      <c r="G3091" s="707" t="s">
        <v>16075</v>
      </c>
      <c r="J3091" s="707">
        <v>64</v>
      </c>
      <c r="L3091" s="707">
        <v>16523.929999999997</v>
      </c>
      <c r="M3091" s="707" t="s">
        <v>16229</v>
      </c>
      <c r="N3091" s="707" t="s">
        <v>16232</v>
      </c>
    </row>
    <row r="3092" spans="1:14">
      <c r="A3092" s="707">
        <v>2024</v>
      </c>
      <c r="B3092" s="707" t="s">
        <v>16234</v>
      </c>
      <c r="D3092" s="707" t="s">
        <v>16129</v>
      </c>
      <c r="E3092" s="707" t="s">
        <v>99</v>
      </c>
      <c r="F3092" s="707" t="str">
        <f>VLOOKUP(E3092,'HS Code'!$L$4:$O$65,2,0)</f>
        <v>Petroleum</v>
      </c>
      <c r="G3092" s="707" t="s">
        <v>16075</v>
      </c>
      <c r="J3092" s="707">
        <v>63</v>
      </c>
      <c r="L3092" s="707">
        <v>16276.24</v>
      </c>
      <c r="M3092" s="707" t="s">
        <v>16229</v>
      </c>
      <c r="N3092" s="707" t="s">
        <v>16232</v>
      </c>
    </row>
    <row r="3093" spans="1:14">
      <c r="A3093" s="707">
        <v>2024</v>
      </c>
      <c r="B3093" s="707" t="s">
        <v>16235</v>
      </c>
      <c r="D3093" s="707" t="s">
        <v>16129</v>
      </c>
      <c r="E3093" s="707" t="s">
        <v>99</v>
      </c>
      <c r="F3093" s="707" t="str">
        <f>VLOOKUP(E3093,'HS Code'!$L$4:$O$65,2,0)</f>
        <v>Petroleum</v>
      </c>
      <c r="G3093" s="707" t="s">
        <v>16075</v>
      </c>
      <c r="J3093" s="707">
        <v>65</v>
      </c>
      <c r="L3093" s="707">
        <v>17025.419999999998</v>
      </c>
      <c r="M3093" s="707" t="s">
        <v>16229</v>
      </c>
      <c r="N3093" s="707" t="s">
        <v>16232</v>
      </c>
    </row>
    <row r="3094" spans="1:14">
      <c r="A3094" s="707">
        <v>2024</v>
      </c>
      <c r="B3094" s="707" t="s">
        <v>16231</v>
      </c>
      <c r="D3094" s="707" t="s">
        <v>16129</v>
      </c>
      <c r="E3094" s="707" t="s">
        <v>99</v>
      </c>
      <c r="F3094" s="707" t="str">
        <f>VLOOKUP(E3094,'HS Code'!$L$4:$O$65,2,0)</f>
        <v>Petroleum</v>
      </c>
      <c r="G3094" s="707" t="s">
        <v>16075</v>
      </c>
      <c r="J3094" s="707">
        <v>12</v>
      </c>
      <c r="L3094" s="707">
        <v>3205.38</v>
      </c>
      <c r="M3094" s="707" t="s">
        <v>16229</v>
      </c>
      <c r="N3094" s="707" t="s">
        <v>16232</v>
      </c>
    </row>
    <row r="3095" spans="1:14">
      <c r="A3095" s="707">
        <v>2024</v>
      </c>
      <c r="B3095" s="707" t="s">
        <v>16233</v>
      </c>
      <c r="D3095" s="707" t="s">
        <v>16129</v>
      </c>
      <c r="E3095" s="707" t="s">
        <v>99</v>
      </c>
      <c r="F3095" s="707" t="str">
        <f>VLOOKUP(E3095,'HS Code'!$L$4:$O$65,2,0)</f>
        <v>Petroleum</v>
      </c>
      <c r="G3095" s="707" t="s">
        <v>16075</v>
      </c>
      <c r="J3095" s="707">
        <v>16</v>
      </c>
      <c r="L3095" s="707">
        <v>4130.99</v>
      </c>
      <c r="M3095" s="707" t="s">
        <v>16229</v>
      </c>
      <c r="N3095" s="707" t="s">
        <v>16232</v>
      </c>
    </row>
    <row r="3096" spans="1:14">
      <c r="A3096" s="707">
        <v>2024</v>
      </c>
      <c r="B3096" s="707" t="s">
        <v>16234</v>
      </c>
      <c r="D3096" s="707" t="s">
        <v>16129</v>
      </c>
      <c r="E3096" s="707" t="s">
        <v>99</v>
      </c>
      <c r="F3096" s="707" t="str">
        <f>VLOOKUP(E3096,'HS Code'!$L$4:$O$65,2,0)</f>
        <v>Petroleum</v>
      </c>
      <c r="G3096" s="707" t="s">
        <v>16075</v>
      </c>
      <c r="J3096" s="707">
        <v>16</v>
      </c>
      <c r="L3096" s="707">
        <v>4069.0600000000004</v>
      </c>
      <c r="M3096" s="707" t="s">
        <v>16229</v>
      </c>
      <c r="N3096" s="707" t="s">
        <v>16232</v>
      </c>
    </row>
    <row r="3097" spans="1:14">
      <c r="A3097" s="707">
        <v>2024</v>
      </c>
      <c r="B3097" s="707" t="s">
        <v>16235</v>
      </c>
      <c r="D3097" s="707" t="s">
        <v>16129</v>
      </c>
      <c r="E3097" s="707" t="s">
        <v>99</v>
      </c>
      <c r="F3097" s="707" t="str">
        <f>VLOOKUP(E3097,'HS Code'!$L$4:$O$65,2,0)</f>
        <v>Petroleum</v>
      </c>
      <c r="G3097" s="707" t="s">
        <v>16075</v>
      </c>
      <c r="J3097" s="707">
        <v>16</v>
      </c>
      <c r="L3097" s="707">
        <v>4256.3600000000006</v>
      </c>
      <c r="M3097" s="707" t="s">
        <v>16229</v>
      </c>
      <c r="N3097" s="707" t="s">
        <v>16232</v>
      </c>
    </row>
    <row r="3098" spans="1:14">
      <c r="A3098" s="707">
        <v>2024</v>
      </c>
      <c r="B3098" s="707" t="s">
        <v>16231</v>
      </c>
      <c r="D3098" s="707" t="s">
        <v>16129</v>
      </c>
      <c r="E3098" s="707" t="s">
        <v>142</v>
      </c>
      <c r="F3098" s="707">
        <f>VLOOKUP(E3098,'HS Code'!$L$4:$O$65,2,0)</f>
        <v>0</v>
      </c>
      <c r="G3098" s="707" t="s">
        <v>16141</v>
      </c>
      <c r="J3098" s="707">
        <v>0</v>
      </c>
      <c r="L3098" s="707">
        <v>61.65</v>
      </c>
      <c r="M3098" s="707" t="s">
        <v>16229</v>
      </c>
      <c r="N3098" s="707" t="s">
        <v>16232</v>
      </c>
    </row>
    <row r="3099" spans="1:14">
      <c r="A3099" s="707">
        <v>2024</v>
      </c>
      <c r="B3099" s="707" t="s">
        <v>16233</v>
      </c>
      <c r="D3099" s="707" t="s">
        <v>16129</v>
      </c>
      <c r="E3099" s="707" t="s">
        <v>142</v>
      </c>
      <c r="F3099" s="707">
        <f>VLOOKUP(E3099,'HS Code'!$L$4:$O$65,2,0)</f>
        <v>0</v>
      </c>
      <c r="G3099" s="707" t="s">
        <v>16141</v>
      </c>
      <c r="J3099" s="707">
        <v>0</v>
      </c>
      <c r="L3099" s="707">
        <v>79.45</v>
      </c>
      <c r="M3099" s="707" t="s">
        <v>16229</v>
      </c>
      <c r="N3099" s="707" t="s">
        <v>16232</v>
      </c>
    </row>
    <row r="3100" spans="1:14">
      <c r="A3100" s="707">
        <v>2024</v>
      </c>
      <c r="B3100" s="707" t="s">
        <v>16234</v>
      </c>
      <c r="D3100" s="707" t="s">
        <v>16129</v>
      </c>
      <c r="E3100" s="707" t="s">
        <v>142</v>
      </c>
      <c r="F3100" s="707">
        <f>VLOOKUP(E3100,'HS Code'!$L$4:$O$65,2,0)</f>
        <v>0</v>
      </c>
      <c r="G3100" s="707" t="s">
        <v>16141</v>
      </c>
      <c r="J3100" s="707">
        <v>0</v>
      </c>
      <c r="L3100" s="707">
        <v>78.260000000000005</v>
      </c>
      <c r="M3100" s="707" t="s">
        <v>16229</v>
      </c>
      <c r="N3100" s="707" t="s">
        <v>16232</v>
      </c>
    </row>
    <row r="3101" spans="1:14">
      <c r="A3101" s="707">
        <v>2024</v>
      </c>
      <c r="B3101" s="707" t="s">
        <v>16235</v>
      </c>
      <c r="D3101" s="707" t="s">
        <v>16129</v>
      </c>
      <c r="E3101" s="707" t="s">
        <v>142</v>
      </c>
      <c r="F3101" s="707">
        <f>VLOOKUP(E3101,'HS Code'!$L$4:$O$65,2,0)</f>
        <v>0</v>
      </c>
      <c r="G3101" s="707" t="s">
        <v>16141</v>
      </c>
      <c r="J3101" s="707">
        <v>0</v>
      </c>
      <c r="L3101" s="707">
        <v>81.86</v>
      </c>
      <c r="M3101" s="707" t="s">
        <v>16229</v>
      </c>
      <c r="N3101" s="707" t="s">
        <v>16232</v>
      </c>
    </row>
    <row r="3102" spans="1:14">
      <c r="A3102" s="707">
        <v>2024</v>
      </c>
      <c r="B3102" s="707" t="s">
        <v>16231</v>
      </c>
      <c r="D3102" s="707" t="s">
        <v>16129</v>
      </c>
      <c r="E3102" s="707" t="s">
        <v>142</v>
      </c>
      <c r="F3102" s="707">
        <f>VLOOKUP(E3102,'HS Code'!$L$4:$O$65,2,0)</f>
        <v>0</v>
      </c>
      <c r="G3102" s="707" t="s">
        <v>16141</v>
      </c>
      <c r="J3102" s="707">
        <v>4</v>
      </c>
      <c r="L3102" s="707">
        <v>1125.99</v>
      </c>
      <c r="M3102" s="707" t="s">
        <v>16229</v>
      </c>
      <c r="N3102" s="707" t="s">
        <v>16232</v>
      </c>
    </row>
    <row r="3103" spans="1:14">
      <c r="A3103" s="707">
        <v>2024</v>
      </c>
      <c r="B3103" s="707" t="s">
        <v>16233</v>
      </c>
      <c r="D3103" s="707" t="s">
        <v>16129</v>
      </c>
      <c r="E3103" s="707" t="s">
        <v>142</v>
      </c>
      <c r="F3103" s="707">
        <f>VLOOKUP(E3103,'HS Code'!$L$4:$O$65,2,0)</f>
        <v>0</v>
      </c>
      <c r="G3103" s="707" t="s">
        <v>16141</v>
      </c>
      <c r="J3103" s="707">
        <v>5</v>
      </c>
      <c r="L3103" s="707">
        <v>1451.1299999999999</v>
      </c>
      <c r="M3103" s="707" t="s">
        <v>16229</v>
      </c>
      <c r="N3103" s="707" t="s">
        <v>16232</v>
      </c>
    </row>
    <row r="3104" spans="1:14">
      <c r="A3104" s="707">
        <v>2024</v>
      </c>
      <c r="B3104" s="707" t="s">
        <v>16234</v>
      </c>
      <c r="D3104" s="707" t="s">
        <v>16129</v>
      </c>
      <c r="E3104" s="707" t="s">
        <v>142</v>
      </c>
      <c r="F3104" s="707">
        <f>VLOOKUP(E3104,'HS Code'!$L$4:$O$65,2,0)</f>
        <v>0</v>
      </c>
      <c r="G3104" s="707" t="s">
        <v>16141</v>
      </c>
      <c r="J3104" s="707">
        <v>5</v>
      </c>
      <c r="L3104" s="707">
        <v>1429.3799999999999</v>
      </c>
      <c r="M3104" s="707" t="s">
        <v>16229</v>
      </c>
      <c r="N3104" s="707" t="s">
        <v>16232</v>
      </c>
    </row>
    <row r="3105" spans="1:14">
      <c r="A3105" s="707">
        <v>2024</v>
      </c>
      <c r="B3105" s="707" t="s">
        <v>16235</v>
      </c>
      <c r="D3105" s="707" t="s">
        <v>16129</v>
      </c>
      <c r="E3105" s="707" t="s">
        <v>142</v>
      </c>
      <c r="F3105" s="707">
        <f>VLOOKUP(E3105,'HS Code'!$L$4:$O$65,2,0)</f>
        <v>0</v>
      </c>
      <c r="G3105" s="707" t="s">
        <v>16141</v>
      </c>
      <c r="J3105" s="707">
        <v>5</v>
      </c>
      <c r="L3105" s="707">
        <v>1495.17</v>
      </c>
      <c r="M3105" s="707" t="s">
        <v>16229</v>
      </c>
      <c r="N3105" s="707" t="s">
        <v>16232</v>
      </c>
    </row>
    <row r="3106" spans="1:14">
      <c r="A3106" s="707">
        <v>2024</v>
      </c>
      <c r="B3106" s="707" t="s">
        <v>16231</v>
      </c>
      <c r="D3106" s="707" t="s">
        <v>16129</v>
      </c>
      <c r="E3106" s="707" t="s">
        <v>99</v>
      </c>
      <c r="F3106" s="707" t="str">
        <f>VLOOKUP(E3106,'HS Code'!$L$4:$O$65,2,0)</f>
        <v>Petroleum</v>
      </c>
      <c r="G3106" s="707" t="s">
        <v>16075</v>
      </c>
      <c r="J3106" s="707">
        <v>347</v>
      </c>
      <c r="L3106" s="707">
        <v>90284.739999999991</v>
      </c>
      <c r="M3106" s="707" t="s">
        <v>16229</v>
      </c>
      <c r="N3106" s="707" t="s">
        <v>16232</v>
      </c>
    </row>
    <row r="3107" spans="1:14">
      <c r="A3107" s="707">
        <v>2024</v>
      </c>
      <c r="B3107" s="707" t="s">
        <v>16233</v>
      </c>
      <c r="D3107" s="707" t="s">
        <v>16129</v>
      </c>
      <c r="E3107" s="707" t="s">
        <v>99</v>
      </c>
      <c r="F3107" s="707" t="str">
        <f>VLOOKUP(E3107,'HS Code'!$L$4:$O$65,2,0)</f>
        <v>Petroleum</v>
      </c>
      <c r="G3107" s="707" t="s">
        <v>16075</v>
      </c>
      <c r="J3107" s="707">
        <v>448</v>
      </c>
      <c r="L3107" s="707">
        <v>116355.95999999999</v>
      </c>
      <c r="M3107" s="707" t="s">
        <v>16229</v>
      </c>
      <c r="N3107" s="707" t="s">
        <v>16232</v>
      </c>
    </row>
    <row r="3108" spans="1:14">
      <c r="A3108" s="707">
        <v>2024</v>
      </c>
      <c r="B3108" s="707" t="s">
        <v>16234</v>
      </c>
      <c r="D3108" s="707" t="s">
        <v>16129</v>
      </c>
      <c r="E3108" s="707" t="s">
        <v>99</v>
      </c>
      <c r="F3108" s="707" t="str">
        <f>VLOOKUP(E3108,'HS Code'!$L$4:$O$65,2,0)</f>
        <v>Petroleum</v>
      </c>
      <c r="G3108" s="707" t="s">
        <v>16075</v>
      </c>
      <c r="J3108" s="707">
        <v>441</v>
      </c>
      <c r="L3108" s="707">
        <v>114611.84999999999</v>
      </c>
      <c r="M3108" s="707" t="s">
        <v>16229</v>
      </c>
      <c r="N3108" s="707" t="s">
        <v>16232</v>
      </c>
    </row>
    <row r="3109" spans="1:14">
      <c r="A3109" s="707">
        <v>2024</v>
      </c>
      <c r="B3109" s="707" t="s">
        <v>16235</v>
      </c>
      <c r="D3109" s="707" t="s">
        <v>16129</v>
      </c>
      <c r="E3109" s="707" t="s">
        <v>99</v>
      </c>
      <c r="F3109" s="707" t="str">
        <f>VLOOKUP(E3109,'HS Code'!$L$4:$O$65,2,0)</f>
        <v>Petroleum</v>
      </c>
      <c r="G3109" s="707" t="s">
        <v>16075</v>
      </c>
      <c r="J3109" s="707">
        <v>461</v>
      </c>
      <c r="L3109" s="707">
        <v>119887.33</v>
      </c>
      <c r="M3109" s="707" t="s">
        <v>16229</v>
      </c>
      <c r="N3109" s="707" t="s">
        <v>16232</v>
      </c>
    </row>
    <row r="3110" spans="1:14">
      <c r="A3110" s="707">
        <v>2024</v>
      </c>
      <c r="B3110" s="707" t="s">
        <v>16231</v>
      </c>
      <c r="D3110" s="707" t="s">
        <v>16129</v>
      </c>
      <c r="E3110" s="707" t="s">
        <v>99</v>
      </c>
      <c r="F3110" s="707" t="str">
        <f>VLOOKUP(E3110,'HS Code'!$L$4:$O$65,2,0)</f>
        <v>Petroleum</v>
      </c>
      <c r="G3110" s="707" t="s">
        <v>16075</v>
      </c>
      <c r="J3110" s="707">
        <v>43</v>
      </c>
      <c r="L3110" s="707">
        <v>11218.82</v>
      </c>
      <c r="M3110" s="707" t="s">
        <v>16229</v>
      </c>
      <c r="N3110" s="707" t="s">
        <v>16232</v>
      </c>
    </row>
    <row r="3111" spans="1:14">
      <c r="A3111" s="707">
        <v>2024</v>
      </c>
      <c r="B3111" s="707" t="s">
        <v>16233</v>
      </c>
      <c r="D3111" s="707" t="s">
        <v>16129</v>
      </c>
      <c r="E3111" s="707" t="s">
        <v>99</v>
      </c>
      <c r="F3111" s="707" t="str">
        <f>VLOOKUP(E3111,'HS Code'!$L$4:$O$65,2,0)</f>
        <v>Petroleum</v>
      </c>
      <c r="G3111" s="707" t="s">
        <v>16075</v>
      </c>
      <c r="J3111" s="707">
        <v>56</v>
      </c>
      <c r="L3111" s="707">
        <v>14458.44</v>
      </c>
      <c r="M3111" s="707" t="s">
        <v>16229</v>
      </c>
      <c r="N3111" s="707" t="s">
        <v>16232</v>
      </c>
    </row>
    <row r="3112" spans="1:14">
      <c r="A3112" s="707">
        <v>2024</v>
      </c>
      <c r="B3112" s="707" t="s">
        <v>16234</v>
      </c>
      <c r="D3112" s="707" t="s">
        <v>16129</v>
      </c>
      <c r="E3112" s="707" t="s">
        <v>99</v>
      </c>
      <c r="F3112" s="707" t="str">
        <f>VLOOKUP(E3112,'HS Code'!$L$4:$O$65,2,0)</f>
        <v>Petroleum</v>
      </c>
      <c r="G3112" s="707" t="s">
        <v>16075</v>
      </c>
      <c r="J3112" s="707">
        <v>55</v>
      </c>
      <c r="L3112" s="707">
        <v>14241.710000000001</v>
      </c>
      <c r="M3112" s="707" t="s">
        <v>16229</v>
      </c>
      <c r="N3112" s="707" t="s">
        <v>16232</v>
      </c>
    </row>
    <row r="3113" spans="1:14">
      <c r="A3113" s="707">
        <v>2024</v>
      </c>
      <c r="B3113" s="707" t="s">
        <v>16235</v>
      </c>
      <c r="D3113" s="707" t="s">
        <v>16129</v>
      </c>
      <c r="E3113" s="707" t="s">
        <v>99</v>
      </c>
      <c r="F3113" s="707" t="str">
        <f>VLOOKUP(E3113,'HS Code'!$L$4:$O$65,2,0)</f>
        <v>Petroleum</v>
      </c>
      <c r="G3113" s="707" t="s">
        <v>16075</v>
      </c>
      <c r="J3113" s="707">
        <v>57</v>
      </c>
      <c r="L3113" s="707">
        <v>14897.25</v>
      </c>
      <c r="M3113" s="707" t="s">
        <v>16229</v>
      </c>
      <c r="N3113" s="707" t="s">
        <v>16232</v>
      </c>
    </row>
    <row r="3114" spans="1:14">
      <c r="A3114" s="707">
        <v>2024</v>
      </c>
      <c r="B3114" s="707" t="s">
        <v>16231</v>
      </c>
      <c r="D3114" s="707" t="s">
        <v>16129</v>
      </c>
      <c r="E3114" s="707" t="s">
        <v>99</v>
      </c>
      <c r="F3114" s="707" t="str">
        <f>VLOOKUP(E3114,'HS Code'!$L$4:$O$65,2,0)</f>
        <v>Petroleum</v>
      </c>
      <c r="G3114" s="707" t="s">
        <v>16075</v>
      </c>
      <c r="J3114" s="707">
        <v>12</v>
      </c>
      <c r="L3114" s="707">
        <v>3205.38</v>
      </c>
      <c r="M3114" s="707" t="s">
        <v>16229</v>
      </c>
      <c r="N3114" s="707" t="s">
        <v>16232</v>
      </c>
    </row>
    <row r="3115" spans="1:14">
      <c r="A3115" s="707">
        <v>2024</v>
      </c>
      <c r="B3115" s="707" t="s">
        <v>16233</v>
      </c>
      <c r="D3115" s="707" t="s">
        <v>16129</v>
      </c>
      <c r="E3115" s="707" t="s">
        <v>99</v>
      </c>
      <c r="F3115" s="707" t="str">
        <f>VLOOKUP(E3115,'HS Code'!$L$4:$O$65,2,0)</f>
        <v>Petroleum</v>
      </c>
      <c r="G3115" s="707" t="s">
        <v>16075</v>
      </c>
      <c r="J3115" s="707">
        <v>16</v>
      </c>
      <c r="L3115" s="707">
        <v>4130.99</v>
      </c>
      <c r="M3115" s="707" t="s">
        <v>16229</v>
      </c>
      <c r="N3115" s="707" t="s">
        <v>16232</v>
      </c>
    </row>
    <row r="3116" spans="1:14">
      <c r="A3116" s="707">
        <v>2024</v>
      </c>
      <c r="B3116" s="707" t="s">
        <v>16234</v>
      </c>
      <c r="D3116" s="707" t="s">
        <v>16129</v>
      </c>
      <c r="E3116" s="707" t="s">
        <v>99</v>
      </c>
      <c r="F3116" s="707" t="str">
        <f>VLOOKUP(E3116,'HS Code'!$L$4:$O$65,2,0)</f>
        <v>Petroleum</v>
      </c>
      <c r="G3116" s="707" t="s">
        <v>16075</v>
      </c>
      <c r="J3116" s="707">
        <v>16</v>
      </c>
      <c r="L3116" s="707">
        <v>4069.0600000000004</v>
      </c>
      <c r="M3116" s="707" t="s">
        <v>16229</v>
      </c>
      <c r="N3116" s="707" t="s">
        <v>16232</v>
      </c>
    </row>
    <row r="3117" spans="1:14">
      <c r="A3117" s="707">
        <v>2024</v>
      </c>
      <c r="B3117" s="707" t="s">
        <v>16235</v>
      </c>
      <c r="D3117" s="707" t="s">
        <v>16129</v>
      </c>
      <c r="E3117" s="707" t="s">
        <v>99</v>
      </c>
      <c r="F3117" s="707" t="str">
        <f>VLOOKUP(E3117,'HS Code'!$L$4:$O$65,2,0)</f>
        <v>Petroleum</v>
      </c>
      <c r="G3117" s="707" t="s">
        <v>16075</v>
      </c>
      <c r="J3117" s="707">
        <v>16</v>
      </c>
      <c r="L3117" s="707">
        <v>4256.3600000000006</v>
      </c>
      <c r="M3117" s="707" t="s">
        <v>16229</v>
      </c>
      <c r="N3117" s="707" t="s">
        <v>16232</v>
      </c>
    </row>
    <row r="3118" spans="1:14">
      <c r="A3118" s="707">
        <v>2024</v>
      </c>
      <c r="B3118" s="707" t="s">
        <v>16231</v>
      </c>
      <c r="D3118" s="707" t="s">
        <v>16129</v>
      </c>
      <c r="E3118" s="707" t="s">
        <v>99</v>
      </c>
      <c r="F3118" s="707" t="str">
        <f>VLOOKUP(E3118,'HS Code'!$L$4:$O$65,2,0)</f>
        <v>Petroleum</v>
      </c>
      <c r="G3118" s="707" t="s">
        <v>16075</v>
      </c>
      <c r="J3118" s="707">
        <v>105</v>
      </c>
      <c r="L3118" s="707">
        <v>27245.69</v>
      </c>
      <c r="M3118" s="707" t="s">
        <v>16229</v>
      </c>
      <c r="N3118" s="707" t="s">
        <v>16232</v>
      </c>
    </row>
    <row r="3119" spans="1:14">
      <c r="A3119" s="707">
        <v>2024</v>
      </c>
      <c r="B3119" s="707" t="s">
        <v>16233</v>
      </c>
      <c r="D3119" s="707" t="s">
        <v>16129</v>
      </c>
      <c r="E3119" s="707" t="s">
        <v>99</v>
      </c>
      <c r="F3119" s="707" t="str">
        <f>VLOOKUP(E3119,'HS Code'!$L$4:$O$65,2,0)</f>
        <v>Petroleum</v>
      </c>
      <c r="G3119" s="707" t="s">
        <v>16075</v>
      </c>
      <c r="J3119" s="707">
        <v>135</v>
      </c>
      <c r="L3119" s="707">
        <v>35113.340000000004</v>
      </c>
      <c r="M3119" s="707" t="s">
        <v>16229</v>
      </c>
      <c r="N3119" s="707" t="s">
        <v>16232</v>
      </c>
    </row>
    <row r="3120" spans="1:14">
      <c r="A3120" s="707">
        <v>2024</v>
      </c>
      <c r="B3120" s="707" t="s">
        <v>16234</v>
      </c>
      <c r="D3120" s="707" t="s">
        <v>16129</v>
      </c>
      <c r="E3120" s="707" t="s">
        <v>99</v>
      </c>
      <c r="F3120" s="707" t="str">
        <f>VLOOKUP(E3120,'HS Code'!$L$4:$O$65,2,0)</f>
        <v>Petroleum</v>
      </c>
      <c r="G3120" s="707" t="s">
        <v>16075</v>
      </c>
      <c r="J3120" s="707">
        <v>133</v>
      </c>
      <c r="L3120" s="707">
        <v>34587.01</v>
      </c>
      <c r="M3120" s="707" t="s">
        <v>16229</v>
      </c>
      <c r="N3120" s="707" t="s">
        <v>16232</v>
      </c>
    </row>
    <row r="3121" spans="1:14">
      <c r="A3121" s="707">
        <v>2024</v>
      </c>
      <c r="B3121" s="707" t="s">
        <v>16235</v>
      </c>
      <c r="D3121" s="707" t="s">
        <v>16129</v>
      </c>
      <c r="E3121" s="707" t="s">
        <v>99</v>
      </c>
      <c r="F3121" s="707" t="str">
        <f>VLOOKUP(E3121,'HS Code'!$L$4:$O$65,2,0)</f>
        <v>Petroleum</v>
      </c>
      <c r="G3121" s="707" t="s">
        <v>16075</v>
      </c>
      <c r="J3121" s="707">
        <v>139</v>
      </c>
      <c r="L3121" s="707">
        <v>36179.020000000004</v>
      </c>
      <c r="M3121" s="707" t="s">
        <v>16229</v>
      </c>
      <c r="N3121" s="707" t="s">
        <v>16232</v>
      </c>
    </row>
    <row r="3122" spans="1:14">
      <c r="A3122" s="707">
        <v>2024</v>
      </c>
      <c r="B3122" s="707" t="s">
        <v>16231</v>
      </c>
      <c r="D3122" s="707" t="s">
        <v>16129</v>
      </c>
      <c r="E3122" s="707" t="s">
        <v>142</v>
      </c>
      <c r="F3122" s="707">
        <f>VLOOKUP(E3122,'HS Code'!$L$4:$O$65,2,0)</f>
        <v>0</v>
      </c>
      <c r="G3122" s="707" t="s">
        <v>16141</v>
      </c>
      <c r="J3122" s="707">
        <v>7</v>
      </c>
      <c r="L3122" s="707">
        <v>2145.1400000000003</v>
      </c>
      <c r="M3122" s="707" t="s">
        <v>16229</v>
      </c>
      <c r="N3122" s="707" t="s">
        <v>16232</v>
      </c>
    </row>
    <row r="3123" spans="1:14">
      <c r="A3123" s="707">
        <v>2024</v>
      </c>
      <c r="B3123" s="707" t="s">
        <v>16233</v>
      </c>
      <c r="D3123" s="707" t="s">
        <v>16129</v>
      </c>
      <c r="E3123" s="707" t="s">
        <v>142</v>
      </c>
      <c r="F3123" s="707">
        <f>VLOOKUP(E3123,'HS Code'!$L$4:$O$65,2,0)</f>
        <v>0</v>
      </c>
      <c r="G3123" s="707" t="s">
        <v>16141</v>
      </c>
      <c r="J3123" s="707">
        <v>10</v>
      </c>
      <c r="L3123" s="707">
        <v>2764.5800000000004</v>
      </c>
      <c r="M3123" s="707" t="s">
        <v>16229</v>
      </c>
      <c r="N3123" s="707" t="s">
        <v>16232</v>
      </c>
    </row>
    <row r="3124" spans="1:14">
      <c r="A3124" s="707">
        <v>2024</v>
      </c>
      <c r="B3124" s="707" t="s">
        <v>16234</v>
      </c>
      <c r="D3124" s="707" t="s">
        <v>16129</v>
      </c>
      <c r="E3124" s="707" t="s">
        <v>142</v>
      </c>
      <c r="F3124" s="707">
        <f>VLOOKUP(E3124,'HS Code'!$L$4:$O$65,2,0)</f>
        <v>0</v>
      </c>
      <c r="G3124" s="707" t="s">
        <v>16141</v>
      </c>
      <c r="J3124" s="707">
        <v>9</v>
      </c>
      <c r="L3124" s="707">
        <v>2723.1400000000003</v>
      </c>
      <c r="M3124" s="707" t="s">
        <v>16229</v>
      </c>
      <c r="N3124" s="707" t="s">
        <v>16232</v>
      </c>
    </row>
    <row r="3125" spans="1:14">
      <c r="A3125" s="707">
        <v>2024</v>
      </c>
      <c r="B3125" s="707" t="s">
        <v>16235</v>
      </c>
      <c r="D3125" s="707" t="s">
        <v>16129</v>
      </c>
      <c r="E3125" s="707" t="s">
        <v>142</v>
      </c>
      <c r="F3125" s="707">
        <f>VLOOKUP(E3125,'HS Code'!$L$4:$O$65,2,0)</f>
        <v>0</v>
      </c>
      <c r="G3125" s="707" t="s">
        <v>16141</v>
      </c>
      <c r="J3125" s="707">
        <v>10</v>
      </c>
      <c r="L3125" s="707">
        <v>2848.4900000000002</v>
      </c>
      <c r="M3125" s="707" t="s">
        <v>16229</v>
      </c>
      <c r="N3125" s="707" t="s">
        <v>16232</v>
      </c>
    </row>
    <row r="3126" spans="1:14">
      <c r="A3126" s="707">
        <v>2024</v>
      </c>
      <c r="B3126" s="707" t="s">
        <v>16231</v>
      </c>
      <c r="D3126" s="707" t="s">
        <v>16129</v>
      </c>
      <c r="E3126" s="707" t="s">
        <v>142</v>
      </c>
      <c r="F3126" s="707">
        <f>VLOOKUP(E3126,'HS Code'!$L$4:$O$65,2,0)</f>
        <v>0</v>
      </c>
      <c r="G3126" s="707" t="s">
        <v>16141</v>
      </c>
      <c r="J3126" s="707">
        <v>2</v>
      </c>
      <c r="L3126" s="707">
        <v>536.29</v>
      </c>
      <c r="M3126" s="707" t="s">
        <v>16229</v>
      </c>
      <c r="N3126" s="707" t="s">
        <v>16232</v>
      </c>
    </row>
    <row r="3127" spans="1:14">
      <c r="A3127" s="707">
        <v>2024</v>
      </c>
      <c r="B3127" s="707" t="s">
        <v>16233</v>
      </c>
      <c r="D3127" s="707" t="s">
        <v>16129</v>
      </c>
      <c r="E3127" s="707" t="s">
        <v>142</v>
      </c>
      <c r="F3127" s="707">
        <f>VLOOKUP(E3127,'HS Code'!$L$4:$O$65,2,0)</f>
        <v>0</v>
      </c>
      <c r="G3127" s="707" t="s">
        <v>16141</v>
      </c>
      <c r="J3127" s="707">
        <v>2</v>
      </c>
      <c r="L3127" s="707">
        <v>691.15</v>
      </c>
      <c r="M3127" s="707" t="s">
        <v>16229</v>
      </c>
      <c r="N3127" s="707" t="s">
        <v>16232</v>
      </c>
    </row>
    <row r="3128" spans="1:14">
      <c r="A3128" s="707">
        <v>2024</v>
      </c>
      <c r="B3128" s="707" t="s">
        <v>16234</v>
      </c>
      <c r="D3128" s="707" t="s">
        <v>16129</v>
      </c>
      <c r="E3128" s="707" t="s">
        <v>142</v>
      </c>
      <c r="F3128" s="707">
        <f>VLOOKUP(E3128,'HS Code'!$L$4:$O$65,2,0)</f>
        <v>0</v>
      </c>
      <c r="G3128" s="707" t="s">
        <v>16141</v>
      </c>
      <c r="J3128" s="707">
        <v>2</v>
      </c>
      <c r="L3128" s="707">
        <v>680.79</v>
      </c>
      <c r="M3128" s="707" t="s">
        <v>16229</v>
      </c>
      <c r="N3128" s="707" t="s">
        <v>16232</v>
      </c>
    </row>
    <row r="3129" spans="1:14">
      <c r="A3129" s="707">
        <v>2024</v>
      </c>
      <c r="B3129" s="707" t="s">
        <v>16235</v>
      </c>
      <c r="D3129" s="707" t="s">
        <v>16129</v>
      </c>
      <c r="E3129" s="707" t="s">
        <v>142</v>
      </c>
      <c r="F3129" s="707">
        <f>VLOOKUP(E3129,'HS Code'!$L$4:$O$65,2,0)</f>
        <v>0</v>
      </c>
      <c r="G3129" s="707" t="s">
        <v>16141</v>
      </c>
      <c r="J3129" s="707">
        <v>2</v>
      </c>
      <c r="L3129" s="707">
        <v>712.13</v>
      </c>
      <c r="M3129" s="707" t="s">
        <v>16229</v>
      </c>
      <c r="N3129" s="707" t="s">
        <v>16232</v>
      </c>
    </row>
    <row r="3130" spans="1:14">
      <c r="A3130" s="707">
        <v>2024</v>
      </c>
      <c r="B3130" s="707" t="s">
        <v>16231</v>
      </c>
      <c r="D3130" s="707" t="s">
        <v>16129</v>
      </c>
      <c r="E3130" s="707" t="s">
        <v>142</v>
      </c>
      <c r="F3130" s="707">
        <f>VLOOKUP(E3130,'HS Code'!$L$4:$O$65,2,0)</f>
        <v>0</v>
      </c>
      <c r="G3130" s="707" t="s">
        <v>16141</v>
      </c>
      <c r="J3130" s="707">
        <v>5</v>
      </c>
      <c r="L3130" s="707">
        <v>498.28</v>
      </c>
      <c r="M3130" s="707" t="s">
        <v>16229</v>
      </c>
      <c r="N3130" s="707" t="s">
        <v>16232</v>
      </c>
    </row>
    <row r="3131" spans="1:14">
      <c r="A3131" s="707">
        <v>2024</v>
      </c>
      <c r="B3131" s="707" t="s">
        <v>16233</v>
      </c>
      <c r="D3131" s="707" t="s">
        <v>16129</v>
      </c>
      <c r="E3131" s="707" t="s">
        <v>142</v>
      </c>
      <c r="F3131" s="707">
        <f>VLOOKUP(E3131,'HS Code'!$L$4:$O$65,2,0)</f>
        <v>0</v>
      </c>
      <c r="G3131" s="707" t="s">
        <v>16141</v>
      </c>
      <c r="J3131" s="707">
        <v>7</v>
      </c>
      <c r="L3131" s="707">
        <v>642.16</v>
      </c>
      <c r="M3131" s="707" t="s">
        <v>16229</v>
      </c>
      <c r="N3131" s="707" t="s">
        <v>16232</v>
      </c>
    </row>
    <row r="3132" spans="1:14">
      <c r="A3132" s="707">
        <v>2024</v>
      </c>
      <c r="B3132" s="707" t="s">
        <v>16234</v>
      </c>
      <c r="D3132" s="707" t="s">
        <v>16129</v>
      </c>
      <c r="E3132" s="707" t="s">
        <v>142</v>
      </c>
      <c r="F3132" s="707">
        <f>VLOOKUP(E3132,'HS Code'!$L$4:$O$65,2,0)</f>
        <v>0</v>
      </c>
      <c r="G3132" s="707" t="s">
        <v>16141</v>
      </c>
      <c r="J3132" s="707">
        <v>7</v>
      </c>
      <c r="L3132" s="707">
        <v>632.54</v>
      </c>
      <c r="M3132" s="707" t="s">
        <v>16229</v>
      </c>
      <c r="N3132" s="707" t="s">
        <v>16232</v>
      </c>
    </row>
    <row r="3133" spans="1:14">
      <c r="A3133" s="707">
        <v>2024</v>
      </c>
      <c r="B3133" s="707" t="s">
        <v>16235</v>
      </c>
      <c r="D3133" s="707" t="s">
        <v>16129</v>
      </c>
      <c r="E3133" s="707" t="s">
        <v>142</v>
      </c>
      <c r="F3133" s="707">
        <f>VLOOKUP(E3133,'HS Code'!$L$4:$O$65,2,0)</f>
        <v>0</v>
      </c>
      <c r="G3133" s="707" t="s">
        <v>16141</v>
      </c>
      <c r="J3133" s="707">
        <v>7</v>
      </c>
      <c r="L3133" s="707">
        <v>661.65</v>
      </c>
      <c r="M3133" s="707" t="s">
        <v>16229</v>
      </c>
      <c r="N3133" s="707" t="s">
        <v>16232</v>
      </c>
    </row>
    <row r="3134" spans="1:14">
      <c r="A3134" s="707">
        <v>2024</v>
      </c>
      <c r="B3134" s="707" t="s">
        <v>16231</v>
      </c>
      <c r="D3134" s="707" t="s">
        <v>16129</v>
      </c>
      <c r="E3134" s="707" t="s">
        <v>99</v>
      </c>
      <c r="F3134" s="707" t="str">
        <f>VLOOKUP(E3134,'HS Code'!$L$4:$O$65,2,0)</f>
        <v>Petroleum</v>
      </c>
      <c r="G3134" s="707" t="s">
        <v>16075</v>
      </c>
      <c r="J3134" s="707">
        <v>12</v>
      </c>
      <c r="L3134" s="707">
        <v>16026.880000000001</v>
      </c>
      <c r="M3134" s="707" t="s">
        <v>16229</v>
      </c>
      <c r="N3134" s="707" t="s">
        <v>16232</v>
      </c>
    </row>
    <row r="3135" spans="1:14">
      <c r="A3135" s="707">
        <v>2024</v>
      </c>
      <c r="B3135" s="707" t="s">
        <v>16233</v>
      </c>
      <c r="D3135" s="707" t="s">
        <v>16129</v>
      </c>
      <c r="E3135" s="707" t="s">
        <v>99</v>
      </c>
      <c r="F3135" s="707" t="str">
        <f>VLOOKUP(E3135,'HS Code'!$L$4:$O$65,2,0)</f>
        <v>Petroleum</v>
      </c>
      <c r="G3135" s="707" t="s">
        <v>16075</v>
      </c>
      <c r="J3135" s="707">
        <v>16</v>
      </c>
      <c r="L3135" s="707">
        <v>20654.91</v>
      </c>
      <c r="M3135" s="707" t="s">
        <v>16229</v>
      </c>
      <c r="N3135" s="707" t="s">
        <v>16232</v>
      </c>
    </row>
    <row r="3136" spans="1:14">
      <c r="A3136" s="707">
        <v>2024</v>
      </c>
      <c r="B3136" s="707" t="s">
        <v>16234</v>
      </c>
      <c r="D3136" s="707" t="s">
        <v>16129</v>
      </c>
      <c r="E3136" s="707" t="s">
        <v>99</v>
      </c>
      <c r="F3136" s="707" t="str">
        <f>VLOOKUP(E3136,'HS Code'!$L$4:$O$65,2,0)</f>
        <v>Petroleum</v>
      </c>
      <c r="G3136" s="707" t="s">
        <v>16075</v>
      </c>
      <c r="J3136" s="707">
        <v>16</v>
      </c>
      <c r="L3136" s="707">
        <v>20345.3</v>
      </c>
      <c r="M3136" s="707" t="s">
        <v>16229</v>
      </c>
      <c r="N3136" s="707" t="s">
        <v>16232</v>
      </c>
    </row>
    <row r="3137" spans="1:14">
      <c r="A3137" s="707">
        <v>2024</v>
      </c>
      <c r="B3137" s="707" t="s">
        <v>16235</v>
      </c>
      <c r="D3137" s="707" t="s">
        <v>16129</v>
      </c>
      <c r="E3137" s="707" t="s">
        <v>99</v>
      </c>
      <c r="F3137" s="707" t="str">
        <f>VLOOKUP(E3137,'HS Code'!$L$4:$O$65,2,0)</f>
        <v>Petroleum</v>
      </c>
      <c r="G3137" s="707" t="s">
        <v>16075</v>
      </c>
      <c r="J3137" s="707">
        <v>16</v>
      </c>
      <c r="L3137" s="707">
        <v>21281.78</v>
      </c>
      <c r="M3137" s="707" t="s">
        <v>16229</v>
      </c>
      <c r="N3137" s="707" t="s">
        <v>16232</v>
      </c>
    </row>
    <row r="3138" spans="1:14">
      <c r="A3138" s="707">
        <v>2024</v>
      </c>
      <c r="B3138" s="707" t="s">
        <v>16231</v>
      </c>
      <c r="D3138" s="707" t="s">
        <v>16129</v>
      </c>
      <c r="E3138" s="707" t="s">
        <v>99</v>
      </c>
      <c r="F3138" s="707" t="str">
        <f>VLOOKUP(E3138,'HS Code'!$L$4:$O$65,2,0)</f>
        <v>Petroleum</v>
      </c>
      <c r="G3138" s="707" t="s">
        <v>16075</v>
      </c>
      <c r="J3138" s="707">
        <v>55</v>
      </c>
      <c r="L3138" s="707">
        <v>27738.829999999998</v>
      </c>
      <c r="M3138" s="707" t="s">
        <v>16229</v>
      </c>
      <c r="N3138" s="707" t="s">
        <v>16232</v>
      </c>
    </row>
    <row r="3139" spans="1:14">
      <c r="A3139" s="707">
        <v>2024</v>
      </c>
      <c r="B3139" s="707" t="s">
        <v>16233</v>
      </c>
      <c r="D3139" s="707" t="s">
        <v>16129</v>
      </c>
      <c r="E3139" s="707" t="s">
        <v>99</v>
      </c>
      <c r="F3139" s="707" t="str">
        <f>VLOOKUP(E3139,'HS Code'!$L$4:$O$65,2,0)</f>
        <v>Petroleum</v>
      </c>
      <c r="G3139" s="707" t="s">
        <v>16075</v>
      </c>
      <c r="J3139" s="707">
        <v>71</v>
      </c>
      <c r="L3139" s="707">
        <v>35748.880000000005</v>
      </c>
      <c r="M3139" s="707" t="s">
        <v>16229</v>
      </c>
      <c r="N3139" s="707" t="s">
        <v>16232</v>
      </c>
    </row>
    <row r="3140" spans="1:14">
      <c r="A3140" s="707">
        <v>2024</v>
      </c>
      <c r="B3140" s="707" t="s">
        <v>16234</v>
      </c>
      <c r="D3140" s="707" t="s">
        <v>16129</v>
      </c>
      <c r="E3140" s="707" t="s">
        <v>99</v>
      </c>
      <c r="F3140" s="707" t="str">
        <f>VLOOKUP(E3140,'HS Code'!$L$4:$O$65,2,0)</f>
        <v>Petroleum</v>
      </c>
      <c r="G3140" s="707" t="s">
        <v>16075</v>
      </c>
      <c r="J3140" s="707">
        <v>70</v>
      </c>
      <c r="L3140" s="707">
        <v>35213.020000000004</v>
      </c>
      <c r="M3140" s="707" t="s">
        <v>16229</v>
      </c>
      <c r="N3140" s="707" t="s">
        <v>16232</v>
      </c>
    </row>
    <row r="3141" spans="1:14">
      <c r="A3141" s="707">
        <v>2024</v>
      </c>
      <c r="B3141" s="707" t="s">
        <v>16235</v>
      </c>
      <c r="D3141" s="707" t="s">
        <v>16129</v>
      </c>
      <c r="E3141" s="707" t="s">
        <v>99</v>
      </c>
      <c r="F3141" s="707" t="str">
        <f>VLOOKUP(E3141,'HS Code'!$L$4:$O$65,2,0)</f>
        <v>Petroleum</v>
      </c>
      <c r="G3141" s="707" t="s">
        <v>16075</v>
      </c>
      <c r="J3141" s="707">
        <v>74</v>
      </c>
      <c r="L3141" s="707">
        <v>36833.85</v>
      </c>
      <c r="M3141" s="707" t="s">
        <v>16229</v>
      </c>
      <c r="N3141" s="707" t="s">
        <v>16232</v>
      </c>
    </row>
    <row r="3142" spans="1:14">
      <c r="A3142" s="707">
        <v>2024</v>
      </c>
      <c r="B3142" s="707" t="s">
        <v>16231</v>
      </c>
      <c r="D3142" s="707" t="s">
        <v>16129</v>
      </c>
      <c r="E3142" s="707" t="s">
        <v>142</v>
      </c>
      <c r="F3142" s="707">
        <f>VLOOKUP(E3142,'HS Code'!$L$4:$O$65,2,0)</f>
        <v>0</v>
      </c>
      <c r="G3142" s="707" t="s">
        <v>16141</v>
      </c>
      <c r="J3142" s="707">
        <v>0</v>
      </c>
      <c r="L3142" s="707">
        <v>1992.27</v>
      </c>
      <c r="M3142" s="707" t="s">
        <v>16229</v>
      </c>
      <c r="N3142" s="707" t="s">
        <v>16232</v>
      </c>
    </row>
    <row r="3143" spans="1:14">
      <c r="A3143" s="707">
        <v>2024</v>
      </c>
      <c r="B3143" s="707" t="s">
        <v>16233</v>
      </c>
      <c r="D3143" s="707" t="s">
        <v>16129</v>
      </c>
      <c r="E3143" s="707" t="s">
        <v>142</v>
      </c>
      <c r="F3143" s="707">
        <f>VLOOKUP(E3143,'HS Code'!$L$4:$O$65,2,0)</f>
        <v>0</v>
      </c>
      <c r="G3143" s="707" t="s">
        <v>16141</v>
      </c>
      <c r="J3143" s="707">
        <v>0</v>
      </c>
      <c r="L3143" s="707">
        <v>2567.5700000000002</v>
      </c>
      <c r="M3143" s="707" t="s">
        <v>16229</v>
      </c>
      <c r="N3143" s="707" t="s">
        <v>16232</v>
      </c>
    </row>
    <row r="3144" spans="1:14">
      <c r="A3144" s="707">
        <v>2024</v>
      </c>
      <c r="B3144" s="707" t="s">
        <v>16234</v>
      </c>
      <c r="D3144" s="707" t="s">
        <v>16129</v>
      </c>
      <c r="E3144" s="707" t="s">
        <v>142</v>
      </c>
      <c r="F3144" s="707">
        <f>VLOOKUP(E3144,'HS Code'!$L$4:$O$65,2,0)</f>
        <v>0</v>
      </c>
      <c r="G3144" s="707" t="s">
        <v>16141</v>
      </c>
      <c r="J3144" s="707">
        <v>0</v>
      </c>
      <c r="L3144" s="707">
        <v>2529.0800000000004</v>
      </c>
      <c r="M3144" s="707" t="s">
        <v>16229</v>
      </c>
      <c r="N3144" s="707" t="s">
        <v>16232</v>
      </c>
    </row>
    <row r="3145" spans="1:14">
      <c r="A3145" s="707">
        <v>2024</v>
      </c>
      <c r="B3145" s="707" t="s">
        <v>16235</v>
      </c>
      <c r="D3145" s="707" t="s">
        <v>16129</v>
      </c>
      <c r="E3145" s="707" t="s">
        <v>142</v>
      </c>
      <c r="F3145" s="707">
        <f>VLOOKUP(E3145,'HS Code'!$L$4:$O$65,2,0)</f>
        <v>0</v>
      </c>
      <c r="G3145" s="707" t="s">
        <v>16141</v>
      </c>
      <c r="J3145" s="707">
        <v>0</v>
      </c>
      <c r="L3145" s="707">
        <v>2645.4900000000002</v>
      </c>
      <c r="M3145" s="707" t="s">
        <v>16229</v>
      </c>
      <c r="N3145" s="707" t="s">
        <v>16232</v>
      </c>
    </row>
    <row r="3146" spans="1:14">
      <c r="A3146" s="707">
        <v>2024</v>
      </c>
      <c r="B3146" s="707" t="s">
        <v>16231</v>
      </c>
      <c r="D3146" s="707" t="s">
        <v>16129</v>
      </c>
      <c r="E3146" s="707" t="s">
        <v>99</v>
      </c>
      <c r="F3146" s="707" t="str">
        <f>VLOOKUP(E3146,'HS Code'!$L$4:$O$65,2,0)</f>
        <v>Petroleum</v>
      </c>
      <c r="G3146" s="707" t="s">
        <v>16075</v>
      </c>
      <c r="J3146" s="707">
        <v>99</v>
      </c>
      <c r="L3146" s="707">
        <v>27615.539999999997</v>
      </c>
      <c r="M3146" s="707" t="s">
        <v>16229</v>
      </c>
      <c r="N3146" s="707" t="s">
        <v>16232</v>
      </c>
    </row>
    <row r="3147" spans="1:14">
      <c r="A3147" s="707">
        <v>2024</v>
      </c>
      <c r="B3147" s="707" t="s">
        <v>16233</v>
      </c>
      <c r="D3147" s="707" t="s">
        <v>16129</v>
      </c>
      <c r="E3147" s="707" t="s">
        <v>99</v>
      </c>
      <c r="F3147" s="707" t="str">
        <f>VLOOKUP(E3147,'HS Code'!$L$4:$O$65,2,0)</f>
        <v>Petroleum</v>
      </c>
      <c r="G3147" s="707" t="s">
        <v>16075</v>
      </c>
      <c r="J3147" s="707">
        <v>127</v>
      </c>
      <c r="L3147" s="707">
        <v>35589.990000000005</v>
      </c>
      <c r="M3147" s="707" t="s">
        <v>16229</v>
      </c>
      <c r="N3147" s="707" t="s">
        <v>16232</v>
      </c>
    </row>
    <row r="3148" spans="1:14">
      <c r="A3148" s="707">
        <v>2024</v>
      </c>
      <c r="B3148" s="707" t="s">
        <v>16234</v>
      </c>
      <c r="D3148" s="707" t="s">
        <v>16129</v>
      </c>
      <c r="E3148" s="707" t="s">
        <v>99</v>
      </c>
      <c r="F3148" s="707" t="str">
        <f>VLOOKUP(E3148,'HS Code'!$L$4:$O$65,2,0)</f>
        <v>Petroleum</v>
      </c>
      <c r="G3148" s="707" t="s">
        <v>16075</v>
      </c>
      <c r="J3148" s="707">
        <v>125</v>
      </c>
      <c r="L3148" s="707">
        <v>35056.520000000004</v>
      </c>
      <c r="M3148" s="707" t="s">
        <v>16229</v>
      </c>
      <c r="N3148" s="707" t="s">
        <v>16232</v>
      </c>
    </row>
    <row r="3149" spans="1:14">
      <c r="A3149" s="707">
        <v>2024</v>
      </c>
      <c r="B3149" s="707" t="s">
        <v>16235</v>
      </c>
      <c r="D3149" s="707" t="s">
        <v>16129</v>
      </c>
      <c r="E3149" s="707" t="s">
        <v>99</v>
      </c>
      <c r="F3149" s="707" t="str">
        <f>VLOOKUP(E3149,'HS Code'!$L$4:$O$65,2,0)</f>
        <v>Petroleum</v>
      </c>
      <c r="G3149" s="707" t="s">
        <v>16075</v>
      </c>
      <c r="J3149" s="707">
        <v>131</v>
      </c>
      <c r="L3149" s="707">
        <v>36670.14</v>
      </c>
      <c r="M3149" s="707" t="s">
        <v>16229</v>
      </c>
      <c r="N3149" s="707" t="s">
        <v>16232</v>
      </c>
    </row>
    <row r="3150" spans="1:14">
      <c r="A3150" s="707">
        <v>2024</v>
      </c>
      <c r="B3150" s="707" t="s">
        <v>16231</v>
      </c>
      <c r="D3150" s="707" t="s">
        <v>16129</v>
      </c>
      <c r="E3150" s="707" t="s">
        <v>99</v>
      </c>
      <c r="F3150" s="707" t="str">
        <f>VLOOKUP(E3150,'HS Code'!$L$4:$O$65,2,0)</f>
        <v>Petroleum</v>
      </c>
      <c r="G3150" s="707" t="s">
        <v>16075</v>
      </c>
      <c r="J3150" s="707">
        <v>259</v>
      </c>
      <c r="L3150" s="707">
        <v>67610.61</v>
      </c>
      <c r="M3150" s="707" t="s">
        <v>16229</v>
      </c>
      <c r="N3150" s="707" t="s">
        <v>16232</v>
      </c>
    </row>
    <row r="3151" spans="1:14">
      <c r="A3151" s="707">
        <v>2024</v>
      </c>
      <c r="B3151" s="707" t="s">
        <v>16233</v>
      </c>
      <c r="D3151" s="707" t="s">
        <v>16129</v>
      </c>
      <c r="E3151" s="707" t="s">
        <v>99</v>
      </c>
      <c r="F3151" s="707" t="str">
        <f>VLOOKUP(E3151,'HS Code'!$L$4:$O$65,2,0)</f>
        <v>Petroleum</v>
      </c>
      <c r="G3151" s="707" t="s">
        <v>16075</v>
      </c>
      <c r="J3151" s="707">
        <v>334</v>
      </c>
      <c r="L3151" s="707">
        <v>87134.31</v>
      </c>
      <c r="M3151" s="707" t="s">
        <v>16229</v>
      </c>
      <c r="N3151" s="707" t="s">
        <v>16232</v>
      </c>
    </row>
    <row r="3152" spans="1:14">
      <c r="A3152" s="707">
        <v>2024</v>
      </c>
      <c r="B3152" s="707" t="s">
        <v>16234</v>
      </c>
      <c r="D3152" s="707" t="s">
        <v>16129</v>
      </c>
      <c r="E3152" s="707" t="s">
        <v>99</v>
      </c>
      <c r="F3152" s="707" t="str">
        <f>VLOOKUP(E3152,'HS Code'!$L$4:$O$65,2,0)</f>
        <v>Petroleum</v>
      </c>
      <c r="G3152" s="707" t="s">
        <v>16075</v>
      </c>
      <c r="J3152" s="707">
        <v>329</v>
      </c>
      <c r="L3152" s="707">
        <v>85828.209999999992</v>
      </c>
      <c r="M3152" s="707" t="s">
        <v>16229</v>
      </c>
      <c r="N3152" s="707" t="s">
        <v>16232</v>
      </c>
    </row>
    <row r="3153" spans="1:14">
      <c r="A3153" s="707">
        <v>2024</v>
      </c>
      <c r="B3153" s="707" t="s">
        <v>16235</v>
      </c>
      <c r="D3153" s="707" t="s">
        <v>16129</v>
      </c>
      <c r="E3153" s="707" t="s">
        <v>99</v>
      </c>
      <c r="F3153" s="707" t="str">
        <f>VLOOKUP(E3153,'HS Code'!$L$4:$O$65,2,0)</f>
        <v>Petroleum</v>
      </c>
      <c r="G3153" s="707" t="s">
        <v>16075</v>
      </c>
      <c r="J3153" s="707">
        <v>344</v>
      </c>
      <c r="L3153" s="707">
        <v>89778.81</v>
      </c>
      <c r="M3153" s="707" t="s">
        <v>16229</v>
      </c>
      <c r="N3153" s="707" t="s">
        <v>16232</v>
      </c>
    </row>
    <row r="3154" spans="1:14">
      <c r="A3154" s="707">
        <v>2024</v>
      </c>
      <c r="B3154" s="707" t="s">
        <v>16231</v>
      </c>
      <c r="D3154" s="707" t="s">
        <v>16129</v>
      </c>
      <c r="E3154" s="707" t="s">
        <v>99</v>
      </c>
      <c r="F3154" s="707" t="str">
        <f>VLOOKUP(E3154,'HS Code'!$L$4:$O$65,2,0)</f>
        <v>Petroleum</v>
      </c>
      <c r="G3154" s="707" t="s">
        <v>16075</v>
      </c>
      <c r="J3154" s="707">
        <v>114</v>
      </c>
      <c r="L3154" s="707">
        <v>29649.719999999998</v>
      </c>
      <c r="M3154" s="707" t="s">
        <v>16229</v>
      </c>
      <c r="N3154" s="707" t="s">
        <v>16232</v>
      </c>
    </row>
    <row r="3155" spans="1:14">
      <c r="A3155" s="707">
        <v>2024</v>
      </c>
      <c r="B3155" s="707" t="s">
        <v>16233</v>
      </c>
      <c r="D3155" s="707" t="s">
        <v>16129</v>
      </c>
      <c r="E3155" s="707" t="s">
        <v>99</v>
      </c>
      <c r="F3155" s="707" t="str">
        <f>VLOOKUP(E3155,'HS Code'!$L$4:$O$65,2,0)</f>
        <v>Petroleum</v>
      </c>
      <c r="G3155" s="707" t="s">
        <v>16075</v>
      </c>
      <c r="J3155" s="707">
        <v>147</v>
      </c>
      <c r="L3155" s="707">
        <v>38211.58</v>
      </c>
      <c r="M3155" s="707" t="s">
        <v>16229</v>
      </c>
      <c r="N3155" s="707" t="s">
        <v>16232</v>
      </c>
    </row>
    <row r="3156" spans="1:14">
      <c r="A3156" s="707">
        <v>2024</v>
      </c>
      <c r="B3156" s="707" t="s">
        <v>16234</v>
      </c>
      <c r="D3156" s="707" t="s">
        <v>16129</v>
      </c>
      <c r="E3156" s="707" t="s">
        <v>99</v>
      </c>
      <c r="F3156" s="707" t="str">
        <f>VLOOKUP(E3156,'HS Code'!$L$4:$O$65,2,0)</f>
        <v>Petroleum</v>
      </c>
      <c r="G3156" s="707" t="s">
        <v>16075</v>
      </c>
      <c r="J3156" s="707">
        <v>145</v>
      </c>
      <c r="L3156" s="707">
        <v>37638.810000000005</v>
      </c>
      <c r="M3156" s="707" t="s">
        <v>16229</v>
      </c>
      <c r="N3156" s="707" t="s">
        <v>16232</v>
      </c>
    </row>
    <row r="3157" spans="1:14">
      <c r="A3157" s="707">
        <v>2024</v>
      </c>
      <c r="B3157" s="707" t="s">
        <v>16235</v>
      </c>
      <c r="D3157" s="707" t="s">
        <v>16129</v>
      </c>
      <c r="E3157" s="707" t="s">
        <v>99</v>
      </c>
      <c r="F3157" s="707" t="str">
        <f>VLOOKUP(E3157,'HS Code'!$L$4:$O$65,2,0)</f>
        <v>Petroleum</v>
      </c>
      <c r="G3157" s="707" t="s">
        <v>16075</v>
      </c>
      <c r="J3157" s="707">
        <v>151</v>
      </c>
      <c r="L3157" s="707">
        <v>39371.29</v>
      </c>
      <c r="M3157" s="707" t="s">
        <v>16229</v>
      </c>
      <c r="N3157" s="707" t="s">
        <v>16232</v>
      </c>
    </row>
    <row r="3158" spans="1:14">
      <c r="A3158" s="707">
        <v>2024</v>
      </c>
      <c r="B3158" s="707" t="s">
        <v>16231</v>
      </c>
      <c r="D3158" s="707" t="s">
        <v>16129</v>
      </c>
      <c r="E3158" s="707" t="s">
        <v>99</v>
      </c>
      <c r="F3158" s="707" t="str">
        <f>VLOOKUP(E3158,'HS Code'!$L$4:$O$65,2,0)</f>
        <v>Petroleum</v>
      </c>
      <c r="G3158" s="707" t="s">
        <v>16075</v>
      </c>
      <c r="J3158" s="707">
        <v>62</v>
      </c>
      <c r="L3158" s="707">
        <v>16026.880000000001</v>
      </c>
      <c r="M3158" s="707" t="s">
        <v>16229</v>
      </c>
      <c r="N3158" s="707" t="s">
        <v>16232</v>
      </c>
    </row>
    <row r="3159" spans="1:14">
      <c r="A3159" s="707">
        <v>2024</v>
      </c>
      <c r="B3159" s="707" t="s">
        <v>16233</v>
      </c>
      <c r="D3159" s="707" t="s">
        <v>16129</v>
      </c>
      <c r="E3159" s="707" t="s">
        <v>99</v>
      </c>
      <c r="F3159" s="707" t="str">
        <f>VLOOKUP(E3159,'HS Code'!$L$4:$O$65,2,0)</f>
        <v>Petroleum</v>
      </c>
      <c r="G3159" s="707" t="s">
        <v>16075</v>
      </c>
      <c r="J3159" s="707">
        <v>79</v>
      </c>
      <c r="L3159" s="707">
        <v>20654.91</v>
      </c>
      <c r="M3159" s="707" t="s">
        <v>16229</v>
      </c>
      <c r="N3159" s="707" t="s">
        <v>16232</v>
      </c>
    </row>
    <row r="3160" spans="1:14">
      <c r="A3160" s="707">
        <v>2024</v>
      </c>
      <c r="B3160" s="707" t="s">
        <v>16234</v>
      </c>
      <c r="D3160" s="707" t="s">
        <v>16129</v>
      </c>
      <c r="E3160" s="707" t="s">
        <v>99</v>
      </c>
      <c r="F3160" s="707" t="str">
        <f>VLOOKUP(E3160,'HS Code'!$L$4:$O$65,2,0)</f>
        <v>Petroleum</v>
      </c>
      <c r="G3160" s="707" t="s">
        <v>16075</v>
      </c>
      <c r="J3160" s="707">
        <v>78</v>
      </c>
      <c r="L3160" s="707">
        <v>20345.3</v>
      </c>
      <c r="M3160" s="707" t="s">
        <v>16229</v>
      </c>
      <c r="N3160" s="707" t="s">
        <v>16232</v>
      </c>
    </row>
    <row r="3161" spans="1:14">
      <c r="A3161" s="707">
        <v>2024</v>
      </c>
      <c r="B3161" s="707" t="s">
        <v>16235</v>
      </c>
      <c r="D3161" s="707" t="s">
        <v>16129</v>
      </c>
      <c r="E3161" s="707" t="s">
        <v>99</v>
      </c>
      <c r="F3161" s="707" t="str">
        <f>VLOOKUP(E3161,'HS Code'!$L$4:$O$65,2,0)</f>
        <v>Petroleum</v>
      </c>
      <c r="G3161" s="707" t="s">
        <v>16075</v>
      </c>
      <c r="J3161" s="707">
        <v>82</v>
      </c>
      <c r="L3161" s="707">
        <v>21281.78</v>
      </c>
      <c r="M3161" s="707" t="s">
        <v>16229</v>
      </c>
      <c r="N3161" s="707" t="s">
        <v>16232</v>
      </c>
    </row>
    <row r="3162" spans="1:14">
      <c r="A3162" s="707">
        <v>2024</v>
      </c>
      <c r="B3162" s="707" t="s">
        <v>16231</v>
      </c>
      <c r="D3162" s="707" t="s">
        <v>16129</v>
      </c>
      <c r="E3162" s="707" t="s">
        <v>99</v>
      </c>
      <c r="F3162" s="707" t="str">
        <f>VLOOKUP(E3162,'HS Code'!$L$4:$O$65,2,0)</f>
        <v>Petroleum</v>
      </c>
      <c r="G3162" s="707" t="s">
        <v>16075</v>
      </c>
      <c r="J3162" s="707">
        <v>25</v>
      </c>
      <c r="L3162" s="707">
        <v>6410.76</v>
      </c>
      <c r="M3162" s="707" t="s">
        <v>16229</v>
      </c>
      <c r="N3162" s="707" t="s">
        <v>16232</v>
      </c>
    </row>
    <row r="3163" spans="1:14">
      <c r="A3163" s="707">
        <v>2024</v>
      </c>
      <c r="B3163" s="707" t="s">
        <v>16233</v>
      </c>
      <c r="D3163" s="707" t="s">
        <v>16129</v>
      </c>
      <c r="E3163" s="707" t="s">
        <v>99</v>
      </c>
      <c r="F3163" s="707" t="str">
        <f>VLOOKUP(E3163,'HS Code'!$L$4:$O$65,2,0)</f>
        <v>Petroleum</v>
      </c>
      <c r="G3163" s="707" t="s">
        <v>16075</v>
      </c>
      <c r="J3163" s="707">
        <v>32</v>
      </c>
      <c r="L3163" s="707">
        <v>8261.9699999999993</v>
      </c>
      <c r="M3163" s="707" t="s">
        <v>16229</v>
      </c>
      <c r="N3163" s="707" t="s">
        <v>16232</v>
      </c>
    </row>
    <row r="3164" spans="1:14">
      <c r="A3164" s="707">
        <v>2024</v>
      </c>
      <c r="B3164" s="707" t="s">
        <v>16234</v>
      </c>
      <c r="D3164" s="707" t="s">
        <v>16129</v>
      </c>
      <c r="E3164" s="707" t="s">
        <v>99</v>
      </c>
      <c r="F3164" s="707" t="str">
        <f>VLOOKUP(E3164,'HS Code'!$L$4:$O$65,2,0)</f>
        <v>Petroleum</v>
      </c>
      <c r="G3164" s="707" t="s">
        <v>16075</v>
      </c>
      <c r="J3164" s="707">
        <v>31</v>
      </c>
      <c r="L3164" s="707">
        <v>8138.12</v>
      </c>
      <c r="M3164" s="707" t="s">
        <v>16229</v>
      </c>
      <c r="N3164" s="707" t="s">
        <v>16232</v>
      </c>
    </row>
    <row r="3165" spans="1:14">
      <c r="A3165" s="707">
        <v>2024</v>
      </c>
      <c r="B3165" s="707" t="s">
        <v>16235</v>
      </c>
      <c r="D3165" s="707" t="s">
        <v>16129</v>
      </c>
      <c r="E3165" s="707" t="s">
        <v>99</v>
      </c>
      <c r="F3165" s="707" t="str">
        <f>VLOOKUP(E3165,'HS Code'!$L$4:$O$65,2,0)</f>
        <v>Petroleum</v>
      </c>
      <c r="G3165" s="707" t="s">
        <v>16075</v>
      </c>
      <c r="J3165" s="707">
        <v>33</v>
      </c>
      <c r="L3165" s="707">
        <v>8512.7100000000009</v>
      </c>
      <c r="M3165" s="707" t="s">
        <v>16229</v>
      </c>
      <c r="N3165" s="707" t="s">
        <v>16232</v>
      </c>
    </row>
    <row r="3166" spans="1:14">
      <c r="A3166" s="707">
        <v>2024</v>
      </c>
      <c r="B3166" s="707" t="s">
        <v>16231</v>
      </c>
      <c r="D3166" s="707" t="s">
        <v>16129</v>
      </c>
      <c r="E3166" s="707" t="s">
        <v>99</v>
      </c>
      <c r="F3166" s="707" t="str">
        <f>VLOOKUP(E3166,'HS Code'!$L$4:$O$65,2,0)</f>
        <v>Petroleum</v>
      </c>
      <c r="G3166" s="707" t="s">
        <v>16075</v>
      </c>
      <c r="J3166" s="707">
        <v>9</v>
      </c>
      <c r="L3166" s="707">
        <v>2404.0400000000004</v>
      </c>
      <c r="M3166" s="707" t="s">
        <v>16229</v>
      </c>
      <c r="N3166" s="707" t="s">
        <v>16232</v>
      </c>
    </row>
    <row r="3167" spans="1:14">
      <c r="A3167" s="707">
        <v>2024</v>
      </c>
      <c r="B3167" s="707" t="s">
        <v>16233</v>
      </c>
      <c r="D3167" s="707" t="s">
        <v>16129</v>
      </c>
      <c r="E3167" s="707" t="s">
        <v>99</v>
      </c>
      <c r="F3167" s="707" t="str">
        <f>VLOOKUP(E3167,'HS Code'!$L$4:$O$65,2,0)</f>
        <v>Petroleum</v>
      </c>
      <c r="G3167" s="707" t="s">
        <v>16075</v>
      </c>
      <c r="J3167" s="707">
        <v>12</v>
      </c>
      <c r="L3167" s="707">
        <v>3098.2400000000002</v>
      </c>
      <c r="M3167" s="707" t="s">
        <v>16229</v>
      </c>
      <c r="N3167" s="707" t="s">
        <v>16232</v>
      </c>
    </row>
    <row r="3168" spans="1:14">
      <c r="A3168" s="707">
        <v>2024</v>
      </c>
      <c r="B3168" s="707" t="s">
        <v>16234</v>
      </c>
      <c r="D3168" s="707" t="s">
        <v>16129</v>
      </c>
      <c r="E3168" s="707" t="s">
        <v>99</v>
      </c>
      <c r="F3168" s="707" t="str">
        <f>VLOOKUP(E3168,'HS Code'!$L$4:$O$65,2,0)</f>
        <v>Petroleum</v>
      </c>
      <c r="G3168" s="707" t="s">
        <v>16075</v>
      </c>
      <c r="J3168" s="707">
        <v>12</v>
      </c>
      <c r="L3168" s="707">
        <v>3051.8</v>
      </c>
      <c r="M3168" s="707" t="s">
        <v>16229</v>
      </c>
      <c r="N3168" s="707" t="s">
        <v>16232</v>
      </c>
    </row>
    <row r="3169" spans="1:14">
      <c r="A3169" s="707">
        <v>2024</v>
      </c>
      <c r="B3169" s="707" t="s">
        <v>16235</v>
      </c>
      <c r="D3169" s="707" t="s">
        <v>16129</v>
      </c>
      <c r="E3169" s="707" t="s">
        <v>99</v>
      </c>
      <c r="F3169" s="707" t="str">
        <f>VLOOKUP(E3169,'HS Code'!$L$4:$O$65,2,0)</f>
        <v>Petroleum</v>
      </c>
      <c r="G3169" s="707" t="s">
        <v>16075</v>
      </c>
      <c r="J3169" s="707">
        <v>12</v>
      </c>
      <c r="L3169" s="707">
        <v>3192.2700000000004</v>
      </c>
      <c r="M3169" s="707" t="s">
        <v>16229</v>
      </c>
      <c r="N3169" s="707" t="s">
        <v>16232</v>
      </c>
    </row>
    <row r="3170" spans="1:14">
      <c r="A3170" s="707">
        <v>2024</v>
      </c>
      <c r="B3170" s="707" t="s">
        <v>16231</v>
      </c>
      <c r="D3170" s="707" t="s">
        <v>16129</v>
      </c>
      <c r="E3170" s="707" t="s">
        <v>142</v>
      </c>
      <c r="F3170" s="707">
        <f>VLOOKUP(E3170,'HS Code'!$L$4:$O$65,2,0)</f>
        <v>0</v>
      </c>
      <c r="G3170" s="707" t="s">
        <v>16141</v>
      </c>
      <c r="J3170" s="707">
        <v>15</v>
      </c>
      <c r="L3170" s="707">
        <v>3698.51</v>
      </c>
      <c r="M3170" s="707" t="s">
        <v>16229</v>
      </c>
      <c r="N3170" s="707" t="s">
        <v>16232</v>
      </c>
    </row>
    <row r="3171" spans="1:14">
      <c r="A3171" s="707">
        <v>2024</v>
      </c>
      <c r="B3171" s="707" t="s">
        <v>16233</v>
      </c>
      <c r="D3171" s="707" t="s">
        <v>16129</v>
      </c>
      <c r="E3171" s="707" t="s">
        <v>142</v>
      </c>
      <c r="F3171" s="707">
        <f>VLOOKUP(E3171,'HS Code'!$L$4:$O$65,2,0)</f>
        <v>0</v>
      </c>
      <c r="G3171" s="707" t="s">
        <v>16141</v>
      </c>
      <c r="J3171" s="707">
        <v>19</v>
      </c>
      <c r="L3171" s="707">
        <v>4766.5200000000004</v>
      </c>
      <c r="M3171" s="707" t="s">
        <v>16229</v>
      </c>
      <c r="N3171" s="707" t="s">
        <v>16232</v>
      </c>
    </row>
    <row r="3172" spans="1:14">
      <c r="A3172" s="707">
        <v>2024</v>
      </c>
      <c r="B3172" s="707" t="s">
        <v>16234</v>
      </c>
      <c r="D3172" s="707" t="s">
        <v>16129</v>
      </c>
      <c r="E3172" s="707" t="s">
        <v>142</v>
      </c>
      <c r="F3172" s="707">
        <f>VLOOKUP(E3172,'HS Code'!$L$4:$O$65,2,0)</f>
        <v>0</v>
      </c>
      <c r="G3172" s="707" t="s">
        <v>16141</v>
      </c>
      <c r="J3172" s="707">
        <v>19</v>
      </c>
      <c r="L3172" s="707">
        <v>4695.0700000000006</v>
      </c>
      <c r="M3172" s="707" t="s">
        <v>16229</v>
      </c>
      <c r="N3172" s="707" t="s">
        <v>16232</v>
      </c>
    </row>
    <row r="3173" spans="1:14">
      <c r="A3173" s="707">
        <v>2024</v>
      </c>
      <c r="B3173" s="707" t="s">
        <v>16235</v>
      </c>
      <c r="D3173" s="707" t="s">
        <v>16129</v>
      </c>
      <c r="E3173" s="707" t="s">
        <v>142</v>
      </c>
      <c r="F3173" s="707">
        <f>VLOOKUP(E3173,'HS Code'!$L$4:$O$65,2,0)</f>
        <v>0</v>
      </c>
      <c r="G3173" s="707" t="s">
        <v>16141</v>
      </c>
      <c r="J3173" s="707">
        <v>20</v>
      </c>
      <c r="L3173" s="707">
        <v>4911.18</v>
      </c>
      <c r="M3173" s="707" t="s">
        <v>16229</v>
      </c>
      <c r="N3173" s="707" t="s">
        <v>16232</v>
      </c>
    </row>
    <row r="3174" spans="1:14">
      <c r="A3174" s="707">
        <v>2024</v>
      </c>
      <c r="B3174" s="707" t="s">
        <v>16231</v>
      </c>
      <c r="D3174" s="707" t="s">
        <v>16129</v>
      </c>
      <c r="E3174" s="707" t="s">
        <v>142</v>
      </c>
      <c r="F3174" s="707">
        <f>VLOOKUP(E3174,'HS Code'!$L$4:$O$65,2,0)</f>
        <v>0</v>
      </c>
      <c r="G3174" s="707" t="s">
        <v>16141</v>
      </c>
      <c r="J3174" s="707">
        <v>82</v>
      </c>
      <c r="L3174" s="707">
        <v>20547.28</v>
      </c>
      <c r="M3174" s="707" t="s">
        <v>16229</v>
      </c>
      <c r="N3174" s="707" t="s">
        <v>16232</v>
      </c>
    </row>
    <row r="3175" spans="1:14">
      <c r="A3175" s="707">
        <v>2024</v>
      </c>
      <c r="B3175" s="707" t="s">
        <v>16233</v>
      </c>
      <c r="D3175" s="707" t="s">
        <v>16129</v>
      </c>
      <c r="E3175" s="707" t="s">
        <v>142</v>
      </c>
      <c r="F3175" s="707">
        <f>VLOOKUP(E3175,'HS Code'!$L$4:$O$65,2,0)</f>
        <v>0</v>
      </c>
      <c r="G3175" s="707" t="s">
        <v>16141</v>
      </c>
      <c r="J3175" s="707">
        <v>106</v>
      </c>
      <c r="L3175" s="707">
        <v>26480.649999999998</v>
      </c>
      <c r="M3175" s="707" t="s">
        <v>16229</v>
      </c>
      <c r="N3175" s="707" t="s">
        <v>16232</v>
      </c>
    </row>
    <row r="3176" spans="1:14">
      <c r="A3176" s="707">
        <v>2024</v>
      </c>
      <c r="B3176" s="707" t="s">
        <v>16234</v>
      </c>
      <c r="D3176" s="707" t="s">
        <v>16129</v>
      </c>
      <c r="E3176" s="707" t="s">
        <v>142</v>
      </c>
      <c r="F3176" s="707">
        <f>VLOOKUP(E3176,'HS Code'!$L$4:$O$65,2,0)</f>
        <v>0</v>
      </c>
      <c r="G3176" s="707" t="s">
        <v>16141</v>
      </c>
      <c r="J3176" s="707">
        <v>104</v>
      </c>
      <c r="L3176" s="707">
        <v>26083.719999999998</v>
      </c>
      <c r="M3176" s="707" t="s">
        <v>16229</v>
      </c>
      <c r="N3176" s="707" t="s">
        <v>16232</v>
      </c>
    </row>
    <row r="3177" spans="1:14">
      <c r="A3177" s="707">
        <v>2024</v>
      </c>
      <c r="B3177" s="707" t="s">
        <v>16235</v>
      </c>
      <c r="D3177" s="707" t="s">
        <v>16129</v>
      </c>
      <c r="E3177" s="707" t="s">
        <v>142</v>
      </c>
      <c r="F3177" s="707">
        <f>VLOOKUP(E3177,'HS Code'!$L$4:$O$65,2,0)</f>
        <v>0</v>
      </c>
      <c r="G3177" s="707" t="s">
        <v>16141</v>
      </c>
      <c r="J3177" s="707">
        <v>109</v>
      </c>
      <c r="L3177" s="707">
        <v>27284.329999999998</v>
      </c>
      <c r="M3177" s="707" t="s">
        <v>16229</v>
      </c>
      <c r="N3177" s="707" t="s">
        <v>16232</v>
      </c>
    </row>
    <row r="3178" spans="1:14">
      <c r="A3178" s="707">
        <v>2024</v>
      </c>
      <c r="B3178" s="707" t="s">
        <v>16231</v>
      </c>
      <c r="D3178" s="707" t="s">
        <v>16129</v>
      </c>
      <c r="E3178" s="707" t="s">
        <v>142</v>
      </c>
      <c r="F3178" s="707">
        <f>VLOOKUP(E3178,'HS Code'!$L$4:$O$65,2,0)</f>
        <v>0</v>
      </c>
      <c r="G3178" s="707" t="s">
        <v>16141</v>
      </c>
      <c r="J3178" s="707">
        <v>15</v>
      </c>
      <c r="L3178" s="707">
        <v>3698.51</v>
      </c>
      <c r="M3178" s="707" t="s">
        <v>16229</v>
      </c>
      <c r="N3178" s="707" t="s">
        <v>16232</v>
      </c>
    </row>
    <row r="3179" spans="1:14">
      <c r="A3179" s="707">
        <v>2024</v>
      </c>
      <c r="B3179" s="707" t="s">
        <v>16233</v>
      </c>
      <c r="D3179" s="707" t="s">
        <v>16129</v>
      </c>
      <c r="E3179" s="707" t="s">
        <v>142</v>
      </c>
      <c r="F3179" s="707">
        <f>VLOOKUP(E3179,'HS Code'!$L$4:$O$65,2,0)</f>
        <v>0</v>
      </c>
      <c r="G3179" s="707" t="s">
        <v>16141</v>
      </c>
      <c r="J3179" s="707">
        <v>19</v>
      </c>
      <c r="L3179" s="707">
        <v>4766.5200000000004</v>
      </c>
      <c r="M3179" s="707" t="s">
        <v>16229</v>
      </c>
      <c r="N3179" s="707" t="s">
        <v>16232</v>
      </c>
    </row>
    <row r="3180" spans="1:14">
      <c r="A3180" s="707">
        <v>2024</v>
      </c>
      <c r="B3180" s="707" t="s">
        <v>16234</v>
      </c>
      <c r="D3180" s="707" t="s">
        <v>16129</v>
      </c>
      <c r="E3180" s="707" t="s">
        <v>142</v>
      </c>
      <c r="F3180" s="707">
        <f>VLOOKUP(E3180,'HS Code'!$L$4:$O$65,2,0)</f>
        <v>0</v>
      </c>
      <c r="G3180" s="707" t="s">
        <v>16141</v>
      </c>
      <c r="J3180" s="707">
        <v>19</v>
      </c>
      <c r="L3180" s="707">
        <v>4695.0700000000006</v>
      </c>
      <c r="M3180" s="707" t="s">
        <v>16229</v>
      </c>
      <c r="N3180" s="707" t="s">
        <v>16232</v>
      </c>
    </row>
    <row r="3181" spans="1:14">
      <c r="A3181" s="707">
        <v>2024</v>
      </c>
      <c r="B3181" s="707" t="s">
        <v>16235</v>
      </c>
      <c r="D3181" s="707" t="s">
        <v>16129</v>
      </c>
      <c r="E3181" s="707" t="s">
        <v>142</v>
      </c>
      <c r="F3181" s="707">
        <f>VLOOKUP(E3181,'HS Code'!$L$4:$O$65,2,0)</f>
        <v>0</v>
      </c>
      <c r="G3181" s="707" t="s">
        <v>16141</v>
      </c>
      <c r="J3181" s="707">
        <v>20</v>
      </c>
      <c r="L3181" s="707">
        <v>4911.18</v>
      </c>
      <c r="M3181" s="707" t="s">
        <v>16229</v>
      </c>
      <c r="N3181" s="707" t="s">
        <v>16232</v>
      </c>
    </row>
    <row r="3182" spans="1:14">
      <c r="A3182" s="707">
        <v>2024</v>
      </c>
      <c r="B3182" s="707" t="s">
        <v>16231</v>
      </c>
      <c r="D3182" s="707" t="s">
        <v>16129</v>
      </c>
      <c r="E3182" s="707" t="s">
        <v>99</v>
      </c>
      <c r="F3182" s="707" t="str">
        <f>VLOOKUP(E3182,'HS Code'!$L$4:$O$65,2,0)</f>
        <v>Petroleum</v>
      </c>
      <c r="G3182" s="707" t="s">
        <v>16075</v>
      </c>
      <c r="J3182" s="707">
        <v>296</v>
      </c>
      <c r="L3182" s="707">
        <v>82846.62</v>
      </c>
      <c r="M3182" s="707" t="s">
        <v>16229</v>
      </c>
      <c r="N3182" s="707" t="s">
        <v>16232</v>
      </c>
    </row>
    <row r="3183" spans="1:14">
      <c r="A3183" s="707">
        <v>2024</v>
      </c>
      <c r="B3183" s="707" t="s">
        <v>16233</v>
      </c>
      <c r="D3183" s="707" t="s">
        <v>16129</v>
      </c>
      <c r="E3183" s="707" t="s">
        <v>99</v>
      </c>
      <c r="F3183" s="707" t="str">
        <f>VLOOKUP(E3183,'HS Code'!$L$4:$O$65,2,0)</f>
        <v>Petroleum</v>
      </c>
      <c r="G3183" s="707" t="s">
        <v>16075</v>
      </c>
      <c r="J3183" s="707">
        <v>381</v>
      </c>
      <c r="L3183" s="707">
        <v>106769.97</v>
      </c>
      <c r="M3183" s="707" t="s">
        <v>16229</v>
      </c>
      <c r="N3183" s="707" t="s">
        <v>16232</v>
      </c>
    </row>
    <row r="3184" spans="1:14">
      <c r="A3184" s="707">
        <v>2024</v>
      </c>
      <c r="B3184" s="707" t="s">
        <v>16234</v>
      </c>
      <c r="D3184" s="707" t="s">
        <v>16129</v>
      </c>
      <c r="E3184" s="707" t="s">
        <v>99</v>
      </c>
      <c r="F3184" s="707" t="str">
        <f>VLOOKUP(E3184,'HS Code'!$L$4:$O$65,2,0)</f>
        <v>Petroleum</v>
      </c>
      <c r="G3184" s="707" t="s">
        <v>16075</v>
      </c>
      <c r="J3184" s="707">
        <v>376</v>
      </c>
      <c r="L3184" s="707">
        <v>105169.54999999999</v>
      </c>
      <c r="M3184" s="707" t="s">
        <v>16229</v>
      </c>
      <c r="N3184" s="707" t="s">
        <v>16232</v>
      </c>
    </row>
    <row r="3185" spans="1:14">
      <c r="A3185" s="707">
        <v>2024</v>
      </c>
      <c r="B3185" s="707" t="s">
        <v>16235</v>
      </c>
      <c r="D3185" s="707" t="s">
        <v>16129</v>
      </c>
      <c r="E3185" s="707" t="s">
        <v>99</v>
      </c>
      <c r="F3185" s="707" t="str">
        <f>VLOOKUP(E3185,'HS Code'!$L$4:$O$65,2,0)</f>
        <v>Petroleum</v>
      </c>
      <c r="G3185" s="707" t="s">
        <v>16075</v>
      </c>
      <c r="J3185" s="707">
        <v>393</v>
      </c>
      <c r="L3185" s="707">
        <v>110010.40999999999</v>
      </c>
      <c r="M3185" s="707" t="s">
        <v>16229</v>
      </c>
      <c r="N3185" s="707" t="s">
        <v>16232</v>
      </c>
    </row>
    <row r="3186" spans="1:14">
      <c r="A3186" s="707">
        <v>2024</v>
      </c>
      <c r="B3186" s="707" t="s">
        <v>16231</v>
      </c>
      <c r="D3186" s="707" t="s">
        <v>16129</v>
      </c>
      <c r="E3186" s="707" t="s">
        <v>99</v>
      </c>
      <c r="F3186" s="707" t="str">
        <f>VLOOKUP(E3186,'HS Code'!$L$4:$O$65,2,0)</f>
        <v>Petroleum</v>
      </c>
      <c r="G3186" s="707" t="s">
        <v>16075</v>
      </c>
      <c r="J3186" s="707">
        <v>110</v>
      </c>
      <c r="L3186" s="707">
        <v>34328.620000000003</v>
      </c>
      <c r="M3186" s="707" t="s">
        <v>16229</v>
      </c>
      <c r="N3186" s="707" t="s">
        <v>16232</v>
      </c>
    </row>
    <row r="3187" spans="1:14">
      <c r="A3187" s="707">
        <v>2024</v>
      </c>
      <c r="B3187" s="707" t="s">
        <v>16233</v>
      </c>
      <c r="D3187" s="707" t="s">
        <v>16129</v>
      </c>
      <c r="E3187" s="707" t="s">
        <v>99</v>
      </c>
      <c r="F3187" s="707" t="str">
        <f>VLOOKUP(E3187,'HS Code'!$L$4:$O$65,2,0)</f>
        <v>Petroleum</v>
      </c>
      <c r="G3187" s="707" t="s">
        <v>16075</v>
      </c>
      <c r="J3187" s="707">
        <v>142</v>
      </c>
      <c r="L3187" s="707">
        <v>44241.58</v>
      </c>
      <c r="M3187" s="707" t="s">
        <v>16229</v>
      </c>
      <c r="N3187" s="707" t="s">
        <v>16232</v>
      </c>
    </row>
    <row r="3188" spans="1:14">
      <c r="A3188" s="707">
        <v>2024</v>
      </c>
      <c r="B3188" s="707" t="s">
        <v>16234</v>
      </c>
      <c r="D3188" s="707" t="s">
        <v>16129</v>
      </c>
      <c r="E3188" s="707" t="s">
        <v>99</v>
      </c>
      <c r="F3188" s="707" t="str">
        <f>VLOOKUP(E3188,'HS Code'!$L$4:$O$65,2,0)</f>
        <v>Petroleum</v>
      </c>
      <c r="G3188" s="707" t="s">
        <v>16075</v>
      </c>
      <c r="J3188" s="707">
        <v>140</v>
      </c>
      <c r="L3188" s="707">
        <v>43578.420000000006</v>
      </c>
      <c r="M3188" s="707" t="s">
        <v>16229</v>
      </c>
      <c r="N3188" s="707" t="s">
        <v>16232</v>
      </c>
    </row>
    <row r="3189" spans="1:14">
      <c r="A3189" s="707">
        <v>2024</v>
      </c>
      <c r="B3189" s="707" t="s">
        <v>16235</v>
      </c>
      <c r="D3189" s="707" t="s">
        <v>16129</v>
      </c>
      <c r="E3189" s="707" t="s">
        <v>99</v>
      </c>
      <c r="F3189" s="707" t="str">
        <f>VLOOKUP(E3189,'HS Code'!$L$4:$O$65,2,0)</f>
        <v>Petroleum</v>
      </c>
      <c r="G3189" s="707" t="s">
        <v>16075</v>
      </c>
      <c r="J3189" s="707">
        <v>146</v>
      </c>
      <c r="L3189" s="707">
        <v>45584.3</v>
      </c>
      <c r="M3189" s="707" t="s">
        <v>16229</v>
      </c>
      <c r="N3189" s="707" t="s">
        <v>16232</v>
      </c>
    </row>
    <row r="3190" spans="1:14">
      <c r="A3190" s="707">
        <v>2024</v>
      </c>
      <c r="B3190" s="707" t="s">
        <v>16231</v>
      </c>
      <c r="D3190" s="707" t="s">
        <v>16129</v>
      </c>
      <c r="E3190" s="707" t="s">
        <v>99</v>
      </c>
      <c r="F3190" s="707" t="str">
        <f>VLOOKUP(E3190,'HS Code'!$L$4:$O$65,2,0)</f>
        <v>Petroleum</v>
      </c>
      <c r="G3190" s="707" t="s">
        <v>16075</v>
      </c>
      <c r="J3190" s="707">
        <v>99</v>
      </c>
      <c r="L3190" s="707">
        <v>27615.539999999997</v>
      </c>
      <c r="M3190" s="707" t="s">
        <v>16229</v>
      </c>
      <c r="N3190" s="707" t="s">
        <v>16232</v>
      </c>
    </row>
    <row r="3191" spans="1:14">
      <c r="A3191" s="707">
        <v>2024</v>
      </c>
      <c r="B3191" s="707" t="s">
        <v>16233</v>
      </c>
      <c r="D3191" s="707" t="s">
        <v>16129</v>
      </c>
      <c r="E3191" s="707" t="s">
        <v>99</v>
      </c>
      <c r="F3191" s="707" t="str">
        <f>VLOOKUP(E3191,'HS Code'!$L$4:$O$65,2,0)</f>
        <v>Petroleum</v>
      </c>
      <c r="G3191" s="707" t="s">
        <v>16075</v>
      </c>
      <c r="J3191" s="707">
        <v>127</v>
      </c>
      <c r="L3191" s="707">
        <v>35589.990000000005</v>
      </c>
      <c r="M3191" s="707" t="s">
        <v>16229</v>
      </c>
      <c r="N3191" s="707" t="s">
        <v>16232</v>
      </c>
    </row>
    <row r="3192" spans="1:14">
      <c r="A3192" s="707">
        <v>2024</v>
      </c>
      <c r="B3192" s="707" t="s">
        <v>16234</v>
      </c>
      <c r="D3192" s="707" t="s">
        <v>16129</v>
      </c>
      <c r="E3192" s="707" t="s">
        <v>99</v>
      </c>
      <c r="F3192" s="707" t="str">
        <f>VLOOKUP(E3192,'HS Code'!$L$4:$O$65,2,0)</f>
        <v>Petroleum</v>
      </c>
      <c r="G3192" s="707" t="s">
        <v>16075</v>
      </c>
      <c r="J3192" s="707">
        <v>125</v>
      </c>
      <c r="L3192" s="707">
        <v>35056.520000000004</v>
      </c>
      <c r="M3192" s="707" t="s">
        <v>16229</v>
      </c>
      <c r="N3192" s="707" t="s">
        <v>16232</v>
      </c>
    </row>
    <row r="3193" spans="1:14">
      <c r="A3193" s="707">
        <v>2024</v>
      </c>
      <c r="B3193" s="707" t="s">
        <v>16235</v>
      </c>
      <c r="D3193" s="707" t="s">
        <v>16129</v>
      </c>
      <c r="E3193" s="707" t="s">
        <v>99</v>
      </c>
      <c r="F3193" s="707" t="str">
        <f>VLOOKUP(E3193,'HS Code'!$L$4:$O$65,2,0)</f>
        <v>Petroleum</v>
      </c>
      <c r="G3193" s="707" t="s">
        <v>16075</v>
      </c>
      <c r="J3193" s="707">
        <v>131</v>
      </c>
      <c r="L3193" s="707">
        <v>36670.14</v>
      </c>
      <c r="M3193" s="707" t="s">
        <v>16229</v>
      </c>
      <c r="N3193" s="707" t="s">
        <v>16232</v>
      </c>
    </row>
    <row r="3194" spans="1:14">
      <c r="A3194" s="707">
        <v>2024</v>
      </c>
      <c r="B3194" s="707" t="s">
        <v>16231</v>
      </c>
      <c r="D3194" s="707" t="s">
        <v>16129</v>
      </c>
      <c r="E3194" s="707" t="s">
        <v>99</v>
      </c>
      <c r="F3194" s="707" t="str">
        <f>VLOOKUP(E3194,'HS Code'!$L$4:$O$65,2,0)</f>
        <v>Petroleum</v>
      </c>
      <c r="G3194" s="707" t="s">
        <v>16075</v>
      </c>
      <c r="J3194" s="707">
        <v>370</v>
      </c>
      <c r="L3194" s="707">
        <v>86175.28</v>
      </c>
      <c r="M3194" s="707" t="s">
        <v>16229</v>
      </c>
      <c r="N3194" s="707" t="s">
        <v>16232</v>
      </c>
    </row>
    <row r="3195" spans="1:14">
      <c r="A3195" s="707">
        <v>2024</v>
      </c>
      <c r="B3195" s="707" t="s">
        <v>16233</v>
      </c>
      <c r="D3195" s="707" t="s">
        <v>16129</v>
      </c>
      <c r="E3195" s="707" t="s">
        <v>99</v>
      </c>
      <c r="F3195" s="707" t="str">
        <f>VLOOKUP(E3195,'HS Code'!$L$4:$O$65,2,0)</f>
        <v>Petroleum</v>
      </c>
      <c r="G3195" s="707" t="s">
        <v>16075</v>
      </c>
      <c r="J3195" s="707">
        <v>477</v>
      </c>
      <c r="L3195" s="707">
        <v>111059.83</v>
      </c>
      <c r="M3195" s="707" t="s">
        <v>16229</v>
      </c>
      <c r="N3195" s="707" t="s">
        <v>16232</v>
      </c>
    </row>
    <row r="3196" spans="1:14">
      <c r="A3196" s="707">
        <v>2024</v>
      </c>
      <c r="B3196" s="707" t="s">
        <v>16234</v>
      </c>
      <c r="D3196" s="707" t="s">
        <v>16129</v>
      </c>
      <c r="E3196" s="707" t="s">
        <v>99</v>
      </c>
      <c r="F3196" s="707" t="str">
        <f>VLOOKUP(E3196,'HS Code'!$L$4:$O$65,2,0)</f>
        <v>Petroleum</v>
      </c>
      <c r="G3196" s="707" t="s">
        <v>16075</v>
      </c>
      <c r="J3196" s="707">
        <v>470</v>
      </c>
      <c r="L3196" s="707">
        <v>109395.11</v>
      </c>
      <c r="M3196" s="707" t="s">
        <v>16229</v>
      </c>
      <c r="N3196" s="707" t="s">
        <v>16232</v>
      </c>
    </row>
    <row r="3197" spans="1:14">
      <c r="A3197" s="707">
        <v>2024</v>
      </c>
      <c r="B3197" s="707" t="s">
        <v>16235</v>
      </c>
      <c r="D3197" s="707" t="s">
        <v>16129</v>
      </c>
      <c r="E3197" s="707" t="s">
        <v>99</v>
      </c>
      <c r="F3197" s="707" t="str">
        <f>VLOOKUP(E3197,'HS Code'!$L$4:$O$65,2,0)</f>
        <v>Petroleum</v>
      </c>
      <c r="G3197" s="707" t="s">
        <v>16075</v>
      </c>
      <c r="J3197" s="707">
        <v>491</v>
      </c>
      <c r="L3197" s="707">
        <v>114430.47</v>
      </c>
      <c r="M3197" s="707" t="s">
        <v>16229</v>
      </c>
      <c r="N3197" s="707" t="s">
        <v>16232</v>
      </c>
    </row>
    <row r="3198" spans="1:14">
      <c r="A3198" s="707">
        <v>2024</v>
      </c>
      <c r="B3198" s="707" t="s">
        <v>16231</v>
      </c>
      <c r="D3198" s="707" t="s">
        <v>16129</v>
      </c>
      <c r="E3198" s="707" t="s">
        <v>99</v>
      </c>
      <c r="F3198" s="707" t="str">
        <f>VLOOKUP(E3198,'HS Code'!$L$4:$O$65,2,0)</f>
        <v>Petroleum</v>
      </c>
      <c r="G3198" s="707" t="s">
        <v>16075</v>
      </c>
      <c r="J3198" s="707">
        <v>247</v>
      </c>
      <c r="L3198" s="707">
        <v>57450.19</v>
      </c>
      <c r="M3198" s="707" t="s">
        <v>16229</v>
      </c>
      <c r="N3198" s="707" t="s">
        <v>16232</v>
      </c>
    </row>
    <row r="3199" spans="1:14">
      <c r="A3199" s="707">
        <v>2024</v>
      </c>
      <c r="B3199" s="707" t="s">
        <v>16233</v>
      </c>
      <c r="D3199" s="707" t="s">
        <v>16129</v>
      </c>
      <c r="E3199" s="707" t="s">
        <v>99</v>
      </c>
      <c r="F3199" s="707" t="str">
        <f>VLOOKUP(E3199,'HS Code'!$L$4:$O$65,2,0)</f>
        <v>Petroleum</v>
      </c>
      <c r="G3199" s="707" t="s">
        <v>16075</v>
      </c>
      <c r="J3199" s="707">
        <v>318</v>
      </c>
      <c r="L3199" s="707">
        <v>74039.89</v>
      </c>
      <c r="M3199" s="707" t="s">
        <v>16229</v>
      </c>
      <c r="N3199" s="707" t="s">
        <v>16232</v>
      </c>
    </row>
    <row r="3200" spans="1:14">
      <c r="A3200" s="707">
        <v>2024</v>
      </c>
      <c r="B3200" s="707" t="s">
        <v>16234</v>
      </c>
      <c r="D3200" s="707" t="s">
        <v>16129</v>
      </c>
      <c r="E3200" s="707" t="s">
        <v>99</v>
      </c>
      <c r="F3200" s="707" t="str">
        <f>VLOOKUP(E3200,'HS Code'!$L$4:$O$65,2,0)</f>
        <v>Petroleum</v>
      </c>
      <c r="G3200" s="707" t="s">
        <v>16075</v>
      </c>
      <c r="J3200" s="707">
        <v>313</v>
      </c>
      <c r="L3200" s="707">
        <v>72930.069999999992</v>
      </c>
      <c r="M3200" s="707" t="s">
        <v>16229</v>
      </c>
      <c r="N3200" s="707" t="s">
        <v>16232</v>
      </c>
    </row>
    <row r="3201" spans="1:14">
      <c r="A3201" s="707">
        <v>2024</v>
      </c>
      <c r="B3201" s="707" t="s">
        <v>16235</v>
      </c>
      <c r="D3201" s="707" t="s">
        <v>16129</v>
      </c>
      <c r="E3201" s="707" t="s">
        <v>99</v>
      </c>
      <c r="F3201" s="707" t="str">
        <f>VLOOKUP(E3201,'HS Code'!$L$4:$O$65,2,0)</f>
        <v>Petroleum</v>
      </c>
      <c r="G3201" s="707" t="s">
        <v>16075</v>
      </c>
      <c r="J3201" s="707">
        <v>327</v>
      </c>
      <c r="L3201" s="707">
        <v>76286.98</v>
      </c>
      <c r="M3201" s="707" t="s">
        <v>16229</v>
      </c>
      <c r="N3201" s="707" t="s">
        <v>16232</v>
      </c>
    </row>
    <row r="3202" spans="1:14">
      <c r="A3202" s="707">
        <v>2024</v>
      </c>
      <c r="B3202" s="707" t="s">
        <v>16231</v>
      </c>
      <c r="D3202" s="707" t="s">
        <v>16129</v>
      </c>
      <c r="E3202" s="707" t="s">
        <v>142</v>
      </c>
      <c r="F3202" s="707">
        <f>VLOOKUP(E3202,'HS Code'!$L$4:$O$65,2,0)</f>
        <v>0</v>
      </c>
      <c r="G3202" s="707" t="s">
        <v>16141</v>
      </c>
      <c r="J3202" s="707">
        <v>7</v>
      </c>
      <c r="L3202" s="707">
        <v>1074.21</v>
      </c>
      <c r="M3202" s="707" t="s">
        <v>16229</v>
      </c>
      <c r="N3202" s="707" t="s">
        <v>16232</v>
      </c>
    </row>
    <row r="3203" spans="1:14">
      <c r="A3203" s="707">
        <v>2024</v>
      </c>
      <c r="B3203" s="707" t="s">
        <v>16233</v>
      </c>
      <c r="D3203" s="707" t="s">
        <v>16129</v>
      </c>
      <c r="E3203" s="707" t="s">
        <v>142</v>
      </c>
      <c r="F3203" s="707">
        <f>VLOOKUP(E3203,'HS Code'!$L$4:$O$65,2,0)</f>
        <v>0</v>
      </c>
      <c r="G3203" s="707" t="s">
        <v>16141</v>
      </c>
      <c r="J3203" s="707">
        <v>10</v>
      </c>
      <c r="L3203" s="707">
        <v>1384.41</v>
      </c>
      <c r="M3203" s="707" t="s">
        <v>16229</v>
      </c>
      <c r="N3203" s="707" t="s">
        <v>16232</v>
      </c>
    </row>
    <row r="3204" spans="1:14">
      <c r="A3204" s="707">
        <v>2024</v>
      </c>
      <c r="B3204" s="707" t="s">
        <v>16234</v>
      </c>
      <c r="D3204" s="707" t="s">
        <v>16129</v>
      </c>
      <c r="E3204" s="707" t="s">
        <v>142</v>
      </c>
      <c r="F3204" s="707">
        <f>VLOOKUP(E3204,'HS Code'!$L$4:$O$65,2,0)</f>
        <v>0</v>
      </c>
      <c r="G3204" s="707" t="s">
        <v>16141</v>
      </c>
      <c r="J3204" s="707">
        <v>9</v>
      </c>
      <c r="L3204" s="707">
        <v>1363.66</v>
      </c>
      <c r="M3204" s="707" t="s">
        <v>16229</v>
      </c>
      <c r="N3204" s="707" t="s">
        <v>16232</v>
      </c>
    </row>
    <row r="3205" spans="1:14">
      <c r="A3205" s="707">
        <v>2024</v>
      </c>
      <c r="B3205" s="707" t="s">
        <v>16235</v>
      </c>
      <c r="D3205" s="707" t="s">
        <v>16129</v>
      </c>
      <c r="E3205" s="707" t="s">
        <v>142</v>
      </c>
      <c r="F3205" s="707">
        <f>VLOOKUP(E3205,'HS Code'!$L$4:$O$65,2,0)</f>
        <v>0</v>
      </c>
      <c r="G3205" s="707" t="s">
        <v>16141</v>
      </c>
      <c r="J3205" s="707">
        <v>10</v>
      </c>
      <c r="L3205" s="707">
        <v>1426.42</v>
      </c>
      <c r="M3205" s="707" t="s">
        <v>16229</v>
      </c>
      <c r="N3205" s="707" t="s">
        <v>16232</v>
      </c>
    </row>
    <row r="3206" spans="1:14">
      <c r="A3206" s="707">
        <v>2024</v>
      </c>
      <c r="B3206" s="707" t="s">
        <v>16231</v>
      </c>
      <c r="D3206" s="707" t="s">
        <v>16129</v>
      </c>
      <c r="E3206" s="707" t="s">
        <v>142</v>
      </c>
      <c r="F3206" s="707">
        <f>VLOOKUP(E3206,'HS Code'!$L$4:$O$65,2,0)</f>
        <v>0</v>
      </c>
      <c r="G3206" s="707" t="s">
        <v>16141</v>
      </c>
      <c r="J3206" s="707">
        <v>0</v>
      </c>
      <c r="L3206" s="707">
        <v>51.37</v>
      </c>
      <c r="M3206" s="707" t="s">
        <v>16229</v>
      </c>
      <c r="N3206" s="707" t="s">
        <v>16232</v>
      </c>
    </row>
    <row r="3207" spans="1:14">
      <c r="A3207" s="707">
        <v>2024</v>
      </c>
      <c r="B3207" s="707" t="s">
        <v>16233</v>
      </c>
      <c r="D3207" s="707" t="s">
        <v>16129</v>
      </c>
      <c r="E3207" s="707" t="s">
        <v>142</v>
      </c>
      <c r="F3207" s="707">
        <f>VLOOKUP(E3207,'HS Code'!$L$4:$O$65,2,0)</f>
        <v>0</v>
      </c>
      <c r="G3207" s="707" t="s">
        <v>16141</v>
      </c>
      <c r="J3207" s="707">
        <v>0</v>
      </c>
      <c r="L3207" s="707">
        <v>66.210000000000008</v>
      </c>
      <c r="M3207" s="707" t="s">
        <v>16229</v>
      </c>
      <c r="N3207" s="707" t="s">
        <v>16232</v>
      </c>
    </row>
    <row r="3208" spans="1:14">
      <c r="A3208" s="707">
        <v>2024</v>
      </c>
      <c r="B3208" s="707" t="s">
        <v>16234</v>
      </c>
      <c r="D3208" s="707" t="s">
        <v>16129</v>
      </c>
      <c r="E3208" s="707" t="s">
        <v>142</v>
      </c>
      <c r="F3208" s="707">
        <f>VLOOKUP(E3208,'HS Code'!$L$4:$O$65,2,0)</f>
        <v>0</v>
      </c>
      <c r="G3208" s="707" t="s">
        <v>16141</v>
      </c>
      <c r="J3208" s="707">
        <v>0</v>
      </c>
      <c r="L3208" s="707">
        <v>65.210000000000008</v>
      </c>
      <c r="M3208" s="707" t="s">
        <v>16229</v>
      </c>
      <c r="N3208" s="707" t="s">
        <v>16232</v>
      </c>
    </row>
    <row r="3209" spans="1:14">
      <c r="A3209" s="707">
        <v>2024</v>
      </c>
      <c r="B3209" s="707" t="s">
        <v>16235</v>
      </c>
      <c r="D3209" s="707" t="s">
        <v>16129</v>
      </c>
      <c r="E3209" s="707" t="s">
        <v>142</v>
      </c>
      <c r="F3209" s="707">
        <f>VLOOKUP(E3209,'HS Code'!$L$4:$O$65,2,0)</f>
        <v>0</v>
      </c>
      <c r="G3209" s="707" t="s">
        <v>16141</v>
      </c>
      <c r="J3209" s="707">
        <v>0</v>
      </c>
      <c r="L3209" s="707">
        <v>68.22</v>
      </c>
      <c r="M3209" s="707" t="s">
        <v>16229</v>
      </c>
      <c r="N3209" s="707" t="s">
        <v>16232</v>
      </c>
    </row>
    <row r="3210" spans="1:14">
      <c r="A3210" s="707">
        <v>2024</v>
      </c>
      <c r="B3210" s="707" t="s">
        <v>16231</v>
      </c>
      <c r="D3210" s="707" t="s">
        <v>16129</v>
      </c>
      <c r="E3210" s="707" t="s">
        <v>142</v>
      </c>
      <c r="F3210" s="707">
        <f>VLOOKUP(E3210,'HS Code'!$L$4:$O$65,2,0)</f>
        <v>0</v>
      </c>
      <c r="G3210" s="707" t="s">
        <v>16141</v>
      </c>
      <c r="J3210" s="707">
        <v>0</v>
      </c>
      <c r="L3210" s="707">
        <v>996.14</v>
      </c>
      <c r="M3210" s="707" t="s">
        <v>16229</v>
      </c>
      <c r="N3210" s="707" t="s">
        <v>16232</v>
      </c>
    </row>
    <row r="3211" spans="1:14">
      <c r="A3211" s="707">
        <v>2024</v>
      </c>
      <c r="B3211" s="707" t="s">
        <v>16233</v>
      </c>
      <c r="D3211" s="707" t="s">
        <v>16129</v>
      </c>
      <c r="E3211" s="707" t="s">
        <v>142</v>
      </c>
      <c r="F3211" s="707">
        <f>VLOOKUP(E3211,'HS Code'!$L$4:$O$65,2,0)</f>
        <v>0</v>
      </c>
      <c r="G3211" s="707" t="s">
        <v>16141</v>
      </c>
      <c r="J3211" s="707">
        <v>0</v>
      </c>
      <c r="L3211" s="707">
        <v>1283.79</v>
      </c>
      <c r="M3211" s="707" t="s">
        <v>16229</v>
      </c>
      <c r="N3211" s="707" t="s">
        <v>16232</v>
      </c>
    </row>
    <row r="3212" spans="1:14">
      <c r="A3212" s="707">
        <v>2024</v>
      </c>
      <c r="B3212" s="707" t="s">
        <v>16234</v>
      </c>
      <c r="D3212" s="707" t="s">
        <v>16129</v>
      </c>
      <c r="E3212" s="707" t="s">
        <v>142</v>
      </c>
      <c r="F3212" s="707">
        <f>VLOOKUP(E3212,'HS Code'!$L$4:$O$65,2,0)</f>
        <v>0</v>
      </c>
      <c r="G3212" s="707" t="s">
        <v>16141</v>
      </c>
      <c r="J3212" s="707">
        <v>0</v>
      </c>
      <c r="L3212" s="707">
        <v>1264.54</v>
      </c>
      <c r="M3212" s="707" t="s">
        <v>16229</v>
      </c>
      <c r="N3212" s="707" t="s">
        <v>16232</v>
      </c>
    </row>
    <row r="3213" spans="1:14">
      <c r="A3213" s="707">
        <v>2024</v>
      </c>
      <c r="B3213" s="707" t="s">
        <v>16235</v>
      </c>
      <c r="D3213" s="707" t="s">
        <v>16129</v>
      </c>
      <c r="E3213" s="707" t="s">
        <v>142</v>
      </c>
      <c r="F3213" s="707">
        <f>VLOOKUP(E3213,'HS Code'!$L$4:$O$65,2,0)</f>
        <v>0</v>
      </c>
      <c r="G3213" s="707" t="s">
        <v>16141</v>
      </c>
      <c r="J3213" s="707">
        <v>0</v>
      </c>
      <c r="L3213" s="707">
        <v>1322.75</v>
      </c>
      <c r="M3213" s="707" t="s">
        <v>16229</v>
      </c>
      <c r="N3213" s="707" t="s">
        <v>16232</v>
      </c>
    </row>
    <row r="3214" spans="1:14">
      <c r="A3214" s="707">
        <v>2024</v>
      </c>
      <c r="B3214" s="707" t="s">
        <v>16231</v>
      </c>
      <c r="D3214" s="707" t="s">
        <v>16129</v>
      </c>
      <c r="E3214" s="707" t="s">
        <v>142</v>
      </c>
      <c r="F3214" s="707">
        <f>VLOOKUP(E3214,'HS Code'!$L$4:$O$65,2,0)</f>
        <v>0</v>
      </c>
      <c r="G3214" s="707" t="s">
        <v>16141</v>
      </c>
      <c r="J3214" s="707">
        <v>1</v>
      </c>
      <c r="L3214" s="707">
        <v>318.49</v>
      </c>
      <c r="M3214" s="707" t="s">
        <v>16229</v>
      </c>
      <c r="N3214" s="707" t="s">
        <v>16232</v>
      </c>
    </row>
    <row r="3215" spans="1:14">
      <c r="A3215" s="707">
        <v>2024</v>
      </c>
      <c r="B3215" s="707" t="s">
        <v>16233</v>
      </c>
      <c r="D3215" s="707" t="s">
        <v>16129</v>
      </c>
      <c r="E3215" s="707" t="s">
        <v>142</v>
      </c>
      <c r="F3215" s="707">
        <f>VLOOKUP(E3215,'HS Code'!$L$4:$O$65,2,0)</f>
        <v>0</v>
      </c>
      <c r="G3215" s="707" t="s">
        <v>16141</v>
      </c>
      <c r="J3215" s="707">
        <v>1</v>
      </c>
      <c r="L3215" s="707">
        <v>410.46</v>
      </c>
      <c r="M3215" s="707" t="s">
        <v>16229</v>
      </c>
      <c r="N3215" s="707" t="s">
        <v>16232</v>
      </c>
    </row>
    <row r="3216" spans="1:14">
      <c r="A3216" s="707">
        <v>2024</v>
      </c>
      <c r="B3216" s="707" t="s">
        <v>16234</v>
      </c>
      <c r="D3216" s="707" t="s">
        <v>16129</v>
      </c>
      <c r="E3216" s="707" t="s">
        <v>142</v>
      </c>
      <c r="F3216" s="707">
        <f>VLOOKUP(E3216,'HS Code'!$L$4:$O$65,2,0)</f>
        <v>0</v>
      </c>
      <c r="G3216" s="707" t="s">
        <v>16141</v>
      </c>
      <c r="J3216" s="707">
        <v>1</v>
      </c>
      <c r="L3216" s="707">
        <v>404.3</v>
      </c>
      <c r="M3216" s="707" t="s">
        <v>16229</v>
      </c>
      <c r="N3216" s="707" t="s">
        <v>16232</v>
      </c>
    </row>
    <row r="3217" spans="1:14">
      <c r="A3217" s="707">
        <v>2024</v>
      </c>
      <c r="B3217" s="707" t="s">
        <v>16235</v>
      </c>
      <c r="D3217" s="707" t="s">
        <v>16129</v>
      </c>
      <c r="E3217" s="707" t="s">
        <v>142</v>
      </c>
      <c r="F3217" s="707">
        <f>VLOOKUP(E3217,'HS Code'!$L$4:$O$65,2,0)</f>
        <v>0</v>
      </c>
      <c r="G3217" s="707" t="s">
        <v>16141</v>
      </c>
      <c r="J3217" s="707">
        <v>1</v>
      </c>
      <c r="L3217" s="707">
        <v>422.90999999999997</v>
      </c>
      <c r="M3217" s="707" t="s">
        <v>16229</v>
      </c>
      <c r="N3217" s="707" t="s">
        <v>16232</v>
      </c>
    </row>
    <row r="3218" spans="1:14">
      <c r="A3218" s="707">
        <v>2024</v>
      </c>
      <c r="B3218" s="707" t="s">
        <v>16231</v>
      </c>
      <c r="D3218" s="707" t="s">
        <v>16129</v>
      </c>
      <c r="E3218" s="707" t="s">
        <v>142</v>
      </c>
      <c r="F3218" s="707">
        <f>VLOOKUP(E3218,'HS Code'!$L$4:$O$65,2,0)</f>
        <v>0</v>
      </c>
      <c r="G3218" s="707" t="s">
        <v>16141</v>
      </c>
      <c r="J3218" s="707">
        <v>16</v>
      </c>
      <c r="L3218" s="707">
        <v>2671.15</v>
      </c>
      <c r="M3218" s="707" t="s">
        <v>16229</v>
      </c>
      <c r="N3218" s="707" t="s">
        <v>16232</v>
      </c>
    </row>
    <row r="3219" spans="1:14">
      <c r="A3219" s="707">
        <v>2024</v>
      </c>
      <c r="B3219" s="707" t="s">
        <v>16233</v>
      </c>
      <c r="D3219" s="707" t="s">
        <v>16129</v>
      </c>
      <c r="E3219" s="707" t="s">
        <v>142</v>
      </c>
      <c r="F3219" s="707">
        <f>VLOOKUP(E3219,'HS Code'!$L$4:$O$65,2,0)</f>
        <v>0</v>
      </c>
      <c r="G3219" s="707" t="s">
        <v>16141</v>
      </c>
      <c r="J3219" s="707">
        <v>21</v>
      </c>
      <c r="L3219" s="707">
        <v>3442.4900000000002</v>
      </c>
      <c r="M3219" s="707" t="s">
        <v>16229</v>
      </c>
      <c r="N3219" s="707" t="s">
        <v>16232</v>
      </c>
    </row>
    <row r="3220" spans="1:14">
      <c r="A3220" s="707">
        <v>2024</v>
      </c>
      <c r="B3220" s="707" t="s">
        <v>16234</v>
      </c>
      <c r="D3220" s="707" t="s">
        <v>16129</v>
      </c>
      <c r="E3220" s="707" t="s">
        <v>142</v>
      </c>
      <c r="F3220" s="707">
        <f>VLOOKUP(E3220,'HS Code'!$L$4:$O$65,2,0)</f>
        <v>0</v>
      </c>
      <c r="G3220" s="707" t="s">
        <v>16141</v>
      </c>
      <c r="J3220" s="707">
        <v>21</v>
      </c>
      <c r="L3220" s="707">
        <v>3390.8900000000003</v>
      </c>
      <c r="M3220" s="707" t="s">
        <v>16229</v>
      </c>
      <c r="N3220" s="707" t="s">
        <v>16232</v>
      </c>
    </row>
    <row r="3221" spans="1:14">
      <c r="A3221" s="707">
        <v>2024</v>
      </c>
      <c r="B3221" s="707" t="s">
        <v>16235</v>
      </c>
      <c r="D3221" s="707" t="s">
        <v>16129</v>
      </c>
      <c r="E3221" s="707" t="s">
        <v>142</v>
      </c>
      <c r="F3221" s="707">
        <f>VLOOKUP(E3221,'HS Code'!$L$4:$O$65,2,0)</f>
        <v>0</v>
      </c>
      <c r="G3221" s="707" t="s">
        <v>16141</v>
      </c>
      <c r="J3221" s="707">
        <v>22</v>
      </c>
      <c r="L3221" s="707">
        <v>3546.9700000000003</v>
      </c>
      <c r="M3221" s="707" t="s">
        <v>16229</v>
      </c>
      <c r="N3221" s="707" t="s">
        <v>16232</v>
      </c>
    </row>
    <row r="3222" spans="1:14">
      <c r="A3222" s="707">
        <v>2024</v>
      </c>
      <c r="B3222" s="707" t="s">
        <v>16231</v>
      </c>
      <c r="D3222" s="707" t="s">
        <v>16129</v>
      </c>
      <c r="E3222" s="707" t="s">
        <v>142</v>
      </c>
      <c r="F3222" s="707">
        <f>VLOOKUP(E3222,'HS Code'!$L$4:$O$65,2,0)</f>
        <v>0</v>
      </c>
      <c r="G3222" s="707" t="s">
        <v>16141</v>
      </c>
      <c r="J3222" s="707">
        <v>3</v>
      </c>
      <c r="L3222" s="707">
        <v>308.20999999999998</v>
      </c>
      <c r="M3222" s="707" t="s">
        <v>16229</v>
      </c>
      <c r="N3222" s="707" t="s">
        <v>16232</v>
      </c>
    </row>
    <row r="3223" spans="1:14">
      <c r="A3223" s="707">
        <v>2024</v>
      </c>
      <c r="B3223" s="707" t="s">
        <v>16233</v>
      </c>
      <c r="D3223" s="707" t="s">
        <v>16129</v>
      </c>
      <c r="E3223" s="707" t="s">
        <v>142</v>
      </c>
      <c r="F3223" s="707">
        <f>VLOOKUP(E3223,'HS Code'!$L$4:$O$65,2,0)</f>
        <v>0</v>
      </c>
      <c r="G3223" s="707" t="s">
        <v>16141</v>
      </c>
      <c r="J3223" s="707">
        <v>3</v>
      </c>
      <c r="L3223" s="707">
        <v>397.21</v>
      </c>
      <c r="M3223" s="707" t="s">
        <v>16229</v>
      </c>
      <c r="N3223" s="707" t="s">
        <v>16232</v>
      </c>
    </row>
    <row r="3224" spans="1:14">
      <c r="A3224" s="707">
        <v>2024</v>
      </c>
      <c r="B3224" s="707" t="s">
        <v>16234</v>
      </c>
      <c r="D3224" s="707" t="s">
        <v>16129</v>
      </c>
      <c r="E3224" s="707" t="s">
        <v>142</v>
      </c>
      <c r="F3224" s="707">
        <f>VLOOKUP(E3224,'HS Code'!$L$4:$O$65,2,0)</f>
        <v>0</v>
      </c>
      <c r="G3224" s="707" t="s">
        <v>16141</v>
      </c>
      <c r="J3224" s="707">
        <v>3</v>
      </c>
      <c r="L3224" s="707">
        <v>391.26</v>
      </c>
      <c r="M3224" s="707" t="s">
        <v>16229</v>
      </c>
      <c r="N3224" s="707" t="s">
        <v>16232</v>
      </c>
    </row>
    <row r="3225" spans="1:14">
      <c r="A3225" s="707">
        <v>2024</v>
      </c>
      <c r="B3225" s="707" t="s">
        <v>16235</v>
      </c>
      <c r="D3225" s="707" t="s">
        <v>16129</v>
      </c>
      <c r="E3225" s="707" t="s">
        <v>142</v>
      </c>
      <c r="F3225" s="707">
        <f>VLOOKUP(E3225,'HS Code'!$L$4:$O$65,2,0)</f>
        <v>0</v>
      </c>
      <c r="G3225" s="707" t="s">
        <v>16141</v>
      </c>
      <c r="J3225" s="707">
        <v>3</v>
      </c>
      <c r="L3225" s="707">
        <v>409.27</v>
      </c>
      <c r="M3225" s="707" t="s">
        <v>16229</v>
      </c>
      <c r="N3225" s="707" t="s">
        <v>16232</v>
      </c>
    </row>
    <row r="3226" spans="1:14">
      <c r="A3226" s="707">
        <v>2024</v>
      </c>
      <c r="B3226" s="707" t="s">
        <v>16231</v>
      </c>
      <c r="D3226" s="707" t="s">
        <v>16129</v>
      </c>
      <c r="E3226" s="707" t="s">
        <v>142</v>
      </c>
      <c r="F3226" s="707">
        <f>VLOOKUP(E3226,'HS Code'!$L$4:$O$65,2,0)</f>
        <v>0</v>
      </c>
      <c r="G3226" s="707" t="s">
        <v>16141</v>
      </c>
      <c r="J3226" s="707">
        <v>1</v>
      </c>
      <c r="L3226" s="707">
        <v>287.67</v>
      </c>
      <c r="M3226" s="707" t="s">
        <v>16229</v>
      </c>
      <c r="N3226" s="707" t="s">
        <v>16232</v>
      </c>
    </row>
    <row r="3227" spans="1:14">
      <c r="A3227" s="707">
        <v>2024</v>
      </c>
      <c r="B3227" s="707" t="s">
        <v>16233</v>
      </c>
      <c r="D3227" s="707" t="s">
        <v>16129</v>
      </c>
      <c r="E3227" s="707" t="s">
        <v>142</v>
      </c>
      <c r="F3227" s="707">
        <f>VLOOKUP(E3227,'HS Code'!$L$4:$O$65,2,0)</f>
        <v>0</v>
      </c>
      <c r="G3227" s="707" t="s">
        <v>16141</v>
      </c>
      <c r="J3227" s="707">
        <v>1</v>
      </c>
      <c r="L3227" s="707">
        <v>370.74</v>
      </c>
      <c r="M3227" s="707" t="s">
        <v>16229</v>
      </c>
      <c r="N3227" s="707" t="s">
        <v>16232</v>
      </c>
    </row>
    <row r="3228" spans="1:14">
      <c r="A3228" s="707">
        <v>2024</v>
      </c>
      <c r="B3228" s="707" t="s">
        <v>16234</v>
      </c>
      <c r="D3228" s="707" t="s">
        <v>16129</v>
      </c>
      <c r="E3228" s="707" t="s">
        <v>142</v>
      </c>
      <c r="F3228" s="707">
        <f>VLOOKUP(E3228,'HS Code'!$L$4:$O$65,2,0)</f>
        <v>0</v>
      </c>
      <c r="G3228" s="707" t="s">
        <v>16141</v>
      </c>
      <c r="J3228" s="707">
        <v>1</v>
      </c>
      <c r="L3228" s="707">
        <v>365.18</v>
      </c>
      <c r="M3228" s="707" t="s">
        <v>16229</v>
      </c>
      <c r="N3228" s="707" t="s">
        <v>16232</v>
      </c>
    </row>
    <row r="3229" spans="1:14">
      <c r="A3229" s="707">
        <v>2024</v>
      </c>
      <c r="B3229" s="707" t="s">
        <v>16235</v>
      </c>
      <c r="D3229" s="707" t="s">
        <v>16129</v>
      </c>
      <c r="E3229" s="707" t="s">
        <v>142</v>
      </c>
      <c r="F3229" s="707">
        <f>VLOOKUP(E3229,'HS Code'!$L$4:$O$65,2,0)</f>
        <v>0</v>
      </c>
      <c r="G3229" s="707" t="s">
        <v>16141</v>
      </c>
      <c r="J3229" s="707">
        <v>1</v>
      </c>
      <c r="L3229" s="707">
        <v>381.99</v>
      </c>
      <c r="M3229" s="707" t="s">
        <v>16229</v>
      </c>
      <c r="N3229" s="707" t="s">
        <v>16232</v>
      </c>
    </row>
    <row r="3230" spans="1:14">
      <c r="A3230" s="707">
        <v>2024</v>
      </c>
      <c r="B3230" s="707" t="s">
        <v>16231</v>
      </c>
      <c r="D3230" s="707" t="s">
        <v>16129</v>
      </c>
      <c r="E3230" s="707" t="s">
        <v>142</v>
      </c>
      <c r="F3230" s="707">
        <f>VLOOKUP(E3230,'HS Code'!$L$4:$O$65,2,0)</f>
        <v>0</v>
      </c>
      <c r="G3230" s="707" t="s">
        <v>16141</v>
      </c>
      <c r="J3230" s="707">
        <v>3</v>
      </c>
      <c r="L3230" s="707">
        <v>565.05999999999995</v>
      </c>
      <c r="M3230" s="707" t="s">
        <v>16229</v>
      </c>
      <c r="N3230" s="707" t="s">
        <v>16232</v>
      </c>
    </row>
    <row r="3231" spans="1:14">
      <c r="A3231" s="707">
        <v>2024</v>
      </c>
      <c r="B3231" s="707" t="s">
        <v>16233</v>
      </c>
      <c r="D3231" s="707" t="s">
        <v>16129</v>
      </c>
      <c r="E3231" s="707" t="s">
        <v>142</v>
      </c>
      <c r="F3231" s="707">
        <f>VLOOKUP(E3231,'HS Code'!$L$4:$O$65,2,0)</f>
        <v>0</v>
      </c>
      <c r="G3231" s="707" t="s">
        <v>16141</v>
      </c>
      <c r="J3231" s="707">
        <v>4</v>
      </c>
      <c r="L3231" s="707">
        <v>728.22</v>
      </c>
      <c r="M3231" s="707" t="s">
        <v>16229</v>
      </c>
      <c r="N3231" s="707" t="s">
        <v>16232</v>
      </c>
    </row>
    <row r="3232" spans="1:14">
      <c r="A3232" s="707">
        <v>2024</v>
      </c>
      <c r="B3232" s="707" t="s">
        <v>16234</v>
      </c>
      <c r="D3232" s="707" t="s">
        <v>16129</v>
      </c>
      <c r="E3232" s="707" t="s">
        <v>142</v>
      </c>
      <c r="F3232" s="707">
        <f>VLOOKUP(E3232,'HS Code'!$L$4:$O$65,2,0)</f>
        <v>0</v>
      </c>
      <c r="G3232" s="707" t="s">
        <v>16141</v>
      </c>
      <c r="J3232" s="707">
        <v>4</v>
      </c>
      <c r="L3232" s="707">
        <v>717.31</v>
      </c>
      <c r="M3232" s="707" t="s">
        <v>16229</v>
      </c>
      <c r="N3232" s="707" t="s">
        <v>16232</v>
      </c>
    </row>
    <row r="3233" spans="1:14">
      <c r="A3233" s="707">
        <v>2024</v>
      </c>
      <c r="B3233" s="707" t="s">
        <v>16235</v>
      </c>
      <c r="D3233" s="707" t="s">
        <v>16129</v>
      </c>
      <c r="E3233" s="707" t="s">
        <v>142</v>
      </c>
      <c r="F3233" s="707">
        <f>VLOOKUP(E3233,'HS Code'!$L$4:$O$65,2,0)</f>
        <v>0</v>
      </c>
      <c r="G3233" s="707" t="s">
        <v>16141</v>
      </c>
      <c r="J3233" s="707">
        <v>4</v>
      </c>
      <c r="L3233" s="707">
        <v>750.31999999999994</v>
      </c>
      <c r="M3233" s="707" t="s">
        <v>16229</v>
      </c>
      <c r="N3233" s="707" t="s">
        <v>16232</v>
      </c>
    </row>
    <row r="3234" spans="1:14">
      <c r="A3234" s="707">
        <v>2024</v>
      </c>
      <c r="B3234" s="707" t="s">
        <v>16231</v>
      </c>
      <c r="D3234" s="707" t="s">
        <v>16129</v>
      </c>
      <c r="E3234" s="707" t="s">
        <v>142</v>
      </c>
      <c r="F3234" s="707">
        <f>VLOOKUP(E3234,'HS Code'!$L$4:$O$65,2,0)</f>
        <v>0</v>
      </c>
      <c r="G3234" s="707" t="s">
        <v>16141</v>
      </c>
      <c r="J3234" s="707">
        <v>1</v>
      </c>
      <c r="L3234" s="707">
        <v>7.71</v>
      </c>
      <c r="M3234" s="707" t="s">
        <v>16229</v>
      </c>
      <c r="N3234" s="707" t="s">
        <v>16232</v>
      </c>
    </row>
    <row r="3235" spans="1:14">
      <c r="A3235" s="707">
        <v>2024</v>
      </c>
      <c r="B3235" s="707" t="s">
        <v>16233</v>
      </c>
      <c r="D3235" s="707" t="s">
        <v>16129</v>
      </c>
      <c r="E3235" s="707" t="s">
        <v>142</v>
      </c>
      <c r="F3235" s="707">
        <f>VLOOKUP(E3235,'HS Code'!$L$4:$O$65,2,0)</f>
        <v>0</v>
      </c>
      <c r="G3235" s="707" t="s">
        <v>16141</v>
      </c>
      <c r="J3235" s="707">
        <v>1</v>
      </c>
      <c r="L3235" s="707">
        <v>9.94</v>
      </c>
      <c r="M3235" s="707" t="s">
        <v>16229</v>
      </c>
      <c r="N3235" s="707" t="s">
        <v>16232</v>
      </c>
    </row>
    <row r="3236" spans="1:14">
      <c r="A3236" s="707">
        <v>2024</v>
      </c>
      <c r="B3236" s="707" t="s">
        <v>16234</v>
      </c>
      <c r="D3236" s="707" t="s">
        <v>16129</v>
      </c>
      <c r="E3236" s="707" t="s">
        <v>142</v>
      </c>
      <c r="F3236" s="707">
        <f>VLOOKUP(E3236,'HS Code'!$L$4:$O$65,2,0)</f>
        <v>0</v>
      </c>
      <c r="G3236" s="707" t="s">
        <v>16141</v>
      </c>
      <c r="J3236" s="707">
        <v>1</v>
      </c>
      <c r="L3236" s="707">
        <v>9.7899999999999991</v>
      </c>
      <c r="M3236" s="707" t="s">
        <v>16229</v>
      </c>
      <c r="N3236" s="707" t="s">
        <v>16232</v>
      </c>
    </row>
    <row r="3237" spans="1:14">
      <c r="A3237" s="707">
        <v>2024</v>
      </c>
      <c r="B3237" s="707" t="s">
        <v>16235</v>
      </c>
      <c r="D3237" s="707" t="s">
        <v>16129</v>
      </c>
      <c r="E3237" s="707" t="s">
        <v>142</v>
      </c>
      <c r="F3237" s="707">
        <f>VLOOKUP(E3237,'HS Code'!$L$4:$O$65,2,0)</f>
        <v>0</v>
      </c>
      <c r="G3237" s="707" t="s">
        <v>16141</v>
      </c>
      <c r="J3237" s="707">
        <v>1</v>
      </c>
      <c r="L3237" s="707">
        <v>10.24</v>
      </c>
      <c r="M3237" s="707" t="s">
        <v>16229</v>
      </c>
      <c r="N3237" s="707" t="s">
        <v>16232</v>
      </c>
    </row>
    <row r="3238" spans="1:14">
      <c r="A3238" s="707">
        <v>2024</v>
      </c>
      <c r="B3238" s="707" t="s">
        <v>16231</v>
      </c>
      <c r="D3238" s="707" t="s">
        <v>16129</v>
      </c>
      <c r="E3238" s="707" t="s">
        <v>142</v>
      </c>
      <c r="F3238" s="707">
        <f>VLOOKUP(E3238,'HS Code'!$L$4:$O$65,2,0)</f>
        <v>0</v>
      </c>
      <c r="G3238" s="707" t="s">
        <v>16141</v>
      </c>
      <c r="J3238" s="707">
        <v>0</v>
      </c>
      <c r="L3238" s="707">
        <v>30.830000000000002</v>
      </c>
      <c r="M3238" s="707" t="s">
        <v>16229</v>
      </c>
      <c r="N3238" s="707" t="s">
        <v>16232</v>
      </c>
    </row>
    <row r="3239" spans="1:14">
      <c r="A3239" s="707">
        <v>2024</v>
      </c>
      <c r="B3239" s="707" t="s">
        <v>16233</v>
      </c>
      <c r="D3239" s="707" t="s">
        <v>16129</v>
      </c>
      <c r="E3239" s="707" t="s">
        <v>142</v>
      </c>
      <c r="F3239" s="707">
        <f>VLOOKUP(E3239,'HS Code'!$L$4:$O$65,2,0)</f>
        <v>0</v>
      </c>
      <c r="G3239" s="707" t="s">
        <v>16141</v>
      </c>
      <c r="J3239" s="707">
        <v>0</v>
      </c>
      <c r="L3239" s="707">
        <v>39.729999999999997</v>
      </c>
      <c r="M3239" s="707" t="s">
        <v>16229</v>
      </c>
      <c r="N3239" s="707" t="s">
        <v>16232</v>
      </c>
    </row>
    <row r="3240" spans="1:14">
      <c r="A3240" s="707">
        <v>2024</v>
      </c>
      <c r="B3240" s="707" t="s">
        <v>16234</v>
      </c>
      <c r="D3240" s="707" t="s">
        <v>16129</v>
      </c>
      <c r="E3240" s="707" t="s">
        <v>142</v>
      </c>
      <c r="F3240" s="707">
        <f>VLOOKUP(E3240,'HS Code'!$L$4:$O$65,2,0)</f>
        <v>0</v>
      </c>
      <c r="G3240" s="707" t="s">
        <v>16141</v>
      </c>
      <c r="J3240" s="707">
        <v>0</v>
      </c>
      <c r="L3240" s="707">
        <v>39.129999999999995</v>
      </c>
      <c r="M3240" s="707" t="s">
        <v>16229</v>
      </c>
      <c r="N3240" s="707" t="s">
        <v>16232</v>
      </c>
    </row>
    <row r="3241" spans="1:14">
      <c r="A3241" s="707">
        <v>2024</v>
      </c>
      <c r="B3241" s="707" t="s">
        <v>16235</v>
      </c>
      <c r="D3241" s="707" t="s">
        <v>16129</v>
      </c>
      <c r="E3241" s="707" t="s">
        <v>142</v>
      </c>
      <c r="F3241" s="707">
        <f>VLOOKUP(E3241,'HS Code'!$L$4:$O$65,2,0)</f>
        <v>0</v>
      </c>
      <c r="G3241" s="707" t="s">
        <v>16141</v>
      </c>
      <c r="J3241" s="707">
        <v>0</v>
      </c>
      <c r="L3241" s="707">
        <v>40.93</v>
      </c>
      <c r="M3241" s="707" t="s">
        <v>16229</v>
      </c>
      <c r="N3241" s="707" t="s">
        <v>16232</v>
      </c>
    </row>
    <row r="3242" spans="1:14">
      <c r="A3242" s="707">
        <v>2024</v>
      </c>
      <c r="B3242" s="707" t="s">
        <v>16231</v>
      </c>
      <c r="D3242" s="707" t="s">
        <v>16129</v>
      </c>
      <c r="E3242" s="707" t="s">
        <v>142</v>
      </c>
      <c r="F3242" s="707">
        <f>VLOOKUP(E3242,'HS Code'!$L$4:$O$65,2,0)</f>
        <v>0</v>
      </c>
      <c r="G3242" s="707" t="s">
        <v>16141</v>
      </c>
      <c r="J3242" s="707">
        <v>51</v>
      </c>
      <c r="L3242" s="707">
        <v>5136.8200000000006</v>
      </c>
      <c r="M3242" s="707" t="s">
        <v>16229</v>
      </c>
      <c r="N3242" s="707" t="s">
        <v>16232</v>
      </c>
    </row>
    <row r="3243" spans="1:14">
      <c r="A3243" s="707">
        <v>2024</v>
      </c>
      <c r="B3243" s="707" t="s">
        <v>16233</v>
      </c>
      <c r="D3243" s="707" t="s">
        <v>16129</v>
      </c>
      <c r="E3243" s="707" t="s">
        <v>142</v>
      </c>
      <c r="F3243" s="707">
        <f>VLOOKUP(E3243,'HS Code'!$L$4:$O$65,2,0)</f>
        <v>0</v>
      </c>
      <c r="G3243" s="707" t="s">
        <v>16141</v>
      </c>
      <c r="J3243" s="707">
        <v>66</v>
      </c>
      <c r="L3243" s="707">
        <v>6620.17</v>
      </c>
      <c r="M3243" s="707" t="s">
        <v>16229</v>
      </c>
      <c r="N3243" s="707" t="s">
        <v>16232</v>
      </c>
    </row>
    <row r="3244" spans="1:14">
      <c r="A3244" s="707">
        <v>2024</v>
      </c>
      <c r="B3244" s="707" t="s">
        <v>16234</v>
      </c>
      <c r="D3244" s="707" t="s">
        <v>16129</v>
      </c>
      <c r="E3244" s="707" t="s">
        <v>142</v>
      </c>
      <c r="F3244" s="707">
        <f>VLOOKUP(E3244,'HS Code'!$L$4:$O$65,2,0)</f>
        <v>0</v>
      </c>
      <c r="G3244" s="707" t="s">
        <v>16141</v>
      </c>
      <c r="J3244" s="707">
        <v>65</v>
      </c>
      <c r="L3244" s="707">
        <v>6520.93</v>
      </c>
      <c r="M3244" s="707" t="s">
        <v>16229</v>
      </c>
      <c r="N3244" s="707" t="s">
        <v>16232</v>
      </c>
    </row>
    <row r="3245" spans="1:14">
      <c r="A3245" s="707">
        <v>2024</v>
      </c>
      <c r="B3245" s="707" t="s">
        <v>16235</v>
      </c>
      <c r="D3245" s="707" t="s">
        <v>16129</v>
      </c>
      <c r="E3245" s="707" t="s">
        <v>142</v>
      </c>
      <c r="F3245" s="707">
        <f>VLOOKUP(E3245,'HS Code'!$L$4:$O$65,2,0)</f>
        <v>0</v>
      </c>
      <c r="G3245" s="707" t="s">
        <v>16141</v>
      </c>
      <c r="J3245" s="707">
        <v>68</v>
      </c>
      <c r="L3245" s="707">
        <v>6821.09</v>
      </c>
      <c r="M3245" s="707" t="s">
        <v>16229</v>
      </c>
      <c r="N3245" s="707" t="s">
        <v>16232</v>
      </c>
    </row>
    <row r="3246" spans="1:14">
      <c r="A3246" s="707">
        <v>2024</v>
      </c>
      <c r="B3246" s="707" t="s">
        <v>16231</v>
      </c>
      <c r="D3246" s="707" t="s">
        <v>16129</v>
      </c>
      <c r="E3246" s="707" t="s">
        <v>142</v>
      </c>
      <c r="F3246" s="707">
        <f>VLOOKUP(E3246,'HS Code'!$L$4:$O$65,2,0)</f>
        <v>0</v>
      </c>
      <c r="G3246" s="707" t="s">
        <v>16141</v>
      </c>
      <c r="J3246" s="707">
        <v>26</v>
      </c>
      <c r="L3246" s="707">
        <v>12328.37</v>
      </c>
      <c r="M3246" s="707" t="s">
        <v>16229</v>
      </c>
      <c r="N3246" s="707" t="s">
        <v>16232</v>
      </c>
    </row>
    <row r="3247" spans="1:14">
      <c r="A3247" s="707">
        <v>2024</v>
      </c>
      <c r="B3247" s="707" t="s">
        <v>16233</v>
      </c>
      <c r="D3247" s="707" t="s">
        <v>16129</v>
      </c>
      <c r="E3247" s="707" t="s">
        <v>142</v>
      </c>
      <c r="F3247" s="707">
        <f>VLOOKUP(E3247,'HS Code'!$L$4:$O$65,2,0)</f>
        <v>0</v>
      </c>
      <c r="G3247" s="707" t="s">
        <v>16141</v>
      </c>
      <c r="J3247" s="707">
        <v>33</v>
      </c>
      <c r="L3247" s="707">
        <v>15888.39</v>
      </c>
      <c r="M3247" s="707" t="s">
        <v>16229</v>
      </c>
      <c r="N3247" s="707" t="s">
        <v>16232</v>
      </c>
    </row>
    <row r="3248" spans="1:14">
      <c r="A3248" s="707">
        <v>2024</v>
      </c>
      <c r="B3248" s="707" t="s">
        <v>16234</v>
      </c>
      <c r="D3248" s="707" t="s">
        <v>16129</v>
      </c>
      <c r="E3248" s="707" t="s">
        <v>142</v>
      </c>
      <c r="F3248" s="707">
        <f>VLOOKUP(E3248,'HS Code'!$L$4:$O$65,2,0)</f>
        <v>0</v>
      </c>
      <c r="G3248" s="707" t="s">
        <v>16141</v>
      </c>
      <c r="J3248" s="707">
        <v>33</v>
      </c>
      <c r="L3248" s="707">
        <v>15650.23</v>
      </c>
      <c r="M3248" s="707" t="s">
        <v>16229</v>
      </c>
      <c r="N3248" s="707" t="s">
        <v>16232</v>
      </c>
    </row>
    <row r="3249" spans="1:14">
      <c r="A3249" s="707">
        <v>2024</v>
      </c>
      <c r="B3249" s="707" t="s">
        <v>16235</v>
      </c>
      <c r="D3249" s="707" t="s">
        <v>16129</v>
      </c>
      <c r="E3249" s="707" t="s">
        <v>142</v>
      </c>
      <c r="F3249" s="707">
        <f>VLOOKUP(E3249,'HS Code'!$L$4:$O$65,2,0)</f>
        <v>0</v>
      </c>
      <c r="G3249" s="707" t="s">
        <v>16141</v>
      </c>
      <c r="J3249" s="707">
        <v>34</v>
      </c>
      <c r="L3249" s="707">
        <v>16370.6</v>
      </c>
      <c r="M3249" s="707" t="s">
        <v>16229</v>
      </c>
      <c r="N3249" s="707" t="s">
        <v>16232</v>
      </c>
    </row>
    <row r="3250" spans="1:14">
      <c r="A3250" s="707">
        <v>2024</v>
      </c>
      <c r="B3250" s="707" t="s">
        <v>16231</v>
      </c>
      <c r="D3250" s="707" t="s">
        <v>16156</v>
      </c>
      <c r="E3250" s="707" t="s">
        <v>99</v>
      </c>
      <c r="F3250" s="707" t="str">
        <f>VLOOKUP(E3250,'HS Code'!$L$4:$O$65,2,0)</f>
        <v>Petroleum</v>
      </c>
      <c r="G3250" s="707" t="s">
        <v>16075</v>
      </c>
      <c r="J3250" s="707">
        <v>1324</v>
      </c>
      <c r="L3250" s="707">
        <v>317813.13</v>
      </c>
      <c r="M3250" s="707" t="s">
        <v>16229</v>
      </c>
      <c r="N3250" s="707" t="s">
        <v>16232</v>
      </c>
    </row>
    <row r="3251" spans="1:14">
      <c r="A3251" s="707">
        <v>2024</v>
      </c>
      <c r="B3251" s="707" t="s">
        <v>16233</v>
      </c>
      <c r="D3251" s="707" t="s">
        <v>16156</v>
      </c>
      <c r="E3251" s="707" t="s">
        <v>99</v>
      </c>
      <c r="F3251" s="707" t="str">
        <f>VLOOKUP(E3251,'HS Code'!$L$4:$O$65,2,0)</f>
        <v>Petroleum</v>
      </c>
      <c r="G3251" s="707" t="s">
        <v>16075</v>
      </c>
      <c r="J3251" s="707">
        <v>1708</v>
      </c>
      <c r="L3251" s="707">
        <v>410002.99</v>
      </c>
      <c r="M3251" s="707" t="s">
        <v>16229</v>
      </c>
      <c r="N3251" s="707" t="s">
        <v>16232</v>
      </c>
    </row>
    <row r="3252" spans="1:14">
      <c r="A3252" s="707">
        <v>2024</v>
      </c>
      <c r="B3252" s="707" t="s">
        <v>16234</v>
      </c>
      <c r="D3252" s="707" t="s">
        <v>16156</v>
      </c>
      <c r="E3252" s="707" t="s">
        <v>99</v>
      </c>
      <c r="F3252" s="707" t="str">
        <f>VLOOKUP(E3252,'HS Code'!$L$4:$O$65,2,0)</f>
        <v>Petroleum</v>
      </c>
      <c r="G3252" s="707" t="s">
        <v>16075</v>
      </c>
      <c r="J3252" s="707">
        <v>1259</v>
      </c>
      <c r="L3252" s="707">
        <v>302244.73</v>
      </c>
      <c r="M3252" s="707" t="s">
        <v>16229</v>
      </c>
      <c r="N3252" s="707" t="s">
        <v>16232</v>
      </c>
    </row>
    <row r="3253" spans="1:14">
      <c r="A3253" s="707">
        <v>2024</v>
      </c>
      <c r="B3253" s="707" t="s">
        <v>16235</v>
      </c>
      <c r="D3253" s="707" t="s">
        <v>16156</v>
      </c>
      <c r="E3253" s="707" t="s">
        <v>99</v>
      </c>
      <c r="F3253" s="707" t="str">
        <f>VLOOKUP(E3253,'HS Code'!$L$4:$O$65,2,0)</f>
        <v>Petroleum</v>
      </c>
      <c r="G3253" s="707" t="s">
        <v>16075</v>
      </c>
      <c r="J3253" s="707">
        <v>1594</v>
      </c>
      <c r="L3253" s="707">
        <v>382616.33</v>
      </c>
      <c r="M3253" s="707" t="s">
        <v>16229</v>
      </c>
      <c r="N3253" s="707" t="s">
        <v>16232</v>
      </c>
    </row>
    <row r="3254" spans="1:14">
      <c r="A3254" s="707">
        <v>2024</v>
      </c>
      <c r="B3254" s="707" t="s">
        <v>16231</v>
      </c>
      <c r="D3254" s="707" t="s">
        <v>16156</v>
      </c>
      <c r="E3254" s="707" t="s">
        <v>99</v>
      </c>
      <c r="F3254" s="707" t="str">
        <f>VLOOKUP(E3254,'HS Code'!$L$4:$O$65,2,0)</f>
        <v>Petroleum</v>
      </c>
      <c r="G3254" s="707" t="s">
        <v>16075</v>
      </c>
      <c r="J3254" s="707">
        <v>88</v>
      </c>
      <c r="L3254" s="707">
        <v>21187.55</v>
      </c>
      <c r="M3254" s="707" t="s">
        <v>16229</v>
      </c>
      <c r="N3254" s="707" t="s">
        <v>16232</v>
      </c>
    </row>
    <row r="3255" spans="1:14">
      <c r="A3255" s="707">
        <v>2024</v>
      </c>
      <c r="B3255" s="707" t="s">
        <v>16233</v>
      </c>
      <c r="D3255" s="707" t="s">
        <v>16156</v>
      </c>
      <c r="E3255" s="707" t="s">
        <v>99</v>
      </c>
      <c r="F3255" s="707" t="str">
        <f>VLOOKUP(E3255,'HS Code'!$L$4:$O$65,2,0)</f>
        <v>Petroleum</v>
      </c>
      <c r="G3255" s="707" t="s">
        <v>16075</v>
      </c>
      <c r="J3255" s="707">
        <v>114</v>
      </c>
      <c r="L3255" s="707">
        <v>27333.539999999997</v>
      </c>
      <c r="M3255" s="707" t="s">
        <v>16229</v>
      </c>
      <c r="N3255" s="707" t="s">
        <v>16232</v>
      </c>
    </row>
    <row r="3256" spans="1:14">
      <c r="A3256" s="707">
        <v>2024</v>
      </c>
      <c r="B3256" s="707" t="s">
        <v>16234</v>
      </c>
      <c r="D3256" s="707" t="s">
        <v>16156</v>
      </c>
      <c r="E3256" s="707" t="s">
        <v>99</v>
      </c>
      <c r="F3256" s="707" t="str">
        <f>VLOOKUP(E3256,'HS Code'!$L$4:$O$65,2,0)</f>
        <v>Petroleum</v>
      </c>
      <c r="G3256" s="707" t="s">
        <v>16075</v>
      </c>
      <c r="J3256" s="707">
        <v>84</v>
      </c>
      <c r="L3256" s="707">
        <v>20149.649999999998</v>
      </c>
      <c r="M3256" s="707" t="s">
        <v>16229</v>
      </c>
      <c r="N3256" s="707" t="s">
        <v>16232</v>
      </c>
    </row>
    <row r="3257" spans="1:14">
      <c r="A3257" s="707">
        <v>2024</v>
      </c>
      <c r="B3257" s="707" t="s">
        <v>16235</v>
      </c>
      <c r="D3257" s="707" t="s">
        <v>16156</v>
      </c>
      <c r="E3257" s="707" t="s">
        <v>99</v>
      </c>
      <c r="F3257" s="707" t="str">
        <f>VLOOKUP(E3257,'HS Code'!$L$4:$O$65,2,0)</f>
        <v>Petroleum</v>
      </c>
      <c r="G3257" s="707" t="s">
        <v>16075</v>
      </c>
      <c r="J3257" s="707">
        <v>106</v>
      </c>
      <c r="L3257" s="707">
        <v>25507.759999999998</v>
      </c>
      <c r="M3257" s="707" t="s">
        <v>16229</v>
      </c>
      <c r="N3257" s="707" t="s">
        <v>16232</v>
      </c>
    </row>
    <row r="3258" spans="1:14">
      <c r="A3258" s="707">
        <v>2024</v>
      </c>
      <c r="B3258" s="707" t="s">
        <v>16231</v>
      </c>
      <c r="D3258" s="707" t="s">
        <v>16156</v>
      </c>
      <c r="E3258" s="707" t="s">
        <v>99</v>
      </c>
      <c r="F3258" s="707" t="str">
        <f>VLOOKUP(E3258,'HS Code'!$L$4:$O$65,2,0)</f>
        <v>Petroleum</v>
      </c>
      <c r="G3258" s="707" t="s">
        <v>16075</v>
      </c>
      <c r="J3258" s="707">
        <v>132</v>
      </c>
      <c r="L3258" s="707">
        <v>13242.22</v>
      </c>
      <c r="M3258" s="707" t="s">
        <v>16229</v>
      </c>
      <c r="N3258" s="707" t="s">
        <v>16232</v>
      </c>
    </row>
    <row r="3259" spans="1:14">
      <c r="A3259" s="707">
        <v>2024</v>
      </c>
      <c r="B3259" s="707" t="s">
        <v>16233</v>
      </c>
      <c r="D3259" s="707" t="s">
        <v>16156</v>
      </c>
      <c r="E3259" s="707" t="s">
        <v>99</v>
      </c>
      <c r="F3259" s="707" t="str">
        <f>VLOOKUP(E3259,'HS Code'!$L$4:$O$65,2,0)</f>
        <v>Petroleum</v>
      </c>
      <c r="G3259" s="707" t="s">
        <v>16075</v>
      </c>
      <c r="J3259" s="707">
        <v>171</v>
      </c>
      <c r="L3259" s="707">
        <v>17083.46</v>
      </c>
      <c r="M3259" s="707" t="s">
        <v>16229</v>
      </c>
      <c r="N3259" s="707" t="s">
        <v>16232</v>
      </c>
    </row>
    <row r="3260" spans="1:14">
      <c r="A3260" s="707">
        <v>2024</v>
      </c>
      <c r="B3260" s="707" t="s">
        <v>16234</v>
      </c>
      <c r="D3260" s="707" t="s">
        <v>16156</v>
      </c>
      <c r="E3260" s="707" t="s">
        <v>99</v>
      </c>
      <c r="F3260" s="707" t="str">
        <f>VLOOKUP(E3260,'HS Code'!$L$4:$O$65,2,0)</f>
        <v>Petroleum</v>
      </c>
      <c r="G3260" s="707" t="s">
        <v>16075</v>
      </c>
      <c r="J3260" s="707">
        <v>126</v>
      </c>
      <c r="L3260" s="707">
        <v>12593.54</v>
      </c>
      <c r="M3260" s="707" t="s">
        <v>16229</v>
      </c>
      <c r="N3260" s="707" t="s">
        <v>16232</v>
      </c>
    </row>
    <row r="3261" spans="1:14">
      <c r="A3261" s="707">
        <v>2024</v>
      </c>
      <c r="B3261" s="707" t="s">
        <v>16235</v>
      </c>
      <c r="D3261" s="707" t="s">
        <v>16156</v>
      </c>
      <c r="E3261" s="707" t="s">
        <v>99</v>
      </c>
      <c r="F3261" s="707" t="str">
        <f>VLOOKUP(E3261,'HS Code'!$L$4:$O$65,2,0)</f>
        <v>Petroleum</v>
      </c>
      <c r="G3261" s="707" t="s">
        <v>16075</v>
      </c>
      <c r="J3261" s="707">
        <v>159</v>
      </c>
      <c r="L3261" s="707">
        <v>15942.35</v>
      </c>
      <c r="M3261" s="707" t="s">
        <v>16229</v>
      </c>
      <c r="N3261" s="707" t="s">
        <v>16232</v>
      </c>
    </row>
    <row r="3262" spans="1:14">
      <c r="A3262" s="707">
        <v>2024</v>
      </c>
      <c r="B3262" s="707" t="s">
        <v>16231</v>
      </c>
      <c r="D3262" s="707" t="s">
        <v>16156</v>
      </c>
      <c r="E3262" s="707" t="s">
        <v>142</v>
      </c>
      <c r="F3262" s="707">
        <f>VLOOKUP(E3262,'HS Code'!$L$4:$O$65,2,0)</f>
        <v>0</v>
      </c>
      <c r="G3262" s="707" t="s">
        <v>16141</v>
      </c>
      <c r="J3262" s="707">
        <v>1271</v>
      </c>
      <c r="L3262" s="707">
        <v>25425.05</v>
      </c>
      <c r="M3262" s="707" t="s">
        <v>16229</v>
      </c>
      <c r="N3262" s="707" t="s">
        <v>16232</v>
      </c>
    </row>
    <row r="3263" spans="1:14">
      <c r="A3263" s="707">
        <v>2024</v>
      </c>
      <c r="B3263" s="707" t="s">
        <v>16233</v>
      </c>
      <c r="D3263" s="707" t="s">
        <v>16156</v>
      </c>
      <c r="E3263" s="707" t="s">
        <v>142</v>
      </c>
      <c r="F3263" s="707">
        <f>VLOOKUP(E3263,'HS Code'!$L$4:$O$65,2,0)</f>
        <v>0</v>
      </c>
      <c r="G3263" s="707" t="s">
        <v>16141</v>
      </c>
      <c r="J3263" s="707">
        <v>1640</v>
      </c>
      <c r="L3263" s="707">
        <v>32800.240000000005</v>
      </c>
      <c r="M3263" s="707" t="s">
        <v>16229</v>
      </c>
      <c r="N3263" s="707" t="s">
        <v>16232</v>
      </c>
    </row>
    <row r="3264" spans="1:14">
      <c r="A3264" s="707">
        <v>2024</v>
      </c>
      <c r="B3264" s="707" t="s">
        <v>16234</v>
      </c>
      <c r="D3264" s="707" t="s">
        <v>16156</v>
      </c>
      <c r="E3264" s="707" t="s">
        <v>142</v>
      </c>
      <c r="F3264" s="707">
        <f>VLOOKUP(E3264,'HS Code'!$L$4:$O$65,2,0)</f>
        <v>0</v>
      </c>
      <c r="G3264" s="707" t="s">
        <v>16141</v>
      </c>
      <c r="J3264" s="707">
        <v>1209</v>
      </c>
      <c r="L3264" s="707">
        <v>24179.579999999998</v>
      </c>
      <c r="M3264" s="707" t="s">
        <v>16229</v>
      </c>
      <c r="N3264" s="707" t="s">
        <v>16232</v>
      </c>
    </row>
    <row r="3265" spans="1:14">
      <c r="A3265" s="707">
        <v>2024</v>
      </c>
      <c r="B3265" s="707" t="s">
        <v>16235</v>
      </c>
      <c r="D3265" s="707" t="s">
        <v>16156</v>
      </c>
      <c r="E3265" s="707" t="s">
        <v>142</v>
      </c>
      <c r="F3265" s="707">
        <f>VLOOKUP(E3265,'HS Code'!$L$4:$O$65,2,0)</f>
        <v>0</v>
      </c>
      <c r="G3265" s="707" t="s">
        <v>16141</v>
      </c>
      <c r="J3265" s="707">
        <v>1530</v>
      </c>
      <c r="L3265" s="707">
        <v>30609.309999999998</v>
      </c>
      <c r="M3265" s="707" t="s">
        <v>16229</v>
      </c>
      <c r="N3265" s="707" t="s">
        <v>16232</v>
      </c>
    </row>
    <row r="3266" spans="1:14">
      <c r="A3266" s="707">
        <v>2024</v>
      </c>
      <c r="B3266" s="707" t="s">
        <v>16231</v>
      </c>
      <c r="D3266" s="707" t="s">
        <v>16156</v>
      </c>
      <c r="E3266" s="707" t="s">
        <v>99</v>
      </c>
      <c r="F3266" s="707" t="str">
        <f>VLOOKUP(E3266,'HS Code'!$L$4:$O$65,2,0)</f>
        <v>Petroleum</v>
      </c>
      <c r="G3266" s="707" t="s">
        <v>16075</v>
      </c>
      <c r="J3266" s="707">
        <v>441</v>
      </c>
      <c r="L3266" s="707">
        <v>105937.70999999999</v>
      </c>
      <c r="M3266" s="707" t="s">
        <v>16229</v>
      </c>
      <c r="N3266" s="707" t="s">
        <v>16232</v>
      </c>
    </row>
    <row r="3267" spans="1:14">
      <c r="A3267" s="707">
        <v>2024</v>
      </c>
      <c r="B3267" s="707" t="s">
        <v>16233</v>
      </c>
      <c r="D3267" s="707" t="s">
        <v>16156</v>
      </c>
      <c r="E3267" s="707" t="s">
        <v>99</v>
      </c>
      <c r="F3267" s="707" t="str">
        <f>VLOOKUP(E3267,'HS Code'!$L$4:$O$65,2,0)</f>
        <v>Petroleum</v>
      </c>
      <c r="G3267" s="707" t="s">
        <v>16075</v>
      </c>
      <c r="J3267" s="707">
        <v>569</v>
      </c>
      <c r="L3267" s="707">
        <v>136667.67000000001</v>
      </c>
      <c r="M3267" s="707" t="s">
        <v>16229</v>
      </c>
      <c r="N3267" s="707" t="s">
        <v>16232</v>
      </c>
    </row>
    <row r="3268" spans="1:14">
      <c r="A3268" s="707">
        <v>2024</v>
      </c>
      <c r="B3268" s="707" t="s">
        <v>16234</v>
      </c>
      <c r="D3268" s="707" t="s">
        <v>16156</v>
      </c>
      <c r="E3268" s="707" t="s">
        <v>99</v>
      </c>
      <c r="F3268" s="707" t="str">
        <f>VLOOKUP(E3268,'HS Code'!$L$4:$O$65,2,0)</f>
        <v>Petroleum</v>
      </c>
      <c r="G3268" s="707" t="s">
        <v>16075</v>
      </c>
      <c r="J3268" s="707">
        <v>420</v>
      </c>
      <c r="L3268" s="707">
        <v>100748.25</v>
      </c>
      <c r="M3268" s="707" t="s">
        <v>16229</v>
      </c>
      <c r="N3268" s="707" t="s">
        <v>16232</v>
      </c>
    </row>
    <row r="3269" spans="1:14">
      <c r="A3269" s="707">
        <v>2024</v>
      </c>
      <c r="B3269" s="707" t="s">
        <v>16235</v>
      </c>
      <c r="D3269" s="707" t="s">
        <v>16156</v>
      </c>
      <c r="E3269" s="707" t="s">
        <v>99</v>
      </c>
      <c r="F3269" s="707" t="str">
        <f>VLOOKUP(E3269,'HS Code'!$L$4:$O$65,2,0)</f>
        <v>Petroleum</v>
      </c>
      <c r="G3269" s="707" t="s">
        <v>16075</v>
      </c>
      <c r="J3269" s="707">
        <v>531</v>
      </c>
      <c r="L3269" s="707">
        <v>127538.78</v>
      </c>
      <c r="M3269" s="707" t="s">
        <v>16229</v>
      </c>
      <c r="N3269" s="707" t="s">
        <v>16232</v>
      </c>
    </row>
    <row r="3270" spans="1:14">
      <c r="A3270" s="707">
        <v>2024</v>
      </c>
      <c r="B3270" s="707" t="s">
        <v>16231</v>
      </c>
      <c r="D3270" s="707" t="s">
        <v>16156</v>
      </c>
      <c r="E3270" s="707" t="s">
        <v>99</v>
      </c>
      <c r="F3270" s="707" t="str">
        <f>VLOOKUP(E3270,'HS Code'!$L$4:$O$65,2,0)</f>
        <v>Petroleum</v>
      </c>
      <c r="G3270" s="707" t="s">
        <v>16075</v>
      </c>
      <c r="J3270" s="707">
        <v>212</v>
      </c>
      <c r="L3270" s="707">
        <v>42375.090000000004</v>
      </c>
      <c r="M3270" s="707" t="s">
        <v>16229</v>
      </c>
      <c r="N3270" s="707" t="s">
        <v>16232</v>
      </c>
    </row>
    <row r="3271" spans="1:14">
      <c r="A3271" s="707">
        <v>2024</v>
      </c>
      <c r="B3271" s="707" t="s">
        <v>16233</v>
      </c>
      <c r="D3271" s="707" t="s">
        <v>16156</v>
      </c>
      <c r="E3271" s="707" t="s">
        <v>99</v>
      </c>
      <c r="F3271" s="707" t="str">
        <f>VLOOKUP(E3271,'HS Code'!$L$4:$O$65,2,0)</f>
        <v>Petroleum</v>
      </c>
      <c r="G3271" s="707" t="s">
        <v>16075</v>
      </c>
      <c r="J3271" s="707">
        <v>273</v>
      </c>
      <c r="L3271" s="707">
        <v>54667.07</v>
      </c>
      <c r="M3271" s="707" t="s">
        <v>16229</v>
      </c>
      <c r="N3271" s="707" t="s">
        <v>16232</v>
      </c>
    </row>
    <row r="3272" spans="1:14">
      <c r="A3272" s="707">
        <v>2024</v>
      </c>
      <c r="B3272" s="707" t="s">
        <v>16234</v>
      </c>
      <c r="D3272" s="707" t="s">
        <v>16156</v>
      </c>
      <c r="E3272" s="707" t="s">
        <v>99</v>
      </c>
      <c r="F3272" s="707" t="str">
        <f>VLOOKUP(E3272,'HS Code'!$L$4:$O$65,2,0)</f>
        <v>Petroleum</v>
      </c>
      <c r="G3272" s="707" t="s">
        <v>16075</v>
      </c>
      <c r="J3272" s="707">
        <v>201</v>
      </c>
      <c r="L3272" s="707">
        <v>40299.300000000003</v>
      </c>
      <c r="M3272" s="707" t="s">
        <v>16229</v>
      </c>
      <c r="N3272" s="707" t="s">
        <v>16232</v>
      </c>
    </row>
    <row r="3273" spans="1:14">
      <c r="A3273" s="707">
        <v>2024</v>
      </c>
      <c r="B3273" s="707" t="s">
        <v>16235</v>
      </c>
      <c r="D3273" s="707" t="s">
        <v>16156</v>
      </c>
      <c r="E3273" s="707" t="s">
        <v>99</v>
      </c>
      <c r="F3273" s="707" t="str">
        <f>VLOOKUP(E3273,'HS Code'!$L$4:$O$65,2,0)</f>
        <v>Petroleum</v>
      </c>
      <c r="G3273" s="707" t="s">
        <v>16075</v>
      </c>
      <c r="J3273" s="707">
        <v>255</v>
      </c>
      <c r="L3273" s="707">
        <v>51015.51</v>
      </c>
      <c r="M3273" s="707" t="s">
        <v>16229</v>
      </c>
      <c r="N3273" s="707" t="s">
        <v>16232</v>
      </c>
    </row>
    <row r="3274" spans="1:14">
      <c r="A3274" s="707">
        <v>2024</v>
      </c>
      <c r="B3274" s="707" t="s">
        <v>16231</v>
      </c>
      <c r="D3274" s="707" t="s">
        <v>16156</v>
      </c>
      <c r="E3274" s="707" t="s">
        <v>99</v>
      </c>
      <c r="F3274" s="707" t="str">
        <f>VLOOKUP(E3274,'HS Code'!$L$4:$O$65,2,0)</f>
        <v>Petroleum</v>
      </c>
      <c r="G3274" s="707" t="s">
        <v>16075</v>
      </c>
      <c r="J3274" s="707">
        <v>9</v>
      </c>
      <c r="L3274" s="707">
        <v>1324.23</v>
      </c>
      <c r="M3274" s="707" t="s">
        <v>16229</v>
      </c>
      <c r="N3274" s="707" t="s">
        <v>16232</v>
      </c>
    </row>
    <row r="3275" spans="1:14">
      <c r="A3275" s="707">
        <v>2024</v>
      </c>
      <c r="B3275" s="707" t="s">
        <v>16233</v>
      </c>
      <c r="D3275" s="707" t="s">
        <v>16156</v>
      </c>
      <c r="E3275" s="707" t="s">
        <v>99</v>
      </c>
      <c r="F3275" s="707" t="str">
        <f>VLOOKUP(E3275,'HS Code'!$L$4:$O$65,2,0)</f>
        <v>Petroleum</v>
      </c>
      <c r="G3275" s="707" t="s">
        <v>16075</v>
      </c>
      <c r="J3275" s="707">
        <v>11</v>
      </c>
      <c r="L3275" s="707">
        <v>1708.35</v>
      </c>
      <c r="M3275" s="707" t="s">
        <v>16229</v>
      </c>
      <c r="N3275" s="707" t="s">
        <v>16232</v>
      </c>
    </row>
    <row r="3276" spans="1:14">
      <c r="A3276" s="707">
        <v>2024</v>
      </c>
      <c r="B3276" s="707" t="s">
        <v>16234</v>
      </c>
      <c r="D3276" s="707" t="s">
        <v>16156</v>
      </c>
      <c r="E3276" s="707" t="s">
        <v>99</v>
      </c>
      <c r="F3276" s="707" t="str">
        <f>VLOOKUP(E3276,'HS Code'!$L$4:$O$65,2,0)</f>
        <v>Petroleum</v>
      </c>
      <c r="G3276" s="707" t="s">
        <v>16075</v>
      </c>
      <c r="J3276" s="707">
        <v>8</v>
      </c>
      <c r="L3276" s="707">
        <v>1259.3599999999999</v>
      </c>
      <c r="M3276" s="707" t="s">
        <v>16229</v>
      </c>
      <c r="N3276" s="707" t="s">
        <v>16232</v>
      </c>
    </row>
    <row r="3277" spans="1:14">
      <c r="A3277" s="707">
        <v>2024</v>
      </c>
      <c r="B3277" s="707" t="s">
        <v>16235</v>
      </c>
      <c r="D3277" s="707" t="s">
        <v>16156</v>
      </c>
      <c r="E3277" s="707" t="s">
        <v>99</v>
      </c>
      <c r="F3277" s="707" t="str">
        <f>VLOOKUP(E3277,'HS Code'!$L$4:$O$65,2,0)</f>
        <v>Petroleum</v>
      </c>
      <c r="G3277" s="707" t="s">
        <v>16075</v>
      </c>
      <c r="J3277" s="707">
        <v>11</v>
      </c>
      <c r="L3277" s="707">
        <v>1594.24</v>
      </c>
      <c r="M3277" s="707" t="s">
        <v>16229</v>
      </c>
      <c r="N3277" s="707" t="s">
        <v>16232</v>
      </c>
    </row>
    <row r="3278" spans="1:14">
      <c r="A3278" s="707">
        <v>2024</v>
      </c>
      <c r="B3278" s="707" t="s">
        <v>16231</v>
      </c>
      <c r="D3278" s="707" t="s">
        <v>16156</v>
      </c>
      <c r="E3278" s="707" t="s">
        <v>99</v>
      </c>
      <c r="F3278" s="707" t="str">
        <f>VLOOKUP(E3278,'HS Code'!$L$4:$O$65,2,0)</f>
        <v>Petroleum</v>
      </c>
      <c r="G3278" s="707" t="s">
        <v>16075</v>
      </c>
      <c r="J3278" s="707">
        <v>22</v>
      </c>
      <c r="L3278" s="707">
        <v>6621.1100000000006</v>
      </c>
      <c r="M3278" s="707" t="s">
        <v>16229</v>
      </c>
      <c r="N3278" s="707" t="s">
        <v>16232</v>
      </c>
    </row>
    <row r="3279" spans="1:14">
      <c r="A3279" s="707">
        <v>2024</v>
      </c>
      <c r="B3279" s="707" t="s">
        <v>16233</v>
      </c>
      <c r="D3279" s="707" t="s">
        <v>16156</v>
      </c>
      <c r="E3279" s="707" t="s">
        <v>99</v>
      </c>
      <c r="F3279" s="707" t="str">
        <f>VLOOKUP(E3279,'HS Code'!$L$4:$O$65,2,0)</f>
        <v>Petroleum</v>
      </c>
      <c r="G3279" s="707" t="s">
        <v>16075</v>
      </c>
      <c r="J3279" s="707">
        <v>28</v>
      </c>
      <c r="L3279" s="707">
        <v>8541.73</v>
      </c>
      <c r="M3279" s="707" t="s">
        <v>16229</v>
      </c>
      <c r="N3279" s="707" t="s">
        <v>16232</v>
      </c>
    </row>
    <row r="3280" spans="1:14">
      <c r="A3280" s="707">
        <v>2024</v>
      </c>
      <c r="B3280" s="707" t="s">
        <v>16234</v>
      </c>
      <c r="D3280" s="707" t="s">
        <v>16156</v>
      </c>
      <c r="E3280" s="707" t="s">
        <v>99</v>
      </c>
      <c r="F3280" s="707" t="str">
        <f>VLOOKUP(E3280,'HS Code'!$L$4:$O$65,2,0)</f>
        <v>Petroleum</v>
      </c>
      <c r="G3280" s="707" t="s">
        <v>16075</v>
      </c>
      <c r="J3280" s="707">
        <v>21</v>
      </c>
      <c r="L3280" s="707">
        <v>6296.77</v>
      </c>
      <c r="M3280" s="707" t="s">
        <v>16229</v>
      </c>
      <c r="N3280" s="707" t="s">
        <v>16232</v>
      </c>
    </row>
    <row r="3281" spans="1:14">
      <c r="A3281" s="707">
        <v>2024</v>
      </c>
      <c r="B3281" s="707" t="s">
        <v>16235</v>
      </c>
      <c r="D3281" s="707" t="s">
        <v>16156</v>
      </c>
      <c r="E3281" s="707" t="s">
        <v>99</v>
      </c>
      <c r="F3281" s="707" t="str">
        <f>VLOOKUP(E3281,'HS Code'!$L$4:$O$65,2,0)</f>
        <v>Petroleum</v>
      </c>
      <c r="G3281" s="707" t="s">
        <v>16075</v>
      </c>
      <c r="J3281" s="707">
        <v>27</v>
      </c>
      <c r="L3281" s="707">
        <v>7971.18</v>
      </c>
      <c r="M3281" s="707" t="s">
        <v>16229</v>
      </c>
      <c r="N3281" s="707" t="s">
        <v>16232</v>
      </c>
    </row>
    <row r="3282" spans="1:14">
      <c r="A3282" s="707">
        <v>2024</v>
      </c>
      <c r="B3282" s="707" t="s">
        <v>16231</v>
      </c>
      <c r="D3282" s="707" t="s">
        <v>16121</v>
      </c>
      <c r="E3282" s="707" t="s">
        <v>142</v>
      </c>
      <c r="F3282" s="707">
        <f>VLOOKUP(E3282,'HS Code'!$L$4:$O$65,2,0)</f>
        <v>0</v>
      </c>
      <c r="G3282" s="707" t="s">
        <v>16141</v>
      </c>
      <c r="J3282" s="707">
        <v>210</v>
      </c>
      <c r="L3282" s="707">
        <v>5257.1500000000005</v>
      </c>
      <c r="M3282" s="707" t="s">
        <v>16229</v>
      </c>
      <c r="N3282" s="707" t="s">
        <v>16232</v>
      </c>
    </row>
    <row r="3283" spans="1:14">
      <c r="A3283" s="707">
        <v>2024</v>
      </c>
      <c r="B3283" s="707" t="s">
        <v>16233</v>
      </c>
      <c r="D3283" s="707" t="s">
        <v>16121</v>
      </c>
      <c r="E3283" s="707" t="s">
        <v>142</v>
      </c>
      <c r="F3283" s="707">
        <f>VLOOKUP(E3283,'HS Code'!$L$4:$O$65,2,0)</f>
        <v>0</v>
      </c>
      <c r="G3283" s="707" t="s">
        <v>16141</v>
      </c>
      <c r="J3283" s="707">
        <v>202</v>
      </c>
      <c r="L3283" s="707">
        <v>5038.34</v>
      </c>
      <c r="M3283" s="707" t="s">
        <v>16229</v>
      </c>
      <c r="N3283" s="707" t="s">
        <v>16232</v>
      </c>
    </row>
    <row r="3284" spans="1:14">
      <c r="A3284" s="707">
        <v>2024</v>
      </c>
      <c r="B3284" s="707" t="s">
        <v>16234</v>
      </c>
      <c r="D3284" s="707" t="s">
        <v>16121</v>
      </c>
      <c r="E3284" s="707" t="s">
        <v>142</v>
      </c>
      <c r="F3284" s="707">
        <f>VLOOKUP(E3284,'HS Code'!$L$4:$O$65,2,0)</f>
        <v>0</v>
      </c>
      <c r="G3284" s="707" t="s">
        <v>16141</v>
      </c>
      <c r="J3284" s="707">
        <v>189</v>
      </c>
      <c r="L3284" s="707">
        <v>4720.0600000000004</v>
      </c>
      <c r="M3284" s="707" t="s">
        <v>16229</v>
      </c>
      <c r="N3284" s="707" t="s">
        <v>16232</v>
      </c>
    </row>
    <row r="3285" spans="1:14">
      <c r="A3285" s="707">
        <v>2024</v>
      </c>
      <c r="B3285" s="707" t="s">
        <v>16235</v>
      </c>
      <c r="D3285" s="707" t="s">
        <v>16121</v>
      </c>
      <c r="E3285" s="707" t="s">
        <v>142</v>
      </c>
      <c r="F3285" s="707">
        <f>VLOOKUP(E3285,'HS Code'!$L$4:$O$65,2,0)</f>
        <v>0</v>
      </c>
      <c r="G3285" s="707" t="s">
        <v>16141</v>
      </c>
      <c r="J3285" s="707">
        <v>218</v>
      </c>
      <c r="L3285" s="707">
        <v>5445.49</v>
      </c>
      <c r="M3285" s="707" t="s">
        <v>16229</v>
      </c>
      <c r="N3285" s="707" t="s">
        <v>16232</v>
      </c>
    </row>
    <row r="3286" spans="1:14">
      <c r="A3286" s="707">
        <v>2024</v>
      </c>
      <c r="B3286" s="707" t="s">
        <v>16231</v>
      </c>
      <c r="D3286" s="707" t="s">
        <v>16121</v>
      </c>
      <c r="E3286" s="707" t="s">
        <v>142</v>
      </c>
      <c r="F3286" s="707">
        <f>VLOOKUP(E3286,'HS Code'!$L$4:$O$65,2,0)</f>
        <v>0</v>
      </c>
      <c r="G3286" s="707" t="s">
        <v>16141</v>
      </c>
      <c r="J3286" s="707">
        <v>631</v>
      </c>
      <c r="L3286" s="707">
        <v>31542.899999999998</v>
      </c>
      <c r="M3286" s="707" t="s">
        <v>16229</v>
      </c>
      <c r="N3286" s="707" t="s">
        <v>16232</v>
      </c>
    </row>
    <row r="3287" spans="1:14">
      <c r="A3287" s="707">
        <v>2024</v>
      </c>
      <c r="B3287" s="707" t="s">
        <v>16233</v>
      </c>
      <c r="D3287" s="707" t="s">
        <v>16121</v>
      </c>
      <c r="E3287" s="707" t="s">
        <v>142</v>
      </c>
      <c r="F3287" s="707">
        <f>VLOOKUP(E3287,'HS Code'!$L$4:$O$65,2,0)</f>
        <v>0</v>
      </c>
      <c r="G3287" s="707" t="s">
        <v>16141</v>
      </c>
      <c r="J3287" s="707">
        <v>605</v>
      </c>
      <c r="L3287" s="707">
        <v>30230</v>
      </c>
      <c r="M3287" s="707" t="s">
        <v>16229</v>
      </c>
      <c r="N3287" s="707" t="s">
        <v>16232</v>
      </c>
    </row>
    <row r="3288" spans="1:14">
      <c r="A3288" s="707">
        <v>2024</v>
      </c>
      <c r="B3288" s="707" t="s">
        <v>16234</v>
      </c>
      <c r="D3288" s="707" t="s">
        <v>16121</v>
      </c>
      <c r="E3288" s="707" t="s">
        <v>142</v>
      </c>
      <c r="F3288" s="707">
        <f>VLOOKUP(E3288,'HS Code'!$L$4:$O$65,2,0)</f>
        <v>0</v>
      </c>
      <c r="G3288" s="707" t="s">
        <v>16141</v>
      </c>
      <c r="J3288" s="707">
        <v>566</v>
      </c>
      <c r="L3288" s="707">
        <v>28320.359999999997</v>
      </c>
      <c r="M3288" s="707" t="s">
        <v>16229</v>
      </c>
      <c r="N3288" s="707" t="s">
        <v>16232</v>
      </c>
    </row>
    <row r="3289" spans="1:14">
      <c r="A3289" s="707">
        <v>2024</v>
      </c>
      <c r="B3289" s="707" t="s">
        <v>16235</v>
      </c>
      <c r="D3289" s="707" t="s">
        <v>16121</v>
      </c>
      <c r="E3289" s="707" t="s">
        <v>142</v>
      </c>
      <c r="F3289" s="707">
        <f>VLOOKUP(E3289,'HS Code'!$L$4:$O$65,2,0)</f>
        <v>0</v>
      </c>
      <c r="G3289" s="707" t="s">
        <v>16141</v>
      </c>
      <c r="J3289" s="707">
        <v>653</v>
      </c>
      <c r="L3289" s="707">
        <v>32672.929999999997</v>
      </c>
      <c r="M3289" s="707" t="s">
        <v>16229</v>
      </c>
      <c r="N3289" s="707" t="s">
        <v>16232</v>
      </c>
    </row>
    <row r="3290" spans="1:14">
      <c r="A3290" s="707">
        <v>2024</v>
      </c>
      <c r="B3290" s="707" t="s">
        <v>16231</v>
      </c>
      <c r="D3290" s="707" t="s">
        <v>16121</v>
      </c>
      <c r="E3290" s="707" t="s">
        <v>142</v>
      </c>
      <c r="F3290" s="707">
        <f>VLOOKUP(E3290,'HS Code'!$L$4:$O$65,2,0)</f>
        <v>0</v>
      </c>
      <c r="G3290" s="707" t="s">
        <v>16141</v>
      </c>
      <c r="J3290" s="707">
        <v>79</v>
      </c>
      <c r="L3290" s="707">
        <v>53291.73</v>
      </c>
      <c r="M3290" s="707" t="s">
        <v>16229</v>
      </c>
      <c r="N3290" s="707" t="s">
        <v>16232</v>
      </c>
    </row>
    <row r="3291" spans="1:14">
      <c r="A3291" s="707">
        <v>2024</v>
      </c>
      <c r="B3291" s="707" t="s">
        <v>16233</v>
      </c>
      <c r="D3291" s="707" t="s">
        <v>16121</v>
      </c>
      <c r="E3291" s="707" t="s">
        <v>142</v>
      </c>
      <c r="F3291" s="707">
        <f>VLOOKUP(E3291,'HS Code'!$L$4:$O$65,2,0)</f>
        <v>0</v>
      </c>
      <c r="G3291" s="707" t="s">
        <v>16141</v>
      </c>
      <c r="J3291" s="707">
        <v>76</v>
      </c>
      <c r="L3291" s="707">
        <v>51073.58</v>
      </c>
      <c r="M3291" s="707" t="s">
        <v>16229</v>
      </c>
      <c r="N3291" s="707" t="s">
        <v>16232</v>
      </c>
    </row>
    <row r="3292" spans="1:14">
      <c r="A3292" s="707">
        <v>2024</v>
      </c>
      <c r="B3292" s="707" t="s">
        <v>16234</v>
      </c>
      <c r="D3292" s="707" t="s">
        <v>16121</v>
      </c>
      <c r="E3292" s="707" t="s">
        <v>142</v>
      </c>
      <c r="F3292" s="707">
        <f>VLOOKUP(E3292,'HS Code'!$L$4:$O$65,2,0)</f>
        <v>0</v>
      </c>
      <c r="G3292" s="707" t="s">
        <v>16141</v>
      </c>
      <c r="J3292" s="707">
        <v>71</v>
      </c>
      <c r="L3292" s="707">
        <v>47847.240000000005</v>
      </c>
      <c r="M3292" s="707" t="s">
        <v>16229</v>
      </c>
      <c r="N3292" s="707" t="s">
        <v>16232</v>
      </c>
    </row>
    <row r="3293" spans="1:14">
      <c r="A3293" s="707">
        <v>2024</v>
      </c>
      <c r="B3293" s="707" t="s">
        <v>16235</v>
      </c>
      <c r="D3293" s="707" t="s">
        <v>16121</v>
      </c>
      <c r="E3293" s="707" t="s">
        <v>142</v>
      </c>
      <c r="F3293" s="707">
        <f>VLOOKUP(E3293,'HS Code'!$L$4:$O$65,2,0)</f>
        <v>0</v>
      </c>
      <c r="G3293" s="707" t="s">
        <v>16141</v>
      </c>
      <c r="J3293" s="707">
        <v>82</v>
      </c>
      <c r="L3293" s="707">
        <v>55200.920000000006</v>
      </c>
      <c r="M3293" s="707" t="s">
        <v>16229</v>
      </c>
      <c r="N3293" s="707" t="s">
        <v>16232</v>
      </c>
    </row>
    <row r="3294" spans="1:14">
      <c r="A3294" s="707">
        <v>2024</v>
      </c>
      <c r="B3294" s="707" t="s">
        <v>16231</v>
      </c>
      <c r="D3294" s="707" t="s">
        <v>16121</v>
      </c>
      <c r="E3294" s="707" t="s">
        <v>142</v>
      </c>
      <c r="F3294" s="707">
        <f>VLOOKUP(E3294,'HS Code'!$L$4:$O$65,2,0)</f>
        <v>0</v>
      </c>
      <c r="G3294" s="707" t="s">
        <v>16141</v>
      </c>
      <c r="J3294" s="707">
        <v>102</v>
      </c>
      <c r="L3294" s="707">
        <v>69084.939999999988</v>
      </c>
      <c r="M3294" s="707" t="s">
        <v>16229</v>
      </c>
      <c r="N3294" s="707" t="s">
        <v>16232</v>
      </c>
    </row>
    <row r="3295" spans="1:14">
      <c r="A3295" s="707">
        <v>2024</v>
      </c>
      <c r="B3295" s="707" t="s">
        <v>16233</v>
      </c>
      <c r="D3295" s="707" t="s">
        <v>16121</v>
      </c>
      <c r="E3295" s="707" t="s">
        <v>142</v>
      </c>
      <c r="F3295" s="707">
        <f>VLOOKUP(E3295,'HS Code'!$L$4:$O$65,2,0)</f>
        <v>0</v>
      </c>
      <c r="G3295" s="707" t="s">
        <v>16141</v>
      </c>
      <c r="J3295" s="707">
        <v>98</v>
      </c>
      <c r="L3295" s="707">
        <v>66209.429999999993</v>
      </c>
      <c r="M3295" s="707" t="s">
        <v>16229</v>
      </c>
      <c r="N3295" s="707" t="s">
        <v>16232</v>
      </c>
    </row>
    <row r="3296" spans="1:14">
      <c r="A3296" s="707">
        <v>2024</v>
      </c>
      <c r="B3296" s="707" t="s">
        <v>16234</v>
      </c>
      <c r="D3296" s="707" t="s">
        <v>16121</v>
      </c>
      <c r="E3296" s="707" t="s">
        <v>142</v>
      </c>
      <c r="F3296" s="707">
        <f>VLOOKUP(E3296,'HS Code'!$L$4:$O$65,2,0)</f>
        <v>0</v>
      </c>
      <c r="G3296" s="707" t="s">
        <v>16141</v>
      </c>
      <c r="J3296" s="707">
        <v>92</v>
      </c>
      <c r="L3296" s="707">
        <v>62026.96</v>
      </c>
      <c r="M3296" s="707" t="s">
        <v>16229</v>
      </c>
      <c r="N3296" s="707" t="s">
        <v>16232</v>
      </c>
    </row>
    <row r="3297" spans="1:16">
      <c r="A3297" s="707">
        <v>2024</v>
      </c>
      <c r="B3297" s="707" t="s">
        <v>16235</v>
      </c>
      <c r="D3297" s="707" t="s">
        <v>16121</v>
      </c>
      <c r="E3297" s="707" t="s">
        <v>142</v>
      </c>
      <c r="F3297" s="707">
        <f>VLOOKUP(E3297,'HS Code'!$L$4:$O$65,2,0)</f>
        <v>0</v>
      </c>
      <c r="G3297" s="707" t="s">
        <v>16141</v>
      </c>
      <c r="J3297" s="707">
        <v>106</v>
      </c>
      <c r="L3297" s="707">
        <v>71559.92</v>
      </c>
      <c r="M3297" s="707" t="s">
        <v>16229</v>
      </c>
      <c r="N3297" s="707" t="s">
        <v>16232</v>
      </c>
    </row>
    <row r="3298" spans="1:16">
      <c r="A3298" s="707">
        <v>2024</v>
      </c>
      <c r="B3298" s="707" t="s">
        <v>16231</v>
      </c>
      <c r="D3298" s="707" t="s">
        <v>16121</v>
      </c>
      <c r="E3298" s="707" t="s">
        <v>135</v>
      </c>
      <c r="F3298" s="707">
        <f>VLOOKUP(E3298,'HS Code'!$L$4:$O$65,2,0)</f>
        <v>0</v>
      </c>
      <c r="G3298" s="707" t="s">
        <v>16195</v>
      </c>
      <c r="J3298" s="707">
        <v>9</v>
      </c>
      <c r="L3298" s="707">
        <v>5108.2</v>
      </c>
      <c r="M3298" s="707" t="s">
        <v>16229</v>
      </c>
      <c r="N3298" s="707" t="s">
        <v>16232</v>
      </c>
    </row>
    <row r="3299" spans="1:16">
      <c r="A3299" s="707">
        <v>2024</v>
      </c>
      <c r="B3299" s="707" t="s">
        <v>16233</v>
      </c>
      <c r="D3299" s="707" t="s">
        <v>16121</v>
      </c>
      <c r="E3299" s="707" t="s">
        <v>135</v>
      </c>
      <c r="F3299" s="707">
        <f>VLOOKUP(E3299,'HS Code'!$L$4:$O$65,2,0)</f>
        <v>0</v>
      </c>
      <c r="G3299" s="707" t="s">
        <v>16195</v>
      </c>
      <c r="J3299" s="707">
        <v>8</v>
      </c>
      <c r="L3299" s="707">
        <v>4895.58</v>
      </c>
      <c r="M3299" s="707" t="s">
        <v>16229</v>
      </c>
      <c r="N3299" s="707" t="s">
        <v>16232</v>
      </c>
    </row>
    <row r="3300" spans="1:16">
      <c r="A3300" s="707">
        <v>2024</v>
      </c>
      <c r="B3300" s="707" t="s">
        <v>16234</v>
      </c>
      <c r="D3300" s="707" t="s">
        <v>16121</v>
      </c>
      <c r="E3300" s="707" t="s">
        <v>135</v>
      </c>
      <c r="F3300" s="707">
        <f>VLOOKUP(E3300,'HS Code'!$L$4:$O$65,2,0)</f>
        <v>0</v>
      </c>
      <c r="G3300" s="707" t="s">
        <v>16195</v>
      </c>
      <c r="J3300" s="707">
        <v>8</v>
      </c>
      <c r="L3300" s="707">
        <v>4586.33</v>
      </c>
      <c r="M3300" s="707" t="s">
        <v>16229</v>
      </c>
      <c r="N3300" s="707" t="s">
        <v>16232</v>
      </c>
    </row>
    <row r="3301" spans="1:16">
      <c r="A3301" s="707">
        <v>2024</v>
      </c>
      <c r="B3301" s="707" t="s">
        <v>16235</v>
      </c>
      <c r="D3301" s="707" t="s">
        <v>16121</v>
      </c>
      <c r="E3301" s="707" t="s">
        <v>135</v>
      </c>
      <c r="F3301" s="707">
        <f>VLOOKUP(E3301,'HS Code'!$L$4:$O$65,2,0)</f>
        <v>0</v>
      </c>
      <c r="G3301" s="707" t="s">
        <v>16195</v>
      </c>
      <c r="J3301" s="707">
        <v>9</v>
      </c>
      <c r="L3301" s="707">
        <v>5291.2</v>
      </c>
      <c r="M3301" s="707" t="s">
        <v>16229</v>
      </c>
      <c r="N3301" s="707" t="s">
        <v>16232</v>
      </c>
    </row>
    <row r="3302" spans="1:16">
      <c r="A3302" s="707">
        <v>2024</v>
      </c>
      <c r="B3302" s="707" t="s">
        <v>16231</v>
      </c>
      <c r="D3302" s="707" t="s">
        <v>16121</v>
      </c>
      <c r="E3302" s="707" t="s">
        <v>142</v>
      </c>
      <c r="F3302" s="707">
        <f>VLOOKUP(E3302,'HS Code'!$L$4:$O$65,2,0)</f>
        <v>0</v>
      </c>
      <c r="G3302" s="707" t="s">
        <v>16141</v>
      </c>
      <c r="J3302" s="707">
        <v>56</v>
      </c>
      <c r="L3302" s="707">
        <v>37950.050000000003</v>
      </c>
      <c r="M3302" s="707" t="s">
        <v>16229</v>
      </c>
      <c r="N3302" s="707" t="s">
        <v>16232</v>
      </c>
    </row>
    <row r="3303" spans="1:16">
      <c r="A3303" s="707">
        <v>2024</v>
      </c>
      <c r="B3303" s="707" t="s">
        <v>16233</v>
      </c>
      <c r="D3303" s="707" t="s">
        <v>16121</v>
      </c>
      <c r="E3303" s="707" t="s">
        <v>142</v>
      </c>
      <c r="F3303" s="707">
        <f>VLOOKUP(E3303,'HS Code'!$L$4:$O$65,2,0)</f>
        <v>0</v>
      </c>
      <c r="G3303" s="707" t="s">
        <v>16141</v>
      </c>
      <c r="J3303" s="707">
        <v>54</v>
      </c>
      <c r="L3303" s="707">
        <v>36370.47</v>
      </c>
      <c r="M3303" s="707" t="s">
        <v>16229</v>
      </c>
      <c r="N3303" s="707" t="s">
        <v>16232</v>
      </c>
    </row>
    <row r="3304" spans="1:16">
      <c r="A3304" s="707">
        <v>2024</v>
      </c>
      <c r="B3304" s="707" t="s">
        <v>16234</v>
      </c>
      <c r="D3304" s="707" t="s">
        <v>16121</v>
      </c>
      <c r="E3304" s="707" t="s">
        <v>142</v>
      </c>
      <c r="F3304" s="707">
        <f>VLOOKUP(E3304,'HS Code'!$L$4:$O$65,2,0)</f>
        <v>0</v>
      </c>
      <c r="G3304" s="707" t="s">
        <v>16141</v>
      </c>
      <c r="J3304" s="707">
        <v>50</v>
      </c>
      <c r="L3304" s="707">
        <v>34072.93</v>
      </c>
      <c r="M3304" s="707" t="s">
        <v>16229</v>
      </c>
      <c r="N3304" s="707" t="s">
        <v>16232</v>
      </c>
    </row>
    <row r="3305" spans="1:16">
      <c r="A3305" s="707">
        <v>2024</v>
      </c>
      <c r="B3305" s="707" t="s">
        <v>16235</v>
      </c>
      <c r="D3305" s="707" t="s">
        <v>16121</v>
      </c>
      <c r="E3305" s="707" t="s">
        <v>142</v>
      </c>
      <c r="F3305" s="707">
        <f>VLOOKUP(E3305,'HS Code'!$L$4:$O$65,2,0)</f>
        <v>0</v>
      </c>
      <c r="G3305" s="707" t="s">
        <v>16141</v>
      </c>
      <c r="J3305" s="707">
        <v>58</v>
      </c>
      <c r="L3305" s="707">
        <v>39309.620000000003</v>
      </c>
      <c r="M3305" s="707" t="s">
        <v>16229</v>
      </c>
      <c r="N3305" s="707" t="s">
        <v>16232</v>
      </c>
    </row>
    <row r="3306" spans="1:16">
      <c r="A3306" s="707">
        <v>2024</v>
      </c>
      <c r="B3306" s="707" t="s">
        <v>16231</v>
      </c>
      <c r="D3306" s="707" t="s">
        <v>16121</v>
      </c>
      <c r="E3306" s="707" t="s">
        <v>142</v>
      </c>
      <c r="F3306" s="707">
        <f>VLOOKUP(E3306,'HS Code'!$L$4:$O$65,2,0)</f>
        <v>0</v>
      </c>
      <c r="G3306" s="707" t="s">
        <v>16141</v>
      </c>
      <c r="J3306" s="707">
        <v>61</v>
      </c>
      <c r="L3306" s="707">
        <v>41450.959999999999</v>
      </c>
      <c r="M3306" s="707" t="s">
        <v>16229</v>
      </c>
      <c r="N3306" s="707" t="s">
        <v>16232</v>
      </c>
    </row>
    <row r="3307" spans="1:16">
      <c r="A3307" s="707">
        <v>2024</v>
      </c>
      <c r="B3307" s="707" t="s">
        <v>16233</v>
      </c>
      <c r="D3307" s="707" t="s">
        <v>16121</v>
      </c>
      <c r="E3307" s="707" t="s">
        <v>142</v>
      </c>
      <c r="F3307" s="707">
        <f>VLOOKUP(E3307,'HS Code'!$L$4:$O$65,2,0)</f>
        <v>0</v>
      </c>
      <c r="G3307" s="707" t="s">
        <v>16141</v>
      </c>
      <c r="J3307" s="707">
        <v>59</v>
      </c>
      <c r="L3307" s="707">
        <v>39725.660000000003</v>
      </c>
      <c r="M3307" s="707" t="s">
        <v>16229</v>
      </c>
      <c r="N3307" s="707" t="s">
        <v>16232</v>
      </c>
    </row>
    <row r="3308" spans="1:16">
      <c r="A3308" s="707">
        <v>2024</v>
      </c>
      <c r="B3308" s="707" t="s">
        <v>16234</v>
      </c>
      <c r="D3308" s="707" t="s">
        <v>16121</v>
      </c>
      <c r="E3308" s="707" t="s">
        <v>142</v>
      </c>
      <c r="F3308" s="707">
        <f>VLOOKUP(E3308,'HS Code'!$L$4:$O$65,2,0)</f>
        <v>0</v>
      </c>
      <c r="G3308" s="707" t="s">
        <v>16141</v>
      </c>
      <c r="J3308" s="707">
        <v>55</v>
      </c>
      <c r="L3308" s="707">
        <v>37216.18</v>
      </c>
      <c r="M3308" s="707" t="s">
        <v>16229</v>
      </c>
      <c r="N3308" s="707" t="s">
        <v>16232</v>
      </c>
    </row>
    <row r="3309" spans="1:16">
      <c r="A3309" s="707">
        <v>2024</v>
      </c>
      <c r="B3309" s="707" t="s">
        <v>16235</v>
      </c>
      <c r="D3309" s="707" t="s">
        <v>16121</v>
      </c>
      <c r="E3309" s="707" t="s">
        <v>142</v>
      </c>
      <c r="F3309" s="707">
        <f>VLOOKUP(E3309,'HS Code'!$L$4:$O$65,2,0)</f>
        <v>0</v>
      </c>
      <c r="G3309" s="707" t="s">
        <v>16141</v>
      </c>
      <c r="J3309" s="707">
        <v>64</v>
      </c>
      <c r="L3309" s="707">
        <v>42935.96</v>
      </c>
      <c r="M3309" s="707" t="s">
        <v>16229</v>
      </c>
      <c r="N3309" s="707" t="s">
        <v>16232</v>
      </c>
    </row>
    <row r="3310" spans="1:16">
      <c r="A3310" s="707">
        <v>2024</v>
      </c>
      <c r="B3310" s="707" t="s">
        <v>16231</v>
      </c>
      <c r="D3310" s="707" t="s">
        <v>16129</v>
      </c>
      <c r="E3310" s="707" t="s">
        <v>62</v>
      </c>
      <c r="F3310" s="707" t="str">
        <f>VLOOKUP(E3310,'HS Code'!$L$4:$O$65,2,0)</f>
        <v>Petroleum</v>
      </c>
      <c r="G3310" s="707" t="s">
        <v>16165</v>
      </c>
      <c r="J3310" s="707">
        <v>52</v>
      </c>
      <c r="L3310" s="707">
        <v>39295.5</v>
      </c>
      <c r="M3310" s="707" t="s">
        <v>16069</v>
      </c>
      <c r="N3310" s="707" t="s">
        <v>16232</v>
      </c>
      <c r="P3310" s="709">
        <f t="shared" ref="P3310:P3373" si="40">L3310/J3310</f>
        <v>755.68269230769226</v>
      </c>
    </row>
    <row r="3311" spans="1:16">
      <c r="A3311" s="707">
        <v>2024</v>
      </c>
      <c r="B3311" s="707" t="s">
        <v>16233</v>
      </c>
      <c r="D3311" s="707" t="s">
        <v>16129</v>
      </c>
      <c r="E3311" s="707" t="s">
        <v>62</v>
      </c>
      <c r="F3311" s="707" t="str">
        <f>VLOOKUP(E3311,'HS Code'!$L$4:$O$65,2,0)</f>
        <v>Petroleum</v>
      </c>
      <c r="G3311" s="707" t="s">
        <v>16165</v>
      </c>
      <c r="J3311" s="707">
        <v>45</v>
      </c>
      <c r="L3311" s="707">
        <v>33639.71</v>
      </c>
      <c r="M3311" s="707" t="s">
        <v>16069</v>
      </c>
      <c r="N3311" s="707" t="s">
        <v>16232</v>
      </c>
      <c r="P3311" s="709">
        <f t="shared" si="40"/>
        <v>747.54911111111107</v>
      </c>
    </row>
    <row r="3312" spans="1:16">
      <c r="A3312" s="707">
        <v>2024</v>
      </c>
      <c r="B3312" s="707" t="s">
        <v>16234</v>
      </c>
      <c r="D3312" s="707" t="s">
        <v>16129</v>
      </c>
      <c r="E3312" s="707" t="s">
        <v>62</v>
      </c>
      <c r="F3312" s="707" t="str">
        <f>VLOOKUP(E3312,'HS Code'!$L$4:$O$65,2,0)</f>
        <v>Petroleum</v>
      </c>
      <c r="G3312" s="707" t="s">
        <v>16165</v>
      </c>
      <c r="J3312" s="707">
        <v>56</v>
      </c>
      <c r="L3312" s="707">
        <v>41851.370000000003</v>
      </c>
      <c r="M3312" s="707" t="s">
        <v>16069</v>
      </c>
      <c r="N3312" s="707" t="s">
        <v>16232</v>
      </c>
      <c r="P3312" s="709">
        <f t="shared" si="40"/>
        <v>747.34589285714287</v>
      </c>
    </row>
    <row r="3313" spans="1:16">
      <c r="A3313" s="707">
        <v>2024</v>
      </c>
      <c r="B3313" s="707" t="s">
        <v>16235</v>
      </c>
      <c r="D3313" s="707" t="s">
        <v>16129</v>
      </c>
      <c r="E3313" s="707" t="s">
        <v>62</v>
      </c>
      <c r="F3313" s="707" t="str">
        <f>VLOOKUP(E3313,'HS Code'!$L$4:$O$65,2,0)</f>
        <v>Petroleum</v>
      </c>
      <c r="G3313" s="707" t="s">
        <v>16165</v>
      </c>
      <c r="J3313" s="707">
        <v>51</v>
      </c>
      <c r="L3313" s="707">
        <v>38489.71</v>
      </c>
      <c r="M3313" s="707" t="s">
        <v>16069</v>
      </c>
      <c r="N3313" s="707" t="s">
        <v>16232</v>
      </c>
      <c r="P3313" s="709">
        <f t="shared" si="40"/>
        <v>754.7001960784313</v>
      </c>
    </row>
    <row r="3314" spans="1:16">
      <c r="A3314" s="707">
        <v>2024</v>
      </c>
      <c r="B3314" s="707" t="s">
        <v>16231</v>
      </c>
      <c r="D3314" s="707" t="s">
        <v>16129</v>
      </c>
      <c r="E3314" s="707" t="s">
        <v>142</v>
      </c>
      <c r="F3314" s="707">
        <f>VLOOKUP(E3314,'HS Code'!$L$4:$O$65,2,0)</f>
        <v>0</v>
      </c>
      <c r="G3314" s="707" t="s">
        <v>16141</v>
      </c>
      <c r="J3314" s="707">
        <v>5</v>
      </c>
      <c r="L3314" s="707">
        <v>1449.6</v>
      </c>
      <c r="M3314" s="707" t="s">
        <v>16069</v>
      </c>
      <c r="N3314" s="707" t="s">
        <v>16232</v>
      </c>
      <c r="P3314" s="709">
        <f t="shared" si="40"/>
        <v>289.91999999999996</v>
      </c>
    </row>
    <row r="3315" spans="1:16">
      <c r="A3315" s="707">
        <v>2024</v>
      </c>
      <c r="B3315" s="707" t="s">
        <v>16233</v>
      </c>
      <c r="D3315" s="707" t="s">
        <v>16129</v>
      </c>
      <c r="E3315" s="707" t="s">
        <v>142</v>
      </c>
      <c r="F3315" s="707">
        <f>VLOOKUP(E3315,'HS Code'!$L$4:$O$65,2,0)</f>
        <v>0</v>
      </c>
      <c r="G3315" s="707" t="s">
        <v>16141</v>
      </c>
      <c r="J3315" s="707">
        <v>4</v>
      </c>
      <c r="L3315" s="707">
        <v>1240.96</v>
      </c>
      <c r="M3315" s="707" t="s">
        <v>16069</v>
      </c>
      <c r="N3315" s="707" t="s">
        <v>16232</v>
      </c>
      <c r="P3315" s="709">
        <f t="shared" si="40"/>
        <v>310.24</v>
      </c>
    </row>
    <row r="3316" spans="1:16">
      <c r="A3316" s="707">
        <v>2024</v>
      </c>
      <c r="B3316" s="707" t="s">
        <v>16234</v>
      </c>
      <c r="D3316" s="707" t="s">
        <v>16129</v>
      </c>
      <c r="E3316" s="707" t="s">
        <v>142</v>
      </c>
      <c r="F3316" s="707">
        <f>VLOOKUP(E3316,'HS Code'!$L$4:$O$65,2,0)</f>
        <v>0</v>
      </c>
      <c r="G3316" s="707" t="s">
        <v>16141</v>
      </c>
      <c r="J3316" s="707">
        <v>5</v>
      </c>
      <c r="L3316" s="707">
        <v>1543.8799999999999</v>
      </c>
      <c r="M3316" s="707" t="s">
        <v>16069</v>
      </c>
      <c r="N3316" s="707" t="s">
        <v>16232</v>
      </c>
      <c r="P3316" s="709">
        <f t="shared" si="40"/>
        <v>308.77599999999995</v>
      </c>
    </row>
    <row r="3317" spans="1:16">
      <c r="A3317" s="707">
        <v>2024</v>
      </c>
      <c r="B3317" s="707" t="s">
        <v>16235</v>
      </c>
      <c r="D3317" s="707" t="s">
        <v>16129</v>
      </c>
      <c r="E3317" s="707" t="s">
        <v>142</v>
      </c>
      <c r="F3317" s="707">
        <f>VLOOKUP(E3317,'HS Code'!$L$4:$O$65,2,0)</f>
        <v>0</v>
      </c>
      <c r="G3317" s="707" t="s">
        <v>16141</v>
      </c>
      <c r="J3317" s="707">
        <v>5</v>
      </c>
      <c r="L3317" s="707">
        <v>1419.87</v>
      </c>
      <c r="M3317" s="707" t="s">
        <v>16069</v>
      </c>
      <c r="N3317" s="707" t="s">
        <v>16232</v>
      </c>
      <c r="P3317" s="709">
        <f t="shared" si="40"/>
        <v>283.97399999999999</v>
      </c>
    </row>
    <row r="3318" spans="1:16">
      <c r="A3318" s="707">
        <v>2024</v>
      </c>
      <c r="B3318" s="707" t="s">
        <v>16231</v>
      </c>
      <c r="D3318" s="707" t="s">
        <v>16129</v>
      </c>
      <c r="E3318" s="707" t="s">
        <v>142</v>
      </c>
      <c r="F3318" s="707">
        <f>VLOOKUP(E3318,'HS Code'!$L$4:$O$65,2,0)</f>
        <v>0</v>
      </c>
      <c r="G3318" s="707" t="s">
        <v>16141</v>
      </c>
      <c r="J3318" s="707">
        <v>4</v>
      </c>
      <c r="L3318" s="707">
        <v>1304.6400000000001</v>
      </c>
      <c r="M3318" s="707" t="s">
        <v>16069</v>
      </c>
      <c r="N3318" s="707" t="s">
        <v>16232</v>
      </c>
      <c r="P3318" s="709">
        <f t="shared" si="40"/>
        <v>326.16000000000003</v>
      </c>
    </row>
    <row r="3319" spans="1:16">
      <c r="A3319" s="707">
        <v>2024</v>
      </c>
      <c r="B3319" s="707" t="s">
        <v>16233</v>
      </c>
      <c r="D3319" s="707" t="s">
        <v>16129</v>
      </c>
      <c r="E3319" s="707" t="s">
        <v>142</v>
      </c>
      <c r="F3319" s="707">
        <f>VLOOKUP(E3319,'HS Code'!$L$4:$O$65,2,0)</f>
        <v>0</v>
      </c>
      <c r="G3319" s="707" t="s">
        <v>16141</v>
      </c>
      <c r="J3319" s="707">
        <v>4</v>
      </c>
      <c r="L3319" s="707">
        <v>1116.8599999999999</v>
      </c>
      <c r="M3319" s="707" t="s">
        <v>16069</v>
      </c>
      <c r="N3319" s="707" t="s">
        <v>16232</v>
      </c>
      <c r="P3319" s="709">
        <f t="shared" si="40"/>
        <v>279.21499999999997</v>
      </c>
    </row>
    <row r="3320" spans="1:16">
      <c r="A3320" s="707">
        <v>2024</v>
      </c>
      <c r="B3320" s="707" t="s">
        <v>16234</v>
      </c>
      <c r="D3320" s="707" t="s">
        <v>16129</v>
      </c>
      <c r="E3320" s="707" t="s">
        <v>142</v>
      </c>
      <c r="F3320" s="707">
        <f>VLOOKUP(E3320,'HS Code'!$L$4:$O$65,2,0)</f>
        <v>0</v>
      </c>
      <c r="G3320" s="707" t="s">
        <v>16141</v>
      </c>
      <c r="J3320" s="707">
        <v>5</v>
      </c>
      <c r="L3320" s="707">
        <v>1389.49</v>
      </c>
      <c r="M3320" s="707" t="s">
        <v>16069</v>
      </c>
      <c r="N3320" s="707" t="s">
        <v>16232</v>
      </c>
      <c r="P3320" s="709">
        <f t="shared" si="40"/>
        <v>277.89800000000002</v>
      </c>
    </row>
    <row r="3321" spans="1:16">
      <c r="A3321" s="707">
        <v>2024</v>
      </c>
      <c r="B3321" s="707" t="s">
        <v>16235</v>
      </c>
      <c r="D3321" s="707" t="s">
        <v>16129</v>
      </c>
      <c r="E3321" s="707" t="s">
        <v>142</v>
      </c>
      <c r="F3321" s="707">
        <f>VLOOKUP(E3321,'HS Code'!$L$4:$O$65,2,0)</f>
        <v>0</v>
      </c>
      <c r="G3321" s="707" t="s">
        <v>16141</v>
      </c>
      <c r="J3321" s="707">
        <v>4</v>
      </c>
      <c r="L3321" s="707">
        <v>1277.8799999999999</v>
      </c>
      <c r="M3321" s="707" t="s">
        <v>16069</v>
      </c>
      <c r="N3321" s="707" t="s">
        <v>16232</v>
      </c>
      <c r="P3321" s="709">
        <f t="shared" si="40"/>
        <v>319.46999999999997</v>
      </c>
    </row>
    <row r="3322" spans="1:16">
      <c r="A3322" s="707">
        <v>2024</v>
      </c>
      <c r="B3322" s="707" t="s">
        <v>16231</v>
      </c>
      <c r="D3322" s="707" t="s">
        <v>16129</v>
      </c>
      <c r="E3322" s="707" t="s">
        <v>142</v>
      </c>
      <c r="F3322" s="707">
        <f>VLOOKUP(E3322,'HS Code'!$L$4:$O$65,2,0)</f>
        <v>0</v>
      </c>
      <c r="G3322" s="707" t="s">
        <v>16141</v>
      </c>
      <c r="J3322" s="707">
        <v>8</v>
      </c>
      <c r="L3322" s="707">
        <v>5315.13</v>
      </c>
      <c r="M3322" s="707" t="s">
        <v>16069</v>
      </c>
      <c r="N3322" s="707" t="s">
        <v>16232</v>
      </c>
      <c r="P3322" s="709">
        <f t="shared" si="40"/>
        <v>664.39125000000001</v>
      </c>
    </row>
    <row r="3323" spans="1:16">
      <c r="A3323" s="707">
        <v>2024</v>
      </c>
      <c r="B3323" s="707" t="s">
        <v>16233</v>
      </c>
      <c r="D3323" s="707" t="s">
        <v>16129</v>
      </c>
      <c r="E3323" s="707" t="s">
        <v>142</v>
      </c>
      <c r="F3323" s="707">
        <f>VLOOKUP(E3323,'HS Code'!$L$4:$O$65,2,0)</f>
        <v>0</v>
      </c>
      <c r="G3323" s="707" t="s">
        <v>16141</v>
      </c>
      <c r="J3323" s="707">
        <v>7</v>
      </c>
      <c r="L3323" s="707">
        <v>4550.12</v>
      </c>
      <c r="M3323" s="707" t="s">
        <v>16069</v>
      </c>
      <c r="N3323" s="707" t="s">
        <v>16232</v>
      </c>
      <c r="P3323" s="709">
        <f t="shared" si="40"/>
        <v>650.01714285714286</v>
      </c>
    </row>
    <row r="3324" spans="1:16">
      <c r="A3324" s="707">
        <v>2024</v>
      </c>
      <c r="B3324" s="707" t="s">
        <v>16234</v>
      </c>
      <c r="D3324" s="707" t="s">
        <v>16129</v>
      </c>
      <c r="E3324" s="707" t="s">
        <v>142</v>
      </c>
      <c r="F3324" s="707">
        <f>VLOOKUP(E3324,'HS Code'!$L$4:$O$65,2,0)</f>
        <v>0</v>
      </c>
      <c r="G3324" s="707" t="s">
        <v>16141</v>
      </c>
      <c r="J3324" s="707">
        <v>9</v>
      </c>
      <c r="L3324" s="707">
        <v>5660.84</v>
      </c>
      <c r="M3324" s="707" t="s">
        <v>16069</v>
      </c>
      <c r="N3324" s="707" t="s">
        <v>16232</v>
      </c>
      <c r="P3324" s="709">
        <f t="shared" si="40"/>
        <v>628.98222222222228</v>
      </c>
    </row>
    <row r="3325" spans="1:16">
      <c r="A3325" s="707">
        <v>2024</v>
      </c>
      <c r="B3325" s="707" t="s">
        <v>16235</v>
      </c>
      <c r="D3325" s="707" t="s">
        <v>16129</v>
      </c>
      <c r="E3325" s="707" t="s">
        <v>142</v>
      </c>
      <c r="F3325" s="707">
        <f>VLOOKUP(E3325,'HS Code'!$L$4:$O$65,2,0)</f>
        <v>0</v>
      </c>
      <c r="G3325" s="707" t="s">
        <v>16141</v>
      </c>
      <c r="J3325" s="707">
        <v>8</v>
      </c>
      <c r="L3325" s="707">
        <v>5206.1400000000003</v>
      </c>
      <c r="M3325" s="707" t="s">
        <v>16069</v>
      </c>
      <c r="N3325" s="707" t="s">
        <v>16232</v>
      </c>
      <c r="P3325" s="709">
        <f t="shared" si="40"/>
        <v>650.76750000000004</v>
      </c>
    </row>
    <row r="3326" spans="1:16">
      <c r="A3326" s="707">
        <v>2024</v>
      </c>
      <c r="B3326" s="707" t="s">
        <v>16231</v>
      </c>
      <c r="D3326" s="707" t="s">
        <v>16129</v>
      </c>
      <c r="E3326" s="707" t="s">
        <v>142</v>
      </c>
      <c r="F3326" s="707">
        <f>VLOOKUP(E3326,'HS Code'!$L$4:$O$65,2,0)</f>
        <v>0</v>
      </c>
      <c r="G3326" s="707" t="s">
        <v>16141</v>
      </c>
      <c r="J3326" s="707">
        <v>6</v>
      </c>
      <c r="L3326" s="707">
        <v>3881.28</v>
      </c>
      <c r="M3326" s="707" t="s">
        <v>16069</v>
      </c>
      <c r="N3326" s="707" t="s">
        <v>16232</v>
      </c>
      <c r="P3326" s="709">
        <f t="shared" si="40"/>
        <v>646.88</v>
      </c>
    </row>
    <row r="3327" spans="1:16">
      <c r="A3327" s="707">
        <v>2024</v>
      </c>
      <c r="B3327" s="707" t="s">
        <v>16233</v>
      </c>
      <c r="D3327" s="707" t="s">
        <v>16129</v>
      </c>
      <c r="E3327" s="707" t="s">
        <v>142</v>
      </c>
      <c r="F3327" s="707">
        <f>VLOOKUP(E3327,'HS Code'!$L$4:$O$65,2,0)</f>
        <v>0</v>
      </c>
      <c r="G3327" s="707" t="s">
        <v>16141</v>
      </c>
      <c r="J3327" s="707">
        <v>5</v>
      </c>
      <c r="L3327" s="707">
        <v>3322.65</v>
      </c>
      <c r="M3327" s="707" t="s">
        <v>16069</v>
      </c>
      <c r="N3327" s="707" t="s">
        <v>16232</v>
      </c>
      <c r="P3327" s="709">
        <f t="shared" si="40"/>
        <v>664.53</v>
      </c>
    </row>
    <row r="3328" spans="1:16">
      <c r="A3328" s="707">
        <v>2024</v>
      </c>
      <c r="B3328" s="707" t="s">
        <v>16234</v>
      </c>
      <c r="D3328" s="707" t="s">
        <v>16129</v>
      </c>
      <c r="E3328" s="707" t="s">
        <v>142</v>
      </c>
      <c r="F3328" s="707">
        <f>VLOOKUP(E3328,'HS Code'!$L$4:$O$65,2,0)</f>
        <v>0</v>
      </c>
      <c r="G3328" s="707" t="s">
        <v>16141</v>
      </c>
      <c r="J3328" s="707">
        <v>6</v>
      </c>
      <c r="L3328" s="707">
        <v>4133.7300000000005</v>
      </c>
      <c r="M3328" s="707" t="s">
        <v>16069</v>
      </c>
      <c r="N3328" s="707" t="s">
        <v>16232</v>
      </c>
      <c r="P3328" s="709">
        <f t="shared" si="40"/>
        <v>688.95500000000004</v>
      </c>
    </row>
    <row r="3329" spans="1:16">
      <c r="A3329" s="707">
        <v>2024</v>
      </c>
      <c r="B3329" s="707" t="s">
        <v>16235</v>
      </c>
      <c r="D3329" s="707" t="s">
        <v>16129</v>
      </c>
      <c r="E3329" s="707" t="s">
        <v>142</v>
      </c>
      <c r="F3329" s="707">
        <f>VLOOKUP(E3329,'HS Code'!$L$4:$O$65,2,0)</f>
        <v>0</v>
      </c>
      <c r="G3329" s="707" t="s">
        <v>16141</v>
      </c>
      <c r="J3329" s="707">
        <v>6</v>
      </c>
      <c r="L3329" s="707">
        <v>3801.69</v>
      </c>
      <c r="M3329" s="707" t="s">
        <v>16069</v>
      </c>
      <c r="N3329" s="707" t="s">
        <v>16232</v>
      </c>
      <c r="P3329" s="709">
        <f t="shared" si="40"/>
        <v>633.61500000000001</v>
      </c>
    </row>
    <row r="3330" spans="1:16">
      <c r="A3330" s="707">
        <v>2024</v>
      </c>
      <c r="B3330" s="707" t="s">
        <v>16231</v>
      </c>
      <c r="D3330" s="707" t="s">
        <v>16129</v>
      </c>
      <c r="E3330" s="707" t="s">
        <v>142</v>
      </c>
      <c r="F3330" s="707">
        <f>VLOOKUP(E3330,'HS Code'!$L$4:$O$65,2,0)</f>
        <v>0</v>
      </c>
      <c r="G3330" s="707" t="s">
        <v>16141</v>
      </c>
      <c r="J3330" s="707">
        <v>5</v>
      </c>
      <c r="L3330" s="707">
        <v>1449.6</v>
      </c>
      <c r="M3330" s="707" t="s">
        <v>16069</v>
      </c>
      <c r="N3330" s="707" t="s">
        <v>16232</v>
      </c>
      <c r="P3330" s="709">
        <f t="shared" si="40"/>
        <v>289.91999999999996</v>
      </c>
    </row>
    <row r="3331" spans="1:16">
      <c r="A3331" s="707">
        <v>2024</v>
      </c>
      <c r="B3331" s="707" t="s">
        <v>16233</v>
      </c>
      <c r="D3331" s="707" t="s">
        <v>16129</v>
      </c>
      <c r="E3331" s="707" t="s">
        <v>142</v>
      </c>
      <c r="F3331" s="707">
        <f>VLOOKUP(E3331,'HS Code'!$L$4:$O$65,2,0)</f>
        <v>0</v>
      </c>
      <c r="G3331" s="707" t="s">
        <v>16141</v>
      </c>
      <c r="J3331" s="707">
        <v>4</v>
      </c>
      <c r="L3331" s="707">
        <v>1240.96</v>
      </c>
      <c r="M3331" s="707" t="s">
        <v>16069</v>
      </c>
      <c r="N3331" s="707" t="s">
        <v>16232</v>
      </c>
      <c r="P3331" s="709">
        <f t="shared" si="40"/>
        <v>310.24</v>
      </c>
    </row>
    <row r="3332" spans="1:16">
      <c r="A3332" s="707">
        <v>2024</v>
      </c>
      <c r="B3332" s="707" t="s">
        <v>16234</v>
      </c>
      <c r="D3332" s="707" t="s">
        <v>16129</v>
      </c>
      <c r="E3332" s="707" t="s">
        <v>142</v>
      </c>
      <c r="F3332" s="707">
        <f>VLOOKUP(E3332,'HS Code'!$L$4:$O$65,2,0)</f>
        <v>0</v>
      </c>
      <c r="G3332" s="707" t="s">
        <v>16141</v>
      </c>
      <c r="J3332" s="707">
        <v>5</v>
      </c>
      <c r="L3332" s="707">
        <v>1543.8799999999999</v>
      </c>
      <c r="M3332" s="707" t="s">
        <v>16069</v>
      </c>
      <c r="N3332" s="707" t="s">
        <v>16232</v>
      </c>
      <c r="P3332" s="709">
        <f t="shared" si="40"/>
        <v>308.77599999999995</v>
      </c>
    </row>
    <row r="3333" spans="1:16">
      <c r="A3333" s="707">
        <v>2024</v>
      </c>
      <c r="B3333" s="707" t="s">
        <v>16235</v>
      </c>
      <c r="D3333" s="707" t="s">
        <v>16129</v>
      </c>
      <c r="E3333" s="707" t="s">
        <v>142</v>
      </c>
      <c r="F3333" s="707">
        <f>VLOOKUP(E3333,'HS Code'!$L$4:$O$65,2,0)</f>
        <v>0</v>
      </c>
      <c r="G3333" s="707" t="s">
        <v>16141</v>
      </c>
      <c r="J3333" s="707">
        <v>5</v>
      </c>
      <c r="L3333" s="707">
        <v>1419.87</v>
      </c>
      <c r="M3333" s="707" t="s">
        <v>16069</v>
      </c>
      <c r="N3333" s="707" t="s">
        <v>16232</v>
      </c>
      <c r="P3333" s="709">
        <f t="shared" si="40"/>
        <v>283.97399999999999</v>
      </c>
    </row>
    <row r="3334" spans="1:16">
      <c r="A3334" s="707">
        <v>2024</v>
      </c>
      <c r="B3334" s="707" t="s">
        <v>16231</v>
      </c>
      <c r="D3334" s="707" t="s">
        <v>16129</v>
      </c>
      <c r="E3334" s="707" t="s">
        <v>142</v>
      </c>
      <c r="F3334" s="707">
        <f>VLOOKUP(E3334,'HS Code'!$L$4:$O$65,2,0)</f>
        <v>0</v>
      </c>
      <c r="G3334" s="707" t="s">
        <v>16141</v>
      </c>
      <c r="J3334" s="707">
        <v>1</v>
      </c>
      <c r="L3334" s="707">
        <v>579.84</v>
      </c>
      <c r="M3334" s="707" t="s">
        <v>16069</v>
      </c>
      <c r="N3334" s="707" t="s">
        <v>16232</v>
      </c>
      <c r="P3334" s="709">
        <f t="shared" si="40"/>
        <v>579.84</v>
      </c>
    </row>
    <row r="3335" spans="1:16">
      <c r="A3335" s="707">
        <v>2024</v>
      </c>
      <c r="B3335" s="707" t="s">
        <v>16233</v>
      </c>
      <c r="D3335" s="707" t="s">
        <v>16129</v>
      </c>
      <c r="E3335" s="707" t="s">
        <v>142</v>
      </c>
      <c r="F3335" s="707">
        <f>VLOOKUP(E3335,'HS Code'!$L$4:$O$65,2,0)</f>
        <v>0</v>
      </c>
      <c r="G3335" s="707" t="s">
        <v>16141</v>
      </c>
      <c r="J3335" s="707">
        <v>1</v>
      </c>
      <c r="L3335" s="707">
        <v>496.39</v>
      </c>
      <c r="M3335" s="707" t="s">
        <v>16069</v>
      </c>
      <c r="N3335" s="707" t="s">
        <v>16232</v>
      </c>
      <c r="P3335" s="709">
        <f t="shared" si="40"/>
        <v>496.39</v>
      </c>
    </row>
    <row r="3336" spans="1:16">
      <c r="A3336" s="707">
        <v>2024</v>
      </c>
      <c r="B3336" s="707" t="s">
        <v>16234</v>
      </c>
      <c r="D3336" s="707" t="s">
        <v>16129</v>
      </c>
      <c r="E3336" s="707" t="s">
        <v>142</v>
      </c>
      <c r="F3336" s="707">
        <f>VLOOKUP(E3336,'HS Code'!$L$4:$O$65,2,0)</f>
        <v>0</v>
      </c>
      <c r="G3336" s="707" t="s">
        <v>16141</v>
      </c>
      <c r="J3336" s="707">
        <v>2</v>
      </c>
      <c r="L3336" s="707">
        <v>617.55999999999995</v>
      </c>
      <c r="M3336" s="707" t="s">
        <v>16069</v>
      </c>
      <c r="N3336" s="707" t="s">
        <v>16232</v>
      </c>
      <c r="P3336" s="709">
        <f t="shared" si="40"/>
        <v>308.77999999999997</v>
      </c>
    </row>
    <row r="3337" spans="1:16">
      <c r="A3337" s="707">
        <v>2024</v>
      </c>
      <c r="B3337" s="707" t="s">
        <v>16235</v>
      </c>
      <c r="D3337" s="707" t="s">
        <v>16129</v>
      </c>
      <c r="E3337" s="707" t="s">
        <v>142</v>
      </c>
      <c r="F3337" s="707">
        <f>VLOOKUP(E3337,'HS Code'!$L$4:$O$65,2,0)</f>
        <v>0</v>
      </c>
      <c r="G3337" s="707" t="s">
        <v>16141</v>
      </c>
      <c r="J3337" s="707">
        <v>1</v>
      </c>
      <c r="L3337" s="707">
        <v>567.95000000000005</v>
      </c>
      <c r="M3337" s="707" t="s">
        <v>16069</v>
      </c>
      <c r="N3337" s="707" t="s">
        <v>16232</v>
      </c>
      <c r="P3337" s="709">
        <f t="shared" si="40"/>
        <v>567.95000000000005</v>
      </c>
    </row>
    <row r="3338" spans="1:16">
      <c r="A3338" s="707">
        <v>2024</v>
      </c>
      <c r="B3338" s="707" t="s">
        <v>16231</v>
      </c>
      <c r="D3338" s="707" t="s">
        <v>16129</v>
      </c>
      <c r="E3338" s="707" t="s">
        <v>142</v>
      </c>
      <c r="F3338" s="707">
        <f>VLOOKUP(E3338,'HS Code'!$L$4:$O$65,2,0)</f>
        <v>0</v>
      </c>
      <c r="G3338" s="707" t="s">
        <v>16141</v>
      </c>
      <c r="J3338" s="707">
        <v>3</v>
      </c>
      <c r="L3338" s="707">
        <v>2163.1400000000003</v>
      </c>
      <c r="M3338" s="707" t="s">
        <v>16069</v>
      </c>
      <c r="N3338" s="707" t="s">
        <v>16232</v>
      </c>
      <c r="P3338" s="709">
        <f t="shared" si="40"/>
        <v>721.04666666666674</v>
      </c>
    </row>
    <row r="3339" spans="1:16">
      <c r="A3339" s="707">
        <v>2024</v>
      </c>
      <c r="B3339" s="707" t="s">
        <v>16233</v>
      </c>
      <c r="D3339" s="707" t="s">
        <v>16129</v>
      </c>
      <c r="E3339" s="707" t="s">
        <v>142</v>
      </c>
      <c r="F3339" s="707">
        <f>VLOOKUP(E3339,'HS Code'!$L$4:$O$65,2,0)</f>
        <v>0</v>
      </c>
      <c r="G3339" s="707" t="s">
        <v>16141</v>
      </c>
      <c r="J3339" s="707">
        <v>3</v>
      </c>
      <c r="L3339" s="707">
        <v>1851.8</v>
      </c>
      <c r="M3339" s="707" t="s">
        <v>16069</v>
      </c>
      <c r="N3339" s="707" t="s">
        <v>16232</v>
      </c>
      <c r="P3339" s="709">
        <f t="shared" si="40"/>
        <v>617.26666666666665</v>
      </c>
    </row>
    <row r="3340" spans="1:16">
      <c r="A3340" s="707">
        <v>2024</v>
      </c>
      <c r="B3340" s="707" t="s">
        <v>16234</v>
      </c>
      <c r="D3340" s="707" t="s">
        <v>16129</v>
      </c>
      <c r="E3340" s="707" t="s">
        <v>142</v>
      </c>
      <c r="F3340" s="707">
        <f>VLOOKUP(E3340,'HS Code'!$L$4:$O$65,2,0)</f>
        <v>0</v>
      </c>
      <c r="G3340" s="707" t="s">
        <v>16141</v>
      </c>
      <c r="J3340" s="707">
        <v>4</v>
      </c>
      <c r="L3340" s="707">
        <v>2303.8300000000004</v>
      </c>
      <c r="M3340" s="707" t="s">
        <v>16069</v>
      </c>
      <c r="N3340" s="707" t="s">
        <v>16232</v>
      </c>
      <c r="P3340" s="709">
        <f t="shared" si="40"/>
        <v>575.9575000000001</v>
      </c>
    </row>
    <row r="3341" spans="1:16">
      <c r="A3341" s="707">
        <v>2024</v>
      </c>
      <c r="B3341" s="707" t="s">
        <v>16235</v>
      </c>
      <c r="D3341" s="707" t="s">
        <v>16129</v>
      </c>
      <c r="E3341" s="707" t="s">
        <v>142</v>
      </c>
      <c r="F3341" s="707">
        <f>VLOOKUP(E3341,'HS Code'!$L$4:$O$65,2,0)</f>
        <v>0</v>
      </c>
      <c r="G3341" s="707" t="s">
        <v>16141</v>
      </c>
      <c r="J3341" s="707">
        <v>3</v>
      </c>
      <c r="L3341" s="707">
        <v>2118.7800000000002</v>
      </c>
      <c r="M3341" s="707" t="s">
        <v>16069</v>
      </c>
      <c r="N3341" s="707" t="s">
        <v>16232</v>
      </c>
      <c r="P3341" s="709">
        <f t="shared" si="40"/>
        <v>706.2600000000001</v>
      </c>
    </row>
    <row r="3342" spans="1:16">
      <c r="A3342" s="707">
        <v>2024</v>
      </c>
      <c r="B3342" s="707" t="s">
        <v>16231</v>
      </c>
      <c r="D3342" s="707" t="s">
        <v>16129</v>
      </c>
      <c r="E3342" s="707" t="s">
        <v>142</v>
      </c>
      <c r="F3342" s="707">
        <f>VLOOKUP(E3342,'HS Code'!$L$4:$O$65,2,0)</f>
        <v>0</v>
      </c>
      <c r="G3342" s="707" t="s">
        <v>16141</v>
      </c>
      <c r="J3342" s="707">
        <v>0</v>
      </c>
      <c r="L3342" s="707">
        <v>289.92</v>
      </c>
      <c r="M3342" s="707" t="s">
        <v>16069</v>
      </c>
      <c r="N3342" s="707" t="s">
        <v>16232</v>
      </c>
      <c r="P3342" s="709" t="e">
        <f t="shared" si="40"/>
        <v>#DIV/0!</v>
      </c>
    </row>
    <row r="3343" spans="1:16">
      <c r="A3343" s="707">
        <v>2024</v>
      </c>
      <c r="B3343" s="707" t="s">
        <v>16233</v>
      </c>
      <c r="D3343" s="707" t="s">
        <v>16129</v>
      </c>
      <c r="E3343" s="707" t="s">
        <v>142</v>
      </c>
      <c r="F3343" s="707">
        <f>VLOOKUP(E3343,'HS Code'!$L$4:$O$65,2,0)</f>
        <v>0</v>
      </c>
      <c r="G3343" s="707" t="s">
        <v>16141</v>
      </c>
      <c r="J3343" s="707">
        <v>0</v>
      </c>
      <c r="L3343" s="707">
        <v>248.2</v>
      </c>
      <c r="M3343" s="707" t="s">
        <v>16069</v>
      </c>
      <c r="N3343" s="707" t="s">
        <v>16232</v>
      </c>
      <c r="P3343" s="709" t="e">
        <f t="shared" si="40"/>
        <v>#DIV/0!</v>
      </c>
    </row>
    <row r="3344" spans="1:16">
      <c r="A3344" s="707">
        <v>2024</v>
      </c>
      <c r="B3344" s="707" t="s">
        <v>16234</v>
      </c>
      <c r="D3344" s="707" t="s">
        <v>16129</v>
      </c>
      <c r="E3344" s="707" t="s">
        <v>142</v>
      </c>
      <c r="F3344" s="707">
        <f>VLOOKUP(E3344,'HS Code'!$L$4:$O$65,2,0)</f>
        <v>0</v>
      </c>
      <c r="G3344" s="707" t="s">
        <v>16141</v>
      </c>
      <c r="J3344" s="707">
        <v>0</v>
      </c>
      <c r="L3344" s="707">
        <v>308.77999999999997</v>
      </c>
      <c r="M3344" s="707" t="s">
        <v>16069</v>
      </c>
      <c r="N3344" s="707" t="s">
        <v>16232</v>
      </c>
      <c r="P3344" s="709" t="e">
        <f t="shared" si="40"/>
        <v>#DIV/0!</v>
      </c>
    </row>
    <row r="3345" spans="1:16">
      <c r="A3345" s="707">
        <v>2024</v>
      </c>
      <c r="B3345" s="707" t="s">
        <v>16235</v>
      </c>
      <c r="D3345" s="707" t="s">
        <v>16129</v>
      </c>
      <c r="E3345" s="707" t="s">
        <v>142</v>
      </c>
      <c r="F3345" s="707">
        <f>VLOOKUP(E3345,'HS Code'!$L$4:$O$65,2,0)</f>
        <v>0</v>
      </c>
      <c r="G3345" s="707" t="s">
        <v>16141</v>
      </c>
      <c r="J3345" s="707">
        <v>0</v>
      </c>
      <c r="L3345" s="707">
        <v>283.98</v>
      </c>
      <c r="M3345" s="707" t="s">
        <v>16069</v>
      </c>
      <c r="N3345" s="707" t="s">
        <v>16232</v>
      </c>
      <c r="P3345" s="709" t="e">
        <f t="shared" si="40"/>
        <v>#DIV/0!</v>
      </c>
    </row>
    <row r="3346" spans="1:16">
      <c r="A3346" s="707">
        <v>2024</v>
      </c>
      <c r="B3346" s="707" t="s">
        <v>16231</v>
      </c>
      <c r="D3346" s="707" t="s">
        <v>16129</v>
      </c>
      <c r="E3346" s="707" t="s">
        <v>142</v>
      </c>
      <c r="F3346" s="707">
        <f>VLOOKUP(E3346,'HS Code'!$L$4:$O$65,2,0)</f>
        <v>0</v>
      </c>
      <c r="G3346" s="707" t="s">
        <v>16141</v>
      </c>
      <c r="J3346" s="707">
        <v>6</v>
      </c>
      <c r="L3346" s="707">
        <v>3881.28</v>
      </c>
      <c r="M3346" s="707" t="s">
        <v>16069</v>
      </c>
      <c r="N3346" s="707" t="s">
        <v>16232</v>
      </c>
      <c r="P3346" s="709">
        <f t="shared" si="40"/>
        <v>646.88</v>
      </c>
    </row>
    <row r="3347" spans="1:16">
      <c r="A3347" s="707">
        <v>2024</v>
      </c>
      <c r="B3347" s="707" t="s">
        <v>16233</v>
      </c>
      <c r="D3347" s="707" t="s">
        <v>16129</v>
      </c>
      <c r="E3347" s="707" t="s">
        <v>142</v>
      </c>
      <c r="F3347" s="707">
        <f>VLOOKUP(E3347,'HS Code'!$L$4:$O$65,2,0)</f>
        <v>0</v>
      </c>
      <c r="G3347" s="707" t="s">
        <v>16141</v>
      </c>
      <c r="J3347" s="707">
        <v>5</v>
      </c>
      <c r="L3347" s="707">
        <v>3322.65</v>
      </c>
      <c r="M3347" s="707" t="s">
        <v>16069</v>
      </c>
      <c r="N3347" s="707" t="s">
        <v>16232</v>
      </c>
      <c r="P3347" s="709">
        <f t="shared" si="40"/>
        <v>664.53</v>
      </c>
    </row>
    <row r="3348" spans="1:16">
      <c r="A3348" s="707">
        <v>2024</v>
      </c>
      <c r="B3348" s="707" t="s">
        <v>16234</v>
      </c>
      <c r="D3348" s="707" t="s">
        <v>16129</v>
      </c>
      <c r="E3348" s="707" t="s">
        <v>142</v>
      </c>
      <c r="F3348" s="707">
        <f>VLOOKUP(E3348,'HS Code'!$L$4:$O$65,2,0)</f>
        <v>0</v>
      </c>
      <c r="G3348" s="707" t="s">
        <v>16141</v>
      </c>
      <c r="J3348" s="707">
        <v>6</v>
      </c>
      <c r="L3348" s="707">
        <v>4133.7300000000005</v>
      </c>
      <c r="M3348" s="707" t="s">
        <v>16069</v>
      </c>
      <c r="N3348" s="707" t="s">
        <v>16232</v>
      </c>
      <c r="P3348" s="709">
        <f t="shared" si="40"/>
        <v>688.95500000000004</v>
      </c>
    </row>
    <row r="3349" spans="1:16">
      <c r="A3349" s="707">
        <v>2024</v>
      </c>
      <c r="B3349" s="707" t="s">
        <v>16235</v>
      </c>
      <c r="D3349" s="707" t="s">
        <v>16129</v>
      </c>
      <c r="E3349" s="707" t="s">
        <v>142</v>
      </c>
      <c r="F3349" s="707">
        <f>VLOOKUP(E3349,'HS Code'!$L$4:$O$65,2,0)</f>
        <v>0</v>
      </c>
      <c r="G3349" s="707" t="s">
        <v>16141</v>
      </c>
      <c r="J3349" s="707">
        <v>6</v>
      </c>
      <c r="L3349" s="707">
        <v>3801.69</v>
      </c>
      <c r="M3349" s="707" t="s">
        <v>16069</v>
      </c>
      <c r="N3349" s="707" t="s">
        <v>16232</v>
      </c>
      <c r="P3349" s="709">
        <f t="shared" si="40"/>
        <v>633.61500000000001</v>
      </c>
    </row>
    <row r="3350" spans="1:16">
      <c r="A3350" s="707">
        <v>2024</v>
      </c>
      <c r="B3350" s="707" t="s">
        <v>16231</v>
      </c>
      <c r="D3350" s="707" t="s">
        <v>16129</v>
      </c>
      <c r="E3350" s="707" t="s">
        <v>62</v>
      </c>
      <c r="F3350" s="707" t="str">
        <f>VLOOKUP(E3350,'HS Code'!$L$4:$O$65,2,0)</f>
        <v>Petroleum</v>
      </c>
      <c r="G3350" s="707" t="s">
        <v>16165</v>
      </c>
      <c r="J3350" s="707">
        <v>130</v>
      </c>
      <c r="L3350" s="707">
        <v>14742.34</v>
      </c>
      <c r="M3350" s="707" t="s">
        <v>16069</v>
      </c>
      <c r="N3350" s="707" t="s">
        <v>16232</v>
      </c>
      <c r="P3350" s="709">
        <f t="shared" si="40"/>
        <v>113.40261538461539</v>
      </c>
    </row>
    <row r="3351" spans="1:16">
      <c r="A3351" s="707">
        <v>2024</v>
      </c>
      <c r="B3351" s="707" t="s">
        <v>16233</v>
      </c>
      <c r="D3351" s="707" t="s">
        <v>16129</v>
      </c>
      <c r="E3351" s="707" t="s">
        <v>62</v>
      </c>
      <c r="F3351" s="707" t="str">
        <f>VLOOKUP(E3351,'HS Code'!$L$4:$O$65,2,0)</f>
        <v>Petroleum</v>
      </c>
      <c r="G3351" s="707" t="s">
        <v>16165</v>
      </c>
      <c r="J3351" s="707">
        <v>112</v>
      </c>
      <c r="L3351" s="707">
        <v>12620.48</v>
      </c>
      <c r="M3351" s="707" t="s">
        <v>16069</v>
      </c>
      <c r="N3351" s="707" t="s">
        <v>16232</v>
      </c>
      <c r="P3351" s="709">
        <f t="shared" si="40"/>
        <v>112.68285714285715</v>
      </c>
    </row>
    <row r="3352" spans="1:16">
      <c r="A3352" s="707">
        <v>2024</v>
      </c>
      <c r="B3352" s="707" t="s">
        <v>16234</v>
      </c>
      <c r="D3352" s="707" t="s">
        <v>16129</v>
      </c>
      <c r="E3352" s="707" t="s">
        <v>62</v>
      </c>
      <c r="F3352" s="707" t="str">
        <f>VLOOKUP(E3352,'HS Code'!$L$4:$O$65,2,0)</f>
        <v>Petroleum</v>
      </c>
      <c r="G3352" s="707" t="s">
        <v>16165</v>
      </c>
      <c r="J3352" s="707">
        <v>139</v>
      </c>
      <c r="L3352" s="707">
        <v>15701.22</v>
      </c>
      <c r="M3352" s="707" t="s">
        <v>16069</v>
      </c>
      <c r="N3352" s="707" t="s">
        <v>16232</v>
      </c>
      <c r="P3352" s="709">
        <f t="shared" si="40"/>
        <v>112.95841726618704</v>
      </c>
    </row>
    <row r="3353" spans="1:16">
      <c r="A3353" s="707">
        <v>2024</v>
      </c>
      <c r="B3353" s="707" t="s">
        <v>16235</v>
      </c>
      <c r="D3353" s="707" t="s">
        <v>16129</v>
      </c>
      <c r="E3353" s="707" t="s">
        <v>62</v>
      </c>
      <c r="F3353" s="707" t="str">
        <f>VLOOKUP(E3353,'HS Code'!$L$4:$O$65,2,0)</f>
        <v>Petroleum</v>
      </c>
      <c r="G3353" s="707" t="s">
        <v>16165</v>
      </c>
      <c r="J3353" s="707">
        <v>128</v>
      </c>
      <c r="L3353" s="707">
        <v>14440.03</v>
      </c>
      <c r="M3353" s="707" t="s">
        <v>16069</v>
      </c>
      <c r="N3353" s="707" t="s">
        <v>16232</v>
      </c>
      <c r="P3353" s="709">
        <f t="shared" si="40"/>
        <v>112.81273437500001</v>
      </c>
    </row>
    <row r="3354" spans="1:16">
      <c r="A3354" s="707">
        <v>2024</v>
      </c>
      <c r="B3354" s="707" t="s">
        <v>16231</v>
      </c>
      <c r="D3354" s="707" t="s">
        <v>16129</v>
      </c>
      <c r="E3354" s="707" t="s">
        <v>62</v>
      </c>
      <c r="F3354" s="707" t="str">
        <f>VLOOKUP(E3354,'HS Code'!$L$4:$O$65,2,0)</f>
        <v>Petroleum</v>
      </c>
      <c r="G3354" s="707" t="s">
        <v>16165</v>
      </c>
      <c r="J3354" s="707">
        <v>42</v>
      </c>
      <c r="L3354" s="707">
        <v>31436.399999999998</v>
      </c>
      <c r="M3354" s="707" t="s">
        <v>16069</v>
      </c>
      <c r="N3354" s="707" t="s">
        <v>16232</v>
      </c>
      <c r="P3354" s="709">
        <f t="shared" si="40"/>
        <v>748.48571428571427</v>
      </c>
    </row>
    <row r="3355" spans="1:16">
      <c r="A3355" s="707">
        <v>2024</v>
      </c>
      <c r="B3355" s="707" t="s">
        <v>16233</v>
      </c>
      <c r="D3355" s="707" t="s">
        <v>16129</v>
      </c>
      <c r="E3355" s="707" t="s">
        <v>62</v>
      </c>
      <c r="F3355" s="707" t="str">
        <f>VLOOKUP(E3355,'HS Code'!$L$4:$O$65,2,0)</f>
        <v>Petroleum</v>
      </c>
      <c r="G3355" s="707" t="s">
        <v>16165</v>
      </c>
      <c r="J3355" s="707">
        <v>36</v>
      </c>
      <c r="L3355" s="707">
        <v>26911.769999999997</v>
      </c>
      <c r="M3355" s="707" t="s">
        <v>16069</v>
      </c>
      <c r="N3355" s="707" t="s">
        <v>16232</v>
      </c>
      <c r="P3355" s="709">
        <f t="shared" si="40"/>
        <v>747.54916666666657</v>
      </c>
    </row>
    <row r="3356" spans="1:16">
      <c r="A3356" s="707">
        <v>2024</v>
      </c>
      <c r="B3356" s="707" t="s">
        <v>16234</v>
      </c>
      <c r="D3356" s="707" t="s">
        <v>16129</v>
      </c>
      <c r="E3356" s="707" t="s">
        <v>62</v>
      </c>
      <c r="F3356" s="707" t="str">
        <f>VLOOKUP(E3356,'HS Code'!$L$4:$O$65,2,0)</f>
        <v>Petroleum</v>
      </c>
      <c r="G3356" s="707" t="s">
        <v>16165</v>
      </c>
      <c r="J3356" s="707">
        <v>44</v>
      </c>
      <c r="L3356" s="707">
        <v>33481.1</v>
      </c>
      <c r="M3356" s="707" t="s">
        <v>16069</v>
      </c>
      <c r="N3356" s="707" t="s">
        <v>16232</v>
      </c>
      <c r="P3356" s="709">
        <f t="shared" si="40"/>
        <v>760.93409090909086</v>
      </c>
    </row>
    <row r="3357" spans="1:16">
      <c r="A3357" s="707">
        <v>2024</v>
      </c>
      <c r="B3357" s="707" t="s">
        <v>16235</v>
      </c>
      <c r="D3357" s="707" t="s">
        <v>16129</v>
      </c>
      <c r="E3357" s="707" t="s">
        <v>62</v>
      </c>
      <c r="F3357" s="707" t="str">
        <f>VLOOKUP(E3357,'HS Code'!$L$4:$O$65,2,0)</f>
        <v>Petroleum</v>
      </c>
      <c r="G3357" s="707" t="s">
        <v>16165</v>
      </c>
      <c r="J3357" s="707">
        <v>41</v>
      </c>
      <c r="L3357" s="707">
        <v>30791.769999999997</v>
      </c>
      <c r="M3357" s="707" t="s">
        <v>16069</v>
      </c>
      <c r="N3357" s="707" t="s">
        <v>16232</v>
      </c>
      <c r="P3357" s="709">
        <f t="shared" si="40"/>
        <v>751.01878048780475</v>
      </c>
    </row>
    <row r="3358" spans="1:16">
      <c r="A3358" s="707">
        <v>2024</v>
      </c>
      <c r="B3358" s="707" t="s">
        <v>16231</v>
      </c>
      <c r="D3358" s="707" t="s">
        <v>16129</v>
      </c>
      <c r="E3358" s="707" t="s">
        <v>142</v>
      </c>
      <c r="F3358" s="707">
        <f>VLOOKUP(E3358,'HS Code'!$L$4:$O$65,2,0)</f>
        <v>0</v>
      </c>
      <c r="G3358" s="707" t="s">
        <v>16141</v>
      </c>
      <c r="J3358" s="707">
        <v>6</v>
      </c>
      <c r="L3358" s="707">
        <v>3862.7400000000002</v>
      </c>
      <c r="M3358" s="707" t="s">
        <v>16069</v>
      </c>
      <c r="N3358" s="707" t="s">
        <v>16232</v>
      </c>
      <c r="P3358" s="709">
        <f t="shared" si="40"/>
        <v>643.79000000000008</v>
      </c>
    </row>
    <row r="3359" spans="1:16">
      <c r="A3359" s="707">
        <v>2024</v>
      </c>
      <c r="B3359" s="707" t="s">
        <v>16233</v>
      </c>
      <c r="D3359" s="707" t="s">
        <v>16129</v>
      </c>
      <c r="E3359" s="707" t="s">
        <v>142</v>
      </c>
      <c r="F3359" s="707">
        <f>VLOOKUP(E3359,'HS Code'!$L$4:$O$65,2,0)</f>
        <v>0</v>
      </c>
      <c r="G3359" s="707" t="s">
        <v>16141</v>
      </c>
      <c r="J3359" s="707">
        <v>5</v>
      </c>
      <c r="L3359" s="707">
        <v>3306.78</v>
      </c>
      <c r="M3359" s="707" t="s">
        <v>16069</v>
      </c>
      <c r="N3359" s="707" t="s">
        <v>16232</v>
      </c>
      <c r="P3359" s="709">
        <f t="shared" si="40"/>
        <v>661.35599999999999</v>
      </c>
    </row>
    <row r="3360" spans="1:16">
      <c r="A3360" s="707">
        <v>2024</v>
      </c>
      <c r="B3360" s="707" t="s">
        <v>16234</v>
      </c>
      <c r="D3360" s="707" t="s">
        <v>16129</v>
      </c>
      <c r="E3360" s="707" t="s">
        <v>142</v>
      </c>
      <c r="F3360" s="707">
        <f>VLOOKUP(E3360,'HS Code'!$L$4:$O$65,2,0)</f>
        <v>0</v>
      </c>
      <c r="G3360" s="707" t="s">
        <v>16141</v>
      </c>
      <c r="J3360" s="707">
        <v>6</v>
      </c>
      <c r="L3360" s="707">
        <v>4113.9800000000005</v>
      </c>
      <c r="M3360" s="707" t="s">
        <v>16069</v>
      </c>
      <c r="N3360" s="707" t="s">
        <v>16232</v>
      </c>
      <c r="P3360" s="709">
        <f t="shared" si="40"/>
        <v>685.66333333333341</v>
      </c>
    </row>
    <row r="3361" spans="1:16">
      <c r="A3361" s="707">
        <v>2024</v>
      </c>
      <c r="B3361" s="707" t="s">
        <v>16235</v>
      </c>
      <c r="D3361" s="707" t="s">
        <v>16129</v>
      </c>
      <c r="E3361" s="707" t="s">
        <v>142</v>
      </c>
      <c r="F3361" s="707">
        <f>VLOOKUP(E3361,'HS Code'!$L$4:$O$65,2,0)</f>
        <v>0</v>
      </c>
      <c r="G3361" s="707" t="s">
        <v>16141</v>
      </c>
      <c r="J3361" s="707">
        <v>6</v>
      </c>
      <c r="L3361" s="707">
        <v>3783.53</v>
      </c>
      <c r="M3361" s="707" t="s">
        <v>16069</v>
      </c>
      <c r="N3361" s="707" t="s">
        <v>16232</v>
      </c>
      <c r="P3361" s="709">
        <f t="shared" si="40"/>
        <v>630.58833333333337</v>
      </c>
    </row>
    <row r="3362" spans="1:16">
      <c r="A3362" s="707">
        <v>2024</v>
      </c>
      <c r="B3362" s="707" t="s">
        <v>16231</v>
      </c>
      <c r="D3362" s="707" t="s">
        <v>16129</v>
      </c>
      <c r="E3362" s="707" t="s">
        <v>142</v>
      </c>
      <c r="F3362" s="707">
        <f>VLOOKUP(E3362,'HS Code'!$L$4:$O$65,2,0)</f>
        <v>0</v>
      </c>
      <c r="G3362" s="707" t="s">
        <v>16141</v>
      </c>
      <c r="J3362" s="707">
        <v>9</v>
      </c>
      <c r="L3362" s="707">
        <v>5797.2</v>
      </c>
      <c r="M3362" s="707" t="s">
        <v>16069</v>
      </c>
      <c r="N3362" s="707" t="s">
        <v>16232</v>
      </c>
      <c r="P3362" s="709">
        <f t="shared" si="40"/>
        <v>644.13333333333333</v>
      </c>
    </row>
    <row r="3363" spans="1:16">
      <c r="A3363" s="707">
        <v>2024</v>
      </c>
      <c r="B3363" s="707" t="s">
        <v>16233</v>
      </c>
      <c r="D3363" s="707" t="s">
        <v>16129</v>
      </c>
      <c r="E3363" s="707" t="s">
        <v>142</v>
      </c>
      <c r="F3363" s="707">
        <f>VLOOKUP(E3363,'HS Code'!$L$4:$O$65,2,0)</f>
        <v>0</v>
      </c>
      <c r="G3363" s="707" t="s">
        <v>16141</v>
      </c>
      <c r="J3363" s="707">
        <v>8</v>
      </c>
      <c r="L3363" s="707">
        <v>4962.8100000000004</v>
      </c>
      <c r="M3363" s="707" t="s">
        <v>16069</v>
      </c>
      <c r="N3363" s="707" t="s">
        <v>16232</v>
      </c>
      <c r="P3363" s="709">
        <f t="shared" si="40"/>
        <v>620.35125000000005</v>
      </c>
    </row>
    <row r="3364" spans="1:16">
      <c r="A3364" s="707">
        <v>2024</v>
      </c>
      <c r="B3364" s="707" t="s">
        <v>16234</v>
      </c>
      <c r="D3364" s="707" t="s">
        <v>16129</v>
      </c>
      <c r="E3364" s="707" t="s">
        <v>142</v>
      </c>
      <c r="F3364" s="707">
        <f>VLOOKUP(E3364,'HS Code'!$L$4:$O$65,2,0)</f>
        <v>0</v>
      </c>
      <c r="G3364" s="707" t="s">
        <v>16141</v>
      </c>
      <c r="J3364" s="707">
        <v>10</v>
      </c>
      <c r="L3364" s="707">
        <v>6174.26</v>
      </c>
      <c r="M3364" s="707" t="s">
        <v>16069</v>
      </c>
      <c r="N3364" s="707" t="s">
        <v>16232</v>
      </c>
      <c r="P3364" s="709">
        <f t="shared" si="40"/>
        <v>617.42600000000004</v>
      </c>
    </row>
    <row r="3365" spans="1:16">
      <c r="A3365" s="707">
        <v>2024</v>
      </c>
      <c r="B3365" s="707" t="s">
        <v>16235</v>
      </c>
      <c r="D3365" s="707" t="s">
        <v>16129</v>
      </c>
      <c r="E3365" s="707" t="s">
        <v>142</v>
      </c>
      <c r="F3365" s="707">
        <f>VLOOKUP(E3365,'HS Code'!$L$4:$O$65,2,0)</f>
        <v>0</v>
      </c>
      <c r="G3365" s="707" t="s">
        <v>16141</v>
      </c>
      <c r="J3365" s="707">
        <v>9</v>
      </c>
      <c r="L3365" s="707">
        <v>5678.3200000000006</v>
      </c>
      <c r="M3365" s="707" t="s">
        <v>16069</v>
      </c>
      <c r="N3365" s="707" t="s">
        <v>16232</v>
      </c>
      <c r="P3365" s="709">
        <f t="shared" si="40"/>
        <v>630.92444444444448</v>
      </c>
    </row>
    <row r="3366" spans="1:16">
      <c r="A3366" s="707">
        <v>2024</v>
      </c>
      <c r="B3366" s="707" t="s">
        <v>16231</v>
      </c>
      <c r="D3366" s="707" t="s">
        <v>16121</v>
      </c>
      <c r="E3366" s="707" t="s">
        <v>142</v>
      </c>
      <c r="F3366" s="707">
        <f>VLOOKUP(E3366,'HS Code'!$L$4:$O$65,2,0)</f>
        <v>0</v>
      </c>
      <c r="G3366" s="707" t="s">
        <v>16141</v>
      </c>
      <c r="J3366" s="707">
        <v>23</v>
      </c>
      <c r="L3366" s="707">
        <v>1139.3</v>
      </c>
      <c r="M3366" s="707" t="s">
        <v>16069</v>
      </c>
      <c r="N3366" s="707" t="s">
        <v>16232</v>
      </c>
      <c r="P3366" s="709">
        <f t="shared" si="40"/>
        <v>49.53478260869565</v>
      </c>
    </row>
    <row r="3367" spans="1:16">
      <c r="A3367" s="707">
        <v>2024</v>
      </c>
      <c r="B3367" s="707" t="s">
        <v>16233</v>
      </c>
      <c r="D3367" s="707" t="s">
        <v>16121</v>
      </c>
      <c r="E3367" s="707" t="s">
        <v>142</v>
      </c>
      <c r="F3367" s="707">
        <f>VLOOKUP(E3367,'HS Code'!$L$4:$O$65,2,0)</f>
        <v>0</v>
      </c>
      <c r="G3367" s="707" t="s">
        <v>16141</v>
      </c>
      <c r="J3367" s="707">
        <v>27</v>
      </c>
      <c r="L3367" s="707">
        <v>1329.2</v>
      </c>
      <c r="M3367" s="707" t="s">
        <v>16069</v>
      </c>
      <c r="N3367" s="707" t="s">
        <v>16232</v>
      </c>
      <c r="P3367" s="709">
        <f t="shared" si="40"/>
        <v>49.229629629629635</v>
      </c>
    </row>
    <row r="3368" spans="1:16">
      <c r="A3368" s="707">
        <v>2024</v>
      </c>
      <c r="B3368" s="707" t="s">
        <v>16234</v>
      </c>
      <c r="D3368" s="707" t="s">
        <v>16121</v>
      </c>
      <c r="E3368" s="707" t="s">
        <v>142</v>
      </c>
      <c r="F3368" s="707">
        <f>VLOOKUP(E3368,'HS Code'!$L$4:$O$65,2,0)</f>
        <v>0</v>
      </c>
      <c r="G3368" s="707" t="s">
        <v>16141</v>
      </c>
      <c r="J3368" s="707">
        <v>26</v>
      </c>
      <c r="L3368" s="707">
        <v>1277.02</v>
      </c>
      <c r="M3368" s="707" t="s">
        <v>16069</v>
      </c>
      <c r="N3368" s="707" t="s">
        <v>16232</v>
      </c>
      <c r="P3368" s="709">
        <f t="shared" si="40"/>
        <v>49.116153846153843</v>
      </c>
    </row>
    <row r="3369" spans="1:16">
      <c r="A3369" s="707">
        <v>2024</v>
      </c>
      <c r="B3369" s="707" t="s">
        <v>16235</v>
      </c>
      <c r="D3369" s="707" t="s">
        <v>16121</v>
      </c>
      <c r="E3369" s="707" t="s">
        <v>142</v>
      </c>
      <c r="F3369" s="707">
        <f>VLOOKUP(E3369,'HS Code'!$L$4:$O$65,2,0)</f>
        <v>0</v>
      </c>
      <c r="G3369" s="707" t="s">
        <v>16141</v>
      </c>
      <c r="J3369" s="707">
        <v>26</v>
      </c>
      <c r="L3369" s="707">
        <v>1303.74</v>
      </c>
      <c r="M3369" s="707" t="s">
        <v>16069</v>
      </c>
      <c r="N3369" s="707" t="s">
        <v>16232</v>
      </c>
      <c r="P3369" s="709">
        <f t="shared" si="40"/>
        <v>50.143846153846155</v>
      </c>
    </row>
    <row r="3370" spans="1:16">
      <c r="A3370" s="707">
        <v>2024</v>
      </c>
      <c r="B3370" s="707" t="s">
        <v>16231</v>
      </c>
      <c r="D3370" s="707" t="s">
        <v>16121</v>
      </c>
      <c r="E3370" s="707" t="s">
        <v>142</v>
      </c>
      <c r="F3370" s="707">
        <f>VLOOKUP(E3370,'HS Code'!$L$4:$O$65,2,0)</f>
        <v>0</v>
      </c>
      <c r="G3370" s="707" t="s">
        <v>16141</v>
      </c>
      <c r="J3370" s="707">
        <v>23</v>
      </c>
      <c r="L3370" s="707">
        <v>2278.6000000000004</v>
      </c>
      <c r="M3370" s="707" t="s">
        <v>16069</v>
      </c>
      <c r="N3370" s="707" t="s">
        <v>16232</v>
      </c>
      <c r="P3370" s="709">
        <f t="shared" si="40"/>
        <v>99.069565217391315</v>
      </c>
    </row>
    <row r="3371" spans="1:16">
      <c r="A3371" s="707">
        <v>2024</v>
      </c>
      <c r="B3371" s="707" t="s">
        <v>16233</v>
      </c>
      <c r="D3371" s="707" t="s">
        <v>16121</v>
      </c>
      <c r="E3371" s="707" t="s">
        <v>142</v>
      </c>
      <c r="F3371" s="707">
        <f>VLOOKUP(E3371,'HS Code'!$L$4:$O$65,2,0)</f>
        <v>0</v>
      </c>
      <c r="G3371" s="707" t="s">
        <v>16141</v>
      </c>
      <c r="J3371" s="707">
        <v>27</v>
      </c>
      <c r="L3371" s="707">
        <v>2658.3900000000003</v>
      </c>
      <c r="M3371" s="707" t="s">
        <v>16069</v>
      </c>
      <c r="N3371" s="707" t="s">
        <v>16232</v>
      </c>
      <c r="P3371" s="709">
        <f t="shared" si="40"/>
        <v>98.458888888888907</v>
      </c>
    </row>
    <row r="3372" spans="1:16">
      <c r="A3372" s="707">
        <v>2024</v>
      </c>
      <c r="B3372" s="707" t="s">
        <v>16234</v>
      </c>
      <c r="D3372" s="707" t="s">
        <v>16121</v>
      </c>
      <c r="E3372" s="707" t="s">
        <v>142</v>
      </c>
      <c r="F3372" s="707">
        <f>VLOOKUP(E3372,'HS Code'!$L$4:$O$65,2,0)</f>
        <v>0</v>
      </c>
      <c r="G3372" s="707" t="s">
        <v>16141</v>
      </c>
      <c r="J3372" s="707">
        <v>26</v>
      </c>
      <c r="L3372" s="707">
        <v>2554.0400000000004</v>
      </c>
      <c r="M3372" s="707" t="s">
        <v>16069</v>
      </c>
      <c r="N3372" s="707" t="s">
        <v>16232</v>
      </c>
      <c r="P3372" s="709">
        <f t="shared" si="40"/>
        <v>98.232307692307714</v>
      </c>
    </row>
    <row r="3373" spans="1:16">
      <c r="A3373" s="707">
        <v>2024</v>
      </c>
      <c r="B3373" s="707" t="s">
        <v>16235</v>
      </c>
      <c r="D3373" s="707" t="s">
        <v>16121</v>
      </c>
      <c r="E3373" s="707" t="s">
        <v>142</v>
      </c>
      <c r="F3373" s="707">
        <f>VLOOKUP(E3373,'HS Code'!$L$4:$O$65,2,0)</f>
        <v>0</v>
      </c>
      <c r="G3373" s="707" t="s">
        <v>16141</v>
      </c>
      <c r="J3373" s="707">
        <v>26</v>
      </c>
      <c r="L3373" s="707">
        <v>2607.4700000000003</v>
      </c>
      <c r="M3373" s="707" t="s">
        <v>16069</v>
      </c>
      <c r="N3373" s="707" t="s">
        <v>16232</v>
      </c>
      <c r="P3373" s="709">
        <f t="shared" si="40"/>
        <v>100.28730769230771</v>
      </c>
    </row>
    <row r="3374" spans="1:16">
      <c r="A3374" s="707">
        <v>2024</v>
      </c>
      <c r="B3374" s="707" t="s">
        <v>16231</v>
      </c>
      <c r="D3374" s="707" t="s">
        <v>16121</v>
      </c>
      <c r="E3374" s="707" t="s">
        <v>99</v>
      </c>
      <c r="F3374" s="707" t="str">
        <f>VLOOKUP(E3374,'HS Code'!$L$4:$O$65,2,0)</f>
        <v>Petroleum</v>
      </c>
      <c r="G3374" s="707" t="s">
        <v>16075</v>
      </c>
      <c r="J3374" s="707">
        <v>9</v>
      </c>
      <c r="L3374" s="707">
        <v>3322.96</v>
      </c>
      <c r="M3374" s="707" t="s">
        <v>16069</v>
      </c>
      <c r="N3374" s="707" t="s">
        <v>16232</v>
      </c>
      <c r="P3374" s="709">
        <f t="shared" ref="P3374:P3437" si="41">L3374/J3374</f>
        <v>369.21777777777777</v>
      </c>
    </row>
    <row r="3375" spans="1:16">
      <c r="A3375" s="707">
        <v>2024</v>
      </c>
      <c r="B3375" s="707" t="s">
        <v>16233</v>
      </c>
      <c r="D3375" s="707" t="s">
        <v>16121</v>
      </c>
      <c r="E3375" s="707" t="s">
        <v>99</v>
      </c>
      <c r="F3375" s="707" t="str">
        <f>VLOOKUP(E3375,'HS Code'!$L$4:$O$65,2,0)</f>
        <v>Petroleum</v>
      </c>
      <c r="G3375" s="707" t="s">
        <v>16075</v>
      </c>
      <c r="J3375" s="707">
        <v>11</v>
      </c>
      <c r="L3375" s="707">
        <v>3876.82</v>
      </c>
      <c r="M3375" s="707" t="s">
        <v>16069</v>
      </c>
      <c r="N3375" s="707" t="s">
        <v>16232</v>
      </c>
      <c r="P3375" s="709">
        <f t="shared" si="41"/>
        <v>352.43818181818182</v>
      </c>
    </row>
    <row r="3376" spans="1:16">
      <c r="A3376" s="707">
        <v>2024</v>
      </c>
      <c r="B3376" s="707" t="s">
        <v>16234</v>
      </c>
      <c r="D3376" s="707" t="s">
        <v>16121</v>
      </c>
      <c r="E3376" s="707" t="s">
        <v>99</v>
      </c>
      <c r="F3376" s="707" t="str">
        <f>VLOOKUP(E3376,'HS Code'!$L$4:$O$65,2,0)</f>
        <v>Petroleum</v>
      </c>
      <c r="G3376" s="707" t="s">
        <v>16075</v>
      </c>
      <c r="J3376" s="707">
        <v>11</v>
      </c>
      <c r="L3376" s="707">
        <v>3724.6400000000003</v>
      </c>
      <c r="M3376" s="707" t="s">
        <v>16069</v>
      </c>
      <c r="N3376" s="707" t="s">
        <v>16232</v>
      </c>
      <c r="P3376" s="709">
        <f t="shared" si="41"/>
        <v>338.60363636363638</v>
      </c>
    </row>
    <row r="3377" spans="1:16">
      <c r="A3377" s="707">
        <v>2024</v>
      </c>
      <c r="B3377" s="707" t="s">
        <v>16235</v>
      </c>
      <c r="D3377" s="707" t="s">
        <v>16121</v>
      </c>
      <c r="E3377" s="707" t="s">
        <v>99</v>
      </c>
      <c r="F3377" s="707" t="str">
        <f>VLOOKUP(E3377,'HS Code'!$L$4:$O$65,2,0)</f>
        <v>Petroleum</v>
      </c>
      <c r="G3377" s="707" t="s">
        <v>16075</v>
      </c>
      <c r="J3377" s="707">
        <v>11</v>
      </c>
      <c r="L3377" s="707">
        <v>3802.5600000000004</v>
      </c>
      <c r="M3377" s="707" t="s">
        <v>16069</v>
      </c>
      <c r="N3377" s="707" t="s">
        <v>16232</v>
      </c>
      <c r="P3377" s="709">
        <f t="shared" si="41"/>
        <v>345.68727272727278</v>
      </c>
    </row>
    <row r="3378" spans="1:16">
      <c r="A3378" s="707">
        <v>2024</v>
      </c>
      <c r="B3378" s="707" t="s">
        <v>16231</v>
      </c>
      <c r="D3378" s="707" t="s">
        <v>16121</v>
      </c>
      <c r="E3378" s="707" t="s">
        <v>142</v>
      </c>
      <c r="F3378" s="707">
        <f>VLOOKUP(E3378,'HS Code'!$L$4:$O$65,2,0)</f>
        <v>0</v>
      </c>
      <c r="G3378" s="707" t="s">
        <v>16141</v>
      </c>
      <c r="J3378" s="707">
        <v>11</v>
      </c>
      <c r="L3378" s="707">
        <v>569.65</v>
      </c>
      <c r="M3378" s="707" t="s">
        <v>16069</v>
      </c>
      <c r="N3378" s="707" t="s">
        <v>16232</v>
      </c>
      <c r="P3378" s="709">
        <f t="shared" si="41"/>
        <v>51.786363636363632</v>
      </c>
    </row>
    <row r="3379" spans="1:16">
      <c r="A3379" s="707">
        <v>2024</v>
      </c>
      <c r="B3379" s="707" t="s">
        <v>16233</v>
      </c>
      <c r="D3379" s="707" t="s">
        <v>16121</v>
      </c>
      <c r="E3379" s="707" t="s">
        <v>142</v>
      </c>
      <c r="F3379" s="707">
        <f>VLOOKUP(E3379,'HS Code'!$L$4:$O$65,2,0)</f>
        <v>0</v>
      </c>
      <c r="G3379" s="707" t="s">
        <v>16141</v>
      </c>
      <c r="J3379" s="707">
        <v>13</v>
      </c>
      <c r="L3379" s="707">
        <v>664.6</v>
      </c>
      <c r="M3379" s="707" t="s">
        <v>16069</v>
      </c>
      <c r="N3379" s="707" t="s">
        <v>16232</v>
      </c>
      <c r="P3379" s="709">
        <f t="shared" si="41"/>
        <v>51.123076923076923</v>
      </c>
    </row>
    <row r="3380" spans="1:16">
      <c r="A3380" s="707">
        <v>2024</v>
      </c>
      <c r="B3380" s="707" t="s">
        <v>16234</v>
      </c>
      <c r="D3380" s="707" t="s">
        <v>16121</v>
      </c>
      <c r="E3380" s="707" t="s">
        <v>142</v>
      </c>
      <c r="F3380" s="707">
        <f>VLOOKUP(E3380,'HS Code'!$L$4:$O$65,2,0)</f>
        <v>0</v>
      </c>
      <c r="G3380" s="707" t="s">
        <v>16141</v>
      </c>
      <c r="J3380" s="707">
        <v>13</v>
      </c>
      <c r="L3380" s="707">
        <v>638.51</v>
      </c>
      <c r="M3380" s="707" t="s">
        <v>16069</v>
      </c>
      <c r="N3380" s="707" t="s">
        <v>16232</v>
      </c>
      <c r="P3380" s="709">
        <f t="shared" si="41"/>
        <v>49.116153846153843</v>
      </c>
    </row>
    <row r="3381" spans="1:16">
      <c r="A3381" s="707">
        <v>2024</v>
      </c>
      <c r="B3381" s="707" t="s">
        <v>16235</v>
      </c>
      <c r="D3381" s="707" t="s">
        <v>16121</v>
      </c>
      <c r="E3381" s="707" t="s">
        <v>142</v>
      </c>
      <c r="F3381" s="707">
        <f>VLOOKUP(E3381,'HS Code'!$L$4:$O$65,2,0)</f>
        <v>0</v>
      </c>
      <c r="G3381" s="707" t="s">
        <v>16141</v>
      </c>
      <c r="J3381" s="707">
        <v>13</v>
      </c>
      <c r="L3381" s="707">
        <v>651.87</v>
      </c>
      <c r="M3381" s="707" t="s">
        <v>16069</v>
      </c>
      <c r="N3381" s="707" t="s">
        <v>16232</v>
      </c>
      <c r="P3381" s="709">
        <f t="shared" si="41"/>
        <v>50.143846153846155</v>
      </c>
    </row>
    <row r="3382" spans="1:16">
      <c r="A3382" s="707">
        <v>2024</v>
      </c>
      <c r="B3382" s="707" t="s">
        <v>16231</v>
      </c>
      <c r="D3382" s="707" t="s">
        <v>16121</v>
      </c>
      <c r="E3382" s="707" t="s">
        <v>142</v>
      </c>
      <c r="F3382" s="707">
        <f>VLOOKUP(E3382,'HS Code'!$L$4:$O$65,2,0)</f>
        <v>0</v>
      </c>
      <c r="G3382" s="707" t="s">
        <v>16141</v>
      </c>
      <c r="J3382" s="707">
        <v>38</v>
      </c>
      <c r="L3382" s="707">
        <v>759.54</v>
      </c>
      <c r="M3382" s="707" t="s">
        <v>16069</v>
      </c>
      <c r="N3382" s="707" t="s">
        <v>16232</v>
      </c>
      <c r="P3382" s="709">
        <f t="shared" si="41"/>
        <v>19.987894736842104</v>
      </c>
    </row>
    <row r="3383" spans="1:16">
      <c r="A3383" s="707">
        <v>2024</v>
      </c>
      <c r="B3383" s="707" t="s">
        <v>16233</v>
      </c>
      <c r="D3383" s="707" t="s">
        <v>16121</v>
      </c>
      <c r="E3383" s="707" t="s">
        <v>142</v>
      </c>
      <c r="F3383" s="707">
        <f>VLOOKUP(E3383,'HS Code'!$L$4:$O$65,2,0)</f>
        <v>0</v>
      </c>
      <c r="G3383" s="707" t="s">
        <v>16141</v>
      </c>
      <c r="J3383" s="707">
        <v>44</v>
      </c>
      <c r="L3383" s="707">
        <v>886.13</v>
      </c>
      <c r="M3383" s="707" t="s">
        <v>16069</v>
      </c>
      <c r="N3383" s="707" t="s">
        <v>16232</v>
      </c>
      <c r="P3383" s="709">
        <f t="shared" si="41"/>
        <v>20.139318181818183</v>
      </c>
    </row>
    <row r="3384" spans="1:16">
      <c r="A3384" s="707">
        <v>2024</v>
      </c>
      <c r="B3384" s="707" t="s">
        <v>16234</v>
      </c>
      <c r="D3384" s="707" t="s">
        <v>16121</v>
      </c>
      <c r="E3384" s="707" t="s">
        <v>142</v>
      </c>
      <c r="F3384" s="707">
        <f>VLOOKUP(E3384,'HS Code'!$L$4:$O$65,2,0)</f>
        <v>0</v>
      </c>
      <c r="G3384" s="707" t="s">
        <v>16141</v>
      </c>
      <c r="J3384" s="707">
        <v>43</v>
      </c>
      <c r="L3384" s="707">
        <v>851.35</v>
      </c>
      <c r="M3384" s="707" t="s">
        <v>16069</v>
      </c>
      <c r="N3384" s="707" t="s">
        <v>16232</v>
      </c>
      <c r="P3384" s="709">
        <f t="shared" si="41"/>
        <v>19.798837209302327</v>
      </c>
    </row>
    <row r="3385" spans="1:16">
      <c r="A3385" s="707">
        <v>2024</v>
      </c>
      <c r="B3385" s="707" t="s">
        <v>16235</v>
      </c>
      <c r="D3385" s="707" t="s">
        <v>16121</v>
      </c>
      <c r="E3385" s="707" t="s">
        <v>142</v>
      </c>
      <c r="F3385" s="707">
        <f>VLOOKUP(E3385,'HS Code'!$L$4:$O$65,2,0)</f>
        <v>0</v>
      </c>
      <c r="G3385" s="707" t="s">
        <v>16141</v>
      </c>
      <c r="J3385" s="707">
        <v>43</v>
      </c>
      <c r="L3385" s="707">
        <v>869.16</v>
      </c>
      <c r="M3385" s="707" t="s">
        <v>16069</v>
      </c>
      <c r="N3385" s="707" t="s">
        <v>16232</v>
      </c>
      <c r="P3385" s="709">
        <f t="shared" si="41"/>
        <v>20.213023255813951</v>
      </c>
    </row>
    <row r="3386" spans="1:16">
      <c r="A3386" s="707">
        <v>2024</v>
      </c>
      <c r="B3386" s="707" t="s">
        <v>16231</v>
      </c>
      <c r="D3386" s="707" t="s">
        <v>16121</v>
      </c>
      <c r="E3386" s="707" t="s">
        <v>142</v>
      </c>
      <c r="F3386" s="707">
        <f>VLOOKUP(E3386,'HS Code'!$L$4:$O$65,2,0)</f>
        <v>0</v>
      </c>
      <c r="G3386" s="707" t="s">
        <v>16141</v>
      </c>
      <c r="J3386" s="707">
        <v>46</v>
      </c>
      <c r="L3386" s="707">
        <v>3645.76</v>
      </c>
      <c r="M3386" s="707" t="s">
        <v>16069</v>
      </c>
      <c r="N3386" s="707" t="s">
        <v>16232</v>
      </c>
      <c r="P3386" s="709">
        <f t="shared" si="41"/>
        <v>79.255652173913049</v>
      </c>
    </row>
    <row r="3387" spans="1:16">
      <c r="A3387" s="707">
        <v>2024</v>
      </c>
      <c r="B3387" s="707" t="s">
        <v>16233</v>
      </c>
      <c r="D3387" s="707" t="s">
        <v>16121</v>
      </c>
      <c r="E3387" s="707" t="s">
        <v>142</v>
      </c>
      <c r="F3387" s="707">
        <f>VLOOKUP(E3387,'HS Code'!$L$4:$O$65,2,0)</f>
        <v>0</v>
      </c>
      <c r="G3387" s="707" t="s">
        <v>16141</v>
      </c>
      <c r="J3387" s="707">
        <v>53</v>
      </c>
      <c r="L3387" s="707">
        <v>4253.42</v>
      </c>
      <c r="M3387" s="707" t="s">
        <v>16069</v>
      </c>
      <c r="N3387" s="707" t="s">
        <v>16232</v>
      </c>
      <c r="P3387" s="709">
        <f t="shared" si="41"/>
        <v>80.253207547169808</v>
      </c>
    </row>
    <row r="3388" spans="1:16">
      <c r="A3388" s="707">
        <v>2024</v>
      </c>
      <c r="B3388" s="707" t="s">
        <v>16234</v>
      </c>
      <c r="D3388" s="707" t="s">
        <v>16121</v>
      </c>
      <c r="E3388" s="707" t="s">
        <v>142</v>
      </c>
      <c r="F3388" s="707">
        <f>VLOOKUP(E3388,'HS Code'!$L$4:$O$65,2,0)</f>
        <v>0</v>
      </c>
      <c r="G3388" s="707" t="s">
        <v>16141</v>
      </c>
      <c r="J3388" s="707">
        <v>51</v>
      </c>
      <c r="L3388" s="707">
        <v>4086.46</v>
      </c>
      <c r="M3388" s="707" t="s">
        <v>16069</v>
      </c>
      <c r="N3388" s="707" t="s">
        <v>16232</v>
      </c>
      <c r="P3388" s="709">
        <f t="shared" si="41"/>
        <v>80.126666666666665</v>
      </c>
    </row>
    <row r="3389" spans="1:16">
      <c r="A3389" s="707">
        <v>2024</v>
      </c>
      <c r="B3389" s="707" t="s">
        <v>16235</v>
      </c>
      <c r="D3389" s="707" t="s">
        <v>16121</v>
      </c>
      <c r="E3389" s="707" t="s">
        <v>142</v>
      </c>
      <c r="F3389" s="707">
        <f>VLOOKUP(E3389,'HS Code'!$L$4:$O$65,2,0)</f>
        <v>0</v>
      </c>
      <c r="G3389" s="707" t="s">
        <v>16141</v>
      </c>
      <c r="J3389" s="707">
        <v>52</v>
      </c>
      <c r="L3389" s="707">
        <v>4171.95</v>
      </c>
      <c r="M3389" s="707" t="s">
        <v>16069</v>
      </c>
      <c r="N3389" s="707" t="s">
        <v>16232</v>
      </c>
      <c r="P3389" s="709">
        <f t="shared" si="41"/>
        <v>80.229807692307688</v>
      </c>
    </row>
    <row r="3390" spans="1:16">
      <c r="A3390" s="707">
        <v>2024</v>
      </c>
      <c r="B3390" s="707" t="s">
        <v>16231</v>
      </c>
      <c r="D3390" s="707" t="s">
        <v>16121</v>
      </c>
      <c r="E3390" s="707" t="s">
        <v>142</v>
      </c>
      <c r="F3390" s="707">
        <f>VLOOKUP(E3390,'HS Code'!$L$4:$O$65,2,0)</f>
        <v>0</v>
      </c>
      <c r="G3390" s="707" t="s">
        <v>16141</v>
      </c>
      <c r="J3390" s="707">
        <v>23</v>
      </c>
      <c r="L3390" s="707">
        <v>1595.02</v>
      </c>
      <c r="M3390" s="707" t="s">
        <v>16069</v>
      </c>
      <c r="N3390" s="707" t="s">
        <v>16232</v>
      </c>
      <c r="P3390" s="709">
        <f t="shared" si="41"/>
        <v>69.348695652173916</v>
      </c>
    </row>
    <row r="3391" spans="1:16">
      <c r="A3391" s="707">
        <v>2024</v>
      </c>
      <c r="B3391" s="707" t="s">
        <v>16233</v>
      </c>
      <c r="D3391" s="707" t="s">
        <v>16121</v>
      </c>
      <c r="E3391" s="707" t="s">
        <v>142</v>
      </c>
      <c r="F3391" s="707">
        <f>VLOOKUP(E3391,'HS Code'!$L$4:$O$65,2,0)</f>
        <v>0</v>
      </c>
      <c r="G3391" s="707" t="s">
        <v>16141</v>
      </c>
      <c r="J3391" s="707">
        <v>27</v>
      </c>
      <c r="L3391" s="707">
        <v>1860.8799999999999</v>
      </c>
      <c r="M3391" s="707" t="s">
        <v>16069</v>
      </c>
      <c r="N3391" s="707" t="s">
        <v>16232</v>
      </c>
      <c r="P3391" s="709">
        <f t="shared" si="41"/>
        <v>68.921481481481479</v>
      </c>
    </row>
    <row r="3392" spans="1:16">
      <c r="A3392" s="707">
        <v>2024</v>
      </c>
      <c r="B3392" s="707" t="s">
        <v>16234</v>
      </c>
      <c r="D3392" s="707" t="s">
        <v>16121</v>
      </c>
      <c r="E3392" s="707" t="s">
        <v>142</v>
      </c>
      <c r="F3392" s="707">
        <f>VLOOKUP(E3392,'HS Code'!$L$4:$O$65,2,0)</f>
        <v>0</v>
      </c>
      <c r="G3392" s="707" t="s">
        <v>16141</v>
      </c>
      <c r="J3392" s="707">
        <v>26</v>
      </c>
      <c r="L3392" s="707">
        <v>1787.83</v>
      </c>
      <c r="M3392" s="707" t="s">
        <v>16069</v>
      </c>
      <c r="N3392" s="707" t="s">
        <v>16232</v>
      </c>
      <c r="P3392" s="709">
        <f t="shared" si="41"/>
        <v>68.762692307692305</v>
      </c>
    </row>
    <row r="3393" spans="1:16">
      <c r="A3393" s="707">
        <v>2024</v>
      </c>
      <c r="B3393" s="707" t="s">
        <v>16235</v>
      </c>
      <c r="D3393" s="707" t="s">
        <v>16121</v>
      </c>
      <c r="E3393" s="707" t="s">
        <v>142</v>
      </c>
      <c r="F3393" s="707">
        <f>VLOOKUP(E3393,'HS Code'!$L$4:$O$65,2,0)</f>
        <v>0</v>
      </c>
      <c r="G3393" s="707" t="s">
        <v>16141</v>
      </c>
      <c r="J3393" s="707">
        <v>26</v>
      </c>
      <c r="L3393" s="707">
        <v>1825.23</v>
      </c>
      <c r="M3393" s="707" t="s">
        <v>16069</v>
      </c>
      <c r="N3393" s="707" t="s">
        <v>16232</v>
      </c>
      <c r="P3393" s="709">
        <f t="shared" si="41"/>
        <v>70.201153846153844</v>
      </c>
    </row>
    <row r="3394" spans="1:16">
      <c r="A3394" s="707">
        <v>2024</v>
      </c>
      <c r="B3394" s="707" t="s">
        <v>16231</v>
      </c>
      <c r="D3394" s="707" t="s">
        <v>16121</v>
      </c>
      <c r="E3394" s="707" t="s">
        <v>142</v>
      </c>
      <c r="F3394" s="707">
        <f>VLOOKUP(E3394,'HS Code'!$L$4:$O$65,2,0)</f>
        <v>0</v>
      </c>
      <c r="G3394" s="707" t="s">
        <v>16141</v>
      </c>
      <c r="J3394" s="707">
        <v>23</v>
      </c>
      <c r="L3394" s="707">
        <v>1595.02</v>
      </c>
      <c r="M3394" s="707" t="s">
        <v>16069</v>
      </c>
      <c r="N3394" s="707" t="s">
        <v>16232</v>
      </c>
      <c r="P3394" s="709">
        <f t="shared" si="41"/>
        <v>69.348695652173916</v>
      </c>
    </row>
    <row r="3395" spans="1:16">
      <c r="A3395" s="707">
        <v>2024</v>
      </c>
      <c r="B3395" s="707" t="s">
        <v>16233</v>
      </c>
      <c r="D3395" s="707" t="s">
        <v>16121</v>
      </c>
      <c r="E3395" s="707" t="s">
        <v>142</v>
      </c>
      <c r="F3395" s="707">
        <f>VLOOKUP(E3395,'HS Code'!$L$4:$O$65,2,0)</f>
        <v>0</v>
      </c>
      <c r="G3395" s="707" t="s">
        <v>16141</v>
      </c>
      <c r="J3395" s="707">
        <v>27</v>
      </c>
      <c r="L3395" s="707">
        <v>1860.8799999999999</v>
      </c>
      <c r="M3395" s="707" t="s">
        <v>16069</v>
      </c>
      <c r="N3395" s="707" t="s">
        <v>16232</v>
      </c>
      <c r="P3395" s="709">
        <f t="shared" si="41"/>
        <v>68.921481481481479</v>
      </c>
    </row>
    <row r="3396" spans="1:16">
      <c r="A3396" s="707">
        <v>2024</v>
      </c>
      <c r="B3396" s="707" t="s">
        <v>16234</v>
      </c>
      <c r="D3396" s="707" t="s">
        <v>16121</v>
      </c>
      <c r="E3396" s="707" t="s">
        <v>142</v>
      </c>
      <c r="F3396" s="707">
        <f>VLOOKUP(E3396,'HS Code'!$L$4:$O$65,2,0)</f>
        <v>0</v>
      </c>
      <c r="G3396" s="707" t="s">
        <v>16141</v>
      </c>
      <c r="J3396" s="707">
        <v>26</v>
      </c>
      <c r="L3396" s="707">
        <v>1787.83</v>
      </c>
      <c r="M3396" s="707" t="s">
        <v>16069</v>
      </c>
      <c r="N3396" s="707" t="s">
        <v>16232</v>
      </c>
      <c r="P3396" s="709">
        <f t="shared" si="41"/>
        <v>68.762692307692305</v>
      </c>
    </row>
    <row r="3397" spans="1:16">
      <c r="A3397" s="707">
        <v>2024</v>
      </c>
      <c r="B3397" s="707" t="s">
        <v>16235</v>
      </c>
      <c r="D3397" s="707" t="s">
        <v>16121</v>
      </c>
      <c r="E3397" s="707" t="s">
        <v>142</v>
      </c>
      <c r="F3397" s="707">
        <f>VLOOKUP(E3397,'HS Code'!$L$4:$O$65,2,0)</f>
        <v>0</v>
      </c>
      <c r="G3397" s="707" t="s">
        <v>16141</v>
      </c>
      <c r="J3397" s="707">
        <v>26</v>
      </c>
      <c r="L3397" s="707">
        <v>1825.23</v>
      </c>
      <c r="M3397" s="707" t="s">
        <v>16069</v>
      </c>
      <c r="N3397" s="707" t="s">
        <v>16232</v>
      </c>
      <c r="P3397" s="709">
        <f t="shared" si="41"/>
        <v>70.201153846153844</v>
      </c>
    </row>
    <row r="3398" spans="1:16">
      <c r="A3398" s="707">
        <v>2024</v>
      </c>
      <c r="B3398" s="707" t="s">
        <v>16231</v>
      </c>
      <c r="D3398" s="707" t="s">
        <v>16121</v>
      </c>
      <c r="E3398" s="707" t="s">
        <v>142</v>
      </c>
      <c r="F3398" s="707">
        <f>VLOOKUP(E3398,'HS Code'!$L$4:$O$65,2,0)</f>
        <v>0</v>
      </c>
      <c r="G3398" s="707" t="s">
        <v>16141</v>
      </c>
      <c r="J3398" s="707">
        <v>95</v>
      </c>
      <c r="L3398" s="707">
        <v>4747.08</v>
      </c>
      <c r="M3398" s="707" t="s">
        <v>16069</v>
      </c>
      <c r="N3398" s="707" t="s">
        <v>16232</v>
      </c>
      <c r="P3398" s="709">
        <f t="shared" si="41"/>
        <v>49.969263157894737</v>
      </c>
    </row>
    <row r="3399" spans="1:16">
      <c r="A3399" s="707">
        <v>2024</v>
      </c>
      <c r="B3399" s="707" t="s">
        <v>16233</v>
      </c>
      <c r="D3399" s="707" t="s">
        <v>16121</v>
      </c>
      <c r="E3399" s="707" t="s">
        <v>142</v>
      </c>
      <c r="F3399" s="707">
        <f>VLOOKUP(E3399,'HS Code'!$L$4:$O$65,2,0)</f>
        <v>0</v>
      </c>
      <c r="G3399" s="707" t="s">
        <v>16141</v>
      </c>
      <c r="J3399" s="707">
        <v>111</v>
      </c>
      <c r="L3399" s="707">
        <v>5538.31</v>
      </c>
      <c r="M3399" s="707" t="s">
        <v>16069</v>
      </c>
      <c r="N3399" s="707" t="s">
        <v>16232</v>
      </c>
      <c r="P3399" s="709">
        <f t="shared" si="41"/>
        <v>49.894684684684691</v>
      </c>
    </row>
    <row r="3400" spans="1:16">
      <c r="A3400" s="707">
        <v>2024</v>
      </c>
      <c r="B3400" s="707" t="s">
        <v>16234</v>
      </c>
      <c r="D3400" s="707" t="s">
        <v>16121</v>
      </c>
      <c r="E3400" s="707" t="s">
        <v>142</v>
      </c>
      <c r="F3400" s="707">
        <f>VLOOKUP(E3400,'HS Code'!$L$4:$O$65,2,0)</f>
        <v>0</v>
      </c>
      <c r="G3400" s="707" t="s">
        <v>16141</v>
      </c>
      <c r="J3400" s="707">
        <v>106</v>
      </c>
      <c r="L3400" s="707">
        <v>5320.91</v>
      </c>
      <c r="M3400" s="707" t="s">
        <v>16069</v>
      </c>
      <c r="N3400" s="707" t="s">
        <v>16232</v>
      </c>
      <c r="P3400" s="709">
        <f t="shared" si="41"/>
        <v>50.197264150943397</v>
      </c>
    </row>
    <row r="3401" spans="1:16">
      <c r="A3401" s="707">
        <v>2024</v>
      </c>
      <c r="B3401" s="707" t="s">
        <v>16235</v>
      </c>
      <c r="D3401" s="707" t="s">
        <v>16121</v>
      </c>
      <c r="E3401" s="707" t="s">
        <v>142</v>
      </c>
      <c r="F3401" s="707">
        <f>VLOOKUP(E3401,'HS Code'!$L$4:$O$65,2,0)</f>
        <v>0</v>
      </c>
      <c r="G3401" s="707" t="s">
        <v>16141</v>
      </c>
      <c r="J3401" s="707">
        <v>109</v>
      </c>
      <c r="L3401" s="707">
        <v>5432.22</v>
      </c>
      <c r="M3401" s="707" t="s">
        <v>16069</v>
      </c>
      <c r="N3401" s="707" t="s">
        <v>16232</v>
      </c>
      <c r="P3401" s="709">
        <f t="shared" si="41"/>
        <v>49.836880733944959</v>
      </c>
    </row>
    <row r="3402" spans="1:16">
      <c r="A3402" s="707">
        <v>2024</v>
      </c>
      <c r="B3402" s="707" t="s">
        <v>16231</v>
      </c>
      <c r="D3402" s="707" t="s">
        <v>16121</v>
      </c>
      <c r="E3402" s="707" t="s">
        <v>142</v>
      </c>
      <c r="F3402" s="707">
        <f>VLOOKUP(E3402,'HS Code'!$L$4:$O$65,2,0)</f>
        <v>0</v>
      </c>
      <c r="G3402" s="707" t="s">
        <v>16141</v>
      </c>
      <c r="J3402" s="707">
        <v>34</v>
      </c>
      <c r="L3402" s="707">
        <v>2665.96</v>
      </c>
      <c r="M3402" s="707" t="s">
        <v>16069</v>
      </c>
      <c r="N3402" s="707" t="s">
        <v>16232</v>
      </c>
      <c r="P3402" s="709">
        <f t="shared" si="41"/>
        <v>78.410588235294114</v>
      </c>
    </row>
    <row r="3403" spans="1:16">
      <c r="A3403" s="707">
        <v>2024</v>
      </c>
      <c r="B3403" s="707" t="s">
        <v>16233</v>
      </c>
      <c r="D3403" s="707" t="s">
        <v>16121</v>
      </c>
      <c r="E3403" s="707" t="s">
        <v>142</v>
      </c>
      <c r="F3403" s="707">
        <f>VLOOKUP(E3403,'HS Code'!$L$4:$O$65,2,0)</f>
        <v>0</v>
      </c>
      <c r="G3403" s="707" t="s">
        <v>16141</v>
      </c>
      <c r="J3403" s="707">
        <v>40</v>
      </c>
      <c r="L3403" s="707">
        <v>3110.32</v>
      </c>
      <c r="M3403" s="707" t="s">
        <v>16069</v>
      </c>
      <c r="N3403" s="707" t="s">
        <v>16232</v>
      </c>
      <c r="P3403" s="709">
        <f t="shared" si="41"/>
        <v>77.75800000000001</v>
      </c>
    </row>
    <row r="3404" spans="1:16">
      <c r="A3404" s="707">
        <v>2024</v>
      </c>
      <c r="B3404" s="707" t="s">
        <v>16234</v>
      </c>
      <c r="D3404" s="707" t="s">
        <v>16121</v>
      </c>
      <c r="E3404" s="707" t="s">
        <v>142</v>
      </c>
      <c r="F3404" s="707">
        <f>VLOOKUP(E3404,'HS Code'!$L$4:$O$65,2,0)</f>
        <v>0</v>
      </c>
      <c r="G3404" s="707" t="s">
        <v>16141</v>
      </c>
      <c r="J3404" s="707">
        <v>38</v>
      </c>
      <c r="L3404" s="707">
        <v>2988.23</v>
      </c>
      <c r="M3404" s="707" t="s">
        <v>16069</v>
      </c>
      <c r="N3404" s="707" t="s">
        <v>16232</v>
      </c>
      <c r="P3404" s="709">
        <f t="shared" si="41"/>
        <v>78.637631578947364</v>
      </c>
    </row>
    <row r="3405" spans="1:16">
      <c r="A3405" s="707">
        <v>2024</v>
      </c>
      <c r="B3405" s="707" t="s">
        <v>16235</v>
      </c>
      <c r="D3405" s="707" t="s">
        <v>16121</v>
      </c>
      <c r="E3405" s="707" t="s">
        <v>142</v>
      </c>
      <c r="F3405" s="707">
        <f>VLOOKUP(E3405,'HS Code'!$L$4:$O$65,2,0)</f>
        <v>0</v>
      </c>
      <c r="G3405" s="707" t="s">
        <v>16141</v>
      </c>
      <c r="J3405" s="707">
        <v>39</v>
      </c>
      <c r="L3405" s="707">
        <v>3050.7400000000002</v>
      </c>
      <c r="M3405" s="707" t="s">
        <v>16069</v>
      </c>
      <c r="N3405" s="707" t="s">
        <v>16232</v>
      </c>
      <c r="P3405" s="709">
        <f t="shared" si="41"/>
        <v>78.224102564102566</v>
      </c>
    </row>
    <row r="3406" spans="1:16">
      <c r="A3406" s="707">
        <v>2024</v>
      </c>
      <c r="B3406" s="707" t="s">
        <v>16231</v>
      </c>
      <c r="D3406" s="707" t="s">
        <v>16121</v>
      </c>
      <c r="E3406" s="707" t="s">
        <v>142</v>
      </c>
      <c r="F3406" s="707">
        <f>VLOOKUP(E3406,'HS Code'!$L$4:$O$65,2,0)</f>
        <v>0</v>
      </c>
      <c r="G3406" s="707" t="s">
        <v>16141</v>
      </c>
      <c r="J3406" s="707">
        <v>23</v>
      </c>
      <c r="L3406" s="707">
        <v>364.58</v>
      </c>
      <c r="M3406" s="707" t="s">
        <v>16069</v>
      </c>
      <c r="N3406" s="707" t="s">
        <v>16232</v>
      </c>
      <c r="P3406" s="709">
        <f t="shared" si="41"/>
        <v>15.851304347826087</v>
      </c>
    </row>
    <row r="3407" spans="1:16">
      <c r="A3407" s="707">
        <v>2024</v>
      </c>
      <c r="B3407" s="707" t="s">
        <v>16233</v>
      </c>
      <c r="D3407" s="707" t="s">
        <v>16121</v>
      </c>
      <c r="E3407" s="707" t="s">
        <v>142</v>
      </c>
      <c r="F3407" s="707">
        <f>VLOOKUP(E3407,'HS Code'!$L$4:$O$65,2,0)</f>
        <v>0</v>
      </c>
      <c r="G3407" s="707" t="s">
        <v>16141</v>
      </c>
      <c r="J3407" s="707">
        <v>27</v>
      </c>
      <c r="L3407" s="707">
        <v>425.34999999999997</v>
      </c>
      <c r="M3407" s="707" t="s">
        <v>16069</v>
      </c>
      <c r="N3407" s="707" t="s">
        <v>16232</v>
      </c>
      <c r="P3407" s="709">
        <f t="shared" si="41"/>
        <v>15.753703703703703</v>
      </c>
    </row>
    <row r="3408" spans="1:16">
      <c r="A3408" s="707">
        <v>2024</v>
      </c>
      <c r="B3408" s="707" t="s">
        <v>16234</v>
      </c>
      <c r="D3408" s="707" t="s">
        <v>16121</v>
      </c>
      <c r="E3408" s="707" t="s">
        <v>142</v>
      </c>
      <c r="F3408" s="707">
        <f>VLOOKUP(E3408,'HS Code'!$L$4:$O$65,2,0)</f>
        <v>0</v>
      </c>
      <c r="G3408" s="707" t="s">
        <v>16141</v>
      </c>
      <c r="J3408" s="707">
        <v>26</v>
      </c>
      <c r="L3408" s="707">
        <v>408.65</v>
      </c>
      <c r="M3408" s="707" t="s">
        <v>16069</v>
      </c>
      <c r="N3408" s="707" t="s">
        <v>16232</v>
      </c>
      <c r="P3408" s="709">
        <f t="shared" si="41"/>
        <v>15.717307692307692</v>
      </c>
    </row>
    <row r="3409" spans="1:16">
      <c r="A3409" s="707">
        <v>2024</v>
      </c>
      <c r="B3409" s="707" t="s">
        <v>16235</v>
      </c>
      <c r="D3409" s="707" t="s">
        <v>16121</v>
      </c>
      <c r="E3409" s="707" t="s">
        <v>142</v>
      </c>
      <c r="F3409" s="707">
        <f>VLOOKUP(E3409,'HS Code'!$L$4:$O$65,2,0)</f>
        <v>0</v>
      </c>
      <c r="G3409" s="707" t="s">
        <v>16141</v>
      </c>
      <c r="J3409" s="707">
        <v>26</v>
      </c>
      <c r="L3409" s="707">
        <v>417.2</v>
      </c>
      <c r="M3409" s="707" t="s">
        <v>16069</v>
      </c>
      <c r="N3409" s="707" t="s">
        <v>16232</v>
      </c>
      <c r="P3409" s="709">
        <f t="shared" si="41"/>
        <v>16.046153846153846</v>
      </c>
    </row>
    <row r="3410" spans="1:16">
      <c r="A3410" s="707">
        <v>2024</v>
      </c>
      <c r="B3410" s="707" t="s">
        <v>16231</v>
      </c>
      <c r="D3410" s="707" t="s">
        <v>16121</v>
      </c>
      <c r="E3410" s="707" t="s">
        <v>142</v>
      </c>
      <c r="F3410" s="707">
        <f>VLOOKUP(E3410,'HS Code'!$L$4:$O$65,2,0)</f>
        <v>0</v>
      </c>
      <c r="G3410" s="707" t="s">
        <v>16141</v>
      </c>
      <c r="J3410" s="707">
        <v>23</v>
      </c>
      <c r="L3410" s="707">
        <v>364.58</v>
      </c>
      <c r="M3410" s="707" t="s">
        <v>16069</v>
      </c>
      <c r="N3410" s="707" t="s">
        <v>16232</v>
      </c>
      <c r="P3410" s="709">
        <f t="shared" si="41"/>
        <v>15.851304347826087</v>
      </c>
    </row>
    <row r="3411" spans="1:16">
      <c r="A3411" s="707">
        <v>2024</v>
      </c>
      <c r="B3411" s="707" t="s">
        <v>16233</v>
      </c>
      <c r="D3411" s="707" t="s">
        <v>16121</v>
      </c>
      <c r="E3411" s="707" t="s">
        <v>142</v>
      </c>
      <c r="F3411" s="707">
        <f>VLOOKUP(E3411,'HS Code'!$L$4:$O$65,2,0)</f>
        <v>0</v>
      </c>
      <c r="G3411" s="707" t="s">
        <v>16141</v>
      </c>
      <c r="J3411" s="707">
        <v>27</v>
      </c>
      <c r="L3411" s="707">
        <v>425.34999999999997</v>
      </c>
      <c r="M3411" s="707" t="s">
        <v>16069</v>
      </c>
      <c r="N3411" s="707" t="s">
        <v>16232</v>
      </c>
      <c r="P3411" s="709">
        <f t="shared" si="41"/>
        <v>15.753703703703703</v>
      </c>
    </row>
    <row r="3412" spans="1:16">
      <c r="A3412" s="707">
        <v>2024</v>
      </c>
      <c r="B3412" s="707" t="s">
        <v>16234</v>
      </c>
      <c r="D3412" s="707" t="s">
        <v>16121</v>
      </c>
      <c r="E3412" s="707" t="s">
        <v>142</v>
      </c>
      <c r="F3412" s="707">
        <f>VLOOKUP(E3412,'HS Code'!$L$4:$O$65,2,0)</f>
        <v>0</v>
      </c>
      <c r="G3412" s="707" t="s">
        <v>16141</v>
      </c>
      <c r="J3412" s="707">
        <v>26</v>
      </c>
      <c r="L3412" s="707">
        <v>408.65</v>
      </c>
      <c r="M3412" s="707" t="s">
        <v>16069</v>
      </c>
      <c r="N3412" s="707" t="s">
        <v>16232</v>
      </c>
      <c r="P3412" s="709">
        <f t="shared" si="41"/>
        <v>15.717307692307692</v>
      </c>
    </row>
    <row r="3413" spans="1:16">
      <c r="A3413" s="707">
        <v>2024</v>
      </c>
      <c r="B3413" s="707" t="s">
        <v>16235</v>
      </c>
      <c r="D3413" s="707" t="s">
        <v>16121</v>
      </c>
      <c r="E3413" s="707" t="s">
        <v>142</v>
      </c>
      <c r="F3413" s="707">
        <f>VLOOKUP(E3413,'HS Code'!$L$4:$O$65,2,0)</f>
        <v>0</v>
      </c>
      <c r="G3413" s="707" t="s">
        <v>16141</v>
      </c>
      <c r="J3413" s="707">
        <v>26</v>
      </c>
      <c r="L3413" s="707">
        <v>417.2</v>
      </c>
      <c r="M3413" s="707" t="s">
        <v>16069</v>
      </c>
      <c r="N3413" s="707" t="s">
        <v>16232</v>
      </c>
      <c r="P3413" s="709">
        <f t="shared" si="41"/>
        <v>16.046153846153846</v>
      </c>
    </row>
    <row r="3414" spans="1:16">
      <c r="A3414" s="707">
        <v>2024</v>
      </c>
      <c r="B3414" s="707" t="s">
        <v>16231</v>
      </c>
      <c r="D3414" s="707" t="s">
        <v>16121</v>
      </c>
      <c r="E3414" s="707" t="s">
        <v>142</v>
      </c>
      <c r="F3414" s="707">
        <f>VLOOKUP(E3414,'HS Code'!$L$4:$O$65,2,0)</f>
        <v>0</v>
      </c>
      <c r="G3414" s="707" t="s">
        <v>16141</v>
      </c>
      <c r="J3414" s="707">
        <v>23</v>
      </c>
      <c r="L3414" s="707">
        <v>546.87</v>
      </c>
      <c r="M3414" s="707" t="s">
        <v>16069</v>
      </c>
      <c r="N3414" s="707" t="s">
        <v>16232</v>
      </c>
      <c r="P3414" s="709">
        <f t="shared" si="41"/>
        <v>23.77695652173913</v>
      </c>
    </row>
    <row r="3415" spans="1:16">
      <c r="A3415" s="707">
        <v>2024</v>
      </c>
      <c r="B3415" s="707" t="s">
        <v>16233</v>
      </c>
      <c r="D3415" s="707" t="s">
        <v>16121</v>
      </c>
      <c r="E3415" s="707" t="s">
        <v>142</v>
      </c>
      <c r="F3415" s="707">
        <f>VLOOKUP(E3415,'HS Code'!$L$4:$O$65,2,0)</f>
        <v>0</v>
      </c>
      <c r="G3415" s="707" t="s">
        <v>16141</v>
      </c>
      <c r="J3415" s="707">
        <v>27</v>
      </c>
      <c r="L3415" s="707">
        <v>638.02</v>
      </c>
      <c r="M3415" s="707" t="s">
        <v>16069</v>
      </c>
      <c r="N3415" s="707" t="s">
        <v>16232</v>
      </c>
      <c r="P3415" s="709">
        <f t="shared" si="41"/>
        <v>23.630370370370368</v>
      </c>
    </row>
    <row r="3416" spans="1:16">
      <c r="A3416" s="707">
        <v>2024</v>
      </c>
      <c r="B3416" s="707" t="s">
        <v>16234</v>
      </c>
      <c r="D3416" s="707" t="s">
        <v>16121</v>
      </c>
      <c r="E3416" s="707" t="s">
        <v>142</v>
      </c>
      <c r="F3416" s="707">
        <f>VLOOKUP(E3416,'HS Code'!$L$4:$O$65,2,0)</f>
        <v>0</v>
      </c>
      <c r="G3416" s="707" t="s">
        <v>16141</v>
      </c>
      <c r="J3416" s="707">
        <v>26</v>
      </c>
      <c r="L3416" s="707">
        <v>612.97</v>
      </c>
      <c r="M3416" s="707" t="s">
        <v>16069</v>
      </c>
      <c r="N3416" s="707" t="s">
        <v>16232</v>
      </c>
      <c r="P3416" s="709">
        <f t="shared" si="41"/>
        <v>23.575769230769232</v>
      </c>
    </row>
    <row r="3417" spans="1:16">
      <c r="A3417" s="707">
        <v>2024</v>
      </c>
      <c r="B3417" s="707" t="s">
        <v>16235</v>
      </c>
      <c r="D3417" s="707" t="s">
        <v>16121</v>
      </c>
      <c r="E3417" s="707" t="s">
        <v>142</v>
      </c>
      <c r="F3417" s="707">
        <f>VLOOKUP(E3417,'HS Code'!$L$4:$O$65,2,0)</f>
        <v>0</v>
      </c>
      <c r="G3417" s="707" t="s">
        <v>16141</v>
      </c>
      <c r="J3417" s="707">
        <v>26</v>
      </c>
      <c r="L3417" s="707">
        <v>625.79999999999995</v>
      </c>
      <c r="M3417" s="707" t="s">
        <v>16069</v>
      </c>
      <c r="N3417" s="707" t="s">
        <v>16232</v>
      </c>
      <c r="P3417" s="709">
        <f t="shared" si="41"/>
        <v>24.069230769230767</v>
      </c>
    </row>
    <row r="3418" spans="1:16">
      <c r="A3418" s="707">
        <v>2024</v>
      </c>
      <c r="B3418" s="707" t="s">
        <v>16231</v>
      </c>
      <c r="D3418" s="707" t="s">
        <v>16121</v>
      </c>
      <c r="E3418" s="707" t="s">
        <v>142</v>
      </c>
      <c r="F3418" s="707">
        <f>VLOOKUP(E3418,'HS Code'!$L$4:$O$65,2,0)</f>
        <v>0</v>
      </c>
      <c r="G3418" s="707" t="s">
        <v>16141</v>
      </c>
      <c r="J3418" s="707">
        <v>46</v>
      </c>
      <c r="L3418" s="707">
        <v>6835.8</v>
      </c>
      <c r="M3418" s="707" t="s">
        <v>16069</v>
      </c>
      <c r="N3418" s="707" t="s">
        <v>16232</v>
      </c>
      <c r="P3418" s="709">
        <f t="shared" si="41"/>
        <v>148.60434782608695</v>
      </c>
    </row>
    <row r="3419" spans="1:16">
      <c r="A3419" s="707">
        <v>2024</v>
      </c>
      <c r="B3419" s="707" t="s">
        <v>16233</v>
      </c>
      <c r="D3419" s="707" t="s">
        <v>16121</v>
      </c>
      <c r="E3419" s="707" t="s">
        <v>142</v>
      </c>
      <c r="F3419" s="707">
        <f>VLOOKUP(E3419,'HS Code'!$L$4:$O$65,2,0)</f>
        <v>0</v>
      </c>
      <c r="G3419" s="707" t="s">
        <v>16141</v>
      </c>
      <c r="J3419" s="707">
        <v>53</v>
      </c>
      <c r="L3419" s="707">
        <v>7975.17</v>
      </c>
      <c r="M3419" s="707" t="s">
        <v>16069</v>
      </c>
      <c r="N3419" s="707" t="s">
        <v>16232</v>
      </c>
      <c r="P3419" s="709">
        <f t="shared" si="41"/>
        <v>150.47490566037737</v>
      </c>
    </row>
    <row r="3420" spans="1:16">
      <c r="A3420" s="707">
        <v>2024</v>
      </c>
      <c r="B3420" s="707" t="s">
        <v>16234</v>
      </c>
      <c r="D3420" s="707" t="s">
        <v>16121</v>
      </c>
      <c r="E3420" s="707" t="s">
        <v>142</v>
      </c>
      <c r="F3420" s="707">
        <f>VLOOKUP(E3420,'HS Code'!$L$4:$O$65,2,0)</f>
        <v>0</v>
      </c>
      <c r="G3420" s="707" t="s">
        <v>16141</v>
      </c>
      <c r="J3420" s="707">
        <v>51</v>
      </c>
      <c r="L3420" s="707">
        <v>7662.1100000000006</v>
      </c>
      <c r="M3420" s="707" t="s">
        <v>16069</v>
      </c>
      <c r="N3420" s="707" t="s">
        <v>16232</v>
      </c>
      <c r="P3420" s="709">
        <f t="shared" si="41"/>
        <v>150.23745098039217</v>
      </c>
    </row>
    <row r="3421" spans="1:16">
      <c r="A3421" s="707">
        <v>2024</v>
      </c>
      <c r="B3421" s="707" t="s">
        <v>16235</v>
      </c>
      <c r="D3421" s="707" t="s">
        <v>16121</v>
      </c>
      <c r="E3421" s="707" t="s">
        <v>142</v>
      </c>
      <c r="F3421" s="707">
        <f>VLOOKUP(E3421,'HS Code'!$L$4:$O$65,2,0)</f>
        <v>0</v>
      </c>
      <c r="G3421" s="707" t="s">
        <v>16141</v>
      </c>
      <c r="J3421" s="707">
        <v>52</v>
      </c>
      <c r="L3421" s="707">
        <v>7822.39</v>
      </c>
      <c r="M3421" s="707" t="s">
        <v>16069</v>
      </c>
      <c r="N3421" s="707" t="s">
        <v>16232</v>
      </c>
      <c r="P3421" s="709">
        <f t="shared" si="41"/>
        <v>150.43057692307693</v>
      </c>
    </row>
    <row r="3422" spans="1:16">
      <c r="A3422" s="707">
        <v>2024</v>
      </c>
      <c r="B3422" s="707" t="s">
        <v>16231</v>
      </c>
      <c r="D3422" s="707" t="s">
        <v>16121</v>
      </c>
      <c r="E3422" s="707" t="s">
        <v>142</v>
      </c>
      <c r="F3422" s="707">
        <f>VLOOKUP(E3422,'HS Code'!$L$4:$O$65,2,0)</f>
        <v>0</v>
      </c>
      <c r="G3422" s="707" t="s">
        <v>16141</v>
      </c>
      <c r="J3422" s="707">
        <v>11</v>
      </c>
      <c r="L3422" s="707">
        <v>806.97</v>
      </c>
      <c r="M3422" s="707" t="s">
        <v>16069</v>
      </c>
      <c r="N3422" s="707" t="s">
        <v>16232</v>
      </c>
      <c r="P3422" s="709">
        <f t="shared" si="41"/>
        <v>73.36090909090909</v>
      </c>
    </row>
    <row r="3423" spans="1:16">
      <c r="A3423" s="707">
        <v>2024</v>
      </c>
      <c r="B3423" s="707" t="s">
        <v>16233</v>
      </c>
      <c r="D3423" s="707" t="s">
        <v>16121</v>
      </c>
      <c r="E3423" s="707" t="s">
        <v>142</v>
      </c>
      <c r="F3423" s="707">
        <f>VLOOKUP(E3423,'HS Code'!$L$4:$O$65,2,0)</f>
        <v>0</v>
      </c>
      <c r="G3423" s="707" t="s">
        <v>16141</v>
      </c>
      <c r="J3423" s="707">
        <v>13</v>
      </c>
      <c r="L3423" s="707">
        <v>941.47</v>
      </c>
      <c r="M3423" s="707" t="s">
        <v>16069</v>
      </c>
      <c r="N3423" s="707" t="s">
        <v>16232</v>
      </c>
      <c r="P3423" s="709">
        <f t="shared" si="41"/>
        <v>72.420769230769238</v>
      </c>
    </row>
    <row r="3424" spans="1:16">
      <c r="A3424" s="707">
        <v>2024</v>
      </c>
      <c r="B3424" s="707" t="s">
        <v>16234</v>
      </c>
      <c r="D3424" s="707" t="s">
        <v>16121</v>
      </c>
      <c r="E3424" s="707" t="s">
        <v>142</v>
      </c>
      <c r="F3424" s="707">
        <f>VLOOKUP(E3424,'HS Code'!$L$4:$O$65,2,0)</f>
        <v>0</v>
      </c>
      <c r="G3424" s="707" t="s">
        <v>16141</v>
      </c>
      <c r="J3424" s="707">
        <v>13</v>
      </c>
      <c r="L3424" s="707">
        <v>904.52</v>
      </c>
      <c r="M3424" s="707" t="s">
        <v>16069</v>
      </c>
      <c r="N3424" s="707" t="s">
        <v>16232</v>
      </c>
      <c r="P3424" s="709">
        <f t="shared" si="41"/>
        <v>69.578461538461539</v>
      </c>
    </row>
    <row r="3425" spans="1:16">
      <c r="A3425" s="707">
        <v>2024</v>
      </c>
      <c r="B3425" s="707" t="s">
        <v>16235</v>
      </c>
      <c r="D3425" s="707" t="s">
        <v>16121</v>
      </c>
      <c r="E3425" s="707" t="s">
        <v>142</v>
      </c>
      <c r="F3425" s="707">
        <f>VLOOKUP(E3425,'HS Code'!$L$4:$O$65,2,0)</f>
        <v>0</v>
      </c>
      <c r="G3425" s="707" t="s">
        <v>16141</v>
      </c>
      <c r="J3425" s="707">
        <v>13</v>
      </c>
      <c r="L3425" s="707">
        <v>923.43999999999994</v>
      </c>
      <c r="M3425" s="707" t="s">
        <v>16069</v>
      </c>
      <c r="N3425" s="707" t="s">
        <v>16232</v>
      </c>
      <c r="P3425" s="709">
        <f t="shared" si="41"/>
        <v>71.033846153846156</v>
      </c>
    </row>
    <row r="3426" spans="1:16">
      <c r="A3426" s="707">
        <v>2024</v>
      </c>
      <c r="B3426" s="707" t="s">
        <v>16231</v>
      </c>
      <c r="D3426" s="707" t="s">
        <v>16121</v>
      </c>
      <c r="E3426" s="707" t="s">
        <v>142</v>
      </c>
      <c r="F3426" s="707">
        <f>VLOOKUP(E3426,'HS Code'!$L$4:$O$65,2,0)</f>
        <v>0</v>
      </c>
      <c r="G3426" s="707" t="s">
        <v>16141</v>
      </c>
      <c r="J3426" s="707">
        <v>46</v>
      </c>
      <c r="L3426" s="707">
        <v>455.71999999999997</v>
      </c>
      <c r="M3426" s="707" t="s">
        <v>16069</v>
      </c>
      <c r="N3426" s="707" t="s">
        <v>16232</v>
      </c>
      <c r="P3426" s="709">
        <f t="shared" si="41"/>
        <v>9.9069565217391293</v>
      </c>
    </row>
    <row r="3427" spans="1:16">
      <c r="A3427" s="707">
        <v>2024</v>
      </c>
      <c r="B3427" s="707" t="s">
        <v>16233</v>
      </c>
      <c r="D3427" s="707" t="s">
        <v>16121</v>
      </c>
      <c r="E3427" s="707" t="s">
        <v>142</v>
      </c>
      <c r="F3427" s="707">
        <f>VLOOKUP(E3427,'HS Code'!$L$4:$O$65,2,0)</f>
        <v>0</v>
      </c>
      <c r="G3427" s="707" t="s">
        <v>16141</v>
      </c>
      <c r="J3427" s="707">
        <v>53</v>
      </c>
      <c r="L3427" s="707">
        <v>531.67999999999995</v>
      </c>
      <c r="M3427" s="707" t="s">
        <v>16069</v>
      </c>
      <c r="N3427" s="707" t="s">
        <v>16232</v>
      </c>
      <c r="P3427" s="709">
        <f t="shared" si="41"/>
        <v>10.031698113207547</v>
      </c>
    </row>
    <row r="3428" spans="1:16">
      <c r="A3428" s="707">
        <v>2024</v>
      </c>
      <c r="B3428" s="707" t="s">
        <v>16234</v>
      </c>
      <c r="D3428" s="707" t="s">
        <v>16121</v>
      </c>
      <c r="E3428" s="707" t="s">
        <v>142</v>
      </c>
      <c r="F3428" s="707">
        <f>VLOOKUP(E3428,'HS Code'!$L$4:$O$65,2,0)</f>
        <v>0</v>
      </c>
      <c r="G3428" s="707" t="s">
        <v>16141</v>
      </c>
      <c r="J3428" s="707">
        <v>51</v>
      </c>
      <c r="L3428" s="707">
        <v>510.81</v>
      </c>
      <c r="M3428" s="707" t="s">
        <v>16069</v>
      </c>
      <c r="N3428" s="707" t="s">
        <v>16232</v>
      </c>
      <c r="P3428" s="709">
        <f t="shared" si="41"/>
        <v>10.015882352941176</v>
      </c>
    </row>
    <row r="3429" spans="1:16">
      <c r="A3429" s="707">
        <v>2024</v>
      </c>
      <c r="B3429" s="707" t="s">
        <v>16235</v>
      </c>
      <c r="D3429" s="707" t="s">
        <v>16121</v>
      </c>
      <c r="E3429" s="707" t="s">
        <v>142</v>
      </c>
      <c r="F3429" s="707">
        <f>VLOOKUP(E3429,'HS Code'!$L$4:$O$65,2,0)</f>
        <v>0</v>
      </c>
      <c r="G3429" s="707" t="s">
        <v>16141</v>
      </c>
      <c r="J3429" s="707">
        <v>52</v>
      </c>
      <c r="L3429" s="707">
        <v>521.5</v>
      </c>
      <c r="M3429" s="707" t="s">
        <v>16069</v>
      </c>
      <c r="N3429" s="707" t="s">
        <v>16232</v>
      </c>
      <c r="P3429" s="709">
        <f t="shared" si="41"/>
        <v>10.028846153846153</v>
      </c>
    </row>
    <row r="3430" spans="1:16">
      <c r="A3430" s="707">
        <v>2024</v>
      </c>
      <c r="B3430" s="707" t="s">
        <v>16231</v>
      </c>
      <c r="D3430" s="707" t="s">
        <v>16121</v>
      </c>
      <c r="E3430" s="707" t="s">
        <v>142</v>
      </c>
      <c r="F3430" s="707">
        <f>VLOOKUP(E3430,'HS Code'!$L$4:$O$65,2,0)</f>
        <v>0</v>
      </c>
      <c r="G3430" s="707" t="s">
        <v>16141</v>
      </c>
      <c r="J3430" s="707">
        <v>18</v>
      </c>
      <c r="L3430" s="707">
        <v>11848.710000000001</v>
      </c>
      <c r="M3430" s="707" t="s">
        <v>16069</v>
      </c>
      <c r="N3430" s="707" t="s">
        <v>16232</v>
      </c>
      <c r="P3430" s="709">
        <f t="shared" si="41"/>
        <v>658.26166666666677</v>
      </c>
    </row>
    <row r="3431" spans="1:16">
      <c r="A3431" s="707">
        <v>2024</v>
      </c>
      <c r="B3431" s="707" t="s">
        <v>16233</v>
      </c>
      <c r="D3431" s="707" t="s">
        <v>16121</v>
      </c>
      <c r="E3431" s="707" t="s">
        <v>142</v>
      </c>
      <c r="F3431" s="707">
        <f>VLOOKUP(E3431,'HS Code'!$L$4:$O$65,2,0)</f>
        <v>0</v>
      </c>
      <c r="G3431" s="707" t="s">
        <v>16141</v>
      </c>
      <c r="J3431" s="707">
        <v>21</v>
      </c>
      <c r="L3431" s="707">
        <v>13823.62</v>
      </c>
      <c r="M3431" s="707" t="s">
        <v>16069</v>
      </c>
      <c r="N3431" s="707" t="s">
        <v>16232</v>
      </c>
      <c r="P3431" s="709">
        <f t="shared" si="41"/>
        <v>658.26761904761906</v>
      </c>
    </row>
    <row r="3432" spans="1:16">
      <c r="A3432" s="707">
        <v>2024</v>
      </c>
      <c r="B3432" s="707" t="s">
        <v>16234</v>
      </c>
      <c r="D3432" s="707" t="s">
        <v>16121</v>
      </c>
      <c r="E3432" s="707" t="s">
        <v>142</v>
      </c>
      <c r="F3432" s="707">
        <f>VLOOKUP(E3432,'HS Code'!$L$4:$O$65,2,0)</f>
        <v>0</v>
      </c>
      <c r="G3432" s="707" t="s">
        <v>16141</v>
      </c>
      <c r="J3432" s="707">
        <v>20</v>
      </c>
      <c r="L3432" s="707">
        <v>13280.98</v>
      </c>
      <c r="M3432" s="707" t="s">
        <v>16069</v>
      </c>
      <c r="N3432" s="707" t="s">
        <v>16232</v>
      </c>
      <c r="P3432" s="709">
        <f t="shared" si="41"/>
        <v>664.04899999999998</v>
      </c>
    </row>
    <row r="3433" spans="1:16">
      <c r="A3433" s="707">
        <v>2024</v>
      </c>
      <c r="B3433" s="707" t="s">
        <v>16235</v>
      </c>
      <c r="D3433" s="707" t="s">
        <v>16121</v>
      </c>
      <c r="E3433" s="707" t="s">
        <v>142</v>
      </c>
      <c r="F3433" s="707">
        <f>VLOOKUP(E3433,'HS Code'!$L$4:$O$65,2,0)</f>
        <v>0</v>
      </c>
      <c r="G3433" s="707" t="s">
        <v>16141</v>
      </c>
      <c r="J3433" s="707">
        <v>21</v>
      </c>
      <c r="L3433" s="707">
        <v>13558.81</v>
      </c>
      <c r="M3433" s="707" t="s">
        <v>16069</v>
      </c>
      <c r="N3433" s="707" t="s">
        <v>16232</v>
      </c>
      <c r="P3433" s="709">
        <f t="shared" si="41"/>
        <v>645.65761904761905</v>
      </c>
    </row>
    <row r="3434" spans="1:16">
      <c r="A3434" s="707">
        <v>2024</v>
      </c>
      <c r="B3434" s="707" t="s">
        <v>16231</v>
      </c>
      <c r="D3434" s="707" t="s">
        <v>16129</v>
      </c>
      <c r="E3434" s="707" t="s">
        <v>142</v>
      </c>
      <c r="F3434" s="707">
        <f>VLOOKUP(E3434,'HS Code'!$L$4:$O$65,2,0)</f>
        <v>0</v>
      </c>
      <c r="G3434" s="707" t="s">
        <v>16141</v>
      </c>
      <c r="J3434" s="707">
        <v>35</v>
      </c>
      <c r="L3434" s="707">
        <v>1043.71</v>
      </c>
      <c r="M3434" s="707" t="s">
        <v>16069</v>
      </c>
      <c r="N3434" s="707" t="s">
        <v>16232</v>
      </c>
      <c r="P3434" s="709">
        <f t="shared" si="41"/>
        <v>29.820285714285717</v>
      </c>
    </row>
    <row r="3435" spans="1:16">
      <c r="A3435" s="707">
        <v>2024</v>
      </c>
      <c r="B3435" s="707" t="s">
        <v>16233</v>
      </c>
      <c r="D3435" s="707" t="s">
        <v>16129</v>
      </c>
      <c r="E3435" s="707" t="s">
        <v>142</v>
      </c>
      <c r="F3435" s="707">
        <f>VLOOKUP(E3435,'HS Code'!$L$4:$O$65,2,0)</f>
        <v>0</v>
      </c>
      <c r="G3435" s="707" t="s">
        <v>16141</v>
      </c>
      <c r="J3435" s="707">
        <v>30</v>
      </c>
      <c r="L3435" s="707">
        <v>893.49</v>
      </c>
      <c r="M3435" s="707" t="s">
        <v>16069</v>
      </c>
      <c r="N3435" s="707" t="s">
        <v>16232</v>
      </c>
      <c r="P3435" s="709">
        <f t="shared" si="41"/>
        <v>29.783000000000001</v>
      </c>
    </row>
    <row r="3436" spans="1:16">
      <c r="A3436" s="707">
        <v>2024</v>
      </c>
      <c r="B3436" s="707" t="s">
        <v>16234</v>
      </c>
      <c r="D3436" s="707" t="s">
        <v>16129</v>
      </c>
      <c r="E3436" s="707" t="s">
        <v>142</v>
      </c>
      <c r="F3436" s="707">
        <f>VLOOKUP(E3436,'HS Code'!$L$4:$O$65,2,0)</f>
        <v>0</v>
      </c>
      <c r="G3436" s="707" t="s">
        <v>16141</v>
      </c>
      <c r="J3436" s="707">
        <v>37</v>
      </c>
      <c r="L3436" s="707">
        <v>1111.5999999999999</v>
      </c>
      <c r="M3436" s="707" t="s">
        <v>16069</v>
      </c>
      <c r="N3436" s="707" t="s">
        <v>16232</v>
      </c>
      <c r="P3436" s="709">
        <f t="shared" si="41"/>
        <v>30.043243243243239</v>
      </c>
    </row>
    <row r="3437" spans="1:16">
      <c r="A3437" s="707">
        <v>2024</v>
      </c>
      <c r="B3437" s="707" t="s">
        <v>16235</v>
      </c>
      <c r="D3437" s="707" t="s">
        <v>16129</v>
      </c>
      <c r="E3437" s="707" t="s">
        <v>142</v>
      </c>
      <c r="F3437" s="707">
        <f>VLOOKUP(E3437,'HS Code'!$L$4:$O$65,2,0)</f>
        <v>0</v>
      </c>
      <c r="G3437" s="707" t="s">
        <v>16141</v>
      </c>
      <c r="J3437" s="707">
        <v>34</v>
      </c>
      <c r="L3437" s="707">
        <v>1022.31</v>
      </c>
      <c r="M3437" s="707" t="s">
        <v>16069</v>
      </c>
      <c r="N3437" s="707" t="s">
        <v>16232</v>
      </c>
      <c r="P3437" s="709">
        <f t="shared" si="41"/>
        <v>30.067941176470587</v>
      </c>
    </row>
    <row r="3438" spans="1:16">
      <c r="A3438" s="707">
        <v>2024</v>
      </c>
      <c r="B3438" s="707" t="s">
        <v>16231</v>
      </c>
      <c r="D3438" s="707" t="s">
        <v>16121</v>
      </c>
      <c r="E3438" s="707" t="s">
        <v>142</v>
      </c>
      <c r="F3438" s="707">
        <f>VLOOKUP(E3438,'HS Code'!$L$4:$O$65,2,0)</f>
        <v>0</v>
      </c>
      <c r="G3438" s="707" t="s">
        <v>16141</v>
      </c>
      <c r="J3438" s="707">
        <v>18</v>
      </c>
      <c r="L3438" s="707">
        <v>11848.710000000001</v>
      </c>
      <c r="M3438" s="707" t="s">
        <v>16069</v>
      </c>
      <c r="N3438" s="707" t="s">
        <v>16232</v>
      </c>
      <c r="P3438" s="709">
        <f t="shared" ref="P3438:P3489" si="42">L3438/J3438</f>
        <v>658.26166666666677</v>
      </c>
    </row>
    <row r="3439" spans="1:16">
      <c r="A3439" s="707">
        <v>2024</v>
      </c>
      <c r="B3439" s="707" t="s">
        <v>16233</v>
      </c>
      <c r="D3439" s="707" t="s">
        <v>16121</v>
      </c>
      <c r="E3439" s="707" t="s">
        <v>142</v>
      </c>
      <c r="F3439" s="707">
        <f>VLOOKUP(E3439,'HS Code'!$L$4:$O$65,2,0)</f>
        <v>0</v>
      </c>
      <c r="G3439" s="707" t="s">
        <v>16141</v>
      </c>
      <c r="J3439" s="707">
        <v>21</v>
      </c>
      <c r="L3439" s="707">
        <v>13823.62</v>
      </c>
      <c r="M3439" s="707" t="s">
        <v>16069</v>
      </c>
      <c r="N3439" s="707" t="s">
        <v>16232</v>
      </c>
      <c r="P3439" s="709">
        <f t="shared" si="42"/>
        <v>658.26761904761906</v>
      </c>
    </row>
    <row r="3440" spans="1:16">
      <c r="A3440" s="707">
        <v>2024</v>
      </c>
      <c r="B3440" s="707" t="s">
        <v>16234</v>
      </c>
      <c r="D3440" s="707" t="s">
        <v>16121</v>
      </c>
      <c r="E3440" s="707" t="s">
        <v>142</v>
      </c>
      <c r="F3440" s="707">
        <f>VLOOKUP(E3440,'HS Code'!$L$4:$O$65,2,0)</f>
        <v>0</v>
      </c>
      <c r="G3440" s="707" t="s">
        <v>16141</v>
      </c>
      <c r="J3440" s="707">
        <v>20</v>
      </c>
      <c r="L3440" s="707">
        <v>13280.98</v>
      </c>
      <c r="M3440" s="707" t="s">
        <v>16069</v>
      </c>
      <c r="N3440" s="707" t="s">
        <v>16232</v>
      </c>
      <c r="P3440" s="709">
        <f t="shared" si="42"/>
        <v>664.04899999999998</v>
      </c>
    </row>
    <row r="3441" spans="1:16">
      <c r="A3441" s="707">
        <v>2024</v>
      </c>
      <c r="B3441" s="707" t="s">
        <v>16235</v>
      </c>
      <c r="D3441" s="707" t="s">
        <v>16121</v>
      </c>
      <c r="E3441" s="707" t="s">
        <v>142</v>
      </c>
      <c r="F3441" s="707">
        <f>VLOOKUP(E3441,'HS Code'!$L$4:$O$65,2,0)</f>
        <v>0</v>
      </c>
      <c r="G3441" s="707" t="s">
        <v>16141</v>
      </c>
      <c r="J3441" s="707">
        <v>21</v>
      </c>
      <c r="L3441" s="707">
        <v>13558.81</v>
      </c>
      <c r="M3441" s="707" t="s">
        <v>16069</v>
      </c>
      <c r="N3441" s="707" t="s">
        <v>16232</v>
      </c>
      <c r="P3441" s="709">
        <f t="shared" si="42"/>
        <v>645.65761904761905</v>
      </c>
    </row>
    <row r="3442" spans="1:16">
      <c r="A3442" s="707">
        <v>2024</v>
      </c>
      <c r="B3442" s="707" t="s">
        <v>16231</v>
      </c>
      <c r="D3442" s="707" t="s">
        <v>16129</v>
      </c>
      <c r="E3442" s="707" t="s">
        <v>99</v>
      </c>
      <c r="F3442" s="707" t="str">
        <f>VLOOKUP(E3442,'HS Code'!$L$4:$O$65,2,0)</f>
        <v>Petroleum</v>
      </c>
      <c r="G3442" s="707" t="s">
        <v>16075</v>
      </c>
      <c r="J3442" s="707">
        <v>22</v>
      </c>
      <c r="L3442" s="707">
        <v>5653.41</v>
      </c>
      <c r="M3442" s="707" t="s">
        <v>16069</v>
      </c>
      <c r="N3442" s="707" t="s">
        <v>16232</v>
      </c>
      <c r="P3442" s="709">
        <f t="shared" si="42"/>
        <v>256.97318181818179</v>
      </c>
    </row>
    <row r="3443" spans="1:16">
      <c r="A3443" s="707">
        <v>2024</v>
      </c>
      <c r="B3443" s="707" t="s">
        <v>16233</v>
      </c>
      <c r="D3443" s="707" t="s">
        <v>16129</v>
      </c>
      <c r="E3443" s="707" t="s">
        <v>99</v>
      </c>
      <c r="F3443" s="707" t="str">
        <f>VLOOKUP(E3443,'HS Code'!$L$4:$O$65,2,0)</f>
        <v>Petroleum</v>
      </c>
      <c r="G3443" s="707" t="s">
        <v>16075</v>
      </c>
      <c r="J3443" s="707">
        <v>19</v>
      </c>
      <c r="L3443" s="707">
        <v>4839.71</v>
      </c>
      <c r="M3443" s="707" t="s">
        <v>16069</v>
      </c>
      <c r="N3443" s="707" t="s">
        <v>16232</v>
      </c>
      <c r="P3443" s="709">
        <f t="shared" si="42"/>
        <v>254.72157894736841</v>
      </c>
    </row>
    <row r="3444" spans="1:16">
      <c r="A3444" s="707">
        <v>2024</v>
      </c>
      <c r="B3444" s="707" t="s">
        <v>16234</v>
      </c>
      <c r="D3444" s="707" t="s">
        <v>16129</v>
      </c>
      <c r="E3444" s="707" t="s">
        <v>99</v>
      </c>
      <c r="F3444" s="707" t="str">
        <f>VLOOKUP(E3444,'HS Code'!$L$4:$O$65,2,0)</f>
        <v>Petroleum</v>
      </c>
      <c r="G3444" s="707" t="s">
        <v>16075</v>
      </c>
      <c r="J3444" s="707">
        <v>23</v>
      </c>
      <c r="L3444" s="707">
        <v>6021.12</v>
      </c>
      <c r="M3444" s="707" t="s">
        <v>16069</v>
      </c>
      <c r="N3444" s="707" t="s">
        <v>16232</v>
      </c>
      <c r="P3444" s="709">
        <f t="shared" si="42"/>
        <v>261.7878260869565</v>
      </c>
    </row>
    <row r="3445" spans="1:16">
      <c r="A3445" s="707">
        <v>2024</v>
      </c>
      <c r="B3445" s="707" t="s">
        <v>16235</v>
      </c>
      <c r="D3445" s="707" t="s">
        <v>16129</v>
      </c>
      <c r="E3445" s="707" t="s">
        <v>99</v>
      </c>
      <c r="F3445" s="707" t="str">
        <f>VLOOKUP(E3445,'HS Code'!$L$4:$O$65,2,0)</f>
        <v>Petroleum</v>
      </c>
      <c r="G3445" s="707" t="s">
        <v>16075</v>
      </c>
      <c r="J3445" s="707">
        <v>21</v>
      </c>
      <c r="L3445" s="707">
        <v>5537.4800000000005</v>
      </c>
      <c r="M3445" s="707" t="s">
        <v>16069</v>
      </c>
      <c r="N3445" s="707" t="s">
        <v>16232</v>
      </c>
      <c r="P3445" s="709">
        <f t="shared" si="42"/>
        <v>263.68952380952385</v>
      </c>
    </row>
    <row r="3446" spans="1:16">
      <c r="A3446" s="707">
        <v>2024</v>
      </c>
      <c r="B3446" s="707" t="s">
        <v>16231</v>
      </c>
      <c r="D3446" s="707" t="s">
        <v>16129</v>
      </c>
      <c r="E3446" s="707" t="s">
        <v>142</v>
      </c>
      <c r="F3446" s="707">
        <f>VLOOKUP(E3446,'HS Code'!$L$4:$O$65,2,0)</f>
        <v>0</v>
      </c>
      <c r="G3446" s="707" t="s">
        <v>16141</v>
      </c>
      <c r="J3446" s="707">
        <v>2</v>
      </c>
      <c r="L3446" s="707">
        <v>504.46</v>
      </c>
      <c r="M3446" s="707" t="s">
        <v>16069</v>
      </c>
      <c r="N3446" s="707" t="s">
        <v>16232</v>
      </c>
      <c r="P3446" s="709">
        <f t="shared" si="42"/>
        <v>252.23</v>
      </c>
    </row>
    <row r="3447" spans="1:16">
      <c r="A3447" s="707">
        <v>2024</v>
      </c>
      <c r="B3447" s="707" t="s">
        <v>16233</v>
      </c>
      <c r="D3447" s="707" t="s">
        <v>16129</v>
      </c>
      <c r="E3447" s="707" t="s">
        <v>142</v>
      </c>
      <c r="F3447" s="707">
        <f>VLOOKUP(E3447,'HS Code'!$L$4:$O$65,2,0)</f>
        <v>0</v>
      </c>
      <c r="G3447" s="707" t="s">
        <v>16141</v>
      </c>
      <c r="J3447" s="707">
        <v>1</v>
      </c>
      <c r="L3447" s="707">
        <v>431.86</v>
      </c>
      <c r="M3447" s="707" t="s">
        <v>16069</v>
      </c>
      <c r="N3447" s="707" t="s">
        <v>16232</v>
      </c>
      <c r="P3447" s="709">
        <f t="shared" si="42"/>
        <v>431.86</v>
      </c>
    </row>
    <row r="3448" spans="1:16">
      <c r="A3448" s="707">
        <v>2024</v>
      </c>
      <c r="B3448" s="707" t="s">
        <v>16234</v>
      </c>
      <c r="D3448" s="707" t="s">
        <v>16129</v>
      </c>
      <c r="E3448" s="707" t="s">
        <v>142</v>
      </c>
      <c r="F3448" s="707">
        <f>VLOOKUP(E3448,'HS Code'!$L$4:$O$65,2,0)</f>
        <v>0</v>
      </c>
      <c r="G3448" s="707" t="s">
        <v>16141</v>
      </c>
      <c r="J3448" s="707">
        <v>2</v>
      </c>
      <c r="L3448" s="707">
        <v>537.27</v>
      </c>
      <c r="M3448" s="707" t="s">
        <v>16069</v>
      </c>
      <c r="N3448" s="707" t="s">
        <v>16232</v>
      </c>
      <c r="P3448" s="709">
        <f t="shared" si="42"/>
        <v>268.63499999999999</v>
      </c>
    </row>
    <row r="3449" spans="1:16">
      <c r="A3449" s="707">
        <v>2024</v>
      </c>
      <c r="B3449" s="707" t="s">
        <v>16235</v>
      </c>
      <c r="D3449" s="707" t="s">
        <v>16129</v>
      </c>
      <c r="E3449" s="707" t="s">
        <v>142</v>
      </c>
      <c r="F3449" s="707">
        <f>VLOOKUP(E3449,'HS Code'!$L$4:$O$65,2,0)</f>
        <v>0</v>
      </c>
      <c r="G3449" s="707" t="s">
        <v>16141</v>
      </c>
      <c r="J3449" s="707">
        <v>2</v>
      </c>
      <c r="L3449" s="707">
        <v>494.12</v>
      </c>
      <c r="M3449" s="707" t="s">
        <v>16069</v>
      </c>
      <c r="N3449" s="707" t="s">
        <v>16232</v>
      </c>
      <c r="P3449" s="709">
        <f t="shared" si="42"/>
        <v>247.06</v>
      </c>
    </row>
    <row r="3450" spans="1:16">
      <c r="A3450" s="707">
        <v>2024</v>
      </c>
      <c r="B3450" s="707" t="s">
        <v>16231</v>
      </c>
      <c r="D3450" s="707" t="s">
        <v>16129</v>
      </c>
      <c r="E3450" s="707" t="s">
        <v>99</v>
      </c>
      <c r="F3450" s="707" t="str">
        <f>VLOOKUP(E3450,'HS Code'!$L$4:$O$65,2,0)</f>
        <v>Petroleum</v>
      </c>
      <c r="G3450" s="707" t="s">
        <v>16075</v>
      </c>
      <c r="J3450" s="707">
        <v>9</v>
      </c>
      <c r="L3450" s="707">
        <v>2261.3700000000003</v>
      </c>
      <c r="M3450" s="707" t="s">
        <v>16069</v>
      </c>
      <c r="N3450" s="707" t="s">
        <v>16232</v>
      </c>
      <c r="P3450" s="709">
        <f t="shared" si="42"/>
        <v>251.26333333333338</v>
      </c>
    </row>
    <row r="3451" spans="1:16">
      <c r="A3451" s="707">
        <v>2024</v>
      </c>
      <c r="B3451" s="707" t="s">
        <v>16233</v>
      </c>
      <c r="D3451" s="707" t="s">
        <v>16129</v>
      </c>
      <c r="E3451" s="707" t="s">
        <v>99</v>
      </c>
      <c r="F3451" s="707" t="str">
        <f>VLOOKUP(E3451,'HS Code'!$L$4:$O$65,2,0)</f>
        <v>Petroleum</v>
      </c>
      <c r="G3451" s="707" t="s">
        <v>16075</v>
      </c>
      <c r="J3451" s="707">
        <v>7</v>
      </c>
      <c r="L3451" s="707">
        <v>1935.89</v>
      </c>
      <c r="M3451" s="707" t="s">
        <v>16069</v>
      </c>
      <c r="N3451" s="707" t="s">
        <v>16232</v>
      </c>
      <c r="P3451" s="709">
        <f t="shared" si="42"/>
        <v>276.55571428571432</v>
      </c>
    </row>
    <row r="3452" spans="1:16">
      <c r="A3452" s="707">
        <v>2024</v>
      </c>
      <c r="B3452" s="707" t="s">
        <v>16234</v>
      </c>
      <c r="D3452" s="707" t="s">
        <v>16129</v>
      </c>
      <c r="E3452" s="707" t="s">
        <v>99</v>
      </c>
      <c r="F3452" s="707" t="str">
        <f>VLOOKUP(E3452,'HS Code'!$L$4:$O$65,2,0)</f>
        <v>Petroleum</v>
      </c>
      <c r="G3452" s="707" t="s">
        <v>16075</v>
      </c>
      <c r="J3452" s="707">
        <v>9</v>
      </c>
      <c r="L3452" s="707">
        <v>2408.4500000000003</v>
      </c>
      <c r="M3452" s="707" t="s">
        <v>16069</v>
      </c>
      <c r="N3452" s="707" t="s">
        <v>16232</v>
      </c>
      <c r="P3452" s="709">
        <f t="shared" si="42"/>
        <v>267.60555555555561</v>
      </c>
    </row>
    <row r="3453" spans="1:16">
      <c r="A3453" s="707">
        <v>2024</v>
      </c>
      <c r="B3453" s="707" t="s">
        <v>16235</v>
      </c>
      <c r="D3453" s="707" t="s">
        <v>16129</v>
      </c>
      <c r="E3453" s="707" t="s">
        <v>99</v>
      </c>
      <c r="F3453" s="707" t="str">
        <f>VLOOKUP(E3453,'HS Code'!$L$4:$O$65,2,0)</f>
        <v>Petroleum</v>
      </c>
      <c r="G3453" s="707" t="s">
        <v>16075</v>
      </c>
      <c r="J3453" s="707">
        <v>9</v>
      </c>
      <c r="L3453" s="707">
        <v>2214.9900000000002</v>
      </c>
      <c r="M3453" s="707" t="s">
        <v>16069</v>
      </c>
      <c r="N3453" s="707" t="s">
        <v>16232</v>
      </c>
      <c r="P3453" s="709">
        <f t="shared" si="42"/>
        <v>246.11</v>
      </c>
    </row>
    <row r="3454" spans="1:16">
      <c r="A3454" s="707">
        <v>2024</v>
      </c>
      <c r="B3454" s="707" t="s">
        <v>16231</v>
      </c>
      <c r="D3454" s="707" t="s">
        <v>16129</v>
      </c>
      <c r="E3454" s="707" t="s">
        <v>142</v>
      </c>
      <c r="F3454" s="707">
        <f>VLOOKUP(E3454,'HS Code'!$L$4:$O$65,2,0)</f>
        <v>0</v>
      </c>
      <c r="G3454" s="707" t="s">
        <v>16141</v>
      </c>
      <c r="J3454" s="707">
        <v>2</v>
      </c>
      <c r="L3454" s="707">
        <v>504.46</v>
      </c>
      <c r="M3454" s="707" t="s">
        <v>16069</v>
      </c>
      <c r="N3454" s="707" t="s">
        <v>16232</v>
      </c>
      <c r="P3454" s="709">
        <f t="shared" si="42"/>
        <v>252.23</v>
      </c>
    </row>
    <row r="3455" spans="1:16">
      <c r="A3455" s="707">
        <v>2024</v>
      </c>
      <c r="B3455" s="707" t="s">
        <v>16233</v>
      </c>
      <c r="D3455" s="707" t="s">
        <v>16129</v>
      </c>
      <c r="E3455" s="707" t="s">
        <v>142</v>
      </c>
      <c r="F3455" s="707">
        <f>VLOOKUP(E3455,'HS Code'!$L$4:$O$65,2,0)</f>
        <v>0</v>
      </c>
      <c r="G3455" s="707" t="s">
        <v>16141</v>
      </c>
      <c r="J3455" s="707">
        <v>1</v>
      </c>
      <c r="L3455" s="707">
        <v>431.86</v>
      </c>
      <c r="M3455" s="707" t="s">
        <v>16069</v>
      </c>
      <c r="N3455" s="707" t="s">
        <v>16232</v>
      </c>
      <c r="P3455" s="709">
        <f t="shared" si="42"/>
        <v>431.86</v>
      </c>
    </row>
    <row r="3456" spans="1:16">
      <c r="A3456" s="707">
        <v>2024</v>
      </c>
      <c r="B3456" s="707" t="s">
        <v>16234</v>
      </c>
      <c r="D3456" s="707" t="s">
        <v>16129</v>
      </c>
      <c r="E3456" s="707" t="s">
        <v>142</v>
      </c>
      <c r="F3456" s="707">
        <f>VLOOKUP(E3456,'HS Code'!$L$4:$O$65,2,0)</f>
        <v>0</v>
      </c>
      <c r="G3456" s="707" t="s">
        <v>16141</v>
      </c>
      <c r="J3456" s="707">
        <v>2</v>
      </c>
      <c r="L3456" s="707">
        <v>537.27</v>
      </c>
      <c r="M3456" s="707" t="s">
        <v>16069</v>
      </c>
      <c r="N3456" s="707" t="s">
        <v>16232</v>
      </c>
      <c r="P3456" s="709">
        <f t="shared" si="42"/>
        <v>268.63499999999999</v>
      </c>
    </row>
    <row r="3457" spans="1:16">
      <c r="A3457" s="707">
        <v>2024</v>
      </c>
      <c r="B3457" s="707" t="s">
        <v>16235</v>
      </c>
      <c r="D3457" s="707" t="s">
        <v>16129</v>
      </c>
      <c r="E3457" s="707" t="s">
        <v>142</v>
      </c>
      <c r="F3457" s="707">
        <f>VLOOKUP(E3457,'HS Code'!$L$4:$O$65,2,0)</f>
        <v>0</v>
      </c>
      <c r="G3457" s="707" t="s">
        <v>16141</v>
      </c>
      <c r="J3457" s="707">
        <v>2</v>
      </c>
      <c r="L3457" s="707">
        <v>494.12</v>
      </c>
      <c r="M3457" s="707" t="s">
        <v>16069</v>
      </c>
      <c r="N3457" s="707" t="s">
        <v>16232</v>
      </c>
      <c r="P3457" s="709">
        <f t="shared" si="42"/>
        <v>247.06</v>
      </c>
    </row>
    <row r="3458" spans="1:16">
      <c r="A3458" s="707">
        <v>2024</v>
      </c>
      <c r="B3458" s="707" t="s">
        <v>16231</v>
      </c>
      <c r="D3458" s="707" t="s">
        <v>16129</v>
      </c>
      <c r="E3458" s="707" t="s">
        <v>57</v>
      </c>
      <c r="F3458" s="707" t="str">
        <f>VLOOKUP(E3458,'HS Code'!$L$4:$O$65,2,0)</f>
        <v>Oils</v>
      </c>
      <c r="G3458" s="707" t="s">
        <v>16236</v>
      </c>
      <c r="J3458" s="707">
        <v>39</v>
      </c>
      <c r="L3458" s="707">
        <v>1932.79</v>
      </c>
      <c r="M3458" s="707" t="s">
        <v>16069</v>
      </c>
      <c r="N3458" s="707" t="s">
        <v>16232</v>
      </c>
      <c r="P3458" s="709">
        <f t="shared" si="42"/>
        <v>49.558717948717948</v>
      </c>
    </row>
    <row r="3459" spans="1:16">
      <c r="A3459" s="707">
        <v>2024</v>
      </c>
      <c r="B3459" s="707" t="s">
        <v>16233</v>
      </c>
      <c r="D3459" s="707" t="s">
        <v>16129</v>
      </c>
      <c r="E3459" s="707" t="s">
        <v>57</v>
      </c>
      <c r="F3459" s="707" t="str">
        <f>VLOOKUP(E3459,'HS Code'!$L$4:$O$65,2,0)</f>
        <v>Oils</v>
      </c>
      <c r="G3459" s="707" t="s">
        <v>16236</v>
      </c>
      <c r="J3459" s="707">
        <v>33</v>
      </c>
      <c r="L3459" s="707">
        <v>1654.61</v>
      </c>
      <c r="M3459" s="707" t="s">
        <v>16069</v>
      </c>
      <c r="N3459" s="707" t="s">
        <v>16232</v>
      </c>
      <c r="P3459" s="709">
        <f t="shared" si="42"/>
        <v>50.139696969696963</v>
      </c>
    </row>
    <row r="3460" spans="1:16">
      <c r="A3460" s="707">
        <v>2024</v>
      </c>
      <c r="B3460" s="707" t="s">
        <v>16234</v>
      </c>
      <c r="D3460" s="707" t="s">
        <v>16129</v>
      </c>
      <c r="E3460" s="707" t="s">
        <v>57</v>
      </c>
      <c r="F3460" s="707" t="str">
        <f>VLOOKUP(E3460,'HS Code'!$L$4:$O$65,2,0)</f>
        <v>Oils</v>
      </c>
      <c r="G3460" s="707" t="s">
        <v>16236</v>
      </c>
      <c r="J3460" s="707">
        <v>41</v>
      </c>
      <c r="L3460" s="707">
        <v>2058.5100000000002</v>
      </c>
      <c r="M3460" s="707" t="s">
        <v>16069</v>
      </c>
      <c r="N3460" s="707" t="s">
        <v>16232</v>
      </c>
      <c r="P3460" s="709">
        <f t="shared" si="42"/>
        <v>50.207560975609759</v>
      </c>
    </row>
    <row r="3461" spans="1:16">
      <c r="A3461" s="707">
        <v>2024</v>
      </c>
      <c r="B3461" s="707" t="s">
        <v>16235</v>
      </c>
      <c r="D3461" s="707" t="s">
        <v>16129</v>
      </c>
      <c r="E3461" s="707" t="s">
        <v>57</v>
      </c>
      <c r="F3461" s="707" t="str">
        <f>VLOOKUP(E3461,'HS Code'!$L$4:$O$65,2,0)</f>
        <v>Oils</v>
      </c>
      <c r="G3461" s="707" t="s">
        <v>16236</v>
      </c>
      <c r="J3461" s="707">
        <v>38</v>
      </c>
      <c r="L3461" s="707">
        <v>1893.16</v>
      </c>
      <c r="M3461" s="707" t="s">
        <v>16069</v>
      </c>
      <c r="N3461" s="707" t="s">
        <v>16232</v>
      </c>
      <c r="P3461" s="709">
        <f t="shared" si="42"/>
        <v>49.82</v>
      </c>
    </row>
    <row r="3462" spans="1:16">
      <c r="A3462" s="707">
        <v>2024</v>
      </c>
      <c r="B3462" s="707" t="s">
        <v>16231</v>
      </c>
      <c r="D3462" s="707" t="s">
        <v>16129</v>
      </c>
      <c r="E3462" s="707" t="s">
        <v>142</v>
      </c>
      <c r="F3462" s="707">
        <f>VLOOKUP(E3462,'HS Code'!$L$4:$O$65,2,0)</f>
        <v>0</v>
      </c>
      <c r="G3462" s="707" t="s">
        <v>16141</v>
      </c>
      <c r="J3462" s="707">
        <v>0</v>
      </c>
      <c r="L3462" s="707">
        <v>966.4</v>
      </c>
      <c r="M3462" s="707" t="s">
        <v>16069</v>
      </c>
      <c r="N3462" s="707" t="s">
        <v>16232</v>
      </c>
      <c r="P3462" s="709" t="e">
        <f t="shared" si="42"/>
        <v>#DIV/0!</v>
      </c>
    </row>
    <row r="3463" spans="1:16">
      <c r="A3463" s="707">
        <v>2024</v>
      </c>
      <c r="B3463" s="707" t="s">
        <v>16233</v>
      </c>
      <c r="D3463" s="707" t="s">
        <v>16129</v>
      </c>
      <c r="E3463" s="707" t="s">
        <v>142</v>
      </c>
      <c r="F3463" s="707">
        <f>VLOOKUP(E3463,'HS Code'!$L$4:$O$65,2,0)</f>
        <v>0</v>
      </c>
      <c r="G3463" s="707" t="s">
        <v>16141</v>
      </c>
      <c r="J3463" s="707">
        <v>0</v>
      </c>
      <c r="L3463" s="707">
        <v>827.31</v>
      </c>
      <c r="M3463" s="707" t="s">
        <v>16069</v>
      </c>
      <c r="N3463" s="707" t="s">
        <v>16232</v>
      </c>
      <c r="P3463" s="709" t="e">
        <f t="shared" si="42"/>
        <v>#DIV/0!</v>
      </c>
    </row>
    <row r="3464" spans="1:16">
      <c r="A3464" s="707">
        <v>2024</v>
      </c>
      <c r="B3464" s="707" t="s">
        <v>16234</v>
      </c>
      <c r="D3464" s="707" t="s">
        <v>16129</v>
      </c>
      <c r="E3464" s="707" t="s">
        <v>142</v>
      </c>
      <c r="F3464" s="707">
        <f>VLOOKUP(E3464,'HS Code'!$L$4:$O$65,2,0)</f>
        <v>0</v>
      </c>
      <c r="G3464" s="707" t="s">
        <v>16141</v>
      </c>
      <c r="J3464" s="707">
        <v>1</v>
      </c>
      <c r="L3464" s="707">
        <v>1029.26</v>
      </c>
      <c r="M3464" s="707" t="s">
        <v>16069</v>
      </c>
      <c r="N3464" s="707" t="s">
        <v>16232</v>
      </c>
      <c r="P3464" s="709">
        <f t="shared" si="42"/>
        <v>1029.26</v>
      </c>
    </row>
    <row r="3465" spans="1:16">
      <c r="A3465" s="707">
        <v>2024</v>
      </c>
      <c r="B3465" s="707" t="s">
        <v>16235</v>
      </c>
      <c r="D3465" s="707" t="s">
        <v>16129</v>
      </c>
      <c r="E3465" s="707" t="s">
        <v>142</v>
      </c>
      <c r="F3465" s="707">
        <f>VLOOKUP(E3465,'HS Code'!$L$4:$O$65,2,0)</f>
        <v>0</v>
      </c>
      <c r="G3465" s="707" t="s">
        <v>16141</v>
      </c>
      <c r="J3465" s="707">
        <v>0</v>
      </c>
      <c r="L3465" s="707">
        <v>946.58</v>
      </c>
      <c r="M3465" s="707" t="s">
        <v>16069</v>
      </c>
      <c r="N3465" s="707" t="s">
        <v>16232</v>
      </c>
      <c r="P3465" s="709" t="e">
        <f t="shared" si="42"/>
        <v>#DIV/0!</v>
      </c>
    </row>
    <row r="3466" spans="1:16">
      <c r="A3466" s="707">
        <v>2024</v>
      </c>
      <c r="B3466" s="707" t="s">
        <v>16231</v>
      </c>
      <c r="D3466" s="707" t="s">
        <v>16129</v>
      </c>
      <c r="E3466" s="707" t="s">
        <v>142</v>
      </c>
      <c r="F3466" s="707">
        <f>VLOOKUP(E3466,'HS Code'!$L$4:$O$65,2,0)</f>
        <v>0</v>
      </c>
      <c r="G3466" s="707" t="s">
        <v>16141</v>
      </c>
      <c r="J3466" s="707">
        <v>0</v>
      </c>
      <c r="L3466" s="707">
        <v>48.32</v>
      </c>
      <c r="M3466" s="707" t="s">
        <v>16069</v>
      </c>
      <c r="N3466" s="707" t="s">
        <v>16232</v>
      </c>
      <c r="P3466" s="709" t="e">
        <f t="shared" si="42"/>
        <v>#DIV/0!</v>
      </c>
    </row>
    <row r="3467" spans="1:16">
      <c r="A3467" s="707">
        <v>2024</v>
      </c>
      <c r="B3467" s="707" t="s">
        <v>16233</v>
      </c>
      <c r="D3467" s="707" t="s">
        <v>16129</v>
      </c>
      <c r="E3467" s="707" t="s">
        <v>142</v>
      </c>
      <c r="F3467" s="707">
        <f>VLOOKUP(E3467,'HS Code'!$L$4:$O$65,2,0)</f>
        <v>0</v>
      </c>
      <c r="G3467" s="707" t="s">
        <v>16141</v>
      </c>
      <c r="J3467" s="707">
        <v>0</v>
      </c>
      <c r="L3467" s="707">
        <v>41.37</v>
      </c>
      <c r="M3467" s="707" t="s">
        <v>16069</v>
      </c>
      <c r="N3467" s="707" t="s">
        <v>16232</v>
      </c>
      <c r="P3467" s="709" t="e">
        <f t="shared" si="42"/>
        <v>#DIV/0!</v>
      </c>
    </row>
    <row r="3468" spans="1:16">
      <c r="A3468" s="707">
        <v>2024</v>
      </c>
      <c r="B3468" s="707" t="s">
        <v>16234</v>
      </c>
      <c r="D3468" s="707" t="s">
        <v>16129</v>
      </c>
      <c r="E3468" s="707" t="s">
        <v>142</v>
      </c>
      <c r="F3468" s="707">
        <f>VLOOKUP(E3468,'HS Code'!$L$4:$O$65,2,0)</f>
        <v>0</v>
      </c>
      <c r="G3468" s="707" t="s">
        <v>16141</v>
      </c>
      <c r="J3468" s="707">
        <v>0</v>
      </c>
      <c r="L3468" s="707">
        <v>51.47</v>
      </c>
      <c r="M3468" s="707" t="s">
        <v>16069</v>
      </c>
      <c r="N3468" s="707" t="s">
        <v>16232</v>
      </c>
      <c r="P3468" s="709" t="e">
        <f t="shared" si="42"/>
        <v>#DIV/0!</v>
      </c>
    </row>
    <row r="3469" spans="1:16">
      <c r="A3469" s="707">
        <v>2024</v>
      </c>
      <c r="B3469" s="707" t="s">
        <v>16235</v>
      </c>
      <c r="D3469" s="707" t="s">
        <v>16129</v>
      </c>
      <c r="E3469" s="707" t="s">
        <v>142</v>
      </c>
      <c r="F3469" s="707">
        <f>VLOOKUP(E3469,'HS Code'!$L$4:$O$65,2,0)</f>
        <v>0</v>
      </c>
      <c r="G3469" s="707" t="s">
        <v>16141</v>
      </c>
      <c r="J3469" s="707">
        <v>0</v>
      </c>
      <c r="L3469" s="707">
        <v>47.33</v>
      </c>
      <c r="M3469" s="707" t="s">
        <v>16069</v>
      </c>
      <c r="N3469" s="707" t="s">
        <v>16232</v>
      </c>
      <c r="P3469" s="709" t="e">
        <f t="shared" si="42"/>
        <v>#DIV/0!</v>
      </c>
    </row>
    <row r="3470" spans="1:16">
      <c r="A3470" s="707">
        <v>2024</v>
      </c>
      <c r="B3470" s="707" t="s">
        <v>16231</v>
      </c>
      <c r="D3470" s="707" t="s">
        <v>16129</v>
      </c>
      <c r="E3470" s="707" t="s">
        <v>142</v>
      </c>
      <c r="F3470" s="707">
        <f>VLOOKUP(E3470,'HS Code'!$L$4:$O$65,2,0)</f>
        <v>0</v>
      </c>
      <c r="G3470" s="707" t="s">
        <v>16141</v>
      </c>
      <c r="J3470" s="707">
        <v>2</v>
      </c>
      <c r="L3470" s="707">
        <v>579.84</v>
      </c>
      <c r="M3470" s="707" t="s">
        <v>16069</v>
      </c>
      <c r="N3470" s="707" t="s">
        <v>16232</v>
      </c>
      <c r="P3470" s="709">
        <f t="shared" si="42"/>
        <v>289.92</v>
      </c>
    </row>
    <row r="3471" spans="1:16">
      <c r="A3471" s="707">
        <v>2024</v>
      </c>
      <c r="B3471" s="707" t="s">
        <v>16233</v>
      </c>
      <c r="D3471" s="707" t="s">
        <v>16129</v>
      </c>
      <c r="E3471" s="707" t="s">
        <v>142</v>
      </c>
      <c r="F3471" s="707">
        <f>VLOOKUP(E3471,'HS Code'!$L$4:$O$65,2,0)</f>
        <v>0</v>
      </c>
      <c r="G3471" s="707" t="s">
        <v>16141</v>
      </c>
      <c r="J3471" s="707">
        <v>2</v>
      </c>
      <c r="L3471" s="707">
        <v>496.39</v>
      </c>
      <c r="M3471" s="707" t="s">
        <v>16069</v>
      </c>
      <c r="N3471" s="707" t="s">
        <v>16232</v>
      </c>
      <c r="P3471" s="709">
        <f t="shared" si="42"/>
        <v>248.19499999999999</v>
      </c>
    </row>
    <row r="3472" spans="1:16">
      <c r="A3472" s="707">
        <v>2024</v>
      </c>
      <c r="B3472" s="707" t="s">
        <v>16234</v>
      </c>
      <c r="D3472" s="707" t="s">
        <v>16129</v>
      </c>
      <c r="E3472" s="707" t="s">
        <v>142</v>
      </c>
      <c r="F3472" s="707">
        <f>VLOOKUP(E3472,'HS Code'!$L$4:$O$65,2,0)</f>
        <v>0</v>
      </c>
      <c r="G3472" s="707" t="s">
        <v>16141</v>
      </c>
      <c r="J3472" s="707">
        <v>2</v>
      </c>
      <c r="L3472" s="707">
        <v>617.55999999999995</v>
      </c>
      <c r="M3472" s="707" t="s">
        <v>16069</v>
      </c>
      <c r="N3472" s="707" t="s">
        <v>16232</v>
      </c>
      <c r="P3472" s="709">
        <f t="shared" si="42"/>
        <v>308.77999999999997</v>
      </c>
    </row>
    <row r="3473" spans="1:16">
      <c r="A3473" s="707">
        <v>2024</v>
      </c>
      <c r="B3473" s="707" t="s">
        <v>16235</v>
      </c>
      <c r="D3473" s="707" t="s">
        <v>16129</v>
      </c>
      <c r="E3473" s="707" t="s">
        <v>142</v>
      </c>
      <c r="F3473" s="707">
        <f>VLOOKUP(E3473,'HS Code'!$L$4:$O$65,2,0)</f>
        <v>0</v>
      </c>
      <c r="G3473" s="707" t="s">
        <v>16141</v>
      </c>
      <c r="J3473" s="707">
        <v>2</v>
      </c>
      <c r="L3473" s="707">
        <v>567.95000000000005</v>
      </c>
      <c r="M3473" s="707" t="s">
        <v>16069</v>
      </c>
      <c r="N3473" s="707" t="s">
        <v>16232</v>
      </c>
      <c r="P3473" s="709">
        <f t="shared" si="42"/>
        <v>283.97500000000002</v>
      </c>
    </row>
    <row r="3474" spans="1:16">
      <c r="A3474" s="707">
        <v>2024</v>
      </c>
      <c r="B3474" s="707" t="s">
        <v>16231</v>
      </c>
      <c r="D3474" s="707" t="s">
        <v>16129</v>
      </c>
      <c r="E3474" s="707" t="s">
        <v>142</v>
      </c>
      <c r="F3474" s="707">
        <f>VLOOKUP(E3474,'HS Code'!$L$4:$O$65,2,0)</f>
        <v>0</v>
      </c>
      <c r="G3474" s="707" t="s">
        <v>16141</v>
      </c>
      <c r="J3474" s="707">
        <v>1</v>
      </c>
      <c r="L3474" s="707">
        <v>289.92</v>
      </c>
      <c r="M3474" s="707" t="s">
        <v>16069</v>
      </c>
      <c r="N3474" s="707" t="s">
        <v>16232</v>
      </c>
      <c r="P3474" s="709">
        <f t="shared" si="42"/>
        <v>289.92</v>
      </c>
    </row>
    <row r="3475" spans="1:16">
      <c r="A3475" s="707">
        <v>2024</v>
      </c>
      <c r="B3475" s="707" t="s">
        <v>16233</v>
      </c>
      <c r="D3475" s="707" t="s">
        <v>16129</v>
      </c>
      <c r="E3475" s="707" t="s">
        <v>142</v>
      </c>
      <c r="F3475" s="707">
        <f>VLOOKUP(E3475,'HS Code'!$L$4:$O$65,2,0)</f>
        <v>0</v>
      </c>
      <c r="G3475" s="707" t="s">
        <v>16141</v>
      </c>
      <c r="J3475" s="707">
        <v>1</v>
      </c>
      <c r="L3475" s="707">
        <v>248.2</v>
      </c>
      <c r="M3475" s="707" t="s">
        <v>16069</v>
      </c>
      <c r="N3475" s="707" t="s">
        <v>16232</v>
      </c>
      <c r="P3475" s="709">
        <f t="shared" si="42"/>
        <v>248.2</v>
      </c>
    </row>
    <row r="3476" spans="1:16">
      <c r="A3476" s="707">
        <v>2024</v>
      </c>
      <c r="B3476" s="707" t="s">
        <v>16234</v>
      </c>
      <c r="D3476" s="707" t="s">
        <v>16129</v>
      </c>
      <c r="E3476" s="707" t="s">
        <v>142</v>
      </c>
      <c r="F3476" s="707">
        <f>VLOOKUP(E3476,'HS Code'!$L$4:$O$65,2,0)</f>
        <v>0</v>
      </c>
      <c r="G3476" s="707" t="s">
        <v>16141</v>
      </c>
      <c r="J3476" s="707">
        <v>1</v>
      </c>
      <c r="L3476" s="707">
        <v>308.77999999999997</v>
      </c>
      <c r="M3476" s="707" t="s">
        <v>16069</v>
      </c>
      <c r="N3476" s="707" t="s">
        <v>16232</v>
      </c>
      <c r="P3476" s="709">
        <f t="shared" si="42"/>
        <v>308.77999999999997</v>
      </c>
    </row>
    <row r="3477" spans="1:16">
      <c r="A3477" s="707">
        <v>2024</v>
      </c>
      <c r="B3477" s="707" t="s">
        <v>16235</v>
      </c>
      <c r="D3477" s="707" t="s">
        <v>16129</v>
      </c>
      <c r="E3477" s="707" t="s">
        <v>142</v>
      </c>
      <c r="F3477" s="707">
        <f>VLOOKUP(E3477,'HS Code'!$L$4:$O$65,2,0)</f>
        <v>0</v>
      </c>
      <c r="G3477" s="707" t="s">
        <v>16141</v>
      </c>
      <c r="J3477" s="707">
        <v>1</v>
      </c>
      <c r="L3477" s="707">
        <v>283.98</v>
      </c>
      <c r="M3477" s="707" t="s">
        <v>16069</v>
      </c>
      <c r="N3477" s="707" t="s">
        <v>16232</v>
      </c>
      <c r="P3477" s="709">
        <f t="shared" si="42"/>
        <v>283.98</v>
      </c>
    </row>
    <row r="3478" spans="1:16">
      <c r="A3478" s="707">
        <v>2024</v>
      </c>
      <c r="B3478" s="707" t="s">
        <v>16231</v>
      </c>
      <c r="D3478" s="707" t="s">
        <v>16121</v>
      </c>
      <c r="E3478" s="707" t="s">
        <v>99</v>
      </c>
      <c r="F3478" s="707" t="str">
        <f>VLOOKUP(E3478,'HS Code'!$L$4:$O$65,2,0)</f>
        <v>Petroleum</v>
      </c>
      <c r="G3478" s="707" t="s">
        <v>16075</v>
      </c>
      <c r="J3478" s="707">
        <v>66</v>
      </c>
      <c r="L3478" s="707">
        <v>3987.55</v>
      </c>
      <c r="M3478" s="707" t="s">
        <v>16069</v>
      </c>
      <c r="N3478" s="707" t="s">
        <v>16232</v>
      </c>
      <c r="P3478" s="709">
        <f t="shared" si="42"/>
        <v>60.417424242424246</v>
      </c>
    </row>
    <row r="3479" spans="1:16">
      <c r="A3479" s="707">
        <v>2024</v>
      </c>
      <c r="B3479" s="707" t="s">
        <v>16233</v>
      </c>
      <c r="D3479" s="707" t="s">
        <v>16121</v>
      </c>
      <c r="E3479" s="707" t="s">
        <v>99</v>
      </c>
      <c r="F3479" s="707" t="str">
        <f>VLOOKUP(E3479,'HS Code'!$L$4:$O$65,2,0)</f>
        <v>Petroleum</v>
      </c>
      <c r="G3479" s="707" t="s">
        <v>16075</v>
      </c>
      <c r="J3479" s="707">
        <v>78</v>
      </c>
      <c r="L3479" s="707">
        <v>4652.18</v>
      </c>
      <c r="M3479" s="707" t="s">
        <v>16069</v>
      </c>
      <c r="N3479" s="707" t="s">
        <v>16232</v>
      </c>
      <c r="P3479" s="709">
        <f t="shared" si="42"/>
        <v>59.643333333333338</v>
      </c>
    </row>
    <row r="3480" spans="1:16">
      <c r="A3480" s="707">
        <v>2024</v>
      </c>
      <c r="B3480" s="707" t="s">
        <v>16234</v>
      </c>
      <c r="D3480" s="707" t="s">
        <v>16121</v>
      </c>
      <c r="E3480" s="707" t="s">
        <v>99</v>
      </c>
      <c r="F3480" s="707" t="str">
        <f>VLOOKUP(E3480,'HS Code'!$L$4:$O$65,2,0)</f>
        <v>Petroleum</v>
      </c>
      <c r="G3480" s="707" t="s">
        <v>16075</v>
      </c>
      <c r="J3480" s="707">
        <v>74</v>
      </c>
      <c r="L3480" s="707">
        <v>4469.5600000000004</v>
      </c>
      <c r="M3480" s="707" t="s">
        <v>16069</v>
      </c>
      <c r="N3480" s="707" t="s">
        <v>16232</v>
      </c>
      <c r="P3480" s="709">
        <f t="shared" si="42"/>
        <v>60.399459459459464</v>
      </c>
    </row>
    <row r="3481" spans="1:16">
      <c r="A3481" s="707">
        <v>2024</v>
      </c>
      <c r="B3481" s="707" t="s">
        <v>16235</v>
      </c>
      <c r="D3481" s="707" t="s">
        <v>16121</v>
      </c>
      <c r="E3481" s="707" t="s">
        <v>99</v>
      </c>
      <c r="F3481" s="707" t="str">
        <f>VLOOKUP(E3481,'HS Code'!$L$4:$O$65,2,0)</f>
        <v>Petroleum</v>
      </c>
      <c r="G3481" s="707" t="s">
        <v>16075</v>
      </c>
      <c r="J3481" s="707">
        <v>76</v>
      </c>
      <c r="L3481" s="707">
        <v>4563.0700000000006</v>
      </c>
      <c r="M3481" s="707" t="s">
        <v>16069</v>
      </c>
      <c r="N3481" s="707" t="s">
        <v>16232</v>
      </c>
      <c r="P3481" s="709">
        <f t="shared" si="42"/>
        <v>60.04039473684211</v>
      </c>
    </row>
    <row r="3482" spans="1:16">
      <c r="A3482" s="707">
        <v>2024</v>
      </c>
      <c r="B3482" s="707" t="s">
        <v>16231</v>
      </c>
      <c r="D3482" s="707" t="s">
        <v>16121</v>
      </c>
      <c r="E3482" s="707" t="s">
        <v>142</v>
      </c>
      <c r="F3482" s="707">
        <f>VLOOKUP(E3482,'HS Code'!$L$4:$O$65,2,0)</f>
        <v>0</v>
      </c>
      <c r="G3482" s="707" t="s">
        <v>16141</v>
      </c>
      <c r="J3482" s="707">
        <v>11</v>
      </c>
      <c r="L3482" s="707">
        <v>569.65</v>
      </c>
      <c r="M3482" s="707" t="s">
        <v>16069</v>
      </c>
      <c r="N3482" s="707" t="s">
        <v>16232</v>
      </c>
      <c r="P3482" s="709">
        <f t="shared" si="42"/>
        <v>51.786363636363632</v>
      </c>
    </row>
    <row r="3483" spans="1:16">
      <c r="A3483" s="707">
        <v>2024</v>
      </c>
      <c r="B3483" s="707" t="s">
        <v>16233</v>
      </c>
      <c r="D3483" s="707" t="s">
        <v>16121</v>
      </c>
      <c r="E3483" s="707" t="s">
        <v>142</v>
      </c>
      <c r="F3483" s="707">
        <f>VLOOKUP(E3483,'HS Code'!$L$4:$O$65,2,0)</f>
        <v>0</v>
      </c>
      <c r="G3483" s="707" t="s">
        <v>16141</v>
      </c>
      <c r="J3483" s="707">
        <v>13</v>
      </c>
      <c r="L3483" s="707">
        <v>664.6</v>
      </c>
      <c r="M3483" s="707" t="s">
        <v>16069</v>
      </c>
      <c r="N3483" s="707" t="s">
        <v>16232</v>
      </c>
      <c r="P3483" s="709">
        <f t="shared" si="42"/>
        <v>51.123076923076923</v>
      </c>
    </row>
    <row r="3484" spans="1:16">
      <c r="A3484" s="707">
        <v>2024</v>
      </c>
      <c r="B3484" s="707" t="s">
        <v>16234</v>
      </c>
      <c r="D3484" s="707" t="s">
        <v>16121</v>
      </c>
      <c r="E3484" s="707" t="s">
        <v>142</v>
      </c>
      <c r="F3484" s="707">
        <f>VLOOKUP(E3484,'HS Code'!$L$4:$O$65,2,0)</f>
        <v>0</v>
      </c>
      <c r="G3484" s="707" t="s">
        <v>16141</v>
      </c>
      <c r="J3484" s="707">
        <v>13</v>
      </c>
      <c r="L3484" s="707">
        <v>638.51</v>
      </c>
      <c r="M3484" s="707" t="s">
        <v>16069</v>
      </c>
      <c r="N3484" s="707" t="s">
        <v>16232</v>
      </c>
      <c r="P3484" s="709">
        <f t="shared" si="42"/>
        <v>49.116153846153843</v>
      </c>
    </row>
    <row r="3485" spans="1:16">
      <c r="A3485" s="707">
        <v>2024</v>
      </c>
      <c r="B3485" s="707" t="s">
        <v>16235</v>
      </c>
      <c r="D3485" s="707" t="s">
        <v>16121</v>
      </c>
      <c r="E3485" s="707" t="s">
        <v>142</v>
      </c>
      <c r="F3485" s="707">
        <f>VLOOKUP(E3485,'HS Code'!$L$4:$O$65,2,0)</f>
        <v>0</v>
      </c>
      <c r="G3485" s="707" t="s">
        <v>16141</v>
      </c>
      <c r="J3485" s="707">
        <v>13</v>
      </c>
      <c r="L3485" s="707">
        <v>651.87</v>
      </c>
      <c r="M3485" s="707" t="s">
        <v>16069</v>
      </c>
      <c r="N3485" s="707" t="s">
        <v>16232</v>
      </c>
      <c r="P3485" s="709">
        <f t="shared" si="42"/>
        <v>50.143846153846155</v>
      </c>
    </row>
    <row r="3486" spans="1:16">
      <c r="A3486" s="707">
        <v>2024</v>
      </c>
      <c r="B3486" s="707" t="s">
        <v>16231</v>
      </c>
      <c r="D3486" s="707" t="s">
        <v>16121</v>
      </c>
      <c r="E3486" s="707" t="s">
        <v>142</v>
      </c>
      <c r="F3486" s="707">
        <f>VLOOKUP(E3486,'HS Code'!$L$4:$O$65,2,0)</f>
        <v>0</v>
      </c>
      <c r="G3486" s="707" t="s">
        <v>16141</v>
      </c>
      <c r="J3486" s="707">
        <v>228</v>
      </c>
      <c r="L3486" s="707">
        <v>6835.8</v>
      </c>
      <c r="M3486" s="707" t="s">
        <v>16069</v>
      </c>
      <c r="N3486" s="707" t="s">
        <v>16232</v>
      </c>
      <c r="P3486" s="709">
        <f t="shared" si="42"/>
        <v>29.981578947368423</v>
      </c>
    </row>
    <row r="3487" spans="1:16">
      <c r="A3487" s="707">
        <v>2024</v>
      </c>
      <c r="B3487" s="707" t="s">
        <v>16233</v>
      </c>
      <c r="D3487" s="707" t="s">
        <v>16121</v>
      </c>
      <c r="E3487" s="707" t="s">
        <v>142</v>
      </c>
      <c r="F3487" s="707">
        <f>VLOOKUP(E3487,'HS Code'!$L$4:$O$65,2,0)</f>
        <v>0</v>
      </c>
      <c r="G3487" s="707" t="s">
        <v>16141</v>
      </c>
      <c r="J3487" s="707">
        <v>266</v>
      </c>
      <c r="L3487" s="707">
        <v>7975.17</v>
      </c>
      <c r="M3487" s="707" t="s">
        <v>16069</v>
      </c>
      <c r="N3487" s="707" t="s">
        <v>16232</v>
      </c>
      <c r="P3487" s="709">
        <f t="shared" si="42"/>
        <v>29.981842105263159</v>
      </c>
    </row>
    <row r="3488" spans="1:16">
      <c r="A3488" s="707">
        <v>2024</v>
      </c>
      <c r="B3488" s="707" t="s">
        <v>16234</v>
      </c>
      <c r="D3488" s="707" t="s">
        <v>16121</v>
      </c>
      <c r="E3488" s="707" t="s">
        <v>142</v>
      </c>
      <c r="F3488" s="707">
        <f>VLOOKUP(E3488,'HS Code'!$L$4:$O$65,2,0)</f>
        <v>0</v>
      </c>
      <c r="G3488" s="707" t="s">
        <v>16141</v>
      </c>
      <c r="J3488" s="707">
        <v>255</v>
      </c>
      <c r="L3488" s="707">
        <v>7662.1100000000006</v>
      </c>
      <c r="M3488" s="707" t="s">
        <v>16069</v>
      </c>
      <c r="N3488" s="707" t="s">
        <v>16232</v>
      </c>
      <c r="P3488" s="709">
        <f t="shared" si="42"/>
        <v>30.047490196078435</v>
      </c>
    </row>
    <row r="3489" spans="1:16">
      <c r="A3489" s="707">
        <v>2024</v>
      </c>
      <c r="B3489" s="707" t="s">
        <v>16235</v>
      </c>
      <c r="D3489" s="707" t="s">
        <v>16121</v>
      </c>
      <c r="E3489" s="707" t="s">
        <v>142</v>
      </c>
      <c r="F3489" s="707">
        <f>VLOOKUP(E3489,'HS Code'!$L$4:$O$65,2,0)</f>
        <v>0</v>
      </c>
      <c r="G3489" s="707" t="s">
        <v>16141</v>
      </c>
      <c r="J3489" s="707">
        <v>261</v>
      </c>
      <c r="L3489" s="707">
        <v>7822.39</v>
      </c>
      <c r="M3489" s="707" t="s">
        <v>16069</v>
      </c>
      <c r="N3489" s="707" t="s">
        <v>16232</v>
      </c>
      <c r="P3489" s="709">
        <f t="shared" si="42"/>
        <v>29.970842911877394</v>
      </c>
    </row>
    <row r="3491" spans="1:16">
      <c r="P3491" s="709"/>
    </row>
  </sheetData>
  <autoFilter ref="A3:N3489" xr:uid="{00000000-0001-0000-0000-000000000000}"/>
  <hyperlinks>
    <hyperlink ref="A1" location="'Meta Data Description'!A1" display="Back" xr:uid="{40170AAC-DED1-428C-9EDD-FDC27514810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CC"/>
  </sheetPr>
  <dimension ref="A1:W31"/>
  <sheetViews>
    <sheetView showGridLines="0" zoomScale="90" zoomScaleNormal="90" workbookViewId="0">
      <selection sqref="A1:XFD1048576"/>
    </sheetView>
  </sheetViews>
  <sheetFormatPr defaultColWidth="8.6640625" defaultRowHeight="11.5"/>
  <cols>
    <col min="1" max="1" width="22.1640625" style="1" customWidth="1"/>
    <col min="2" max="6" width="7.08203125" style="1" bestFit="1" customWidth="1"/>
    <col min="7" max="9" width="8.5" style="1" bestFit="1" customWidth="1"/>
    <col min="10" max="10" width="9.08203125" style="1" bestFit="1" customWidth="1"/>
    <col min="11" max="11" width="8.5" style="1" bestFit="1" customWidth="1"/>
    <col min="12" max="12" width="2.58203125" style="1" customWidth="1"/>
    <col min="13" max="13" width="11.1640625" style="1" customWidth="1"/>
    <col min="14" max="15" width="9.4140625" style="1" bestFit="1" customWidth="1"/>
    <col min="16" max="17" width="10.1640625" style="1" bestFit="1" customWidth="1"/>
    <col min="18" max="16384" width="8.6640625" style="1"/>
  </cols>
  <sheetData>
    <row r="1" spans="1:17" ht="15">
      <c r="A1" s="16" t="s">
        <v>16349</v>
      </c>
      <c r="B1" s="6"/>
      <c r="C1" s="6"/>
      <c r="D1" s="6"/>
      <c r="E1" s="6"/>
      <c r="F1" s="6"/>
      <c r="G1" s="6"/>
      <c r="H1" s="6"/>
      <c r="I1" s="6"/>
      <c r="J1" s="6"/>
      <c r="K1" s="6"/>
    </row>
    <row r="2" spans="1:17" ht="13">
      <c r="A2" s="738" t="s">
        <v>16350</v>
      </c>
      <c r="B2" s="740" t="s">
        <v>16351</v>
      </c>
      <c r="C2" s="741"/>
      <c r="D2" s="741"/>
      <c r="E2" s="741"/>
      <c r="F2" s="742"/>
      <c r="G2" s="743" t="s">
        <v>16352</v>
      </c>
      <c r="H2" s="744"/>
      <c r="I2" s="744"/>
      <c r="J2" s="744"/>
      <c r="K2" s="744"/>
      <c r="M2" s="743" t="s">
        <v>16353</v>
      </c>
      <c r="N2" s="744"/>
      <c r="O2" s="744"/>
      <c r="P2" s="744"/>
      <c r="Q2" s="744"/>
    </row>
    <row r="3" spans="1:17" ht="13">
      <c r="A3" s="739"/>
      <c r="B3" s="319">
        <v>2020</v>
      </c>
      <c r="C3" s="319">
        <v>2021</v>
      </c>
      <c r="D3" s="319">
        <v>2022</v>
      </c>
      <c r="E3" s="319">
        <v>2023</v>
      </c>
      <c r="F3" s="320" t="s">
        <v>16354</v>
      </c>
      <c r="G3" s="319">
        <v>2020</v>
      </c>
      <c r="H3" s="319">
        <v>2021</v>
      </c>
      <c r="I3" s="319">
        <v>2022</v>
      </c>
      <c r="J3" s="319">
        <v>2023</v>
      </c>
      <c r="K3" s="319" t="s">
        <v>16354</v>
      </c>
      <c r="M3" s="319">
        <v>2020</v>
      </c>
      <c r="N3" s="319">
        <v>2021</v>
      </c>
      <c r="O3" s="319">
        <v>2022</v>
      </c>
      <c r="P3" s="319">
        <v>2023</v>
      </c>
      <c r="Q3" s="319">
        <v>2024</v>
      </c>
    </row>
    <row r="4" spans="1:17" ht="13">
      <c r="A4" s="321" t="s">
        <v>16355</v>
      </c>
      <c r="B4" s="322"/>
      <c r="C4" s="322"/>
      <c r="D4" s="322"/>
      <c r="E4" s="322"/>
      <c r="F4" s="323"/>
      <c r="G4" s="322"/>
      <c r="H4" s="322"/>
      <c r="I4" s="322"/>
      <c r="J4" s="322"/>
      <c r="K4" s="322"/>
    </row>
    <row r="5" spans="1:17" ht="15.5">
      <c r="A5" s="324" t="s">
        <v>16356</v>
      </c>
      <c r="B5" s="325">
        <v>5723</v>
      </c>
      <c r="C5" s="325">
        <v>6409.3</v>
      </c>
      <c r="D5" s="325">
        <v>5924.8</v>
      </c>
      <c r="E5" s="325">
        <v>4287.3999999999996</v>
      </c>
      <c r="F5" s="326">
        <v>5230.6000000000004</v>
      </c>
      <c r="G5" s="325">
        <v>206826</v>
      </c>
      <c r="H5" s="325">
        <v>345447.2</v>
      </c>
      <c r="I5" s="325">
        <v>625585.6</v>
      </c>
      <c r="J5" s="325">
        <v>623335.1</v>
      </c>
      <c r="K5" s="325">
        <v>573251.80000000005</v>
      </c>
      <c r="M5" s="440">
        <f>(G5*1000000)/(B5*1000*(Conversions!$E$19/1000))</f>
        <v>8637532.8293568362</v>
      </c>
      <c r="N5" s="440">
        <f>(H5*1000000)/(C5*1000*(Conversions!$E$19/1000))</f>
        <v>12881884.501068132</v>
      </c>
      <c r="O5" s="440">
        <f>(I5*1000000)/(D5*1000*(Conversions!$E$19/1000))</f>
        <v>25236049.629544336</v>
      </c>
      <c r="P5" s="440">
        <f>(J5*1000000)/(E5*1000*(Conversions!$E$19/1000))</f>
        <v>34748487.296717465</v>
      </c>
      <c r="Q5" s="440">
        <f>(K5*1000000)/(F5*1000*(Conversions!$E$19/1000))</f>
        <v>26194025.245907318</v>
      </c>
    </row>
    <row r="6" spans="1:17" ht="13">
      <c r="A6" s="324" t="s">
        <v>16357</v>
      </c>
      <c r="B6" s="325">
        <v>9.4</v>
      </c>
      <c r="C6" s="325">
        <v>9.1999999999999993</v>
      </c>
      <c r="D6" s="325">
        <v>6</v>
      </c>
      <c r="E6" s="325">
        <v>5.6</v>
      </c>
      <c r="F6" s="326">
        <v>5.3</v>
      </c>
      <c r="G6" s="325">
        <v>1796.3</v>
      </c>
      <c r="H6" s="325">
        <v>2046.9</v>
      </c>
      <c r="I6" s="325">
        <v>1976.2</v>
      </c>
      <c r="J6" s="325">
        <v>2372.5</v>
      </c>
      <c r="K6" s="325">
        <v>1638.3</v>
      </c>
      <c r="M6" s="440">
        <f>(G6*1000000)/(B6*1000*(Conversions!$E$19/1000))</f>
        <v>45672979.130222529</v>
      </c>
      <c r="N6" s="440">
        <f>(H6*1000000)/(C6*1000*(Conversions!$E$19/1000))</f>
        <v>53176178.402194694</v>
      </c>
      <c r="O6" s="440">
        <f>(I6*1000000)/(D6*1000*(Conversions!$E$19/1000))</f>
        <v>78720522.625876352</v>
      </c>
      <c r="P6" s="440">
        <f>(J6*1000000)/(E6*1000*(Conversions!$E$19/1000))</f>
        <v>101257340.89046708</v>
      </c>
      <c r="Q6" s="440">
        <f>(K6*1000000)/(F6*1000*(Conversions!$E$19/1000))</f>
        <v>73879829.719686851</v>
      </c>
    </row>
    <row r="7" spans="1:17" ht="13">
      <c r="A7" s="327" t="s">
        <v>16358</v>
      </c>
      <c r="B7" s="325">
        <v>2.7</v>
      </c>
      <c r="C7" s="325">
        <v>3.4</v>
      </c>
      <c r="D7" s="325">
        <v>2.7</v>
      </c>
      <c r="E7" s="325">
        <v>2.2999999999999998</v>
      </c>
      <c r="F7" s="326">
        <v>2.6</v>
      </c>
      <c r="G7" s="325">
        <v>510</v>
      </c>
      <c r="H7" s="325">
        <v>812.9</v>
      </c>
      <c r="I7" s="325">
        <v>823.6</v>
      </c>
      <c r="J7" s="325">
        <v>689.1</v>
      </c>
      <c r="K7" s="325">
        <v>635.1</v>
      </c>
      <c r="M7" s="440">
        <f>(G7*1000000)/(B7*1000*(Conversions!$E$19/1000))</f>
        <v>45145527.937114932</v>
      </c>
      <c r="N7" s="440">
        <f>(H7*1000000)/(C7*1000*(Conversions!$E$19/1000))</f>
        <v>57143459.678326398</v>
      </c>
      <c r="O7" s="440">
        <f>(I7*1000000)/(D7*1000*(Conversions!$E$19/1000))</f>
        <v>72905601.586289912</v>
      </c>
      <c r="P7" s="440">
        <f>(J7*1000000)/(E7*1000*(Conversions!$E$19/1000))</f>
        <v>71608196.857594147</v>
      </c>
      <c r="Q7" s="440">
        <f>(K7*1000000)/(F7*1000*(Conversions!$E$19/1000))</f>
        <v>58381747.315781727</v>
      </c>
    </row>
    <row r="8" spans="1:17" ht="13">
      <c r="A8" s="328" t="s">
        <v>16359</v>
      </c>
      <c r="B8" s="329">
        <v>5735.1</v>
      </c>
      <c r="C8" s="329">
        <v>6421.9</v>
      </c>
      <c r="D8" s="329">
        <v>5933.5</v>
      </c>
      <c r="E8" s="329">
        <v>4295.3</v>
      </c>
      <c r="F8" s="330">
        <v>5238.5</v>
      </c>
      <c r="G8" s="329">
        <v>209132.3</v>
      </c>
      <c r="H8" s="329">
        <v>348307</v>
      </c>
      <c r="I8" s="329">
        <v>628385.5</v>
      </c>
      <c r="J8" s="329">
        <v>626396.69999999995</v>
      </c>
      <c r="K8" s="329">
        <v>575525.30000000005</v>
      </c>
      <c r="M8" s="5"/>
      <c r="N8" s="5"/>
    </row>
    <row r="9" spans="1:17" ht="13.5">
      <c r="A9" s="321" t="s">
        <v>16360</v>
      </c>
      <c r="B9" s="325"/>
      <c r="C9" s="325"/>
      <c r="D9" s="325"/>
      <c r="E9" s="325"/>
      <c r="F9" s="326"/>
      <c r="G9" s="325"/>
      <c r="H9" s="325"/>
      <c r="I9" s="325"/>
      <c r="J9" s="325"/>
      <c r="K9" s="325"/>
      <c r="M9" s="5"/>
      <c r="N9" s="5"/>
      <c r="O9" s="16"/>
    </row>
    <row r="10" spans="1:17" ht="15.5">
      <c r="A10" s="324" t="s">
        <v>16356</v>
      </c>
      <c r="B10" s="325">
        <v>2.2999999999999998</v>
      </c>
      <c r="C10" s="325">
        <v>0.4</v>
      </c>
      <c r="D10" s="325">
        <v>8</v>
      </c>
      <c r="E10" s="331">
        <v>9.5</v>
      </c>
      <c r="F10" s="332">
        <v>7.7</v>
      </c>
      <c r="G10" s="325">
        <v>169.5</v>
      </c>
      <c r="H10" s="325">
        <v>35.799999999999997</v>
      </c>
      <c r="I10" s="325">
        <v>297.5</v>
      </c>
      <c r="J10" s="325">
        <v>976.5</v>
      </c>
      <c r="K10" s="325">
        <v>831.4</v>
      </c>
      <c r="L10" s="3"/>
      <c r="M10" s="5"/>
      <c r="N10" s="5"/>
    </row>
    <row r="11" spans="1:17" ht="13">
      <c r="A11" s="324" t="s">
        <v>16361</v>
      </c>
      <c r="B11" s="325">
        <v>25.8</v>
      </c>
      <c r="C11" s="325">
        <v>22.4</v>
      </c>
      <c r="D11" s="325">
        <v>24.2</v>
      </c>
      <c r="E11" s="325">
        <v>29.1</v>
      </c>
      <c r="F11" s="326">
        <v>37.4</v>
      </c>
      <c r="G11" s="325">
        <v>5001.3</v>
      </c>
      <c r="H11" s="325">
        <v>5210.8999999999996</v>
      </c>
      <c r="I11" s="325">
        <v>7817.7</v>
      </c>
      <c r="J11" s="325">
        <v>11224.6</v>
      </c>
      <c r="K11" s="325">
        <v>12962.7</v>
      </c>
      <c r="M11" s="5"/>
      <c r="N11" s="5"/>
    </row>
    <row r="12" spans="1:17" ht="13">
      <c r="A12" s="324" t="s">
        <v>16362</v>
      </c>
      <c r="B12" s="325">
        <v>0.1</v>
      </c>
      <c r="C12" s="325">
        <v>0.1</v>
      </c>
      <c r="D12" s="325">
        <v>0</v>
      </c>
      <c r="E12" s="325">
        <v>0.1</v>
      </c>
      <c r="F12" s="326">
        <v>0.1</v>
      </c>
      <c r="G12" s="325">
        <v>19</v>
      </c>
      <c r="H12" s="325">
        <v>16.600000000000001</v>
      </c>
      <c r="I12" s="325">
        <v>22.3</v>
      </c>
      <c r="J12" s="325">
        <v>37.1</v>
      </c>
      <c r="K12" s="325">
        <v>38</v>
      </c>
      <c r="M12" s="5"/>
      <c r="N12" s="5"/>
    </row>
    <row r="13" spans="1:17" ht="13">
      <c r="A13" s="328" t="s">
        <v>16363</v>
      </c>
      <c r="B13" s="329">
        <v>28.2</v>
      </c>
      <c r="C13" s="329">
        <v>22.9</v>
      </c>
      <c r="D13" s="329">
        <v>32.299999999999997</v>
      </c>
      <c r="E13" s="329">
        <v>38.700000000000003</v>
      </c>
      <c r="F13" s="330">
        <v>45.2</v>
      </c>
      <c r="G13" s="329">
        <v>5189.8</v>
      </c>
      <c r="H13" s="329">
        <v>5263.3</v>
      </c>
      <c r="I13" s="329">
        <v>8137.6</v>
      </c>
      <c r="J13" s="329">
        <v>12238.2</v>
      </c>
      <c r="K13" s="329">
        <v>13832</v>
      </c>
      <c r="M13" s="5"/>
      <c r="N13" s="5"/>
    </row>
    <row r="14" spans="1:17" ht="13">
      <c r="A14" s="333" t="s">
        <v>16364</v>
      </c>
      <c r="B14" s="325"/>
      <c r="C14" s="325"/>
      <c r="D14" s="325"/>
      <c r="E14" s="325"/>
      <c r="F14" s="326"/>
      <c r="G14" s="325"/>
      <c r="H14" s="325"/>
      <c r="I14" s="325"/>
      <c r="J14" s="325"/>
      <c r="K14" s="325"/>
      <c r="M14" s="5"/>
      <c r="N14" s="5"/>
    </row>
    <row r="15" spans="1:17" ht="15.5">
      <c r="A15" s="324" t="s">
        <v>16356</v>
      </c>
      <c r="B15" s="325">
        <v>802.7</v>
      </c>
      <c r="C15" s="325">
        <v>581.70000000000005</v>
      </c>
      <c r="D15" s="325">
        <v>471.2</v>
      </c>
      <c r="E15" s="325">
        <v>271.2</v>
      </c>
      <c r="F15" s="326">
        <v>950</v>
      </c>
      <c r="G15" s="325">
        <v>37145.800000000003</v>
      </c>
      <c r="H15" s="325">
        <v>22848.9</v>
      </c>
      <c r="I15" s="325">
        <v>41635.199999999997</v>
      </c>
      <c r="J15" s="325">
        <v>37397.800000000003</v>
      </c>
      <c r="K15" s="325">
        <v>128338.9</v>
      </c>
      <c r="L15" s="3"/>
      <c r="M15" s="5">
        <f>(G15*1000000)/(B15*1000*(Conversions!$E$19/1000))</f>
        <v>11060245.762330336</v>
      </c>
      <c r="N15" s="5">
        <f>(H15*1000000)/(C15*1000*(Conversions!$E$19/1000))</f>
        <v>9388031.9141068347</v>
      </c>
      <c r="O15" s="5">
        <f>(I15*1000000)/(D15*1000*(Conversions!$E$19/1000))</f>
        <v>21118530.613834903</v>
      </c>
      <c r="P15" s="5">
        <f>(J15*1000000)/(E15*1000*(Conversions!$E$19/1000))</f>
        <v>32958291.736464798</v>
      </c>
      <c r="Q15" s="5">
        <f>(K15*1000000)/(F15*1000*(Conversions!$E$19/1000))</f>
        <v>32288140.283787861</v>
      </c>
    </row>
    <row r="16" spans="1:17" ht="13">
      <c r="A16" s="324" t="s">
        <v>16361</v>
      </c>
      <c r="B16" s="325">
        <v>1.3</v>
      </c>
      <c r="C16" s="325">
        <v>6.3</v>
      </c>
      <c r="D16" s="325">
        <v>0.7</v>
      </c>
      <c r="E16" s="325">
        <v>0.3</v>
      </c>
      <c r="F16" s="326">
        <v>0.2</v>
      </c>
      <c r="G16" s="331">
        <v>241.4</v>
      </c>
      <c r="H16" s="331">
        <v>1430.4</v>
      </c>
      <c r="I16" s="331">
        <v>212.2</v>
      </c>
      <c r="J16" s="331">
        <v>117</v>
      </c>
      <c r="K16" s="331">
        <v>86.3</v>
      </c>
      <c r="M16" s="5">
        <f>(G16*1000000)/(B16*1000*(Conversions!$E$19/1000))</f>
        <v>44381526.695102215</v>
      </c>
      <c r="N16" s="5">
        <f>(H16*1000000)/(C16*1000*(Conversions!$E$19/1000))</f>
        <v>54265683.328780837</v>
      </c>
      <c r="O16" s="5">
        <f>(I16*1000000)/(D16*1000*(Conversions!$E$19/1000))</f>
        <v>72452881.726304278</v>
      </c>
      <c r="P16" s="5">
        <f>(J16*1000000)/(E16*1000*(Conversions!$E$19/1000))</f>
        <v>93212237.093690246</v>
      </c>
      <c r="Q16" s="5">
        <f>(K16*1000000)/(F16*1000*(Conversions!$E$19/1000))</f>
        <v>103130975.14340344</v>
      </c>
    </row>
    <row r="17" spans="1:23" ht="13">
      <c r="A17" s="324" t="s">
        <v>16365</v>
      </c>
      <c r="B17" s="325">
        <v>0</v>
      </c>
      <c r="C17" s="325">
        <v>0</v>
      </c>
      <c r="D17" s="325">
        <v>0</v>
      </c>
      <c r="E17" s="325">
        <v>0</v>
      </c>
      <c r="F17" s="326">
        <v>0</v>
      </c>
      <c r="G17" s="331">
        <v>3.5</v>
      </c>
      <c r="H17" s="331">
        <v>0</v>
      </c>
      <c r="I17" s="331">
        <v>1.1000000000000001</v>
      </c>
      <c r="J17" s="331">
        <v>1.9</v>
      </c>
      <c r="K17" s="331">
        <v>0.2</v>
      </c>
      <c r="M17" s="5" t="e">
        <f>(G17*1000000)/(B17*1000*(Conversions!$E$19/1000))</f>
        <v>#DIV/0!</v>
      </c>
      <c r="N17" s="5" t="e">
        <f>(H17*1000000)/(C17*1000*(Conversions!$E$19/1000))</f>
        <v>#DIV/0!</v>
      </c>
      <c r="O17" s="5" t="e">
        <f>(I17*1000000)/(D17*1000*(Conversions!$E$19/1000))</f>
        <v>#DIV/0!</v>
      </c>
      <c r="P17" s="5" t="e">
        <f>(J17*1000000)/(E17*1000*(Conversions!$E$19/1000))</f>
        <v>#DIV/0!</v>
      </c>
      <c r="Q17" s="5" t="e">
        <f>(K17*1000000)/(F17*1000*(Conversions!$E$19/1000))</f>
        <v>#DIV/0!</v>
      </c>
    </row>
    <row r="18" spans="1:23" ht="13">
      <c r="A18" s="333" t="s">
        <v>16363</v>
      </c>
      <c r="B18" s="329">
        <v>803.9</v>
      </c>
      <c r="C18" s="329">
        <v>587.9</v>
      </c>
      <c r="D18" s="329">
        <v>472</v>
      </c>
      <c r="E18" s="329">
        <v>271.5</v>
      </c>
      <c r="F18" s="330">
        <v>950.2</v>
      </c>
      <c r="G18" s="329">
        <v>37390.699999999997</v>
      </c>
      <c r="H18" s="329">
        <v>24279.3</v>
      </c>
      <c r="I18" s="329">
        <v>41848.400000000001</v>
      </c>
      <c r="J18" s="329">
        <v>37516.6</v>
      </c>
      <c r="K18" s="329">
        <v>128425.4</v>
      </c>
      <c r="M18" s="5"/>
      <c r="N18" s="5"/>
    </row>
    <row r="19" spans="1:23" ht="13">
      <c r="A19" s="217" t="s">
        <v>16366</v>
      </c>
      <c r="B19" s="329">
        <v>832.1</v>
      </c>
      <c r="C19" s="329">
        <v>610.79999999999995</v>
      </c>
      <c r="D19" s="329">
        <v>504.2</v>
      </c>
      <c r="E19" s="329">
        <v>310.2</v>
      </c>
      <c r="F19" s="330">
        <v>995.4</v>
      </c>
      <c r="G19" s="329">
        <v>42580.5</v>
      </c>
      <c r="H19" s="329">
        <v>29542.6</v>
      </c>
      <c r="I19" s="329">
        <v>49986</v>
      </c>
      <c r="J19" s="329">
        <v>49754.8</v>
      </c>
      <c r="K19" s="329">
        <v>142257.4</v>
      </c>
      <c r="M19" s="5"/>
      <c r="N19" s="5"/>
    </row>
    <row r="20" spans="1:23" ht="15">
      <c r="A20" s="328" t="s">
        <v>16367</v>
      </c>
      <c r="B20" s="334"/>
      <c r="C20" s="335"/>
      <c r="D20" s="335"/>
      <c r="E20" s="335"/>
      <c r="F20" s="336"/>
      <c r="G20" s="329">
        <v>-166551.9</v>
      </c>
      <c r="H20" s="329">
        <v>-318764.40000000002</v>
      </c>
      <c r="I20" s="329">
        <v>-578399.4</v>
      </c>
      <c r="J20" s="329">
        <v>-576642</v>
      </c>
      <c r="K20" s="329">
        <v>-433267.8</v>
      </c>
    </row>
    <row r="21" spans="1:23" s="10" customFormat="1">
      <c r="A21" s="7" t="s">
        <v>16368</v>
      </c>
      <c r="B21" s="8"/>
      <c r="C21" s="8"/>
      <c r="D21" s="8"/>
      <c r="E21" s="8"/>
      <c r="F21" s="8"/>
      <c r="G21" s="9"/>
      <c r="H21" s="9"/>
      <c r="I21" s="9"/>
      <c r="J21" s="9"/>
      <c r="K21" s="9"/>
    </row>
    <row r="22" spans="1:23" s="10" customFormat="1" ht="12" customHeight="1">
      <c r="A22" s="745" t="s">
        <v>16369</v>
      </c>
      <c r="B22" s="745"/>
      <c r="C22" s="745"/>
      <c r="D22" s="745"/>
      <c r="E22" s="745"/>
      <c r="F22" s="745"/>
      <c r="G22" s="745"/>
      <c r="H22" s="745"/>
      <c r="I22" s="745"/>
      <c r="J22" s="745"/>
      <c r="K22" s="745"/>
    </row>
    <row r="23" spans="1:23" s="10" customFormat="1" ht="14">
      <c r="A23" s="11" t="s">
        <v>16370</v>
      </c>
      <c r="B23" s="12"/>
      <c r="C23" s="12"/>
      <c r="D23" s="12"/>
      <c r="E23" s="12"/>
      <c r="F23" s="12"/>
      <c r="G23" s="13"/>
      <c r="H23" s="13"/>
      <c r="I23" s="14"/>
      <c r="J23" s="14"/>
    </row>
    <row r="24" spans="1:23" s="10" customFormat="1">
      <c r="N24" s="15"/>
      <c r="O24" s="15"/>
      <c r="P24" s="15"/>
      <c r="Q24" s="15"/>
      <c r="R24" s="15"/>
      <c r="S24" s="15"/>
      <c r="T24" s="15"/>
      <c r="U24" s="15"/>
      <c r="V24" s="15"/>
      <c r="W24" s="15"/>
    </row>
    <row r="25" spans="1:23">
      <c r="B25" s="3"/>
      <c r="C25" s="3"/>
      <c r="D25" s="3"/>
      <c r="E25" s="4"/>
      <c r="F25" s="4"/>
    </row>
    <row r="26" spans="1:23">
      <c r="B26" s="2"/>
      <c r="C26" s="2"/>
      <c r="D26" s="2"/>
      <c r="E26" s="2"/>
      <c r="F26" s="2"/>
      <c r="G26" s="2"/>
      <c r="H26" s="2"/>
      <c r="I26" s="2"/>
      <c r="J26" s="2"/>
      <c r="K26" s="2"/>
    </row>
    <row r="27" spans="1:23">
      <c r="B27" s="2"/>
      <c r="C27" s="2"/>
      <c r="D27" s="2"/>
      <c r="E27" s="2"/>
      <c r="F27" s="2"/>
      <c r="G27" s="2"/>
      <c r="H27" s="2"/>
      <c r="I27" s="2"/>
      <c r="J27" s="2"/>
      <c r="K27" s="2"/>
    </row>
    <row r="28" spans="1:23">
      <c r="G28" s="2"/>
      <c r="H28" s="2"/>
      <c r="I28" s="2"/>
      <c r="J28" s="2"/>
    </row>
    <row r="29" spans="1:23">
      <c r="B29" s="3"/>
      <c r="C29" s="3"/>
      <c r="D29" s="3"/>
      <c r="E29" s="3"/>
      <c r="F29" s="4"/>
      <c r="G29" s="2"/>
      <c r="H29" s="2"/>
      <c r="I29" s="2"/>
      <c r="J29" s="2"/>
      <c r="K29" s="2"/>
    </row>
    <row r="31" spans="1:23">
      <c r="B31" s="2"/>
      <c r="C31" s="2"/>
      <c r="D31" s="2"/>
      <c r="E31" s="2"/>
      <c r="F31" s="2"/>
      <c r="G31" s="2"/>
      <c r="H31" s="2"/>
      <c r="I31" s="2"/>
      <c r="J31" s="2"/>
      <c r="K31" s="2"/>
    </row>
  </sheetData>
  <mergeCells count="5">
    <mergeCell ref="A2:A3"/>
    <mergeCell ref="B2:F2"/>
    <mergeCell ref="G2:K2"/>
    <mergeCell ref="A22:K22"/>
    <mergeCell ref="M2:Q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zoomScale="80" zoomScaleNormal="80" workbookViewId="0">
      <selection activeCell="O5" sqref="O5"/>
    </sheetView>
  </sheetViews>
  <sheetFormatPr defaultRowHeight="15.5"/>
  <cols>
    <col min="1" max="1" width="17.08203125" customWidth="1"/>
  </cols>
  <sheetData>
    <row r="1" spans="1:6">
      <c r="A1" s="16" t="s">
        <v>16371</v>
      </c>
    </row>
    <row r="2" spans="1:6">
      <c r="A2" s="17"/>
      <c r="B2" s="18"/>
      <c r="C2" s="19"/>
      <c r="D2" s="19"/>
      <c r="E2" s="20" t="s">
        <v>16372</v>
      </c>
      <c r="F2" s="20"/>
    </row>
    <row r="3" spans="1:6">
      <c r="A3" s="48" t="s">
        <v>16373</v>
      </c>
      <c r="B3" s="227">
        <v>2020</v>
      </c>
      <c r="C3" s="227">
        <v>2021</v>
      </c>
      <c r="D3" s="227">
        <v>2022</v>
      </c>
      <c r="E3" s="227">
        <v>2023</v>
      </c>
      <c r="F3" s="227" t="s">
        <v>16354</v>
      </c>
    </row>
    <row r="4" spans="1:6">
      <c r="A4" s="308" t="s">
        <v>16374</v>
      </c>
      <c r="B4" s="309"/>
      <c r="C4" s="309"/>
      <c r="D4" s="309"/>
      <c r="E4" s="310"/>
      <c r="F4" s="310"/>
    </row>
    <row r="5" spans="1:6">
      <c r="A5" s="49" t="s">
        <v>16375</v>
      </c>
      <c r="B5" s="239">
        <v>326.2</v>
      </c>
      <c r="C5" s="239">
        <v>371.4</v>
      </c>
      <c r="D5" s="239">
        <v>333.8</v>
      </c>
      <c r="E5" s="239">
        <v>365.3</v>
      </c>
      <c r="F5" s="239">
        <v>414.9</v>
      </c>
    </row>
    <row r="6" spans="1:6">
      <c r="A6" s="49" t="s">
        <v>16376</v>
      </c>
      <c r="B6" s="236">
        <v>1395.3</v>
      </c>
      <c r="C6" s="236">
        <v>1554.4</v>
      </c>
      <c r="D6" s="236">
        <v>1561.3</v>
      </c>
      <c r="E6" s="236">
        <v>1446.6</v>
      </c>
      <c r="F6" s="236">
        <v>1492.6</v>
      </c>
    </row>
    <row r="7" spans="1:6">
      <c r="A7" s="49" t="s">
        <v>16377</v>
      </c>
      <c r="B7" s="236">
        <v>1.9</v>
      </c>
      <c r="C7" s="236">
        <v>1.4</v>
      </c>
      <c r="D7" s="236">
        <v>0.9</v>
      </c>
      <c r="E7" s="236">
        <v>1.3</v>
      </c>
      <c r="F7" s="236">
        <v>2.2000000000000002</v>
      </c>
    </row>
    <row r="8" spans="1:6">
      <c r="A8" s="49" t="s">
        <v>16378</v>
      </c>
      <c r="B8" s="236">
        <v>394.8</v>
      </c>
      <c r="C8" s="236">
        <v>506.8</v>
      </c>
      <c r="D8" s="236">
        <v>592.29999999999995</v>
      </c>
      <c r="E8" s="236">
        <v>669</v>
      </c>
      <c r="F8" s="236">
        <v>735.5</v>
      </c>
    </row>
    <row r="9" spans="1:6">
      <c r="A9" s="49" t="s">
        <v>16379</v>
      </c>
      <c r="B9" s="236">
        <v>127</v>
      </c>
      <c r="C9" s="236">
        <v>111.3</v>
      </c>
      <c r="D9" s="236">
        <v>89</v>
      </c>
      <c r="E9" s="236">
        <v>55</v>
      </c>
      <c r="F9" s="236">
        <v>36.700000000000003</v>
      </c>
    </row>
    <row r="10" spans="1:6">
      <c r="A10" s="49" t="s">
        <v>16380</v>
      </c>
      <c r="B10" s="236">
        <v>2157.6</v>
      </c>
      <c r="C10" s="236">
        <v>2305.6999999999998</v>
      </c>
      <c r="D10" s="236">
        <v>2219.6999999999998</v>
      </c>
      <c r="E10" s="236">
        <v>2186.9</v>
      </c>
      <c r="F10" s="236">
        <v>2208.4</v>
      </c>
    </row>
    <row r="11" spans="1:6">
      <c r="A11" s="49" t="s">
        <v>16381</v>
      </c>
      <c r="B11" s="236">
        <v>1.8</v>
      </c>
      <c r="C11" s="236">
        <v>0.8</v>
      </c>
      <c r="D11" s="236">
        <v>0</v>
      </c>
      <c r="E11" s="236">
        <v>1.3</v>
      </c>
      <c r="F11" s="236">
        <v>0</v>
      </c>
    </row>
    <row r="12" spans="1:6">
      <c r="A12" s="49" t="s">
        <v>16382</v>
      </c>
      <c r="B12" s="311">
        <v>273.89999999999998</v>
      </c>
      <c r="C12" s="311">
        <v>340.3</v>
      </c>
      <c r="D12" s="311">
        <v>337.1</v>
      </c>
      <c r="E12" s="311">
        <v>377</v>
      </c>
      <c r="F12" s="311">
        <v>309.2</v>
      </c>
    </row>
    <row r="13" spans="1:6">
      <c r="A13" s="48" t="s">
        <v>16383</v>
      </c>
      <c r="B13" s="205">
        <v>4678.5</v>
      </c>
      <c r="C13" s="205">
        <v>5192.1000000000004</v>
      </c>
      <c r="D13" s="205">
        <v>5134.1000000000004</v>
      </c>
      <c r="E13" s="205">
        <v>5102.3999999999996</v>
      </c>
      <c r="F13" s="205">
        <v>5199.3999999999996</v>
      </c>
    </row>
    <row r="14" spans="1:6">
      <c r="A14" s="50" t="s">
        <v>16384</v>
      </c>
      <c r="B14" s="312">
        <v>2.2999999999999998</v>
      </c>
      <c r="C14" s="313">
        <v>0.4</v>
      </c>
      <c r="D14" s="313">
        <v>8</v>
      </c>
      <c r="E14" s="314">
        <v>9.5</v>
      </c>
      <c r="F14" s="314">
        <v>7.7</v>
      </c>
    </row>
    <row r="15" spans="1:6">
      <c r="A15" s="315" t="s">
        <v>16385</v>
      </c>
      <c r="B15" s="316">
        <v>4680.8</v>
      </c>
      <c r="C15" s="316">
        <v>5192.5</v>
      </c>
      <c r="D15" s="316">
        <v>5142.1000000000004</v>
      </c>
      <c r="E15" s="316">
        <v>5111.8999999999996</v>
      </c>
      <c r="F15" s="316">
        <v>5207.1000000000004</v>
      </c>
    </row>
    <row r="16" spans="1:6">
      <c r="A16" s="308" t="s">
        <v>16386</v>
      </c>
      <c r="B16" s="239"/>
      <c r="C16" s="239"/>
      <c r="D16" s="239"/>
      <c r="E16" s="239"/>
      <c r="F16" s="239"/>
    </row>
    <row r="17" spans="1:6">
      <c r="A17" s="49" t="s">
        <v>16387</v>
      </c>
      <c r="B17" s="236">
        <v>4920.3999999999996</v>
      </c>
      <c r="C17" s="236">
        <v>5827.6</v>
      </c>
      <c r="D17" s="236">
        <v>5453.6</v>
      </c>
      <c r="E17" s="236">
        <v>4016.2</v>
      </c>
      <c r="F17" s="236">
        <v>4280.6000000000004</v>
      </c>
    </row>
    <row r="18" spans="1:6">
      <c r="A18" s="317" t="s">
        <v>16388</v>
      </c>
      <c r="B18" s="318">
        <v>239.5</v>
      </c>
      <c r="C18" s="318">
        <v>635.1</v>
      </c>
      <c r="D18" s="318">
        <v>311.5</v>
      </c>
      <c r="E18" s="318">
        <v>-1095.7</v>
      </c>
      <c r="F18" s="318">
        <v>-926.5</v>
      </c>
    </row>
    <row r="19" spans="1:6">
      <c r="A19" s="315" t="s">
        <v>16389</v>
      </c>
      <c r="B19" s="316">
        <v>4680.8</v>
      </c>
      <c r="C19" s="316">
        <v>5192.5</v>
      </c>
      <c r="D19" s="316">
        <v>5142.1000000000004</v>
      </c>
      <c r="E19" s="316">
        <v>5111.8999999999996</v>
      </c>
      <c r="F19" s="316">
        <v>5207.1000000000004</v>
      </c>
    </row>
    <row r="20" spans="1:6">
      <c r="A20" s="362" t="s">
        <v>16390</v>
      </c>
      <c r="B20" s="363"/>
      <c r="C20" s="363"/>
      <c r="D20" s="363"/>
      <c r="E20" s="363"/>
      <c r="F20" s="22"/>
    </row>
    <row r="21" spans="1:6">
      <c r="A21" s="362" t="s">
        <v>16391</v>
      </c>
      <c r="B21" s="364"/>
      <c r="C21" s="364"/>
      <c r="D21" s="364"/>
      <c r="E21" s="364"/>
      <c r="F21" s="364"/>
    </row>
    <row r="22" spans="1:6">
      <c r="A22" s="362" t="s">
        <v>16392</v>
      </c>
      <c r="B22" s="365"/>
      <c r="C22" s="365"/>
      <c r="D22" s="365"/>
      <c r="E22" s="365"/>
      <c r="F22" s="365"/>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selection activeCell="A9" sqref="A9"/>
    </sheetView>
  </sheetViews>
  <sheetFormatPr defaultRowHeight="15.5"/>
  <cols>
    <col min="1" max="1" width="21.1640625" customWidth="1"/>
  </cols>
  <sheetData>
    <row r="1" spans="1:6">
      <c r="A1" s="16" t="s">
        <v>16393</v>
      </c>
    </row>
    <row r="2" spans="1:6">
      <c r="A2" s="23"/>
      <c r="B2" s="24"/>
      <c r="C2" s="24"/>
      <c r="D2" s="24"/>
      <c r="E2" s="25"/>
      <c r="F2" s="26" t="s">
        <v>16394</v>
      </c>
    </row>
    <row r="3" spans="1:6">
      <c r="A3" s="300" t="s">
        <v>10</v>
      </c>
      <c r="B3" s="228">
        <v>2020</v>
      </c>
      <c r="C3" s="228">
        <v>2021</v>
      </c>
      <c r="D3" s="228">
        <v>2022</v>
      </c>
      <c r="E3" s="228">
        <v>2023</v>
      </c>
      <c r="F3" s="229" t="s">
        <v>16354</v>
      </c>
    </row>
    <row r="4" spans="1:6">
      <c r="A4" s="301" t="s">
        <v>16395</v>
      </c>
      <c r="B4" s="238">
        <v>24.8</v>
      </c>
      <c r="C4" s="233">
        <v>26.6</v>
      </c>
      <c r="D4" s="302">
        <v>29</v>
      </c>
      <c r="E4" s="302">
        <v>35.1</v>
      </c>
      <c r="F4" s="303">
        <v>42.8</v>
      </c>
    </row>
    <row r="5" spans="1:6">
      <c r="A5" s="301" t="s">
        <v>16396</v>
      </c>
      <c r="B5" s="238">
        <v>3650.5</v>
      </c>
      <c r="C5" s="238">
        <v>3937.8</v>
      </c>
      <c r="D5" s="304">
        <v>3849.3</v>
      </c>
      <c r="E5" s="304">
        <v>3665.6</v>
      </c>
      <c r="F5" s="305">
        <v>3777.7</v>
      </c>
    </row>
    <row r="6" spans="1:6">
      <c r="A6" s="301" t="s">
        <v>16397</v>
      </c>
      <c r="B6" s="238">
        <v>11.4</v>
      </c>
      <c r="C6" s="238">
        <v>19.399999999999999</v>
      </c>
      <c r="D6" s="304">
        <v>19</v>
      </c>
      <c r="E6" s="304">
        <v>15.1</v>
      </c>
      <c r="F6" s="305">
        <v>20</v>
      </c>
    </row>
    <row r="7" spans="1:6" ht="16">
      <c r="A7" s="301" t="s">
        <v>16398</v>
      </c>
      <c r="B7" s="238">
        <v>6.5</v>
      </c>
      <c r="C7" s="238">
        <v>6</v>
      </c>
      <c r="D7" s="304">
        <v>4.9000000000000004</v>
      </c>
      <c r="E7" s="304">
        <v>4</v>
      </c>
      <c r="F7" s="305">
        <v>4.7</v>
      </c>
    </row>
    <row r="8" spans="1:6">
      <c r="A8" s="301" t="s">
        <v>16399</v>
      </c>
      <c r="B8" s="238">
        <v>1.1000000000000001</v>
      </c>
      <c r="C8" s="238">
        <v>2.1</v>
      </c>
      <c r="D8" s="304">
        <v>1.5</v>
      </c>
      <c r="E8" s="304">
        <v>8.5</v>
      </c>
      <c r="F8" s="305">
        <v>9.9</v>
      </c>
    </row>
    <row r="9" spans="1:6">
      <c r="A9" s="301" t="s">
        <v>16400</v>
      </c>
      <c r="B9" s="238">
        <v>392.7</v>
      </c>
      <c r="C9" s="238">
        <v>499.4</v>
      </c>
      <c r="D9" s="304">
        <v>570.29999999999995</v>
      </c>
      <c r="E9" s="304">
        <v>668.9</v>
      </c>
      <c r="F9" s="305">
        <v>722.9</v>
      </c>
    </row>
    <row r="10" spans="1:6">
      <c r="A10" s="301" t="s">
        <v>16401</v>
      </c>
      <c r="B10" s="238">
        <v>75.8</v>
      </c>
      <c r="C10" s="238">
        <v>147.5</v>
      </c>
      <c r="D10" s="304">
        <v>189.9</v>
      </c>
      <c r="E10" s="304">
        <v>228.8</v>
      </c>
      <c r="F10" s="305">
        <v>129.6</v>
      </c>
    </row>
    <row r="11" spans="1:6">
      <c r="A11" s="301" t="s">
        <v>16402</v>
      </c>
      <c r="B11" s="238">
        <v>494.4</v>
      </c>
      <c r="C11" s="238">
        <v>530.5</v>
      </c>
      <c r="D11" s="304">
        <v>446.3</v>
      </c>
      <c r="E11" s="304">
        <v>445.2</v>
      </c>
      <c r="F11" s="305">
        <v>457.1</v>
      </c>
    </row>
    <row r="12" spans="1:6">
      <c r="A12" s="301" t="s">
        <v>16403</v>
      </c>
      <c r="B12" s="238">
        <v>21.5</v>
      </c>
      <c r="C12" s="238">
        <v>22.8</v>
      </c>
      <c r="D12" s="304">
        <v>23.8</v>
      </c>
      <c r="E12" s="304">
        <v>31.2</v>
      </c>
      <c r="F12" s="305">
        <v>34.700000000000003</v>
      </c>
    </row>
    <row r="13" spans="1:6">
      <c r="A13" s="300" t="s">
        <v>16404</v>
      </c>
      <c r="B13" s="306">
        <v>4678.5</v>
      </c>
      <c r="C13" s="306">
        <v>5192.1000000000004</v>
      </c>
      <c r="D13" s="306">
        <v>5134.1000000000004</v>
      </c>
      <c r="E13" s="306">
        <v>5102.3999999999996</v>
      </c>
      <c r="F13" s="307">
        <v>5199.3999999999996</v>
      </c>
    </row>
    <row r="14" spans="1:6">
      <c r="A14" s="363" t="s">
        <v>16405</v>
      </c>
      <c r="B14" s="363"/>
      <c r="C14" s="363"/>
      <c r="D14" s="363"/>
      <c r="E14" s="363"/>
      <c r="F14" s="27"/>
    </row>
    <row r="15" spans="1:6">
      <c r="A15" s="363" t="s">
        <v>16406</v>
      </c>
      <c r="B15" s="366"/>
      <c r="C15" s="364"/>
      <c r="D15" s="28"/>
      <c r="E15" s="29"/>
      <c r="F15" s="30"/>
    </row>
    <row r="16" spans="1:6">
      <c r="A16" s="367" t="s">
        <v>16407</v>
      </c>
      <c r="B16" s="366"/>
      <c r="C16" s="366"/>
      <c r="D16" s="366"/>
      <c r="E16" s="366"/>
      <c r="F16" s="366"/>
    </row>
    <row r="17" spans="1:6">
      <c r="A17" s="31"/>
      <c r="B17" s="31"/>
      <c r="C17" s="31"/>
      <c r="D17" s="31"/>
      <c r="E17" s="31"/>
      <c r="F17" s="3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CC"/>
  </sheetPr>
  <dimension ref="A1:F10"/>
  <sheetViews>
    <sheetView workbookViewId="0">
      <selection activeCell="F12" sqref="F12"/>
    </sheetView>
  </sheetViews>
  <sheetFormatPr defaultRowHeight="15.5"/>
  <cols>
    <col min="1" max="1" width="20.58203125" customWidth="1"/>
  </cols>
  <sheetData>
    <row r="1" spans="1:6">
      <c r="A1" s="16" t="s">
        <v>16408</v>
      </c>
    </row>
    <row r="2" spans="1:6">
      <c r="A2" s="33"/>
      <c r="B2" s="33"/>
      <c r="C2" s="34"/>
      <c r="D2" s="34"/>
      <c r="E2" s="34"/>
      <c r="F2" s="35" t="s">
        <v>16409</v>
      </c>
    </row>
    <row r="3" spans="1:6">
      <c r="A3" s="36" t="s">
        <v>16410</v>
      </c>
      <c r="B3" s="37">
        <v>2020</v>
      </c>
      <c r="C3" s="37">
        <v>2021</v>
      </c>
      <c r="D3" s="38">
        <v>20222</v>
      </c>
      <c r="E3" s="38">
        <v>20232</v>
      </c>
      <c r="F3" s="38">
        <v>20242</v>
      </c>
    </row>
    <row r="4" spans="1:6">
      <c r="A4" s="39" t="s">
        <v>16411</v>
      </c>
      <c r="B4" s="40">
        <v>95000</v>
      </c>
      <c r="C4" s="40">
        <v>113166</v>
      </c>
      <c r="D4" s="40">
        <v>146068</v>
      </c>
      <c r="E4" s="40">
        <v>165788</v>
      </c>
      <c r="F4" s="40">
        <v>165378</v>
      </c>
    </row>
    <row r="5" spans="1:6">
      <c r="A5" s="39" t="s">
        <v>16412</v>
      </c>
      <c r="B5" s="40">
        <v>71740</v>
      </c>
      <c r="C5" s="40">
        <v>87543</v>
      </c>
      <c r="D5" s="40">
        <v>115692</v>
      </c>
      <c r="E5" s="40">
        <v>153407</v>
      </c>
      <c r="F5" s="40">
        <v>152818</v>
      </c>
    </row>
    <row r="6" spans="1:6">
      <c r="A6" s="41" t="s">
        <v>16413</v>
      </c>
      <c r="B6" s="42">
        <v>80010</v>
      </c>
      <c r="C6" s="42">
        <v>95925</v>
      </c>
      <c r="D6" s="42">
        <v>128362</v>
      </c>
      <c r="E6" s="42">
        <v>172390</v>
      </c>
      <c r="F6" s="42">
        <v>143031</v>
      </c>
    </row>
    <row r="7" spans="1:6">
      <c r="A7" s="43" t="s">
        <v>16414</v>
      </c>
      <c r="B7" s="43"/>
      <c r="C7" s="43"/>
      <c r="D7" s="43"/>
      <c r="E7" s="44"/>
      <c r="F7" s="45"/>
    </row>
    <row r="8" spans="1:6" ht="16">
      <c r="A8" s="46" t="s">
        <v>16415</v>
      </c>
      <c r="B8" s="46"/>
      <c r="C8" s="43"/>
      <c r="D8" s="43"/>
      <c r="E8" s="44"/>
      <c r="F8" s="45"/>
    </row>
    <row r="9" spans="1:6" ht="33" customHeight="1">
      <c r="A9" s="746" t="s">
        <v>16416</v>
      </c>
      <c r="B9" s="746"/>
      <c r="C9" s="746"/>
      <c r="D9" s="746"/>
      <c r="E9" s="746"/>
      <c r="F9" s="746"/>
    </row>
    <row r="10" spans="1:6">
      <c r="A10" s="47"/>
      <c r="B10" s="47"/>
      <c r="C10" s="47"/>
      <c r="D10" s="47"/>
      <c r="E10" s="47"/>
      <c r="F10" s="47"/>
    </row>
  </sheetData>
  <mergeCells count="1">
    <mergeCell ref="A9:F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3"/>
  <sheetViews>
    <sheetView workbookViewId="0">
      <selection activeCell="G18" sqref="G18"/>
    </sheetView>
  </sheetViews>
  <sheetFormatPr defaultRowHeight="15.5"/>
  <cols>
    <col min="1" max="1" width="17.4140625" customWidth="1"/>
  </cols>
  <sheetData>
    <row r="1" spans="1:7">
      <c r="A1" s="16" t="s">
        <v>16417</v>
      </c>
    </row>
    <row r="2" spans="1:7">
      <c r="A2" s="337"/>
      <c r="B2" s="338"/>
      <c r="C2" s="338"/>
      <c r="D2" s="339"/>
      <c r="E2" s="339"/>
      <c r="F2" s="340" t="s">
        <v>16418</v>
      </c>
      <c r="G2" s="47"/>
    </row>
    <row r="3" spans="1:7">
      <c r="A3" s="354" t="s">
        <v>16419</v>
      </c>
      <c r="B3" s="355">
        <v>2020</v>
      </c>
      <c r="C3" s="355">
        <v>2021</v>
      </c>
      <c r="D3" s="355">
        <v>2022</v>
      </c>
      <c r="E3" s="355">
        <v>2023</v>
      </c>
      <c r="F3" s="355">
        <v>2024</v>
      </c>
      <c r="G3" s="47"/>
    </row>
    <row r="4" spans="1:7">
      <c r="A4" s="356" t="s">
        <v>16420</v>
      </c>
      <c r="B4" s="357">
        <v>66.09</v>
      </c>
      <c r="C4" s="357">
        <v>54.38</v>
      </c>
      <c r="D4" s="357">
        <v>85.41</v>
      </c>
      <c r="E4" s="357">
        <v>81.62</v>
      </c>
      <c r="F4" s="357">
        <v>80.040000000000006</v>
      </c>
      <c r="G4" s="47"/>
    </row>
    <row r="5" spans="1:7">
      <c r="A5" s="356" t="s">
        <v>16421</v>
      </c>
      <c r="B5" s="358">
        <v>55.53</v>
      </c>
      <c r="C5" s="358">
        <v>61.05</v>
      </c>
      <c r="D5" s="358">
        <v>93.95</v>
      </c>
      <c r="E5" s="358">
        <v>81.88</v>
      </c>
      <c r="F5" s="358">
        <v>81.23</v>
      </c>
      <c r="G5" s="47"/>
    </row>
    <row r="6" spans="1:7">
      <c r="A6" s="356" t="s">
        <v>16422</v>
      </c>
      <c r="B6" s="358">
        <v>33.92</v>
      </c>
      <c r="C6" s="358">
        <v>64.56</v>
      </c>
      <c r="D6" s="358">
        <v>113.48</v>
      </c>
      <c r="E6" s="358">
        <v>78.45</v>
      </c>
      <c r="F6" s="358">
        <v>84.22</v>
      </c>
      <c r="G6" s="341"/>
    </row>
    <row r="7" spans="1:7">
      <c r="A7" s="356" t="s">
        <v>16423</v>
      </c>
      <c r="B7" s="358">
        <v>17.66</v>
      </c>
      <c r="C7" s="358">
        <v>63.24</v>
      </c>
      <c r="D7" s="358">
        <v>105.64</v>
      </c>
      <c r="E7" s="358">
        <v>84.13</v>
      </c>
      <c r="F7" s="358">
        <v>89.12</v>
      </c>
      <c r="G7" s="47"/>
    </row>
    <row r="8" spans="1:7">
      <c r="A8" s="356" t="s">
        <v>16424</v>
      </c>
      <c r="B8" s="358">
        <v>25.17</v>
      </c>
      <c r="C8" s="358">
        <v>66.91</v>
      </c>
      <c r="D8" s="358">
        <v>113.87</v>
      </c>
      <c r="E8" s="358">
        <v>75.819999999999993</v>
      </c>
      <c r="F8" s="358">
        <v>83.59</v>
      </c>
      <c r="G8" s="47"/>
    </row>
    <row r="9" spans="1:7">
      <c r="A9" s="356" t="s">
        <v>16425</v>
      </c>
      <c r="B9" s="358">
        <v>37.049999999999997</v>
      </c>
      <c r="C9" s="358">
        <v>71.89</v>
      </c>
      <c r="D9" s="358">
        <v>117.72</v>
      </c>
      <c r="E9" s="358">
        <v>75.19</v>
      </c>
      <c r="F9" s="358">
        <v>83.22</v>
      </c>
      <c r="G9" s="341"/>
    </row>
    <row r="10" spans="1:7">
      <c r="A10" s="356" t="s">
        <v>16426</v>
      </c>
      <c r="B10" s="358">
        <v>43.42</v>
      </c>
      <c r="C10" s="358">
        <v>73.53</v>
      </c>
      <c r="D10" s="358">
        <v>108.55</v>
      </c>
      <c r="E10" s="358">
        <v>81.06</v>
      </c>
      <c r="F10" s="358">
        <v>84.43</v>
      </c>
      <c r="G10" s="47"/>
    </row>
    <row r="11" spans="1:7">
      <c r="A11" s="356" t="s">
        <v>16427</v>
      </c>
      <c r="B11" s="358">
        <v>45.19</v>
      </c>
      <c r="C11" s="358">
        <v>70.33</v>
      </c>
      <c r="D11" s="358">
        <v>101.9</v>
      </c>
      <c r="E11" s="358">
        <v>87.33</v>
      </c>
      <c r="F11" s="358">
        <v>78.41</v>
      </c>
      <c r="G11" s="47"/>
    </row>
    <row r="12" spans="1:7">
      <c r="A12" s="356" t="s">
        <v>16428</v>
      </c>
      <c r="B12" s="358">
        <v>41.54</v>
      </c>
      <c r="C12" s="358">
        <v>73.88</v>
      </c>
      <c r="D12" s="358">
        <v>95.32</v>
      </c>
      <c r="E12" s="358">
        <v>94.6</v>
      </c>
      <c r="F12" s="358">
        <v>73.59</v>
      </c>
      <c r="G12" s="341"/>
    </row>
    <row r="13" spans="1:7">
      <c r="A13" s="356" t="s">
        <v>16429</v>
      </c>
      <c r="B13" s="358">
        <v>40.08</v>
      </c>
      <c r="C13" s="358">
        <v>82.11</v>
      </c>
      <c r="D13" s="358">
        <v>93.62</v>
      </c>
      <c r="E13" s="358">
        <v>91.78</v>
      </c>
      <c r="F13" s="358">
        <v>74.45</v>
      </c>
      <c r="G13" s="47"/>
    </row>
    <row r="14" spans="1:7">
      <c r="A14" s="356" t="s">
        <v>16430</v>
      </c>
      <c r="B14" s="358">
        <v>42.61</v>
      </c>
      <c r="C14" s="358">
        <v>80.37</v>
      </c>
      <c r="D14" s="358">
        <v>89.73</v>
      </c>
      <c r="E14" s="358">
        <v>84.92</v>
      </c>
      <c r="F14" s="358">
        <v>72.98</v>
      </c>
      <c r="G14" s="47"/>
    </row>
    <row r="15" spans="1:7">
      <c r="A15" s="356" t="s">
        <v>16431</v>
      </c>
      <c r="B15" s="359">
        <v>49.17</v>
      </c>
      <c r="C15" s="359">
        <v>74.38</v>
      </c>
      <c r="D15" s="359">
        <v>79.61</v>
      </c>
      <c r="E15" s="359">
        <v>79</v>
      </c>
      <c r="F15" s="359">
        <v>73.069999999999993</v>
      </c>
      <c r="G15" s="341"/>
    </row>
    <row r="16" spans="1:7">
      <c r="A16" s="360" t="s">
        <v>16432</v>
      </c>
      <c r="B16" s="361">
        <v>41.45</v>
      </c>
      <c r="C16" s="361">
        <v>69.719166666666695</v>
      </c>
      <c r="D16" s="361">
        <v>99.899999999999991</v>
      </c>
      <c r="E16" s="361">
        <v>82.981666666666698</v>
      </c>
      <c r="F16" s="361">
        <v>79.862500000000011</v>
      </c>
      <c r="G16" s="47"/>
    </row>
    <row r="17" spans="1:7">
      <c r="A17" s="342" t="s">
        <v>16433</v>
      </c>
      <c r="B17" s="342"/>
      <c r="C17" s="342"/>
      <c r="D17" s="343"/>
      <c r="E17" s="344"/>
      <c r="F17" s="345"/>
      <c r="G17" s="47"/>
    </row>
    <row r="18" spans="1:7">
      <c r="A18" s="346" t="s">
        <v>16434</v>
      </c>
      <c r="B18" s="342"/>
      <c r="C18" s="342"/>
      <c r="D18" s="343"/>
      <c r="E18" s="344"/>
      <c r="F18" s="345"/>
      <c r="G18" s="47"/>
    </row>
    <row r="19" spans="1:7">
      <c r="A19" s="347" t="s">
        <v>16435</v>
      </c>
      <c r="B19" s="348"/>
      <c r="C19" s="348"/>
      <c r="D19" s="348"/>
      <c r="E19" s="348"/>
      <c r="F19" s="348"/>
      <c r="G19" s="47"/>
    </row>
    <row r="20" spans="1:7">
      <c r="A20" s="346" t="s">
        <v>16436</v>
      </c>
      <c r="B20" s="342"/>
      <c r="C20" s="342"/>
      <c r="D20" s="343"/>
      <c r="E20" s="344"/>
      <c r="F20" s="349"/>
      <c r="G20" s="47"/>
    </row>
    <row r="21" spans="1:7">
      <c r="A21" s="342"/>
      <c r="B21" s="342"/>
      <c r="C21" s="343"/>
      <c r="D21" s="343"/>
      <c r="E21" s="344"/>
      <c r="F21" s="345"/>
      <c r="G21" s="47"/>
    </row>
    <row r="22" spans="1:7">
      <c r="A22" s="350"/>
      <c r="B22" s="351"/>
      <c r="C22" s="352"/>
      <c r="D22" s="352"/>
      <c r="E22" s="54"/>
      <c r="F22" s="353"/>
      <c r="G22" s="47"/>
    </row>
    <row r="23" spans="1:7">
      <c r="A23" s="47"/>
      <c r="B23" s="47"/>
      <c r="C23" s="47"/>
      <c r="D23" s="47"/>
      <c r="E23" s="47"/>
      <c r="F23" s="47"/>
      <c r="G23" s="4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CC"/>
  </sheetPr>
  <dimension ref="A1:N43"/>
  <sheetViews>
    <sheetView zoomScale="82" workbookViewId="0">
      <pane xSplit="1" ySplit="4" topLeftCell="B5" activePane="bottomRight" state="frozen"/>
      <selection pane="topRight" activeCell="B1" sqref="B1"/>
      <selection pane="bottomLeft" activeCell="A5" sqref="A5"/>
      <selection pane="bottomRight" activeCell="D3" sqref="D3"/>
    </sheetView>
  </sheetViews>
  <sheetFormatPr defaultRowHeight="15.5"/>
  <cols>
    <col min="2" max="2" width="19.1640625" customWidth="1"/>
    <col min="3" max="6" width="14.08203125" customWidth="1"/>
    <col min="10" max="10" width="17.6640625" customWidth="1"/>
    <col min="11" max="11" width="13.1640625" customWidth="1"/>
    <col min="12" max="12" width="12.58203125" customWidth="1"/>
    <col min="13" max="13" width="14" customWidth="1"/>
    <col min="14" max="14" width="15.1640625" customWidth="1"/>
  </cols>
  <sheetData>
    <row r="1" spans="1:14">
      <c r="A1" s="70" t="s">
        <v>16437</v>
      </c>
    </row>
    <row r="2" spans="1:14" ht="26">
      <c r="A2" s="752" t="s">
        <v>16051</v>
      </c>
      <c r="B2" s="755" t="s">
        <v>16052</v>
      </c>
      <c r="C2" s="758" t="s">
        <v>16438</v>
      </c>
      <c r="D2" s="759"/>
      <c r="E2" s="760"/>
      <c r="F2" s="284" t="s">
        <v>16439</v>
      </c>
      <c r="I2" s="752" t="s">
        <v>16051</v>
      </c>
      <c r="J2" s="755" t="s">
        <v>16052</v>
      </c>
      <c r="K2" s="758" t="s">
        <v>16440</v>
      </c>
      <c r="L2" s="759"/>
      <c r="M2" s="760"/>
      <c r="N2" s="284" t="s">
        <v>16440</v>
      </c>
    </row>
    <row r="3" spans="1:14" ht="15.65" customHeight="1">
      <c r="A3" s="753"/>
      <c r="B3" s="756"/>
      <c r="C3" s="761" t="s">
        <v>16441</v>
      </c>
      <c r="D3" s="407"/>
      <c r="E3" s="747" t="s">
        <v>16442</v>
      </c>
      <c r="F3" s="747" t="s">
        <v>16443</v>
      </c>
      <c r="I3" s="753"/>
      <c r="J3" s="756"/>
      <c r="K3" s="761" t="s">
        <v>16441</v>
      </c>
      <c r="L3" s="407"/>
      <c r="M3" s="747" t="s">
        <v>16442</v>
      </c>
      <c r="N3" s="747" t="s">
        <v>16443</v>
      </c>
    </row>
    <row r="4" spans="1:14" ht="23" customHeight="1">
      <c r="A4" s="754"/>
      <c r="B4" s="757"/>
      <c r="C4" s="762"/>
      <c r="D4" s="285" t="s">
        <v>16444</v>
      </c>
      <c r="E4" s="748"/>
      <c r="F4" s="748"/>
      <c r="I4" s="754"/>
      <c r="J4" s="757"/>
      <c r="K4" s="762"/>
      <c r="L4" s="285" t="s">
        <v>16444</v>
      </c>
      <c r="M4" s="748"/>
      <c r="N4" s="748"/>
    </row>
    <row r="5" spans="1:14">
      <c r="A5" s="403">
        <v>2020</v>
      </c>
      <c r="B5" s="286" t="s">
        <v>16267</v>
      </c>
      <c r="C5" s="287">
        <v>110.61</v>
      </c>
      <c r="D5" s="287">
        <v>102.81</v>
      </c>
      <c r="E5" s="287">
        <v>104.46</v>
      </c>
      <c r="F5" s="288">
        <v>2144.81</v>
      </c>
      <c r="I5" s="403">
        <v>2020</v>
      </c>
      <c r="J5" s="286" t="s">
        <v>16267</v>
      </c>
      <c r="K5" s="287"/>
      <c r="L5" s="287"/>
      <c r="M5" s="287"/>
      <c r="N5" s="288"/>
    </row>
    <row r="6" spans="1:14">
      <c r="A6" s="404"/>
      <c r="B6" s="289" t="s">
        <v>16269</v>
      </c>
      <c r="C6" s="290">
        <v>112.07</v>
      </c>
      <c r="D6" s="290">
        <v>102.93</v>
      </c>
      <c r="E6" s="290">
        <v>96.72</v>
      </c>
      <c r="F6" s="291">
        <v>2065.98</v>
      </c>
      <c r="I6" s="404"/>
      <c r="J6" s="289" t="s">
        <v>16269</v>
      </c>
      <c r="K6" s="290"/>
      <c r="L6" s="290"/>
      <c r="M6" s="290"/>
      <c r="N6" s="291"/>
    </row>
    <row r="7" spans="1:14">
      <c r="A7" s="404"/>
      <c r="B7" s="289" t="s">
        <v>16272</v>
      </c>
      <c r="C7" s="290">
        <v>90.34</v>
      </c>
      <c r="D7" s="290">
        <v>75.88</v>
      </c>
      <c r="E7" s="290">
        <v>63.79</v>
      </c>
      <c r="F7" s="291">
        <v>2078.5</v>
      </c>
      <c r="I7" s="404"/>
      <c r="J7" s="289" t="s">
        <v>16272</v>
      </c>
      <c r="K7" s="290"/>
      <c r="L7" s="290"/>
      <c r="M7" s="290"/>
      <c r="N7" s="291"/>
    </row>
    <row r="8" spans="1:14">
      <c r="A8" s="404"/>
      <c r="B8" s="289" t="s">
        <v>16275</v>
      </c>
      <c r="C8" s="290">
        <v>106.3</v>
      </c>
      <c r="D8" s="290">
        <v>95.45</v>
      </c>
      <c r="E8" s="290">
        <v>84.09</v>
      </c>
      <c r="F8" s="291">
        <v>2033.57</v>
      </c>
      <c r="I8" s="404"/>
      <c r="J8" s="289" t="s">
        <v>16275</v>
      </c>
      <c r="K8" s="290"/>
      <c r="L8" s="290"/>
      <c r="M8" s="290"/>
      <c r="N8" s="291"/>
    </row>
    <row r="9" spans="1:14">
      <c r="A9" s="404"/>
      <c r="B9" s="292" t="s">
        <v>16278</v>
      </c>
      <c r="C9" s="293">
        <v>107.69</v>
      </c>
      <c r="D9" s="293">
        <v>92.75</v>
      </c>
      <c r="E9" s="293">
        <v>84.5</v>
      </c>
      <c r="F9" s="294">
        <v>1977.36</v>
      </c>
      <c r="I9" s="404"/>
      <c r="J9" s="292" t="s">
        <v>16278</v>
      </c>
      <c r="K9" s="293"/>
      <c r="L9" s="293"/>
      <c r="M9" s="293"/>
      <c r="N9" s="294"/>
    </row>
    <row r="10" spans="1:14">
      <c r="A10" s="405"/>
      <c r="B10" s="295" t="s">
        <v>16445</v>
      </c>
      <c r="C10" s="296">
        <v>103.28</v>
      </c>
      <c r="D10" s="296">
        <v>93.96</v>
      </c>
      <c r="E10" s="296">
        <v>84.6</v>
      </c>
      <c r="F10" s="297">
        <v>2056.84</v>
      </c>
      <c r="I10" s="405"/>
      <c r="J10" s="295" t="s">
        <v>16445</v>
      </c>
      <c r="K10" s="296"/>
      <c r="L10" s="296"/>
      <c r="M10" s="296"/>
      <c r="N10" s="297"/>
    </row>
    <row r="11" spans="1:14">
      <c r="A11" s="403">
        <v>2021</v>
      </c>
      <c r="B11" s="286" t="s">
        <v>16267</v>
      </c>
      <c r="C11" s="287">
        <v>107.86</v>
      </c>
      <c r="D11" s="287">
        <v>97.33</v>
      </c>
      <c r="E11" s="287">
        <v>88.07</v>
      </c>
      <c r="F11" s="288">
        <v>2018.93</v>
      </c>
      <c r="I11" s="403">
        <v>2021</v>
      </c>
      <c r="J11" s="286" t="s">
        <v>16267</v>
      </c>
      <c r="K11" s="287"/>
      <c r="L11" s="287"/>
      <c r="M11" s="287"/>
      <c r="N11" s="288"/>
    </row>
    <row r="12" spans="1:14">
      <c r="A12" s="404"/>
      <c r="B12" s="289" t="s">
        <v>16269</v>
      </c>
      <c r="C12" s="290">
        <v>123.66</v>
      </c>
      <c r="D12" s="290">
        <v>108.58</v>
      </c>
      <c r="E12" s="290">
        <v>98.78</v>
      </c>
      <c r="F12" s="291">
        <v>2074.23</v>
      </c>
      <c r="I12" s="404"/>
      <c r="J12" s="289" t="s">
        <v>16269</v>
      </c>
      <c r="K12" s="290"/>
      <c r="L12" s="290"/>
      <c r="M12" s="290"/>
      <c r="N12" s="291"/>
    </row>
    <row r="13" spans="1:14">
      <c r="A13" s="404"/>
      <c r="B13" s="289" t="s">
        <v>16272</v>
      </c>
      <c r="C13" s="290">
        <v>127.98</v>
      </c>
      <c r="D13" s="290">
        <v>108.58</v>
      </c>
      <c r="E13" s="290">
        <v>98.78</v>
      </c>
      <c r="F13" s="291">
        <v>2074.23</v>
      </c>
      <c r="I13" s="404"/>
      <c r="J13" s="289" t="s">
        <v>16272</v>
      </c>
      <c r="K13" s="290"/>
      <c r="L13" s="290"/>
      <c r="M13" s="290"/>
      <c r="N13" s="291"/>
    </row>
    <row r="14" spans="1:14">
      <c r="A14" s="404"/>
      <c r="B14" s="289" t="s">
        <v>16275</v>
      </c>
      <c r="C14" s="290">
        <v>135.54</v>
      </c>
      <c r="D14" s="290">
        <v>116.51</v>
      </c>
      <c r="E14" s="290">
        <v>111.74</v>
      </c>
      <c r="F14" s="291">
        <v>2445.23</v>
      </c>
      <c r="I14" s="404"/>
      <c r="J14" s="289" t="s">
        <v>16275</v>
      </c>
      <c r="K14" s="290"/>
      <c r="L14" s="290"/>
      <c r="M14" s="290"/>
      <c r="N14" s="291"/>
    </row>
    <row r="15" spans="1:14">
      <c r="A15" s="404"/>
      <c r="B15" s="292" t="s">
        <v>16278</v>
      </c>
      <c r="C15" s="293">
        <v>130.54</v>
      </c>
      <c r="D15" s="293">
        <v>111.51</v>
      </c>
      <c r="E15" s="293">
        <v>106.46</v>
      </c>
      <c r="F15" s="294">
        <v>2638.83</v>
      </c>
      <c r="I15" s="404"/>
      <c r="J15" s="292" t="s">
        <v>16278</v>
      </c>
      <c r="K15" s="293"/>
      <c r="L15" s="293"/>
      <c r="M15" s="293"/>
      <c r="N15" s="294"/>
    </row>
    <row r="16" spans="1:14">
      <c r="A16" s="405"/>
      <c r="B16" s="295" t="s">
        <v>16445</v>
      </c>
      <c r="C16" s="296">
        <v>125.79</v>
      </c>
      <c r="D16" s="296">
        <v>108.56</v>
      </c>
      <c r="E16" s="296">
        <v>100.19</v>
      </c>
      <c r="F16" s="297">
        <v>2280.91</v>
      </c>
      <c r="I16" s="405"/>
      <c r="J16" s="295" t="s">
        <v>16445</v>
      </c>
      <c r="K16" s="296"/>
      <c r="L16" s="296"/>
      <c r="M16" s="296"/>
      <c r="N16" s="297"/>
    </row>
    <row r="17" spans="1:14">
      <c r="A17" s="749">
        <v>2022</v>
      </c>
      <c r="B17" s="286" t="s">
        <v>16267</v>
      </c>
      <c r="C17" s="290">
        <v>130.54</v>
      </c>
      <c r="D17" s="287">
        <v>111.51</v>
      </c>
      <c r="E17" s="287">
        <v>106.46</v>
      </c>
      <c r="F17" s="288">
        <v>2659.24</v>
      </c>
      <c r="I17" s="749">
        <v>2022</v>
      </c>
      <c r="J17" s="286" t="s">
        <v>16267</v>
      </c>
      <c r="K17" s="290"/>
      <c r="L17" s="287"/>
      <c r="M17" s="287"/>
      <c r="N17" s="288"/>
    </row>
    <row r="18" spans="1:14">
      <c r="A18" s="750"/>
      <c r="B18" s="289" t="s">
        <v>16269</v>
      </c>
      <c r="C18" s="290">
        <v>135.54</v>
      </c>
      <c r="D18" s="290">
        <v>116.51</v>
      </c>
      <c r="E18" s="290">
        <v>104.46</v>
      </c>
      <c r="F18" s="291">
        <v>2866.2</v>
      </c>
      <c r="I18" s="750"/>
      <c r="J18" s="289" t="s">
        <v>16269</v>
      </c>
      <c r="K18" s="290"/>
      <c r="L18" s="290"/>
      <c r="M18" s="290"/>
      <c r="N18" s="291"/>
    </row>
    <row r="19" spans="1:14">
      <c r="A19" s="750"/>
      <c r="B19" s="289" t="s">
        <v>16272</v>
      </c>
      <c r="C19" s="290">
        <v>159.94</v>
      </c>
      <c r="D19" s="290">
        <v>140.91</v>
      </c>
      <c r="E19" s="290">
        <v>128.86000000000001</v>
      </c>
      <c r="F19" s="291">
        <v>3218.22</v>
      </c>
      <c r="I19" s="750"/>
      <c r="J19" s="289" t="s">
        <v>16272</v>
      </c>
      <c r="K19" s="290"/>
      <c r="L19" s="290"/>
      <c r="M19" s="290"/>
      <c r="N19" s="291"/>
    </row>
    <row r="20" spans="1:14">
      <c r="A20" s="750"/>
      <c r="B20" s="289" t="s">
        <v>16275</v>
      </c>
      <c r="C20" s="290">
        <v>180.05</v>
      </c>
      <c r="D20" s="290">
        <v>165.91</v>
      </c>
      <c r="E20" s="290">
        <v>148.86000000000001</v>
      </c>
      <c r="F20" s="291">
        <v>3106.66</v>
      </c>
      <c r="I20" s="750"/>
      <c r="J20" s="289" t="s">
        <v>16275</v>
      </c>
      <c r="K20" s="290"/>
      <c r="L20" s="290"/>
      <c r="M20" s="290"/>
      <c r="N20" s="291"/>
    </row>
    <row r="21" spans="1:14">
      <c r="A21" s="750"/>
      <c r="B21" s="292" t="s">
        <v>16278</v>
      </c>
      <c r="C21" s="293">
        <v>178.05</v>
      </c>
      <c r="D21" s="293">
        <v>162.91</v>
      </c>
      <c r="E21" s="293">
        <v>146.86000000000001</v>
      </c>
      <c r="F21" s="294">
        <v>2980.8</v>
      </c>
      <c r="I21" s="750"/>
      <c r="J21" s="292" t="s">
        <v>16278</v>
      </c>
      <c r="K21" s="293"/>
      <c r="L21" s="293"/>
      <c r="M21" s="293"/>
      <c r="N21" s="294"/>
    </row>
    <row r="22" spans="1:14">
      <c r="A22" s="751"/>
      <c r="B22" s="295" t="s">
        <v>16445</v>
      </c>
      <c r="C22" s="296">
        <v>157.34</v>
      </c>
      <c r="D22" s="296">
        <v>139.69</v>
      </c>
      <c r="E22" s="296">
        <v>127.38</v>
      </c>
      <c r="F22" s="297">
        <v>2990.41</v>
      </c>
      <c r="I22" s="751"/>
      <c r="J22" s="295" t="s">
        <v>16445</v>
      </c>
      <c r="K22" s="296"/>
      <c r="L22" s="296"/>
      <c r="M22" s="296"/>
      <c r="N22" s="297"/>
    </row>
    <row r="23" spans="1:14">
      <c r="A23" s="749">
        <v>2023</v>
      </c>
      <c r="B23" s="286" t="s">
        <v>16267</v>
      </c>
      <c r="C23" s="290">
        <v>178.05</v>
      </c>
      <c r="D23" s="287">
        <v>162.91</v>
      </c>
      <c r="E23" s="287">
        <v>146.86000000000001</v>
      </c>
      <c r="F23" s="288">
        <v>2961.93</v>
      </c>
      <c r="I23" s="749">
        <v>2023</v>
      </c>
      <c r="J23" s="286" t="s">
        <v>16267</v>
      </c>
      <c r="K23" s="290"/>
      <c r="L23" s="287"/>
      <c r="M23" s="287"/>
      <c r="N23" s="288"/>
    </row>
    <row r="24" spans="1:14">
      <c r="A24" s="750"/>
      <c r="B24" s="289" t="s">
        <v>16269</v>
      </c>
      <c r="C24" s="290">
        <v>180.05</v>
      </c>
      <c r="D24" s="290">
        <v>162.91</v>
      </c>
      <c r="E24" s="290">
        <v>146.86000000000001</v>
      </c>
      <c r="F24" s="291">
        <v>3137.7</v>
      </c>
      <c r="I24" s="750"/>
      <c r="J24" s="289" t="s">
        <v>16269</v>
      </c>
      <c r="K24" s="290"/>
      <c r="L24" s="290"/>
      <c r="M24" s="290"/>
      <c r="N24" s="291"/>
    </row>
    <row r="25" spans="1:14">
      <c r="A25" s="750"/>
      <c r="B25" s="289" t="s">
        <v>16272</v>
      </c>
      <c r="C25" s="290">
        <v>182.63</v>
      </c>
      <c r="D25" s="290">
        <v>167.98</v>
      </c>
      <c r="E25" s="290">
        <v>162.19</v>
      </c>
      <c r="F25" s="291">
        <v>3069.01</v>
      </c>
      <c r="I25" s="750"/>
      <c r="J25" s="289" t="s">
        <v>16272</v>
      </c>
      <c r="K25" s="290"/>
      <c r="L25" s="290"/>
      <c r="M25" s="290"/>
      <c r="N25" s="291"/>
    </row>
    <row r="26" spans="1:14">
      <c r="A26" s="750"/>
      <c r="B26" s="289" t="s">
        <v>16275</v>
      </c>
      <c r="C26" s="290">
        <v>212.25</v>
      </c>
      <c r="D26" s="290">
        <v>201.73</v>
      </c>
      <c r="E26" s="290">
        <v>203.34</v>
      </c>
      <c r="F26" s="291">
        <v>2795.69</v>
      </c>
      <c r="I26" s="750"/>
      <c r="J26" s="289" t="s">
        <v>16275</v>
      </c>
      <c r="K26" s="290"/>
      <c r="L26" s="290"/>
      <c r="M26" s="290"/>
      <c r="N26" s="291"/>
    </row>
    <row r="27" spans="1:14">
      <c r="A27" s="750"/>
      <c r="B27" s="292" t="s">
        <v>16278</v>
      </c>
      <c r="C27" s="293">
        <v>212.97</v>
      </c>
      <c r="D27" s="293">
        <v>202.21</v>
      </c>
      <c r="E27" s="293">
        <v>199.78</v>
      </c>
      <c r="F27" s="294">
        <v>3032.62</v>
      </c>
      <c r="I27" s="750"/>
      <c r="J27" s="292" t="s">
        <v>16278</v>
      </c>
      <c r="K27" s="293"/>
      <c r="L27" s="293"/>
      <c r="M27" s="293"/>
      <c r="N27" s="294"/>
    </row>
    <row r="28" spans="1:14">
      <c r="A28" s="751"/>
      <c r="B28" s="295" t="s">
        <v>16445</v>
      </c>
      <c r="C28" s="296">
        <v>194.5</v>
      </c>
      <c r="D28" s="296">
        <v>180.33</v>
      </c>
      <c r="E28" s="296">
        <v>172.05</v>
      </c>
      <c r="F28" s="298">
        <v>2990.7</v>
      </c>
      <c r="I28" s="751"/>
      <c r="J28" s="295" t="s">
        <v>16445</v>
      </c>
      <c r="K28" s="296"/>
      <c r="L28" s="296"/>
      <c r="M28" s="296"/>
      <c r="N28" s="298"/>
    </row>
    <row r="29" spans="1:14">
      <c r="A29" s="749">
        <v>2024</v>
      </c>
      <c r="B29" s="286" t="s">
        <v>16267</v>
      </c>
      <c r="C29" s="290">
        <v>207.97</v>
      </c>
      <c r="D29" s="287">
        <v>197.21</v>
      </c>
      <c r="E29" s="287">
        <v>194.96</v>
      </c>
      <c r="F29" s="288">
        <v>3055.51</v>
      </c>
      <c r="I29" s="749">
        <v>2024</v>
      </c>
      <c r="J29" s="286" t="s">
        <v>16267</v>
      </c>
      <c r="K29" s="379">
        <f>C29/Conversions!$E$16</f>
        <v>6080994.1520467838</v>
      </c>
      <c r="L29" s="379">
        <f>D29/Conversions!$E$7</f>
        <v>5508659.2178770946</v>
      </c>
      <c r="M29" s="379">
        <f>E29/Conversions!$E$12</f>
        <v>5212834.2245989302</v>
      </c>
      <c r="N29" s="379">
        <f>F29/Conversions!$E$14</f>
        <v>4700784.615384616</v>
      </c>
    </row>
    <row r="30" spans="1:14">
      <c r="A30" s="750"/>
      <c r="B30" s="289" t="s">
        <v>16268</v>
      </c>
      <c r="C30" s="290">
        <v>206.97</v>
      </c>
      <c r="D30" s="290">
        <v>196.21</v>
      </c>
      <c r="E30" s="290">
        <v>193.96</v>
      </c>
      <c r="F30" s="291">
        <v>3187.1</v>
      </c>
      <c r="I30" s="750"/>
      <c r="J30" s="289" t="s">
        <v>16268</v>
      </c>
      <c r="K30" s="379">
        <f>C30/Conversions!$E$16</f>
        <v>6051754.3859649124</v>
      </c>
      <c r="L30" s="379">
        <f>D30/Conversions!$E$7</f>
        <v>5480726.2569832401</v>
      </c>
      <c r="M30" s="379">
        <f>E30/Conversions!$E$12</f>
        <v>5186096.2566844923</v>
      </c>
      <c r="N30" s="379">
        <f>F30/Conversions!$E$14</f>
        <v>4903230.769230769</v>
      </c>
    </row>
    <row r="31" spans="1:14">
      <c r="A31" s="750"/>
      <c r="B31" s="289" t="s">
        <v>16269</v>
      </c>
      <c r="C31" s="290">
        <v>199.77</v>
      </c>
      <c r="D31" s="290">
        <v>191.11</v>
      </c>
      <c r="E31" s="290">
        <v>189.48</v>
      </c>
      <c r="F31" s="291">
        <v>3231.84</v>
      </c>
      <c r="I31" s="750"/>
      <c r="J31" s="289" t="s">
        <v>16269</v>
      </c>
      <c r="K31" s="379">
        <f>C31/Conversions!$E$16</f>
        <v>5841228.0701754391</v>
      </c>
      <c r="L31" s="379">
        <f>D31/Conversions!$E$7</f>
        <v>5338268.1564245811</v>
      </c>
      <c r="M31" s="379">
        <f>E31/Conversions!$E$12</f>
        <v>5066310.1604278069</v>
      </c>
      <c r="N31" s="379">
        <f>F31/Conversions!$E$14</f>
        <v>4972061.538461539</v>
      </c>
    </row>
    <row r="32" spans="1:14">
      <c r="A32" s="750"/>
      <c r="B32" s="289" t="s">
        <v>16270</v>
      </c>
      <c r="C32" s="290">
        <v>194.46</v>
      </c>
      <c r="D32" s="290">
        <v>181.11</v>
      </c>
      <c r="E32" s="290">
        <v>171.18</v>
      </c>
      <c r="F32" s="291">
        <v>3242.11</v>
      </c>
      <c r="I32" s="750"/>
      <c r="J32" s="289" t="s">
        <v>16270</v>
      </c>
      <c r="K32" s="379">
        <f>C32/Conversions!$E$16</f>
        <v>5685964.912280702</v>
      </c>
      <c r="L32" s="379">
        <f>D32/Conversions!$E$7</f>
        <v>5058938.5474860333</v>
      </c>
      <c r="M32" s="379">
        <f>E32/Conversions!$E$12</f>
        <v>4577005.3475935832</v>
      </c>
      <c r="N32" s="379">
        <f>F32/Conversions!$E$14</f>
        <v>4987861.538461539</v>
      </c>
    </row>
    <row r="33" spans="1:14">
      <c r="A33" s="750"/>
      <c r="B33" s="289" t="s">
        <v>16271</v>
      </c>
      <c r="C33" s="290">
        <v>193.46</v>
      </c>
      <c r="D33" s="290">
        <v>179.91</v>
      </c>
      <c r="E33" s="290">
        <v>169.52</v>
      </c>
      <c r="F33" s="291">
        <v>3221.29</v>
      </c>
      <c r="I33" s="750"/>
      <c r="J33" s="289" t="s">
        <v>16271</v>
      </c>
      <c r="K33" s="379">
        <f>C33/Conversions!$E$16</f>
        <v>5656725.1461988306</v>
      </c>
      <c r="L33" s="379">
        <f>D33/Conversions!$E$7</f>
        <v>5025418.9944134075</v>
      </c>
      <c r="M33" s="379">
        <f>E33/Conversions!$E$12</f>
        <v>4532620.3208556147</v>
      </c>
      <c r="N33" s="379">
        <f>F33/Conversions!$E$14</f>
        <v>4955830.769230769</v>
      </c>
    </row>
    <row r="34" spans="1:14">
      <c r="A34" s="750"/>
      <c r="B34" s="289" t="s">
        <v>16272</v>
      </c>
      <c r="C34" s="290">
        <v>190.46</v>
      </c>
      <c r="D34" s="290">
        <v>173.83</v>
      </c>
      <c r="E34" s="290">
        <v>163.82</v>
      </c>
      <c r="F34" s="291">
        <v>3213.97</v>
      </c>
      <c r="I34" s="750"/>
      <c r="J34" s="289" t="s">
        <v>16272</v>
      </c>
      <c r="K34" s="379">
        <f>C34/Conversions!$E$16</f>
        <v>5569005.8479532171</v>
      </c>
      <c r="L34" s="379">
        <f>D34/Conversions!$E$7</f>
        <v>4855586.5921787713</v>
      </c>
      <c r="M34" s="379">
        <f>E34/Conversions!$E$12</f>
        <v>4380213.9037433155</v>
      </c>
      <c r="N34" s="379">
        <f>F34/Conversions!$E$14</f>
        <v>4944569.230769231</v>
      </c>
    </row>
    <row r="35" spans="1:14">
      <c r="A35" s="750"/>
      <c r="B35" s="289" t="s">
        <v>16273</v>
      </c>
      <c r="C35" s="290">
        <v>189.46</v>
      </c>
      <c r="D35" s="290">
        <v>172.33</v>
      </c>
      <c r="E35" s="290">
        <v>162.52000000000001</v>
      </c>
      <c r="F35" s="291">
        <v>3219.58</v>
      </c>
      <c r="I35" s="750"/>
      <c r="J35" s="289" t="s">
        <v>16273</v>
      </c>
      <c r="K35" s="379">
        <f>C35/Conversions!$E$16</f>
        <v>5539766.0818713456</v>
      </c>
      <c r="L35" s="379">
        <f>D35/Conversions!$E$7</f>
        <v>4813687.1508379886</v>
      </c>
      <c r="M35" s="379">
        <f>E35/Conversions!$E$12</f>
        <v>4345454.5454545459</v>
      </c>
      <c r="N35" s="379">
        <f>F35/Conversions!$E$14</f>
        <v>4953200</v>
      </c>
    </row>
    <row r="36" spans="1:14">
      <c r="A36" s="750"/>
      <c r="B36" s="289" t="s">
        <v>16274</v>
      </c>
      <c r="C36" s="290">
        <v>189.46</v>
      </c>
      <c r="D36" s="290">
        <v>172.33</v>
      </c>
      <c r="E36" s="290">
        <v>162.52000000000001</v>
      </c>
      <c r="F36" s="291">
        <v>3217.85</v>
      </c>
      <c r="I36" s="750"/>
      <c r="J36" s="289" t="s">
        <v>16274</v>
      </c>
      <c r="K36" s="379">
        <f>C36/Conversions!$E$16</f>
        <v>5539766.0818713456</v>
      </c>
      <c r="L36" s="379">
        <f>D36/Conversions!$E$7</f>
        <v>4813687.1508379886</v>
      </c>
      <c r="M36" s="379">
        <f>E36/Conversions!$E$12</f>
        <v>4345454.5454545459</v>
      </c>
      <c r="N36" s="379">
        <f>F36/Conversions!$E$14</f>
        <v>4950538.461538462</v>
      </c>
    </row>
    <row r="37" spans="1:14">
      <c r="A37" s="750"/>
      <c r="B37" s="289" t="s">
        <v>16275</v>
      </c>
      <c r="C37" s="290">
        <v>189.46</v>
      </c>
      <c r="D37" s="290">
        <v>172.33</v>
      </c>
      <c r="E37" s="290">
        <v>159.1</v>
      </c>
      <c r="F37" s="291">
        <v>3196.04</v>
      </c>
      <c r="I37" s="750"/>
      <c r="J37" s="289" t="s">
        <v>16275</v>
      </c>
      <c r="K37" s="379">
        <f>C37/Conversions!$E$16</f>
        <v>5539766.0818713456</v>
      </c>
      <c r="L37" s="379">
        <f>D37/Conversions!$E$7</f>
        <v>4813687.1508379886</v>
      </c>
      <c r="M37" s="379">
        <f>E37/Conversions!$E$12</f>
        <v>4254010.6951871654</v>
      </c>
      <c r="N37" s="379">
        <f>F37/Conversions!$E$14</f>
        <v>4916984.615384616</v>
      </c>
    </row>
    <row r="38" spans="1:14">
      <c r="A38" s="750"/>
      <c r="B38" s="289" t="s">
        <v>16276</v>
      </c>
      <c r="C38" s="290">
        <v>181.33</v>
      </c>
      <c r="D38" s="290">
        <v>168.82</v>
      </c>
      <c r="E38" s="290">
        <v>152.18</v>
      </c>
      <c r="F38" s="291">
        <v>3183.29</v>
      </c>
      <c r="I38" s="750"/>
      <c r="J38" s="289" t="s">
        <v>16276</v>
      </c>
      <c r="K38" s="379">
        <f>C38/Conversions!$E$16</f>
        <v>5302046.7836257312</v>
      </c>
      <c r="L38" s="379">
        <f>D38/Conversions!$E$7</f>
        <v>4715642.4581005583</v>
      </c>
      <c r="M38" s="379">
        <f>E38/Conversions!$E$12</f>
        <v>4068983.9572192514</v>
      </c>
      <c r="N38" s="379">
        <f>F38/Conversions!$E$14</f>
        <v>4897369.230769231</v>
      </c>
    </row>
    <row r="39" spans="1:14">
      <c r="A39" s="750"/>
      <c r="B39" s="289" t="s">
        <v>16277</v>
      </c>
      <c r="C39" s="290">
        <v>181.33</v>
      </c>
      <c r="D39" s="290">
        <v>168.82</v>
      </c>
      <c r="E39" s="290">
        <v>152.18</v>
      </c>
      <c r="F39" s="291">
        <v>3147.66</v>
      </c>
      <c r="I39" s="750"/>
      <c r="J39" s="289" t="s">
        <v>16277</v>
      </c>
      <c r="K39" s="379">
        <f>C39/Conversions!$E$16</f>
        <v>5302046.7836257312</v>
      </c>
      <c r="L39" s="379">
        <f>D39/Conversions!$E$7</f>
        <v>4715642.4581005583</v>
      </c>
      <c r="M39" s="379">
        <f>E39/Conversions!$E$12</f>
        <v>4068983.9572192514</v>
      </c>
      <c r="N39" s="379">
        <f>F39/Conversions!$E$14</f>
        <v>4842553.846153846</v>
      </c>
    </row>
    <row r="40" spans="1:14">
      <c r="A40" s="750"/>
      <c r="B40" s="292" t="s">
        <v>16278</v>
      </c>
      <c r="C40" s="293">
        <v>176.96</v>
      </c>
      <c r="D40" s="293">
        <v>165.82</v>
      </c>
      <c r="E40" s="293">
        <v>149.18</v>
      </c>
      <c r="F40" s="294">
        <v>3143.85</v>
      </c>
      <c r="I40" s="750"/>
      <c r="J40" s="292" t="s">
        <v>16278</v>
      </c>
      <c r="K40" s="379">
        <f>C40/Conversions!$E$16</f>
        <v>5174269.0058479542</v>
      </c>
      <c r="L40" s="379">
        <f>D40/Conversions!$E$7</f>
        <v>4631843.5754189938</v>
      </c>
      <c r="M40" s="379">
        <f>E40/Conversions!$E$12</f>
        <v>3988770.0534759359</v>
      </c>
      <c r="N40" s="379">
        <f>F40/Conversions!$E$14</f>
        <v>4836692.307692308</v>
      </c>
    </row>
    <row r="41" spans="1:14">
      <c r="A41" s="751"/>
      <c r="B41" s="299" t="s">
        <v>16445</v>
      </c>
      <c r="C41" s="296">
        <v>191.76</v>
      </c>
      <c r="D41" s="296">
        <v>178.32</v>
      </c>
      <c r="E41" s="296">
        <v>168.38</v>
      </c>
      <c r="F41" s="298">
        <v>3188.34</v>
      </c>
      <c r="I41" s="751"/>
      <c r="J41" s="299" t="s">
        <v>16445</v>
      </c>
      <c r="K41" s="380">
        <f>AVERAGE(K29:K40)</f>
        <v>5606944.444444445</v>
      </c>
      <c r="L41" s="380">
        <f>AVERAGE(L29:L40)</f>
        <v>4980982.3091247668</v>
      </c>
      <c r="M41" s="380">
        <f>AVERAGE(M29:M40)</f>
        <v>4502228.1639928697</v>
      </c>
      <c r="N41" s="380">
        <f>AVERAGE(N29:N40)</f>
        <v>4905139.743589744</v>
      </c>
    </row>
    <row r="42" spans="1:14">
      <c r="A42" s="51" t="s">
        <v>16446</v>
      </c>
      <c r="B42" s="25"/>
      <c r="C42" s="52"/>
      <c r="D42" s="52"/>
      <c r="E42" s="52"/>
      <c r="F42" s="52"/>
      <c r="I42" s="51" t="s">
        <v>16446</v>
      </c>
      <c r="J42" s="25"/>
      <c r="K42" s="52"/>
      <c r="L42" s="52"/>
      <c r="M42" s="52"/>
      <c r="N42" s="52"/>
    </row>
    <row r="43" spans="1:14">
      <c r="K43" s="412"/>
    </row>
  </sheetData>
  <mergeCells count="18">
    <mergeCell ref="N3:N4"/>
    <mergeCell ref="I17:I22"/>
    <mergeCell ref="I23:I28"/>
    <mergeCell ref="I29:I41"/>
    <mergeCell ref="I2:I4"/>
    <mergeCell ref="J2:J4"/>
    <mergeCell ref="K2:M2"/>
    <mergeCell ref="K3:K4"/>
    <mergeCell ref="M3:M4"/>
    <mergeCell ref="F3:F4"/>
    <mergeCell ref="A29:A41"/>
    <mergeCell ref="A2:A4"/>
    <mergeCell ref="B2:B4"/>
    <mergeCell ref="C2:E2"/>
    <mergeCell ref="C3:C4"/>
    <mergeCell ref="E3:E4"/>
    <mergeCell ref="A17:A22"/>
    <mergeCell ref="A23:A2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8"/>
  <sheetViews>
    <sheetView workbookViewId="0">
      <selection activeCell="E12" sqref="E12"/>
    </sheetView>
  </sheetViews>
  <sheetFormatPr defaultRowHeight="15.5"/>
  <sheetData>
    <row r="1" spans="1:17">
      <c r="A1" s="16" t="s">
        <v>16447</v>
      </c>
    </row>
    <row r="2" spans="1:17">
      <c r="A2" s="53"/>
      <c r="B2" s="54"/>
      <c r="C2" s="54"/>
      <c r="D2" s="54"/>
      <c r="E2" s="54"/>
      <c r="F2" s="54"/>
      <c r="G2" s="54"/>
      <c r="H2" s="54"/>
      <c r="I2" s="54"/>
      <c r="J2" s="54"/>
      <c r="K2" s="54"/>
      <c r="L2" s="54"/>
      <c r="M2" s="54"/>
      <c r="N2" s="54"/>
      <c r="O2" s="54"/>
      <c r="P2" s="54"/>
      <c r="Q2" s="55" t="s">
        <v>16448</v>
      </c>
    </row>
    <row r="3" spans="1:17">
      <c r="A3" s="264"/>
      <c r="B3" s="765" t="s">
        <v>16449</v>
      </c>
      <c r="C3" s="766"/>
      <c r="D3" s="766"/>
      <c r="E3" s="766"/>
      <c r="F3" s="766"/>
      <c r="G3" s="766"/>
      <c r="H3" s="766"/>
      <c r="I3" s="767"/>
      <c r="J3" s="765" t="s">
        <v>16450</v>
      </c>
      <c r="K3" s="766"/>
      <c r="L3" s="766"/>
      <c r="M3" s="766"/>
      <c r="N3" s="766"/>
      <c r="O3" s="766"/>
      <c r="P3" s="766"/>
      <c r="Q3" s="767"/>
    </row>
    <row r="4" spans="1:17">
      <c r="A4" s="265"/>
      <c r="B4" s="748" t="s">
        <v>16451</v>
      </c>
      <c r="C4" s="748" t="s">
        <v>16452</v>
      </c>
      <c r="D4" s="763" t="s">
        <v>16453</v>
      </c>
      <c r="E4" s="401"/>
      <c r="F4" s="763" t="s">
        <v>16454</v>
      </c>
      <c r="G4" s="768" t="s">
        <v>16455</v>
      </c>
      <c r="H4" s="770" t="s">
        <v>16456</v>
      </c>
      <c r="I4" s="763" t="s">
        <v>16457</v>
      </c>
      <c r="J4" s="763" t="s">
        <v>16451</v>
      </c>
      <c r="K4" s="763" t="s">
        <v>16452</v>
      </c>
      <c r="L4" s="763" t="s">
        <v>16453</v>
      </c>
      <c r="M4" s="401"/>
      <c r="N4" s="763" t="s">
        <v>16454</v>
      </c>
      <c r="O4" s="768" t="s">
        <v>16455</v>
      </c>
      <c r="P4" s="770" t="s">
        <v>16456</v>
      </c>
      <c r="Q4" s="763" t="s">
        <v>16457</v>
      </c>
    </row>
    <row r="5" spans="1:17">
      <c r="A5" s="266" t="s">
        <v>16051</v>
      </c>
      <c r="B5" s="763"/>
      <c r="C5" s="763"/>
      <c r="D5" s="763"/>
      <c r="E5" s="402" t="s">
        <v>16458</v>
      </c>
      <c r="F5" s="764"/>
      <c r="G5" s="769"/>
      <c r="H5" s="771"/>
      <c r="I5" s="764"/>
      <c r="J5" s="763"/>
      <c r="K5" s="763"/>
      <c r="L5" s="763"/>
      <c r="M5" s="402" t="s">
        <v>16458</v>
      </c>
      <c r="N5" s="764"/>
      <c r="O5" s="769"/>
      <c r="P5" s="771"/>
      <c r="Q5" s="764"/>
    </row>
    <row r="6" spans="1:17">
      <c r="A6" s="223">
        <v>2020</v>
      </c>
      <c r="B6" s="267">
        <v>834</v>
      </c>
      <c r="C6" s="252">
        <v>749.1</v>
      </c>
      <c r="D6" s="251">
        <v>863.1</v>
      </c>
      <c r="E6" s="251">
        <v>336.1</v>
      </c>
      <c r="F6" s="250">
        <v>2</v>
      </c>
      <c r="G6" s="250">
        <v>52.5</v>
      </c>
      <c r="H6" s="268"/>
      <c r="I6" s="269">
        <v>2836.7</v>
      </c>
      <c r="J6" s="270">
        <v>805</v>
      </c>
      <c r="K6" s="251">
        <v>715.5</v>
      </c>
      <c r="L6" s="250">
        <v>805.1</v>
      </c>
      <c r="M6" s="250">
        <v>325.5</v>
      </c>
      <c r="N6" s="250">
        <v>2</v>
      </c>
      <c r="O6" s="271">
        <v>52.2</v>
      </c>
      <c r="P6" s="268"/>
      <c r="Q6" s="269">
        <v>2705.3</v>
      </c>
    </row>
    <row r="7" spans="1:17">
      <c r="A7" s="223">
        <v>2021</v>
      </c>
      <c r="B7" s="272">
        <v>838.1</v>
      </c>
      <c r="C7" s="256">
        <v>677.8</v>
      </c>
      <c r="D7" s="255">
        <v>863.1</v>
      </c>
      <c r="E7" s="255">
        <v>436.1</v>
      </c>
      <c r="F7" s="254">
        <v>2</v>
      </c>
      <c r="G7" s="254">
        <v>172.5</v>
      </c>
      <c r="H7" s="273"/>
      <c r="I7" s="274">
        <v>2989.6</v>
      </c>
      <c r="J7" s="275">
        <v>809.1</v>
      </c>
      <c r="K7" s="255">
        <v>643.70000000000005</v>
      </c>
      <c r="L7" s="254">
        <v>805.1</v>
      </c>
      <c r="M7" s="254">
        <v>425.5</v>
      </c>
      <c r="N7" s="254">
        <v>2</v>
      </c>
      <c r="O7" s="276">
        <v>172.2</v>
      </c>
      <c r="P7" s="273"/>
      <c r="Q7" s="274">
        <v>2857.6</v>
      </c>
    </row>
    <row r="8" spans="1:17">
      <c r="A8" s="223">
        <v>2022</v>
      </c>
      <c r="B8" s="272">
        <v>838.9</v>
      </c>
      <c r="C8" s="256">
        <v>681.9</v>
      </c>
      <c r="D8" s="255">
        <v>950</v>
      </c>
      <c r="E8" s="255">
        <v>436.1</v>
      </c>
      <c r="F8" s="254">
        <v>2</v>
      </c>
      <c r="G8" s="254">
        <v>212.5</v>
      </c>
      <c r="H8" s="254">
        <v>200</v>
      </c>
      <c r="I8" s="274">
        <v>3321.3</v>
      </c>
      <c r="J8" s="275">
        <v>809.9</v>
      </c>
      <c r="K8" s="255">
        <v>645.5</v>
      </c>
      <c r="L8" s="254">
        <v>871.1</v>
      </c>
      <c r="M8" s="254">
        <v>425.5</v>
      </c>
      <c r="N8" s="254">
        <v>2</v>
      </c>
      <c r="O8" s="276">
        <v>212.2</v>
      </c>
      <c r="P8" s="276">
        <v>200</v>
      </c>
      <c r="Q8" s="274">
        <v>3166.2</v>
      </c>
    </row>
    <row r="9" spans="1:17">
      <c r="A9" s="258">
        <v>2023</v>
      </c>
      <c r="B9" s="277">
        <v>839.3</v>
      </c>
      <c r="C9" s="259">
        <v>613.79999999999995</v>
      </c>
      <c r="D9" s="278">
        <v>940</v>
      </c>
      <c r="E9" s="254">
        <v>436.1</v>
      </c>
      <c r="F9" s="254">
        <v>2</v>
      </c>
      <c r="G9" s="254">
        <v>212.5</v>
      </c>
      <c r="H9" s="254">
        <v>200</v>
      </c>
      <c r="I9" s="274">
        <v>3243.6</v>
      </c>
      <c r="J9" s="279">
        <v>810.4</v>
      </c>
      <c r="K9" s="254">
        <v>586.6</v>
      </c>
      <c r="L9" s="254">
        <v>876.1</v>
      </c>
      <c r="M9" s="254">
        <v>425.5</v>
      </c>
      <c r="N9" s="254">
        <v>2</v>
      </c>
      <c r="O9" s="276">
        <v>212.2</v>
      </c>
      <c r="P9" s="276">
        <v>200</v>
      </c>
      <c r="Q9" s="274">
        <v>3112.7</v>
      </c>
    </row>
    <row r="10" spans="1:17">
      <c r="A10" s="260" t="s">
        <v>16354</v>
      </c>
      <c r="B10" s="280">
        <v>839.2</v>
      </c>
      <c r="C10" s="281">
        <v>605.79999999999995</v>
      </c>
      <c r="D10" s="280">
        <v>940</v>
      </c>
      <c r="E10" s="280">
        <v>436.1</v>
      </c>
      <c r="F10" s="261">
        <v>2</v>
      </c>
      <c r="G10" s="261">
        <v>212.5</v>
      </c>
      <c r="H10" s="261">
        <v>200</v>
      </c>
      <c r="I10" s="282">
        <v>3235.5</v>
      </c>
      <c r="J10" s="283">
        <v>809.7</v>
      </c>
      <c r="K10" s="261">
        <v>582.6</v>
      </c>
      <c r="L10" s="261">
        <v>876.1</v>
      </c>
      <c r="M10" s="261">
        <v>425.5</v>
      </c>
      <c r="N10" s="261">
        <v>2</v>
      </c>
      <c r="O10" s="98">
        <v>211.9</v>
      </c>
      <c r="P10" s="98">
        <v>200</v>
      </c>
      <c r="Q10" s="282">
        <v>3107.8</v>
      </c>
    </row>
    <row r="11" spans="1:17">
      <c r="A11" s="14" t="s">
        <v>16459</v>
      </c>
      <c r="B11" s="58"/>
      <c r="C11" s="59"/>
      <c r="D11" s="59"/>
      <c r="E11" s="59"/>
      <c r="F11" s="59"/>
      <c r="G11" s="59"/>
      <c r="H11" s="59"/>
      <c r="I11" s="59"/>
      <c r="J11" s="54"/>
      <c r="K11" s="54"/>
      <c r="L11" s="54"/>
      <c r="M11" s="54"/>
      <c r="N11" s="54"/>
      <c r="O11" s="54"/>
      <c r="P11" s="47"/>
      <c r="Q11" s="54"/>
    </row>
    <row r="12" spans="1:17">
      <c r="A12" s="368" t="s">
        <v>16406</v>
      </c>
      <c r="B12" s="58"/>
      <c r="C12" s="60"/>
      <c r="D12" s="60"/>
      <c r="E12" s="54"/>
      <c r="F12" s="60"/>
      <c r="G12" s="60"/>
      <c r="H12" s="60"/>
      <c r="I12" s="61"/>
      <c r="J12" s="56"/>
      <c r="K12" s="56"/>
      <c r="L12" s="56"/>
      <c r="M12" s="62"/>
      <c r="N12" s="56"/>
      <c r="O12" s="56"/>
      <c r="P12" s="56"/>
      <c r="Q12" s="63"/>
    </row>
    <row r="13" spans="1:17">
      <c r="A13" s="64" t="s">
        <v>16460</v>
      </c>
      <c r="B13" s="65"/>
      <c r="C13" s="65"/>
      <c r="D13" s="65"/>
      <c r="E13" s="65"/>
      <c r="F13" s="65"/>
      <c r="G13" s="65"/>
      <c r="H13" s="56"/>
      <c r="I13" s="66"/>
      <c r="J13" s="67"/>
      <c r="K13" s="409"/>
      <c r="L13" s="47"/>
      <c r="M13" s="410"/>
      <c r="N13" s="47"/>
      <c r="O13" s="409"/>
      <c r="P13" s="47"/>
      <c r="Q13" s="47"/>
    </row>
    <row r="14" spans="1:17">
      <c r="A14" s="369" t="s">
        <v>16461</v>
      </c>
      <c r="B14" s="58"/>
      <c r="C14" s="66"/>
      <c r="D14" s="60"/>
      <c r="E14" s="60"/>
      <c r="F14" s="60"/>
      <c r="G14" s="60"/>
      <c r="H14" s="54"/>
      <c r="I14" s="54"/>
      <c r="J14" s="68"/>
      <c r="K14" s="47"/>
      <c r="L14" s="47"/>
      <c r="M14" s="47"/>
      <c r="N14" s="47"/>
      <c r="O14" s="47"/>
      <c r="P14" s="47"/>
      <c r="Q14" s="47"/>
    </row>
    <row r="15" spans="1:17">
      <c r="A15" s="368" t="s">
        <v>16462</v>
      </c>
      <c r="B15" s="66"/>
      <c r="C15" s="66"/>
      <c r="D15" s="66"/>
      <c r="E15" s="66"/>
      <c r="F15" s="66"/>
      <c r="G15" s="66"/>
      <c r="H15" s="66"/>
      <c r="I15" s="66"/>
      <c r="J15" s="54"/>
      <c r="K15" s="66"/>
      <c r="L15" s="54"/>
      <c r="M15" s="54"/>
      <c r="N15" s="54"/>
      <c r="O15" s="54"/>
      <c r="P15" s="54"/>
      <c r="Q15" s="54"/>
    </row>
    <row r="16" spans="1:17">
      <c r="A16" s="370" t="s">
        <v>16463</v>
      </c>
      <c r="B16" s="58"/>
      <c r="C16" s="60"/>
      <c r="D16" s="60"/>
      <c r="E16" s="60"/>
      <c r="F16" s="60"/>
      <c r="G16" s="60"/>
      <c r="H16" s="60"/>
      <c r="I16" s="60"/>
      <c r="J16" s="54"/>
      <c r="K16" s="54"/>
      <c r="L16" s="54"/>
      <c r="M16" s="54"/>
      <c r="N16" s="54"/>
      <c r="O16" s="54"/>
      <c r="P16" s="54"/>
      <c r="Q16" s="54"/>
    </row>
    <row r="17" spans="1:17">
      <c r="A17" s="370" t="s">
        <v>16464</v>
      </c>
      <c r="B17" s="58"/>
      <c r="C17" s="60"/>
      <c r="D17" s="60"/>
      <c r="E17" s="60"/>
      <c r="F17" s="60"/>
      <c r="G17" s="60"/>
      <c r="H17" s="60"/>
      <c r="I17" s="54"/>
      <c r="J17" s="69"/>
      <c r="K17" s="66"/>
      <c r="L17" s="66"/>
      <c r="M17" s="66"/>
      <c r="N17" s="66"/>
      <c r="O17" s="66"/>
      <c r="P17" s="66"/>
      <c r="Q17" s="69"/>
    </row>
    <row r="18" spans="1:17">
      <c r="A18" s="369" t="s">
        <v>16465</v>
      </c>
      <c r="B18" s="47"/>
      <c r="C18" s="47"/>
      <c r="D18" s="47"/>
      <c r="E18" s="47"/>
      <c r="F18" s="47"/>
      <c r="G18" s="47"/>
      <c r="H18" s="47"/>
      <c r="I18" s="47"/>
      <c r="J18" s="47"/>
      <c r="K18" s="47"/>
      <c r="L18" s="47"/>
      <c r="M18" s="47"/>
      <c r="N18" s="47"/>
      <c r="O18" s="47"/>
      <c r="P18" s="47"/>
      <c r="Q18" s="47"/>
    </row>
  </sheetData>
  <mergeCells count="16">
    <mergeCell ref="Q4:Q5"/>
    <mergeCell ref="B3:I3"/>
    <mergeCell ref="J3:Q3"/>
    <mergeCell ref="B4:B5"/>
    <mergeCell ref="C4:C5"/>
    <mergeCell ref="D4:D5"/>
    <mergeCell ref="F4:F5"/>
    <mergeCell ref="G4:G5"/>
    <mergeCell ref="H4:H5"/>
    <mergeCell ref="I4:I5"/>
    <mergeCell ref="J4:J5"/>
    <mergeCell ref="K4:K5"/>
    <mergeCell ref="L4:L5"/>
    <mergeCell ref="N4:N5"/>
    <mergeCell ref="O4:O5"/>
    <mergeCell ref="P4:P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6"/>
  <sheetViews>
    <sheetView workbookViewId="0">
      <selection activeCell="K16" sqref="K16"/>
    </sheetView>
  </sheetViews>
  <sheetFormatPr defaultRowHeight="15.5"/>
  <sheetData>
    <row r="1" spans="1:11">
      <c r="A1" s="16" t="s">
        <v>16466</v>
      </c>
    </row>
    <row r="2" spans="1:11">
      <c r="A2" s="71"/>
      <c r="B2" s="66"/>
      <c r="C2" s="66"/>
      <c r="D2" s="66"/>
      <c r="E2" s="66"/>
      <c r="F2" s="66"/>
      <c r="G2" s="66"/>
      <c r="H2" s="66"/>
      <c r="I2" s="66"/>
      <c r="J2" s="66"/>
      <c r="K2" s="72" t="s">
        <v>16237</v>
      </c>
    </row>
    <row r="3" spans="1:11">
      <c r="A3" s="242"/>
      <c r="B3" s="243"/>
      <c r="C3" s="766" t="s">
        <v>16467</v>
      </c>
      <c r="D3" s="766"/>
      <c r="E3" s="766"/>
      <c r="F3" s="766"/>
      <c r="G3" s="766"/>
      <c r="H3" s="766"/>
      <c r="I3" s="766"/>
      <c r="J3" s="755" t="s">
        <v>16355</v>
      </c>
      <c r="K3" s="772" t="s">
        <v>16359</v>
      </c>
    </row>
    <row r="4" spans="1:11">
      <c r="A4" s="244"/>
      <c r="B4" s="763" t="s">
        <v>16451</v>
      </c>
      <c r="C4" s="775" t="s">
        <v>16468</v>
      </c>
      <c r="D4" s="776"/>
      <c r="E4" s="777"/>
      <c r="F4" s="747" t="s">
        <v>16453</v>
      </c>
      <c r="G4" s="747" t="s">
        <v>16454</v>
      </c>
      <c r="H4" s="778" t="s">
        <v>16458</v>
      </c>
      <c r="I4" s="780" t="s">
        <v>16455</v>
      </c>
      <c r="J4" s="756"/>
      <c r="K4" s="773"/>
    </row>
    <row r="5" spans="1:11" ht="26.5">
      <c r="A5" s="245" t="s">
        <v>16051</v>
      </c>
      <c r="B5" s="763"/>
      <c r="C5" s="246" t="s">
        <v>16469</v>
      </c>
      <c r="D5" s="247" t="s">
        <v>16470</v>
      </c>
      <c r="E5" s="248" t="s">
        <v>16471</v>
      </c>
      <c r="F5" s="748"/>
      <c r="G5" s="748"/>
      <c r="H5" s="779"/>
      <c r="I5" s="781"/>
      <c r="J5" s="757"/>
      <c r="K5" s="774"/>
    </row>
    <row r="6" spans="1:11">
      <c r="A6" s="249">
        <v>2020</v>
      </c>
      <c r="B6" s="250">
        <v>4232.6603456999992</v>
      </c>
      <c r="C6" s="250">
        <v>120.58344</v>
      </c>
      <c r="D6" s="251">
        <v>633.91754850000007</v>
      </c>
      <c r="E6" s="250">
        <v>754.50098850000006</v>
      </c>
      <c r="F6" s="251">
        <v>5059.7817310000009</v>
      </c>
      <c r="G6" s="251">
        <v>0.18160599999999999</v>
      </c>
      <c r="H6" s="251">
        <v>1331.3607320000001</v>
      </c>
      <c r="I6" s="252">
        <v>88.418893800000006</v>
      </c>
      <c r="J6" s="250">
        <v>136.679575</v>
      </c>
      <c r="K6" s="253">
        <f>B6+E6+F6+G6+H6+I6+J6</f>
        <v>11603.583872000001</v>
      </c>
    </row>
    <row r="7" spans="1:11">
      <c r="A7" s="223">
        <v>2021</v>
      </c>
      <c r="B7" s="254">
        <v>3674.9899277479999</v>
      </c>
      <c r="C7" s="254">
        <v>434.32538999999997</v>
      </c>
      <c r="D7" s="255">
        <v>760.02209800000003</v>
      </c>
      <c r="E7" s="254">
        <v>1262.0171367999999</v>
      </c>
      <c r="F7" s="255">
        <v>5037.0476710000003</v>
      </c>
      <c r="G7" s="255">
        <v>0.464559</v>
      </c>
      <c r="H7" s="255">
        <v>1984.7964480000005</v>
      </c>
      <c r="I7" s="256">
        <v>167.417811</v>
      </c>
      <c r="J7" s="254">
        <v>287.96138450000001</v>
      </c>
      <c r="K7" s="257">
        <f>B7+E7+F7+G7+H7+I7+J7</f>
        <v>12414.694938048002</v>
      </c>
    </row>
    <row r="8" spans="1:11">
      <c r="A8" s="223">
        <v>2022</v>
      </c>
      <c r="B8" s="254">
        <v>3039.8756358620003</v>
      </c>
      <c r="C8" s="254">
        <v>494.9</v>
      </c>
      <c r="D8" s="255">
        <v>1090.0216008000007</v>
      </c>
      <c r="E8" s="254">
        <v>1584.9216008000001</v>
      </c>
      <c r="F8" s="255">
        <v>5517.5492017400011</v>
      </c>
      <c r="G8" s="255">
        <v>0.26815099999999997</v>
      </c>
      <c r="H8" s="255">
        <v>2143.0313430000001</v>
      </c>
      <c r="I8" s="256">
        <v>383.72195840000001</v>
      </c>
      <c r="J8" s="254">
        <v>316.00193000000002</v>
      </c>
      <c r="K8" s="257">
        <f>B8+E8+F8+G8+H8+I8+J8</f>
        <v>12985.369820802001</v>
      </c>
    </row>
    <row r="9" spans="1:11">
      <c r="A9" s="258">
        <v>2023</v>
      </c>
      <c r="B9" s="254">
        <v>2666.68186740384</v>
      </c>
      <c r="C9" s="254">
        <v>353.46233699999999</v>
      </c>
      <c r="D9" s="254">
        <v>952.19556709999983</v>
      </c>
      <c r="E9" s="254">
        <v>1305.6579040999998</v>
      </c>
      <c r="F9" s="254">
        <v>6032.0807684344118</v>
      </c>
      <c r="G9" s="254">
        <v>0.20445909999999998</v>
      </c>
      <c r="H9" s="254">
        <v>2008.1385290000001</v>
      </c>
      <c r="I9" s="259">
        <v>491.46479679999999</v>
      </c>
      <c r="J9" s="254">
        <v>919.32733235320052</v>
      </c>
      <c r="K9" s="257">
        <f>B9+E9+F9+G9+H9+I9+J9</f>
        <v>13423.555657191453</v>
      </c>
    </row>
    <row r="10" spans="1:11">
      <c r="A10" s="260" t="s">
        <v>16354</v>
      </c>
      <c r="B10" s="261">
        <v>3630.6884439740006</v>
      </c>
      <c r="C10" s="261">
        <v>411.18556999999998</v>
      </c>
      <c r="D10" s="261">
        <v>718.29272210000011</v>
      </c>
      <c r="E10" s="261">
        <v>1129.4782921000001</v>
      </c>
      <c r="F10" s="261">
        <v>5551.0080967635786</v>
      </c>
      <c r="G10" s="261">
        <v>1.6948700000000004E-2</v>
      </c>
      <c r="H10" s="261">
        <v>1797.6716679999997</v>
      </c>
      <c r="I10" s="262">
        <v>460.44289290000006</v>
      </c>
      <c r="J10" s="261">
        <v>1532.6242778397843</v>
      </c>
      <c r="K10" s="263">
        <f>B10+E10+F10+G10+H10+I10+J10</f>
        <v>14101.930620277364</v>
      </c>
    </row>
    <row r="11" spans="1:11">
      <c r="A11" s="73" t="s">
        <v>16472</v>
      </c>
      <c r="B11" s="57"/>
      <c r="C11" s="74"/>
      <c r="D11" s="74"/>
      <c r="E11" s="74"/>
      <c r="F11" s="57"/>
      <c r="G11" s="57"/>
      <c r="H11" s="57"/>
      <c r="I11" s="57"/>
      <c r="J11" s="74"/>
      <c r="K11" s="57"/>
    </row>
    <row r="12" spans="1:11">
      <c r="A12" s="75" t="s">
        <v>16406</v>
      </c>
      <c r="B12" s="73"/>
      <c r="C12" s="73"/>
      <c r="D12" s="76"/>
      <c r="E12" s="77"/>
      <c r="F12" s="78"/>
      <c r="G12" s="77"/>
      <c r="H12" s="73"/>
      <c r="I12" s="79"/>
      <c r="J12" s="47"/>
      <c r="K12" s="73"/>
    </row>
    <row r="13" spans="1:11">
      <c r="A13" s="73" t="s">
        <v>16460</v>
      </c>
      <c r="B13" s="1"/>
      <c r="C13" s="25"/>
      <c r="D13" s="25"/>
      <c r="E13" s="25"/>
      <c r="F13" s="1"/>
      <c r="G13" s="1"/>
      <c r="H13" s="80"/>
      <c r="I13" s="81"/>
      <c r="J13" s="81"/>
      <c r="K13" s="1"/>
    </row>
    <row r="14" spans="1:11">
      <c r="A14" s="75" t="s">
        <v>16473</v>
      </c>
      <c r="B14" s="73"/>
      <c r="C14" s="73"/>
      <c r="D14" s="73"/>
      <c r="E14" s="77"/>
      <c r="F14" s="1"/>
      <c r="G14" s="1"/>
      <c r="H14" s="80"/>
      <c r="I14" s="82"/>
      <c r="J14" s="73"/>
      <c r="K14" s="73"/>
    </row>
    <row r="15" spans="1:11">
      <c r="A15" s="75" t="s">
        <v>16474</v>
      </c>
      <c r="B15" s="73"/>
      <c r="C15" s="1"/>
      <c r="D15" s="1"/>
      <c r="E15" s="1"/>
      <c r="F15" s="25"/>
      <c r="G15" s="25"/>
      <c r="H15" s="25"/>
      <c r="I15" s="25"/>
      <c r="J15" s="25"/>
      <c r="K15" s="47"/>
    </row>
    <row r="16" spans="1:11">
      <c r="A16" s="75"/>
      <c r="B16" s="73"/>
      <c r="C16" s="1"/>
      <c r="D16" s="1"/>
      <c r="E16" s="1"/>
      <c r="F16" s="25"/>
      <c r="G16" s="25"/>
      <c r="H16" s="25"/>
      <c r="I16" s="25"/>
      <c r="J16" s="47"/>
      <c r="K16" s="25"/>
    </row>
  </sheetData>
  <mergeCells count="9">
    <mergeCell ref="C3:I3"/>
    <mergeCell ref="J3:J5"/>
    <mergeCell ref="K3:K5"/>
    <mergeCell ref="B4:B5"/>
    <mergeCell ref="C4:E4"/>
    <mergeCell ref="F4:F5"/>
    <mergeCell ref="G4:G5"/>
    <mergeCell ref="H4:H5"/>
    <mergeCell ref="I4:I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8"/>
  <sheetViews>
    <sheetView workbookViewId="0">
      <selection activeCell="A5" sqref="A5"/>
    </sheetView>
  </sheetViews>
  <sheetFormatPr defaultRowHeight="15.5"/>
  <cols>
    <col min="1" max="1" width="10.58203125" customWidth="1"/>
  </cols>
  <sheetData>
    <row r="1" spans="1:6">
      <c r="A1" s="16" t="s">
        <v>16475</v>
      </c>
    </row>
    <row r="2" spans="1:6">
      <c r="F2" s="21" t="s">
        <v>16448</v>
      </c>
    </row>
    <row r="3" spans="1:6">
      <c r="A3" s="226" t="s">
        <v>16476</v>
      </c>
      <c r="B3" s="227">
        <v>2020</v>
      </c>
      <c r="C3" s="228">
        <v>2021</v>
      </c>
      <c r="D3" s="228">
        <v>2022</v>
      </c>
      <c r="E3" s="228">
        <v>2023</v>
      </c>
      <c r="F3" s="229" t="s">
        <v>16354</v>
      </c>
    </row>
    <row r="4" spans="1:6">
      <c r="A4" s="230" t="s">
        <v>16451</v>
      </c>
      <c r="B4" s="231">
        <v>26</v>
      </c>
      <c r="C4" s="232">
        <v>28.3</v>
      </c>
      <c r="D4" s="233">
        <v>32.4</v>
      </c>
      <c r="E4" s="233">
        <v>30.2</v>
      </c>
      <c r="F4" s="234">
        <v>30.2</v>
      </c>
    </row>
    <row r="5" spans="1:6">
      <c r="A5" s="235" t="s">
        <v>16477</v>
      </c>
      <c r="B5" s="236">
        <v>30</v>
      </c>
      <c r="C5" s="237">
        <v>30</v>
      </c>
      <c r="D5" s="238">
        <v>30</v>
      </c>
      <c r="E5" s="238">
        <v>30</v>
      </c>
      <c r="F5" s="239">
        <v>30</v>
      </c>
    </row>
    <row r="6" spans="1:6">
      <c r="A6" s="235" t="s">
        <v>16478</v>
      </c>
      <c r="B6" s="236">
        <v>32</v>
      </c>
      <c r="C6" s="237">
        <v>32</v>
      </c>
      <c r="D6" s="238">
        <v>32</v>
      </c>
      <c r="E6" s="238">
        <v>32</v>
      </c>
      <c r="F6" s="239">
        <v>32</v>
      </c>
    </row>
    <row r="7" spans="1:6">
      <c r="A7" s="235" t="s">
        <v>16479</v>
      </c>
      <c r="B7" s="236">
        <v>0</v>
      </c>
      <c r="C7" s="237">
        <v>28.5</v>
      </c>
      <c r="D7" s="238">
        <v>83.5</v>
      </c>
      <c r="E7" s="238">
        <v>83.5</v>
      </c>
      <c r="F7" s="239">
        <v>83.5</v>
      </c>
    </row>
    <row r="8" spans="1:6">
      <c r="A8" s="235" t="s">
        <v>16480</v>
      </c>
      <c r="B8" s="236">
        <v>15.7</v>
      </c>
      <c r="C8" s="237">
        <v>60.2</v>
      </c>
      <c r="D8" s="238">
        <v>60.2</v>
      </c>
      <c r="E8" s="238">
        <v>60.2</v>
      </c>
      <c r="F8" s="239">
        <v>60.2</v>
      </c>
    </row>
    <row r="9" spans="1:6">
      <c r="A9" s="235" t="s">
        <v>16455</v>
      </c>
      <c r="B9" s="237">
        <v>35</v>
      </c>
      <c r="C9" s="237">
        <v>35</v>
      </c>
      <c r="D9" s="238">
        <v>46.3</v>
      </c>
      <c r="E9" s="238">
        <v>88.2</v>
      </c>
      <c r="F9" s="239">
        <v>88.2</v>
      </c>
    </row>
    <row r="10" spans="1:6">
      <c r="A10" s="235" t="s">
        <v>16481</v>
      </c>
      <c r="B10" s="236">
        <v>1.5</v>
      </c>
      <c r="C10" s="237">
        <v>2.9</v>
      </c>
      <c r="D10" s="238">
        <v>2.9</v>
      </c>
      <c r="E10" s="238">
        <v>19.5</v>
      </c>
      <c r="F10" s="239">
        <v>19.5</v>
      </c>
    </row>
    <row r="11" spans="1:6">
      <c r="A11" s="235" t="s">
        <v>16482</v>
      </c>
      <c r="B11" s="236">
        <v>18.5</v>
      </c>
      <c r="C11" s="237">
        <v>46.1</v>
      </c>
      <c r="D11" s="238">
        <v>53.9</v>
      </c>
      <c r="E11" s="238">
        <v>42.9</v>
      </c>
      <c r="F11" s="239">
        <v>42.9</v>
      </c>
    </row>
    <row r="12" spans="1:6">
      <c r="A12" s="235" t="s">
        <v>16483</v>
      </c>
      <c r="B12" s="236">
        <v>2.6</v>
      </c>
      <c r="C12" s="236">
        <v>2.8</v>
      </c>
      <c r="D12" s="238">
        <v>2.8</v>
      </c>
      <c r="E12" s="238">
        <v>0.2</v>
      </c>
      <c r="F12" s="239">
        <v>0.2</v>
      </c>
    </row>
    <row r="13" spans="1:6">
      <c r="A13" s="235" t="s">
        <v>16484</v>
      </c>
      <c r="B13" s="236" t="s">
        <v>360</v>
      </c>
      <c r="C13" s="236" t="s">
        <v>360</v>
      </c>
      <c r="D13" s="238">
        <v>2.1</v>
      </c>
      <c r="E13" s="238">
        <v>0</v>
      </c>
      <c r="F13" s="239">
        <v>0</v>
      </c>
    </row>
    <row r="14" spans="1:6">
      <c r="A14" s="235" t="s">
        <v>16485</v>
      </c>
      <c r="B14" s="236">
        <v>3.7</v>
      </c>
      <c r="C14" s="236">
        <v>3.7</v>
      </c>
      <c r="D14" s="238">
        <v>3.7</v>
      </c>
      <c r="E14" s="238">
        <v>3.7</v>
      </c>
      <c r="F14" s="239">
        <v>3.7</v>
      </c>
    </row>
    <row r="15" spans="1:6">
      <c r="A15" s="240" t="s">
        <v>16457</v>
      </c>
      <c r="B15" s="241">
        <v>165</v>
      </c>
      <c r="C15" s="241">
        <v>269.5</v>
      </c>
      <c r="D15" s="241">
        <v>349.8</v>
      </c>
      <c r="E15" s="241">
        <v>390.4</v>
      </c>
      <c r="F15" s="205">
        <v>390.4</v>
      </c>
    </row>
    <row r="16" spans="1:6">
      <c r="A16" s="83" t="s">
        <v>16406</v>
      </c>
      <c r="B16" s="84"/>
      <c r="C16" s="84"/>
      <c r="D16" s="84"/>
      <c r="E16" s="84"/>
      <c r="F16" s="84"/>
    </row>
    <row r="17" spans="1:6">
      <c r="A17" s="371" t="s">
        <v>16486</v>
      </c>
      <c r="B17" s="85"/>
      <c r="C17" s="85"/>
      <c r="D17" s="85"/>
      <c r="E17" s="85"/>
      <c r="F17" s="85"/>
    </row>
    <row r="18" spans="1:6">
      <c r="A18" s="782" t="s">
        <v>16487</v>
      </c>
      <c r="B18" s="782"/>
      <c r="C18" s="782"/>
      <c r="D18" s="782"/>
      <c r="E18" s="782"/>
      <c r="F18" s="782"/>
    </row>
  </sheetData>
  <mergeCells count="1">
    <mergeCell ref="A18:F1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3"/>
  <sheetViews>
    <sheetView workbookViewId="0">
      <selection activeCell="J11" sqref="J11"/>
    </sheetView>
  </sheetViews>
  <sheetFormatPr defaultRowHeight="15.5"/>
  <cols>
    <col min="1" max="1" width="25.9140625" customWidth="1"/>
  </cols>
  <sheetData>
    <row r="1" spans="1:6">
      <c r="A1" s="16" t="s">
        <v>16488</v>
      </c>
    </row>
    <row r="2" spans="1:6">
      <c r="A2" s="60"/>
      <c r="B2" s="86"/>
      <c r="C2" s="86"/>
      <c r="D2" s="86"/>
      <c r="E2" s="86"/>
      <c r="F2" s="86" t="s">
        <v>16489</v>
      </c>
    </row>
    <row r="3" spans="1:6">
      <c r="A3" s="217" t="s">
        <v>10</v>
      </c>
      <c r="B3" s="406" t="s">
        <v>16490</v>
      </c>
      <c r="C3" s="406" t="s">
        <v>16491</v>
      </c>
      <c r="D3" s="406" t="s">
        <v>16492</v>
      </c>
      <c r="E3" s="406" t="s">
        <v>16493</v>
      </c>
      <c r="F3" s="218" t="s">
        <v>16354</v>
      </c>
    </row>
    <row r="4" spans="1:6">
      <c r="A4" s="219" t="s">
        <v>16494</v>
      </c>
      <c r="B4" s="87">
        <v>3829.1</v>
      </c>
      <c r="C4" s="87">
        <v>4088.6</v>
      </c>
      <c r="D4" s="87">
        <v>4291.5</v>
      </c>
      <c r="E4" s="87">
        <v>4252.3999999999996</v>
      </c>
      <c r="F4" s="87">
        <v>4459.1000000000004</v>
      </c>
    </row>
    <row r="5" spans="1:6">
      <c r="A5" s="220" t="s">
        <v>16495</v>
      </c>
      <c r="B5" s="88">
        <v>4281</v>
      </c>
      <c r="C5" s="88">
        <v>4728.3999999999996</v>
      </c>
      <c r="D5" s="88">
        <v>4958.2</v>
      </c>
      <c r="E5" s="88">
        <v>5299.8</v>
      </c>
      <c r="F5" s="88">
        <v>5515.2</v>
      </c>
    </row>
    <row r="6" spans="1:6">
      <c r="A6" s="219" t="s">
        <v>16496</v>
      </c>
      <c r="B6" s="89"/>
      <c r="C6" s="89"/>
      <c r="D6" s="89"/>
      <c r="E6" s="89"/>
      <c r="F6" s="90">
        <v>2.8</v>
      </c>
    </row>
    <row r="7" spans="1:6">
      <c r="A7" s="219" t="s">
        <v>16497</v>
      </c>
      <c r="B7" s="90">
        <v>74.5</v>
      </c>
      <c r="C7" s="90">
        <v>99.6</v>
      </c>
      <c r="D7" s="90">
        <v>94.2</v>
      </c>
      <c r="E7" s="90">
        <v>109.1</v>
      </c>
      <c r="F7" s="90">
        <v>89.9</v>
      </c>
    </row>
    <row r="8" spans="1:6">
      <c r="A8" s="219" t="s">
        <v>16498</v>
      </c>
      <c r="B8" s="88">
        <v>611.9</v>
      </c>
      <c r="C8" s="91">
        <v>648.79999999999995</v>
      </c>
      <c r="D8" s="91">
        <v>664.47</v>
      </c>
      <c r="E8" s="91">
        <v>659.36</v>
      </c>
      <c r="F8" s="91">
        <v>684.79</v>
      </c>
    </row>
    <row r="9" spans="1:6">
      <c r="A9" s="221" t="s">
        <v>16499</v>
      </c>
      <c r="B9" s="92">
        <v>8796.4</v>
      </c>
      <c r="C9" s="92">
        <v>9565.4</v>
      </c>
      <c r="D9" s="92">
        <v>10008.4</v>
      </c>
      <c r="E9" s="92">
        <v>10320.6</v>
      </c>
      <c r="F9" s="92">
        <v>10751.7</v>
      </c>
    </row>
    <row r="10" spans="1:6">
      <c r="A10" s="222" t="s">
        <v>16500</v>
      </c>
      <c r="B10" s="94">
        <v>16.5</v>
      </c>
      <c r="C10" s="94">
        <v>18.2</v>
      </c>
      <c r="D10" s="95">
        <v>21.3</v>
      </c>
      <c r="E10" s="95">
        <v>33.799999999999997</v>
      </c>
      <c r="F10" s="104">
        <v>42.8</v>
      </c>
    </row>
    <row r="11" spans="1:6" ht="16">
      <c r="A11" s="223" t="s">
        <v>16501</v>
      </c>
      <c r="B11" s="96">
        <v>2790.7</v>
      </c>
      <c r="C11" s="96">
        <v>2831</v>
      </c>
      <c r="D11" s="96">
        <v>2955.7</v>
      </c>
      <c r="E11" s="96">
        <v>3069.2</v>
      </c>
      <c r="F11" s="105">
        <v>3307.4</v>
      </c>
    </row>
    <row r="12" spans="1:6">
      <c r="A12" s="224" t="s">
        <v>16502</v>
      </c>
      <c r="B12" s="93">
        <v>11603.6</v>
      </c>
      <c r="C12" s="93">
        <v>12414.7</v>
      </c>
      <c r="D12" s="93">
        <v>12985.4</v>
      </c>
      <c r="E12" s="93">
        <v>13423.6</v>
      </c>
      <c r="F12" s="92">
        <v>14101.9</v>
      </c>
    </row>
    <row r="13" spans="1:6">
      <c r="A13" s="225" t="s">
        <v>16503</v>
      </c>
      <c r="B13" s="97">
        <v>136.69999999999999</v>
      </c>
      <c r="C13" s="98">
        <v>288</v>
      </c>
      <c r="D13" s="99">
        <v>316</v>
      </c>
      <c r="E13" s="99">
        <v>919.3</v>
      </c>
      <c r="F13" s="106">
        <v>1532.6</v>
      </c>
    </row>
    <row r="14" spans="1:6">
      <c r="A14" s="224" t="s">
        <v>16504</v>
      </c>
      <c r="B14" s="93">
        <v>11466.9</v>
      </c>
      <c r="C14" s="93">
        <v>12126.7</v>
      </c>
      <c r="D14" s="93">
        <v>12669.4</v>
      </c>
      <c r="E14" s="93">
        <v>12504.3</v>
      </c>
      <c r="F14" s="92">
        <v>12569.3</v>
      </c>
    </row>
    <row r="15" spans="1:6">
      <c r="A15" s="372" t="s">
        <v>16505</v>
      </c>
      <c r="B15" s="373"/>
      <c r="C15" s="373"/>
      <c r="D15" s="100"/>
      <c r="E15" s="101"/>
      <c r="F15" s="100"/>
    </row>
    <row r="16" spans="1:6">
      <c r="A16" s="14" t="s">
        <v>16368</v>
      </c>
      <c r="B16" s="14"/>
      <c r="C16" s="14"/>
      <c r="D16" s="100"/>
      <c r="E16" s="100"/>
      <c r="F16" s="100"/>
    </row>
    <row r="17" spans="1:6">
      <c r="A17" s="14" t="s">
        <v>16506</v>
      </c>
      <c r="B17" s="373"/>
      <c r="C17" s="373"/>
      <c r="D17" s="100"/>
      <c r="E17" s="100"/>
      <c r="F17" s="100"/>
    </row>
    <row r="18" spans="1:6">
      <c r="A18" s="14" t="s">
        <v>16507</v>
      </c>
      <c r="B18" s="10"/>
      <c r="C18" s="10"/>
      <c r="D18" s="100"/>
      <c r="E18" s="100"/>
      <c r="F18" s="100"/>
    </row>
    <row r="19" spans="1:6">
      <c r="A19" s="102" t="s">
        <v>1764</v>
      </c>
      <c r="B19" s="103"/>
      <c r="C19" s="103"/>
      <c r="D19" s="103"/>
      <c r="E19" s="103"/>
      <c r="F19" s="103"/>
    </row>
    <row r="20" spans="1:6">
      <c r="A20" s="14" t="s">
        <v>16508</v>
      </c>
      <c r="B20" s="103"/>
      <c r="C20" s="103"/>
      <c r="D20" s="103"/>
      <c r="E20" s="103"/>
      <c r="F20" s="103"/>
    </row>
    <row r="21" spans="1:6">
      <c r="A21" s="10" t="s">
        <v>16509</v>
      </c>
      <c r="B21" s="100"/>
      <c r="C21" s="100"/>
      <c r="D21" s="100"/>
      <c r="E21" s="100"/>
      <c r="F21" s="100"/>
    </row>
    <row r="22" spans="1:6">
      <c r="A22" s="47"/>
      <c r="B22" s="47"/>
      <c r="C22" s="47"/>
      <c r="D22" s="47"/>
      <c r="E22" s="47"/>
      <c r="F22" s="47"/>
    </row>
    <row r="23" spans="1:6">
      <c r="A23" s="47"/>
      <c r="B23" s="47"/>
      <c r="C23" s="47"/>
      <c r="D23" s="47"/>
      <c r="E23" s="47"/>
      <c r="F23" s="47"/>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CC"/>
  </sheetPr>
  <dimension ref="A1:J15"/>
  <sheetViews>
    <sheetView workbookViewId="0">
      <selection activeCell="H4" sqref="H4:H9"/>
    </sheetView>
  </sheetViews>
  <sheetFormatPr defaultRowHeight="15.5"/>
  <cols>
    <col min="1" max="1" width="19.6640625" customWidth="1"/>
    <col min="8" max="8" width="18.4140625" customWidth="1"/>
  </cols>
  <sheetData>
    <row r="1" spans="1:10">
      <c r="A1" s="16" t="s">
        <v>16510</v>
      </c>
    </row>
    <row r="2" spans="1:10">
      <c r="A2" s="200"/>
      <c r="B2" s="200"/>
      <c r="C2" s="200"/>
      <c r="D2" s="200"/>
      <c r="E2" s="200"/>
      <c r="F2" s="201" t="s">
        <v>16511</v>
      </c>
      <c r="H2" s="201" t="s">
        <v>16512</v>
      </c>
    </row>
    <row r="3" spans="1:10">
      <c r="A3" s="202" t="s">
        <v>10</v>
      </c>
      <c r="B3" s="203" t="s">
        <v>16513</v>
      </c>
      <c r="C3" s="204" t="s">
        <v>16514</v>
      </c>
      <c r="D3" s="204" t="s">
        <v>16515</v>
      </c>
      <c r="E3" s="205" t="s">
        <v>16516</v>
      </c>
      <c r="F3" s="205" t="s">
        <v>16517</v>
      </c>
      <c r="H3" s="205" t="s">
        <v>16517</v>
      </c>
      <c r="J3" s="411"/>
    </row>
    <row r="4" spans="1:10">
      <c r="A4" s="206" t="s">
        <v>16518</v>
      </c>
      <c r="B4" s="207">
        <v>17.510000000000002</v>
      </c>
      <c r="C4" s="207">
        <v>16.43</v>
      </c>
      <c r="D4" s="208">
        <v>16.899999999999999</v>
      </c>
      <c r="E4" s="209">
        <v>20.39</v>
      </c>
      <c r="F4" s="209">
        <v>24.97</v>
      </c>
      <c r="H4" s="382">
        <f>F4/Conversions!$E$22</f>
        <v>6936111.111111111</v>
      </c>
    </row>
    <row r="5" spans="1:10">
      <c r="A5" s="206" t="s">
        <v>16519</v>
      </c>
      <c r="B5" s="207">
        <v>20.25</v>
      </c>
      <c r="C5" s="207">
        <v>19.579999999999998</v>
      </c>
      <c r="D5" s="210">
        <v>20.22</v>
      </c>
      <c r="E5" s="211">
        <v>23.14</v>
      </c>
      <c r="F5" s="211">
        <v>27.52</v>
      </c>
      <c r="H5" s="383">
        <f>F5/Conversions!$E$22</f>
        <v>7644444.444444445</v>
      </c>
    </row>
    <row r="6" spans="1:10">
      <c r="A6" s="206" t="s">
        <v>16520</v>
      </c>
      <c r="B6" s="207">
        <v>14.58</v>
      </c>
      <c r="C6" s="207">
        <v>16.37</v>
      </c>
      <c r="D6" s="210">
        <v>16.55</v>
      </c>
      <c r="E6" s="211">
        <v>19</v>
      </c>
      <c r="F6" s="211">
        <v>21.73</v>
      </c>
      <c r="H6" s="383">
        <f>F6/Conversions!$E$22</f>
        <v>6036111.1111111119</v>
      </c>
    </row>
    <row r="7" spans="1:10">
      <c r="A7" s="206" t="s">
        <v>16521</v>
      </c>
      <c r="B7" s="207">
        <v>10.1</v>
      </c>
      <c r="C7" s="207">
        <v>9.83</v>
      </c>
      <c r="D7" s="210">
        <v>9.73</v>
      </c>
      <c r="E7" s="211">
        <v>9.56</v>
      </c>
      <c r="F7" s="211">
        <v>12.92</v>
      </c>
      <c r="H7" s="383">
        <f>F7/Conversions!$E$22</f>
        <v>3588888.888888889</v>
      </c>
    </row>
    <row r="8" spans="1:10">
      <c r="A8" s="206" t="s">
        <v>16522</v>
      </c>
      <c r="B8" s="212"/>
      <c r="C8" s="212"/>
      <c r="D8" s="212"/>
      <c r="E8" s="212"/>
      <c r="F8" s="211">
        <v>19.350000000000001</v>
      </c>
      <c r="H8" s="383">
        <f>F8/Conversions!$E$22</f>
        <v>5375000.0000000009</v>
      </c>
    </row>
    <row r="9" spans="1:10" ht="16">
      <c r="A9" s="213" t="s">
        <v>16523</v>
      </c>
      <c r="B9" s="214">
        <v>11.63</v>
      </c>
      <c r="C9" s="214">
        <v>14.34</v>
      </c>
      <c r="D9" s="215">
        <v>16.760000000000002</v>
      </c>
      <c r="E9" s="216">
        <v>20.88</v>
      </c>
      <c r="F9" s="216">
        <v>21.77</v>
      </c>
      <c r="H9" s="384">
        <f>F9/Conversions!$E$22</f>
        <v>6047222.222222222</v>
      </c>
    </row>
    <row r="10" spans="1:10">
      <c r="A10" s="366" t="s">
        <v>16406</v>
      </c>
      <c r="B10" s="374"/>
      <c r="C10" s="374"/>
      <c r="D10" s="374"/>
      <c r="E10" s="375"/>
      <c r="F10" s="375"/>
    </row>
    <row r="11" spans="1:10">
      <c r="A11" s="783" t="s">
        <v>16524</v>
      </c>
      <c r="B11" s="783"/>
      <c r="C11" s="783"/>
      <c r="D11" s="376"/>
      <c r="E11" s="376"/>
      <c r="F11" s="29"/>
    </row>
    <row r="12" spans="1:10">
      <c r="A12" s="377" t="s">
        <v>16525</v>
      </c>
      <c r="B12" s="377"/>
      <c r="C12" s="376"/>
      <c r="D12" s="376"/>
      <c r="E12" s="376"/>
      <c r="F12" s="29"/>
    </row>
    <row r="13" spans="1:10">
      <c r="A13" s="102" t="s">
        <v>1764</v>
      </c>
      <c r="B13" s="103"/>
      <c r="C13" s="103"/>
      <c r="D13" s="103"/>
      <c r="E13" s="103"/>
      <c r="F13" s="103"/>
    </row>
    <row r="14" spans="1:10">
      <c r="A14" s="408" t="s">
        <v>16508</v>
      </c>
      <c r="B14" s="31"/>
      <c r="C14" s="31"/>
      <c r="D14" s="31"/>
      <c r="E14" s="31"/>
      <c r="F14" s="31"/>
    </row>
    <row r="15" spans="1:10">
      <c r="A15" s="408" t="s">
        <v>16509</v>
      </c>
      <c r="B15" s="31"/>
      <c r="C15" s="31"/>
      <c r="D15" s="31"/>
      <c r="E15" s="31"/>
      <c r="F15" s="31"/>
    </row>
  </sheetData>
  <mergeCells count="1">
    <mergeCell ref="A11:C11"/>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2"/>
  <sheetViews>
    <sheetView topLeftCell="A4" workbookViewId="0">
      <selection activeCell="C4" sqref="C4"/>
    </sheetView>
  </sheetViews>
  <sheetFormatPr defaultRowHeight="15.5"/>
  <cols>
    <col min="1" max="1" width="26.58203125" customWidth="1"/>
    <col min="2" max="2" width="8.9140625" bestFit="1" customWidth="1"/>
    <col min="3" max="3" width="10.1640625" bestFit="1" customWidth="1"/>
    <col min="4" max="4" width="15.1640625" customWidth="1"/>
    <col min="5" max="5" width="12.08203125" customWidth="1"/>
    <col min="6" max="6" width="11.6640625" customWidth="1"/>
  </cols>
  <sheetData>
    <row r="1" spans="1:6">
      <c r="A1" s="70" t="s">
        <v>16526</v>
      </c>
      <c r="B1" s="107"/>
      <c r="C1" s="107"/>
      <c r="D1" s="107"/>
      <c r="E1" s="107"/>
      <c r="F1" s="107"/>
    </row>
    <row r="2" spans="1:6">
      <c r="A2" s="108"/>
      <c r="B2" s="109"/>
      <c r="C2" s="110"/>
      <c r="D2" s="109"/>
      <c r="E2" s="107"/>
      <c r="F2" s="111" t="s">
        <v>16238</v>
      </c>
    </row>
    <row r="3" spans="1:6">
      <c r="A3" s="185" t="s">
        <v>16527</v>
      </c>
      <c r="B3" s="784" t="s">
        <v>13</v>
      </c>
      <c r="C3" s="786" t="s">
        <v>16528</v>
      </c>
      <c r="D3" s="787"/>
      <c r="E3" s="788"/>
      <c r="F3" s="789" t="s">
        <v>16529</v>
      </c>
    </row>
    <row r="4" spans="1:6" ht="44.4" customHeight="1">
      <c r="A4" s="186"/>
      <c r="B4" s="785"/>
      <c r="C4" s="187" t="s">
        <v>16530</v>
      </c>
      <c r="D4" s="187" t="s">
        <v>16531</v>
      </c>
      <c r="E4" s="187" t="s">
        <v>16532</v>
      </c>
      <c r="F4" s="790"/>
    </row>
    <row r="5" spans="1:6">
      <c r="A5" s="188" t="s">
        <v>16533</v>
      </c>
      <c r="B5" s="159"/>
      <c r="C5" s="163">
        <v>103322.53</v>
      </c>
      <c r="D5" s="163">
        <v>1195357.1499999999</v>
      </c>
      <c r="E5" s="159">
        <v>42842.67</v>
      </c>
      <c r="F5" s="189">
        <v>1341522.3500000001</v>
      </c>
    </row>
    <row r="6" spans="1:6">
      <c r="A6" s="188" t="s">
        <v>16069</v>
      </c>
      <c r="B6" s="159">
        <v>7409.66</v>
      </c>
      <c r="C6" s="190"/>
      <c r="D6" s="190"/>
      <c r="E6" s="190"/>
      <c r="F6" s="189">
        <v>7409.66</v>
      </c>
    </row>
    <row r="7" spans="1:6">
      <c r="A7" s="188" t="s">
        <v>16149</v>
      </c>
      <c r="B7" s="163">
        <v>6.87</v>
      </c>
      <c r="C7" s="164"/>
      <c r="D7" s="164"/>
      <c r="E7" s="164"/>
      <c r="F7" s="189">
        <v>6.87</v>
      </c>
    </row>
    <row r="8" spans="1:6">
      <c r="A8" s="188" t="s">
        <v>16145</v>
      </c>
      <c r="B8" s="163">
        <v>0.52</v>
      </c>
      <c r="C8" s="164"/>
      <c r="D8" s="164"/>
      <c r="E8" s="164"/>
      <c r="F8" s="189">
        <v>0.52</v>
      </c>
    </row>
    <row r="9" spans="1:6">
      <c r="A9" s="188" t="s">
        <v>16534</v>
      </c>
      <c r="B9" s="164"/>
      <c r="C9" s="164"/>
      <c r="D9" s="164"/>
      <c r="E9" s="164"/>
      <c r="F9" s="191"/>
    </row>
    <row r="10" spans="1:6">
      <c r="A10" s="192" t="s">
        <v>16535</v>
      </c>
      <c r="B10" s="148">
        <v>7402.27</v>
      </c>
      <c r="C10" s="148">
        <v>103322.53</v>
      </c>
      <c r="D10" s="148">
        <v>1195357.1499999999</v>
      </c>
      <c r="E10" s="148">
        <v>42842.67</v>
      </c>
      <c r="F10" s="149">
        <v>1348924.62</v>
      </c>
    </row>
    <row r="11" spans="1:6">
      <c r="A11" s="193"/>
      <c r="B11" s="164"/>
      <c r="C11" s="164"/>
      <c r="D11" s="164"/>
      <c r="E11" s="164"/>
      <c r="F11" s="191"/>
    </row>
    <row r="12" spans="1:6">
      <c r="A12" s="188" t="s">
        <v>16536</v>
      </c>
      <c r="B12" s="164">
        <v>3644.29</v>
      </c>
      <c r="C12" s="164" t="s">
        <v>16537</v>
      </c>
      <c r="D12" s="164" t="s">
        <v>16537</v>
      </c>
      <c r="E12" s="164" t="s">
        <v>16537</v>
      </c>
      <c r="F12" s="189">
        <v>3644.29</v>
      </c>
    </row>
    <row r="13" spans="1:6">
      <c r="A13" s="188"/>
      <c r="B13" s="164"/>
      <c r="C13" s="164"/>
      <c r="D13" s="164"/>
      <c r="E13" s="164"/>
      <c r="F13" s="191"/>
    </row>
    <row r="14" spans="1:6">
      <c r="A14" s="192" t="s">
        <v>16538</v>
      </c>
      <c r="B14" s="148">
        <v>3757.98</v>
      </c>
      <c r="C14" s="148">
        <v>103322.53</v>
      </c>
      <c r="D14" s="148">
        <v>1195357.1499999999</v>
      </c>
      <c r="E14" s="148">
        <v>42842.67</v>
      </c>
      <c r="F14" s="149">
        <v>1345280.32</v>
      </c>
    </row>
    <row r="15" spans="1:6">
      <c r="A15" s="194" t="s">
        <v>16539</v>
      </c>
      <c r="B15" s="195">
        <v>3757.98</v>
      </c>
      <c r="C15" s="196">
        <v>832.54</v>
      </c>
      <c r="D15" s="196">
        <v>7450.9</v>
      </c>
      <c r="E15" s="196" t="s">
        <v>16537</v>
      </c>
      <c r="F15" s="189">
        <v>12041.42</v>
      </c>
    </row>
    <row r="16" spans="1:6">
      <c r="A16" s="197" t="s">
        <v>16540</v>
      </c>
      <c r="B16" s="198" t="s">
        <v>16541</v>
      </c>
      <c r="C16" s="160">
        <v>102489.99</v>
      </c>
      <c r="D16" s="160">
        <v>1187906.25</v>
      </c>
      <c r="E16" s="161">
        <v>42842.67</v>
      </c>
      <c r="F16" s="199">
        <v>1333238.8999999999</v>
      </c>
    </row>
    <row r="17" spans="1:6">
      <c r="A17" s="112" t="s">
        <v>16542</v>
      </c>
      <c r="B17" s="10"/>
      <c r="C17" s="15"/>
      <c r="D17" s="15"/>
      <c r="E17" s="15"/>
      <c r="F17" s="10"/>
    </row>
    <row r="18" spans="1:6">
      <c r="A18" s="112" t="s">
        <v>16543</v>
      </c>
      <c r="B18" s="113"/>
      <c r="C18" s="113"/>
      <c r="D18" s="113"/>
      <c r="E18" s="113"/>
      <c r="F18" s="113"/>
    </row>
    <row r="19" spans="1:6">
      <c r="A19" s="112" t="s">
        <v>16544</v>
      </c>
      <c r="B19" s="114"/>
      <c r="C19" s="114"/>
      <c r="D19" s="114"/>
      <c r="E19" s="114"/>
      <c r="F19" s="114"/>
    </row>
    <row r="20" spans="1:6">
      <c r="A20" s="10" t="s">
        <v>16545</v>
      </c>
      <c r="B20" s="114"/>
      <c r="C20" s="114"/>
      <c r="D20" s="114"/>
      <c r="E20" s="114"/>
      <c r="F20" s="114"/>
    </row>
    <row r="21" spans="1:6">
      <c r="A21" s="107"/>
      <c r="B21" s="107"/>
      <c r="C21" s="107"/>
      <c r="D21" s="107"/>
      <c r="E21" s="107"/>
      <c r="F21" s="107"/>
    </row>
    <row r="22" spans="1:6">
      <c r="A22" s="107"/>
      <c r="B22" s="107"/>
      <c r="C22" s="107"/>
      <c r="D22" s="107"/>
      <c r="E22" s="107"/>
      <c r="F22" s="107"/>
    </row>
  </sheetData>
  <mergeCells count="3">
    <mergeCell ref="B3:B4"/>
    <mergeCell ref="C3:E3"/>
    <mergeCell ref="F3:F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7"/>
  <sheetViews>
    <sheetView workbookViewId="0">
      <selection activeCell="M13" sqref="M13"/>
    </sheetView>
  </sheetViews>
  <sheetFormatPr defaultRowHeight="15.5"/>
  <cols>
    <col min="1" max="1" width="27.08203125" customWidth="1"/>
    <col min="2" max="3" width="9.4140625" bestFit="1" customWidth="1"/>
    <col min="4" max="7" width="8.9140625" bestFit="1" customWidth="1"/>
    <col min="8" max="8" width="12.9140625" customWidth="1"/>
  </cols>
  <sheetData>
    <row r="1" spans="1:8">
      <c r="A1" s="70" t="s">
        <v>16546</v>
      </c>
    </row>
    <row r="2" spans="1:8">
      <c r="A2" s="115"/>
      <c r="B2" s="115"/>
      <c r="C2" s="115"/>
      <c r="D2" s="115"/>
      <c r="E2" s="115"/>
      <c r="F2" s="115"/>
      <c r="G2" s="115"/>
      <c r="H2" s="116" t="s">
        <v>16238</v>
      </c>
    </row>
    <row r="3" spans="1:8" ht="23.4" customHeight="1">
      <c r="A3" s="169" t="s">
        <v>16527</v>
      </c>
      <c r="B3" s="786" t="s">
        <v>16547</v>
      </c>
      <c r="C3" s="787"/>
      <c r="D3" s="787"/>
      <c r="E3" s="787"/>
      <c r="F3" s="787"/>
      <c r="G3" s="788"/>
      <c r="H3" s="170" t="s">
        <v>16548</v>
      </c>
    </row>
    <row r="4" spans="1:8" ht="26">
      <c r="A4" s="171"/>
      <c r="B4" s="172" t="s">
        <v>16451</v>
      </c>
      <c r="C4" s="172" t="s">
        <v>16485</v>
      </c>
      <c r="D4" s="172" t="s">
        <v>16455</v>
      </c>
      <c r="E4" s="172" t="s">
        <v>16458</v>
      </c>
      <c r="F4" s="172" t="s">
        <v>16482</v>
      </c>
      <c r="G4" s="172" t="s">
        <v>16549</v>
      </c>
      <c r="H4" s="173"/>
    </row>
    <row r="5" spans="1:8">
      <c r="A5" s="174" t="s">
        <v>16533</v>
      </c>
      <c r="B5" s="159">
        <v>13070.48</v>
      </c>
      <c r="C5" s="159">
        <v>19983.63</v>
      </c>
      <c r="D5" s="159">
        <v>1657.59</v>
      </c>
      <c r="E5" s="159">
        <v>6471.62</v>
      </c>
      <c r="F5" s="159">
        <v>4066.13</v>
      </c>
      <c r="G5" s="159">
        <v>0.06</v>
      </c>
      <c r="H5" s="175">
        <v>45249.51</v>
      </c>
    </row>
    <row r="6" spans="1:8">
      <c r="A6" s="174" t="s">
        <v>16069</v>
      </c>
      <c r="B6" s="176"/>
      <c r="C6" s="176"/>
      <c r="D6" s="176"/>
      <c r="E6" s="176"/>
      <c r="F6" s="176"/>
      <c r="G6" s="176"/>
      <c r="H6" s="166">
        <v>5517.44</v>
      </c>
    </row>
    <row r="7" spans="1:8">
      <c r="A7" s="174" t="s">
        <v>16149</v>
      </c>
      <c r="B7" s="176"/>
      <c r="C7" s="176"/>
      <c r="D7" s="176"/>
      <c r="E7" s="176"/>
      <c r="F7" s="176"/>
      <c r="G7" s="176"/>
      <c r="H7" s="166">
        <v>154.09</v>
      </c>
    </row>
    <row r="8" spans="1:8">
      <c r="A8" s="177" t="s">
        <v>16535</v>
      </c>
      <c r="B8" s="148"/>
      <c r="C8" s="148"/>
      <c r="D8" s="148"/>
      <c r="E8" s="148"/>
      <c r="F8" s="148"/>
      <c r="G8" s="148"/>
      <c r="H8" s="149">
        <v>50612.86</v>
      </c>
    </row>
    <row r="9" spans="1:8">
      <c r="A9" s="174" t="s">
        <v>16536</v>
      </c>
      <c r="B9" s="164"/>
      <c r="C9" s="164"/>
      <c r="D9" s="164"/>
      <c r="E9" s="164"/>
      <c r="F9" s="164"/>
      <c r="G9" s="164"/>
      <c r="H9" s="166">
        <v>11906.64</v>
      </c>
    </row>
    <row r="10" spans="1:8">
      <c r="A10" s="177" t="s">
        <v>16538</v>
      </c>
      <c r="B10" s="148"/>
      <c r="C10" s="148"/>
      <c r="D10" s="148"/>
      <c r="E10" s="148"/>
      <c r="F10" s="148"/>
      <c r="G10" s="148"/>
      <c r="H10" s="149">
        <v>38706.22</v>
      </c>
    </row>
    <row r="11" spans="1:8">
      <c r="A11" s="174"/>
      <c r="B11" s="164"/>
      <c r="C11" s="164"/>
      <c r="D11" s="164"/>
      <c r="E11" s="164"/>
      <c r="F11" s="164"/>
      <c r="G11" s="164"/>
      <c r="H11" s="175"/>
    </row>
    <row r="12" spans="1:8">
      <c r="A12" s="178" t="s">
        <v>16550</v>
      </c>
      <c r="B12" s="164">
        <v>13070.48</v>
      </c>
      <c r="C12" s="164">
        <v>19983.63</v>
      </c>
      <c r="D12" s="164">
        <v>1657.59</v>
      </c>
      <c r="E12" s="164">
        <v>6471.62</v>
      </c>
      <c r="F12" s="164">
        <v>4066.13</v>
      </c>
      <c r="G12" s="164">
        <v>0.06</v>
      </c>
      <c r="H12" s="175">
        <v>45249.51</v>
      </c>
    </row>
    <row r="13" spans="1:8">
      <c r="A13" s="174" t="s">
        <v>16551</v>
      </c>
      <c r="B13" s="159">
        <v>12838.45</v>
      </c>
      <c r="C13" s="159">
        <v>16032.19</v>
      </c>
      <c r="D13" s="159"/>
      <c r="E13" s="159">
        <v>156.24</v>
      </c>
      <c r="F13" s="159">
        <v>1480.27</v>
      </c>
      <c r="G13" s="159"/>
      <c r="H13" s="166">
        <v>30507.15</v>
      </c>
    </row>
    <row r="14" spans="1:8">
      <c r="A14" s="174" t="s">
        <v>16552</v>
      </c>
      <c r="B14" s="163">
        <v>232.03</v>
      </c>
      <c r="C14" s="159">
        <v>3951.44</v>
      </c>
      <c r="D14" s="163">
        <v>1360.98</v>
      </c>
      <c r="E14" s="163">
        <v>6315.37</v>
      </c>
      <c r="F14" s="159">
        <v>2260.44</v>
      </c>
      <c r="G14" s="159">
        <v>0.06</v>
      </c>
      <c r="H14" s="166">
        <v>14120.32</v>
      </c>
    </row>
    <row r="15" spans="1:8">
      <c r="A15" s="174" t="s">
        <v>16553</v>
      </c>
      <c r="B15" s="163"/>
      <c r="C15" s="159"/>
      <c r="D15" s="163">
        <v>295.62</v>
      </c>
      <c r="E15" s="163"/>
      <c r="F15" s="159"/>
      <c r="G15" s="159"/>
      <c r="H15" s="166">
        <v>295.62</v>
      </c>
    </row>
    <row r="16" spans="1:8">
      <c r="A16" s="174" t="s">
        <v>16554</v>
      </c>
      <c r="B16" s="163"/>
      <c r="C16" s="179"/>
      <c r="D16" s="163">
        <v>1</v>
      </c>
      <c r="E16" s="163"/>
      <c r="F16" s="163">
        <v>325.42</v>
      </c>
      <c r="G16" s="163"/>
      <c r="H16" s="166">
        <v>326.42</v>
      </c>
    </row>
    <row r="17" spans="1:8">
      <c r="A17" s="177" t="s">
        <v>16555</v>
      </c>
      <c r="B17" s="148"/>
      <c r="C17" s="148"/>
      <c r="D17" s="148"/>
      <c r="E17" s="148"/>
      <c r="F17" s="148"/>
      <c r="G17" s="148"/>
      <c r="H17" s="149">
        <v>38706.22</v>
      </c>
    </row>
    <row r="18" spans="1:8">
      <c r="A18" s="180" t="s">
        <v>16556</v>
      </c>
      <c r="B18" s="164"/>
      <c r="C18" s="164"/>
      <c r="D18" s="164"/>
      <c r="E18" s="164"/>
      <c r="F18" s="164"/>
      <c r="G18" s="164"/>
      <c r="H18" s="107"/>
    </row>
    <row r="19" spans="1:8">
      <c r="A19" s="174" t="s">
        <v>16557</v>
      </c>
      <c r="B19" s="164"/>
      <c r="C19" s="164"/>
      <c r="D19" s="164"/>
      <c r="E19" s="164"/>
      <c r="F19" s="164"/>
      <c r="G19" s="164"/>
      <c r="H19" s="166">
        <v>10343.870000000001</v>
      </c>
    </row>
    <row r="20" spans="1:8">
      <c r="A20" s="181" t="s">
        <v>16558</v>
      </c>
      <c r="B20" s="164"/>
      <c r="C20" s="164"/>
      <c r="D20" s="164"/>
      <c r="E20" s="164"/>
      <c r="F20" s="164"/>
      <c r="G20" s="164"/>
      <c r="H20" s="165">
        <v>5708.89</v>
      </c>
    </row>
    <row r="21" spans="1:8">
      <c r="A21" s="174" t="s">
        <v>16559</v>
      </c>
      <c r="B21" s="164"/>
      <c r="C21" s="164"/>
      <c r="D21" s="164"/>
      <c r="E21" s="164"/>
      <c r="F21" s="164"/>
      <c r="G21" s="164"/>
      <c r="H21" s="165">
        <v>19854.57</v>
      </c>
    </row>
    <row r="22" spans="1:8">
      <c r="A22" s="174" t="s">
        <v>16306</v>
      </c>
      <c r="B22" s="164"/>
      <c r="C22" s="164"/>
      <c r="D22" s="164"/>
      <c r="E22" s="164"/>
      <c r="F22" s="164"/>
      <c r="G22" s="164"/>
      <c r="H22" s="165">
        <v>323.47000000000003</v>
      </c>
    </row>
    <row r="23" spans="1:8">
      <c r="A23" s="174" t="s">
        <v>16522</v>
      </c>
      <c r="B23" s="164"/>
      <c r="C23" s="164"/>
      <c r="D23" s="164"/>
      <c r="E23" s="164"/>
      <c r="F23" s="164"/>
      <c r="G23" s="164"/>
      <c r="H23" s="165">
        <v>10.17</v>
      </c>
    </row>
    <row r="24" spans="1:8">
      <c r="A24" s="182" t="s">
        <v>16560</v>
      </c>
      <c r="B24" s="183"/>
      <c r="C24" s="183"/>
      <c r="D24" s="183"/>
      <c r="E24" s="183"/>
      <c r="F24" s="183"/>
      <c r="G24" s="183"/>
      <c r="H24" s="184">
        <v>2465.2600000000002</v>
      </c>
    </row>
    <row r="25" spans="1:8">
      <c r="A25" s="112" t="s">
        <v>16542</v>
      </c>
      <c r="B25" s="117"/>
      <c r="C25" s="117"/>
      <c r="D25" s="117"/>
      <c r="E25" s="117"/>
      <c r="F25" s="117"/>
      <c r="G25" s="117"/>
      <c r="H25" s="117"/>
    </row>
    <row r="26" spans="1:8">
      <c r="A26" s="112" t="s">
        <v>16543</v>
      </c>
      <c r="B26" s="117"/>
      <c r="C26" s="117"/>
      <c r="D26" s="117"/>
      <c r="E26" s="117"/>
      <c r="F26" s="117"/>
      <c r="G26" s="117"/>
      <c r="H26" s="117"/>
    </row>
    <row r="27" spans="1:8">
      <c r="A27" s="112" t="s">
        <v>16544</v>
      </c>
      <c r="B27" s="10"/>
      <c r="C27" s="10"/>
      <c r="D27" s="10"/>
      <c r="E27" s="10"/>
      <c r="F27" s="10"/>
      <c r="G27" s="10"/>
      <c r="H27" s="10"/>
    </row>
  </sheetData>
  <mergeCells count="1">
    <mergeCell ref="B3:G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30"/>
  <sheetViews>
    <sheetView workbookViewId="0">
      <selection activeCell="L4" sqref="L4"/>
    </sheetView>
  </sheetViews>
  <sheetFormatPr defaultColWidth="8.6640625" defaultRowHeight="12"/>
  <cols>
    <col min="1" max="1" width="41.08203125" style="119" customWidth="1"/>
    <col min="2" max="12" width="10.4140625" style="119" customWidth="1"/>
    <col min="13" max="13" width="12.5" style="119" customWidth="1"/>
    <col min="14" max="16384" width="8.6640625" style="119"/>
  </cols>
  <sheetData>
    <row r="1" spans="1:13" ht="14">
      <c r="A1" s="125" t="s">
        <v>16561</v>
      </c>
    </row>
    <row r="2" spans="1:13">
      <c r="A2" s="115"/>
      <c r="B2" s="115"/>
      <c r="C2" s="115"/>
      <c r="D2" s="115"/>
      <c r="E2" s="120"/>
      <c r="F2" s="121"/>
      <c r="G2" s="115"/>
      <c r="H2" s="115"/>
      <c r="I2" s="115"/>
      <c r="J2" s="115"/>
      <c r="K2" s="115"/>
      <c r="L2" s="115"/>
      <c r="M2" s="116" t="s">
        <v>16238</v>
      </c>
    </row>
    <row r="3" spans="1:13" ht="13">
      <c r="A3" s="126" t="s">
        <v>16527</v>
      </c>
      <c r="B3" s="791" t="s">
        <v>16562</v>
      </c>
      <c r="C3" s="792"/>
      <c r="D3" s="792"/>
      <c r="E3" s="792"/>
      <c r="F3" s="792"/>
      <c r="G3" s="792"/>
      <c r="H3" s="792"/>
      <c r="I3" s="792"/>
      <c r="J3" s="792"/>
      <c r="K3" s="792"/>
      <c r="L3" s="127" t="s">
        <v>16563</v>
      </c>
      <c r="M3" s="793" t="s">
        <v>16529</v>
      </c>
    </row>
    <row r="4" spans="1:13" ht="65">
      <c r="A4" s="128"/>
      <c r="B4" s="129" t="s">
        <v>16564</v>
      </c>
      <c r="C4" s="129" t="s">
        <v>16565</v>
      </c>
      <c r="D4" s="129" t="s">
        <v>16246</v>
      </c>
      <c r="E4" s="129" t="s">
        <v>16442</v>
      </c>
      <c r="F4" s="129" t="s">
        <v>16566</v>
      </c>
      <c r="G4" s="129" t="s">
        <v>16444</v>
      </c>
      <c r="H4" s="129" t="s">
        <v>16567</v>
      </c>
      <c r="I4" s="129" t="s">
        <v>16568</v>
      </c>
      <c r="J4" s="129" t="s">
        <v>16569</v>
      </c>
      <c r="K4" s="129" t="s">
        <v>16570</v>
      </c>
      <c r="L4" s="129" t="s">
        <v>16571</v>
      </c>
      <c r="M4" s="794"/>
    </row>
    <row r="5" spans="1:13" ht="13">
      <c r="A5" s="130" t="s">
        <v>16069</v>
      </c>
      <c r="B5" s="131">
        <v>5539.51</v>
      </c>
      <c r="C5" s="131">
        <v>5.21</v>
      </c>
      <c r="D5" s="131">
        <v>3156.84</v>
      </c>
      <c r="E5" s="131">
        <v>8.15</v>
      </c>
      <c r="F5" s="131">
        <v>13.84</v>
      </c>
      <c r="G5" s="131">
        <v>9979.6299999999992</v>
      </c>
      <c r="H5" s="131">
        <v>0.13</v>
      </c>
      <c r="I5" s="131">
        <v>1300.24</v>
      </c>
      <c r="J5" s="132">
        <v>22.16</v>
      </c>
      <c r="K5" s="132">
        <v>10.71</v>
      </c>
      <c r="L5" s="132">
        <v>1895.03</v>
      </c>
      <c r="M5" s="133">
        <v>21931.45</v>
      </c>
    </row>
    <row r="6" spans="1:13" ht="13">
      <c r="A6" s="130" t="s">
        <v>16149</v>
      </c>
      <c r="B6" s="131">
        <v>2.2000000000000002</v>
      </c>
      <c r="C6" s="131">
        <v>0.01</v>
      </c>
      <c r="D6" s="131">
        <v>1.66</v>
      </c>
      <c r="E6" s="131" t="s">
        <v>16572</v>
      </c>
      <c r="F6" s="131">
        <v>0.22</v>
      </c>
      <c r="G6" s="131">
        <v>0.02</v>
      </c>
      <c r="H6" s="131">
        <v>0.01</v>
      </c>
      <c r="I6" s="131">
        <v>26.29</v>
      </c>
      <c r="J6" s="132">
        <v>156.41</v>
      </c>
      <c r="K6" s="132">
        <v>0.44</v>
      </c>
      <c r="L6" s="132">
        <v>1.82</v>
      </c>
      <c r="M6" s="134">
        <v>189.08</v>
      </c>
    </row>
    <row r="7" spans="1:13" ht="13">
      <c r="A7" s="130" t="s">
        <v>16145</v>
      </c>
      <c r="B7" s="131">
        <v>1.36</v>
      </c>
      <c r="C7" s="131">
        <v>0.25</v>
      </c>
      <c r="D7" s="131">
        <v>3838.02</v>
      </c>
      <c r="E7" s="131" t="s">
        <v>16572</v>
      </c>
      <c r="F7" s="131"/>
      <c r="G7" s="131">
        <v>75.790000000000006</v>
      </c>
      <c r="H7" s="131" t="s">
        <v>16572</v>
      </c>
      <c r="I7" s="131">
        <v>55.64</v>
      </c>
      <c r="J7" s="132">
        <v>0.79</v>
      </c>
      <c r="K7" s="132" t="s">
        <v>16537</v>
      </c>
      <c r="L7" s="132">
        <v>3.65</v>
      </c>
      <c r="M7" s="134">
        <v>3975.49</v>
      </c>
    </row>
    <row r="8" spans="1:13" ht="13">
      <c r="A8" s="130" t="s">
        <v>16534</v>
      </c>
      <c r="B8" s="131"/>
      <c r="C8" s="131"/>
      <c r="D8" s="131"/>
      <c r="E8" s="131"/>
      <c r="F8" s="131"/>
      <c r="G8" s="131"/>
      <c r="H8" s="131"/>
      <c r="I8" s="131"/>
      <c r="J8" s="131"/>
      <c r="K8" s="131"/>
      <c r="L8" s="131"/>
      <c r="M8" s="135"/>
    </row>
    <row r="9" spans="1:13" ht="13">
      <c r="A9" s="136" t="s">
        <v>16535</v>
      </c>
      <c r="B9" s="137">
        <v>5535.95</v>
      </c>
      <c r="C9" s="137">
        <v>4.95</v>
      </c>
      <c r="D9" s="137">
        <v>-682.84</v>
      </c>
      <c r="E9" s="137">
        <v>8.15</v>
      </c>
      <c r="F9" s="137">
        <v>13.62</v>
      </c>
      <c r="G9" s="137">
        <v>9903.82</v>
      </c>
      <c r="H9" s="137">
        <v>0.12</v>
      </c>
      <c r="I9" s="137">
        <v>1218.32</v>
      </c>
      <c r="J9" s="137">
        <v>-135.05000000000001</v>
      </c>
      <c r="K9" s="137">
        <v>10.27</v>
      </c>
      <c r="L9" s="137">
        <v>1889.56</v>
      </c>
      <c r="M9" s="138">
        <v>17766.88</v>
      </c>
    </row>
    <row r="10" spans="1:13" ht="13">
      <c r="A10" s="139"/>
      <c r="B10" s="140"/>
      <c r="C10" s="140"/>
      <c r="D10" s="140"/>
      <c r="E10" s="140"/>
      <c r="F10" s="140"/>
      <c r="G10" s="140"/>
      <c r="H10" s="141"/>
      <c r="I10" s="140"/>
      <c r="J10" s="140"/>
      <c r="K10" s="140"/>
      <c r="L10" s="140"/>
      <c r="M10" s="142"/>
    </row>
    <row r="11" spans="1:13" ht="13">
      <c r="A11" s="143" t="s">
        <v>16536</v>
      </c>
      <c r="B11" s="144">
        <v>-709.17</v>
      </c>
      <c r="C11" s="144">
        <v>-4.0999999999999996</v>
      </c>
      <c r="D11" s="144">
        <v>-3760.07</v>
      </c>
      <c r="E11" s="144">
        <v>-145.54</v>
      </c>
      <c r="F11" s="144">
        <v>13.62</v>
      </c>
      <c r="G11" s="144">
        <v>664.03</v>
      </c>
      <c r="H11" s="144">
        <v>0.12</v>
      </c>
      <c r="I11" s="144">
        <v>-75.31</v>
      </c>
      <c r="J11" s="144">
        <v>-135.05000000000001</v>
      </c>
      <c r="K11" s="144">
        <v>10.27</v>
      </c>
      <c r="L11" s="144">
        <v>153.79</v>
      </c>
      <c r="M11" s="145">
        <v>-3987.42</v>
      </c>
    </row>
    <row r="12" spans="1:13" ht="13">
      <c r="A12" s="130"/>
      <c r="B12" s="146"/>
      <c r="C12" s="146"/>
      <c r="D12" s="146"/>
      <c r="E12" s="146"/>
      <c r="F12" s="146"/>
      <c r="G12" s="146"/>
      <c r="H12" s="146"/>
      <c r="I12" s="146"/>
      <c r="J12" s="146"/>
      <c r="K12" s="146"/>
      <c r="L12" s="146"/>
      <c r="M12" s="147"/>
    </row>
    <row r="13" spans="1:13" ht="13">
      <c r="A13" s="136" t="s">
        <v>16555</v>
      </c>
      <c r="B13" s="148">
        <v>6245.13</v>
      </c>
      <c r="C13" s="148">
        <v>9.0500000000000007</v>
      </c>
      <c r="D13" s="148">
        <v>3077.23</v>
      </c>
      <c r="E13" s="148">
        <v>153.69</v>
      </c>
      <c r="F13" s="148" t="s">
        <v>16572</v>
      </c>
      <c r="G13" s="148">
        <v>9239.7900000000009</v>
      </c>
      <c r="H13" s="148" t="s">
        <v>16572</v>
      </c>
      <c r="I13" s="148">
        <v>1293.6300000000001</v>
      </c>
      <c r="J13" s="148" t="s">
        <v>16572</v>
      </c>
      <c r="K13" s="148" t="s">
        <v>16572</v>
      </c>
      <c r="L13" s="148">
        <v>1735.78</v>
      </c>
      <c r="M13" s="149">
        <v>21754.31</v>
      </c>
    </row>
    <row r="14" spans="1:13" ht="13">
      <c r="A14" s="130" t="s">
        <v>16573</v>
      </c>
      <c r="B14" s="150">
        <v>5.47</v>
      </c>
      <c r="C14" s="131" t="s">
        <v>16572</v>
      </c>
      <c r="D14" s="131" t="s">
        <v>16572</v>
      </c>
      <c r="E14" s="131">
        <v>0.01</v>
      </c>
      <c r="F14" s="151"/>
      <c r="G14" s="150">
        <v>84.92</v>
      </c>
      <c r="H14" s="131"/>
      <c r="I14" s="150">
        <v>1.85</v>
      </c>
      <c r="J14" s="150"/>
      <c r="K14" s="151"/>
      <c r="L14" s="150"/>
      <c r="M14" s="134">
        <v>92.25</v>
      </c>
    </row>
    <row r="15" spans="1:13" ht="13">
      <c r="A15" s="130" t="s">
        <v>16574</v>
      </c>
      <c r="B15" s="150">
        <v>49.03</v>
      </c>
      <c r="C15" s="131" t="s">
        <v>16572</v>
      </c>
      <c r="D15" s="131" t="s">
        <v>16572</v>
      </c>
      <c r="E15" s="131">
        <v>1.49</v>
      </c>
      <c r="F15" s="151"/>
      <c r="G15" s="150">
        <v>304.8</v>
      </c>
      <c r="H15" s="131"/>
      <c r="I15" s="131">
        <v>41.98</v>
      </c>
      <c r="J15" s="150"/>
      <c r="K15" s="151"/>
      <c r="L15" s="150">
        <v>5.44</v>
      </c>
      <c r="M15" s="134">
        <v>402.75</v>
      </c>
    </row>
    <row r="16" spans="1:13" ht="13">
      <c r="A16" s="130" t="s">
        <v>16575</v>
      </c>
      <c r="B16" s="131">
        <v>83.56</v>
      </c>
      <c r="C16" s="131" t="s">
        <v>16572</v>
      </c>
      <c r="D16" s="131" t="s">
        <v>16572</v>
      </c>
      <c r="E16" s="131">
        <v>76.67</v>
      </c>
      <c r="F16" s="151"/>
      <c r="G16" s="131">
        <v>884.4</v>
      </c>
      <c r="H16" s="131"/>
      <c r="I16" s="131">
        <v>78.349999999999994</v>
      </c>
      <c r="J16" s="131"/>
      <c r="K16" s="151"/>
      <c r="L16" s="131">
        <v>212.93</v>
      </c>
      <c r="M16" s="134">
        <v>1335.9</v>
      </c>
    </row>
    <row r="17" spans="1:13" ht="13">
      <c r="A17" s="152" t="s">
        <v>16576</v>
      </c>
      <c r="B17" s="131">
        <v>1.02</v>
      </c>
      <c r="C17" s="131" t="s">
        <v>16572</v>
      </c>
      <c r="D17" s="131" t="s">
        <v>16572</v>
      </c>
      <c r="E17" s="131" t="s">
        <v>16572</v>
      </c>
      <c r="F17" s="151"/>
      <c r="G17" s="131">
        <v>52.79</v>
      </c>
      <c r="H17" s="131"/>
      <c r="I17" s="131">
        <v>252.1</v>
      </c>
      <c r="J17" s="131"/>
      <c r="K17" s="151"/>
      <c r="L17" s="131"/>
      <c r="M17" s="134">
        <v>305.91000000000003</v>
      </c>
    </row>
    <row r="18" spans="1:13" ht="13">
      <c r="A18" s="130" t="s">
        <v>16577</v>
      </c>
      <c r="B18" s="131">
        <v>40.74</v>
      </c>
      <c r="C18" s="131" t="s">
        <v>16572</v>
      </c>
      <c r="D18" s="131" t="s">
        <v>16572</v>
      </c>
      <c r="E18" s="131">
        <v>1.46</v>
      </c>
      <c r="F18" s="151"/>
      <c r="G18" s="131">
        <v>563.29999999999995</v>
      </c>
      <c r="H18" s="131"/>
      <c r="I18" s="131">
        <v>4.6900000000000004</v>
      </c>
      <c r="J18" s="131"/>
      <c r="K18" s="151"/>
      <c r="L18" s="131">
        <v>0.92</v>
      </c>
      <c r="M18" s="134">
        <v>611.11</v>
      </c>
    </row>
    <row r="19" spans="1:13" ht="13">
      <c r="A19" s="130" t="s">
        <v>16578</v>
      </c>
      <c r="B19" s="153">
        <v>4103.18</v>
      </c>
      <c r="C19" s="153">
        <v>8.6199999999999992</v>
      </c>
      <c r="D19" s="153">
        <v>3056.37</v>
      </c>
      <c r="E19" s="153">
        <v>0.12</v>
      </c>
      <c r="F19" s="153" t="s">
        <v>16572</v>
      </c>
      <c r="G19" s="153">
        <v>3529.8</v>
      </c>
      <c r="H19" s="153" t="s">
        <v>16572</v>
      </c>
      <c r="I19" s="153">
        <v>859.69</v>
      </c>
      <c r="J19" s="153" t="s">
        <v>16572</v>
      </c>
      <c r="K19" s="153" t="s">
        <v>16572</v>
      </c>
      <c r="L19" s="153">
        <v>5.67</v>
      </c>
      <c r="M19" s="134">
        <v>11563.46</v>
      </c>
    </row>
    <row r="20" spans="1:13" ht="13">
      <c r="A20" s="154" t="s">
        <v>16579</v>
      </c>
      <c r="B20" s="150">
        <v>2491.21</v>
      </c>
      <c r="C20" s="131">
        <v>4.97</v>
      </c>
      <c r="D20" s="150">
        <v>13.42</v>
      </c>
      <c r="E20" s="150" t="s">
        <v>16572</v>
      </c>
      <c r="F20" s="151"/>
      <c r="G20" s="150">
        <v>3110.07</v>
      </c>
      <c r="H20" s="131"/>
      <c r="I20" s="131">
        <v>339.12</v>
      </c>
      <c r="J20" s="150"/>
      <c r="K20" s="151"/>
      <c r="L20" s="131"/>
      <c r="M20" s="134">
        <v>5958.79</v>
      </c>
    </row>
    <row r="21" spans="1:13" ht="13">
      <c r="A21" s="154" t="s">
        <v>16580</v>
      </c>
      <c r="B21" s="150">
        <v>0.87</v>
      </c>
      <c r="C21" s="131" t="s">
        <v>16572</v>
      </c>
      <c r="D21" s="150" t="s">
        <v>16572</v>
      </c>
      <c r="E21" s="131" t="s">
        <v>16572</v>
      </c>
      <c r="F21" s="151"/>
      <c r="G21" s="150">
        <v>7.6</v>
      </c>
      <c r="H21" s="131"/>
      <c r="I21" s="131" t="s">
        <v>16572</v>
      </c>
      <c r="J21" s="150"/>
      <c r="K21" s="151"/>
      <c r="L21" s="131"/>
      <c r="M21" s="134">
        <v>8.4700000000000006</v>
      </c>
    </row>
    <row r="22" spans="1:13" ht="13">
      <c r="A22" s="154" t="s">
        <v>16581</v>
      </c>
      <c r="B22" s="131">
        <v>0.13</v>
      </c>
      <c r="C22" s="131">
        <v>3.65</v>
      </c>
      <c r="D22" s="131">
        <v>3042.95</v>
      </c>
      <c r="E22" s="150" t="s">
        <v>16572</v>
      </c>
      <c r="F22" s="151"/>
      <c r="G22" s="150">
        <v>1.64</v>
      </c>
      <c r="H22" s="131"/>
      <c r="I22" s="150" t="s">
        <v>16572</v>
      </c>
      <c r="J22" s="150"/>
      <c r="K22" s="151"/>
      <c r="L22" s="155"/>
      <c r="M22" s="134">
        <v>3048.38</v>
      </c>
    </row>
    <row r="23" spans="1:13" ht="13">
      <c r="A23" s="154" t="s">
        <v>16582</v>
      </c>
      <c r="B23" s="131">
        <v>1610.96</v>
      </c>
      <c r="C23" s="131" t="s">
        <v>16572</v>
      </c>
      <c r="D23" s="131" t="s">
        <v>16572</v>
      </c>
      <c r="E23" s="150">
        <v>0.12</v>
      </c>
      <c r="F23" s="151"/>
      <c r="G23" s="150">
        <v>410.49</v>
      </c>
      <c r="H23" s="131"/>
      <c r="I23" s="150">
        <v>520.57000000000005</v>
      </c>
      <c r="J23" s="150"/>
      <c r="K23" s="151"/>
      <c r="L23" s="150">
        <v>5.67</v>
      </c>
      <c r="M23" s="134">
        <v>2547.81</v>
      </c>
    </row>
    <row r="24" spans="1:13" ht="13">
      <c r="A24" s="130" t="s">
        <v>16583</v>
      </c>
      <c r="B24" s="131">
        <v>0.39</v>
      </c>
      <c r="C24" s="131" t="s">
        <v>16572</v>
      </c>
      <c r="D24" s="131" t="s">
        <v>16572</v>
      </c>
      <c r="E24" s="131" t="s">
        <v>16572</v>
      </c>
      <c r="F24" s="151"/>
      <c r="G24" s="131">
        <v>1.85</v>
      </c>
      <c r="H24" s="131"/>
      <c r="I24" s="131" t="s">
        <v>16572</v>
      </c>
      <c r="J24" s="131"/>
      <c r="K24" s="151"/>
      <c r="L24" s="131">
        <v>15.22</v>
      </c>
      <c r="M24" s="134">
        <v>17.46</v>
      </c>
    </row>
    <row r="25" spans="1:13" ht="13">
      <c r="A25" s="130" t="s">
        <v>16584</v>
      </c>
      <c r="B25" s="131">
        <v>1949.52</v>
      </c>
      <c r="C25" s="131" t="s">
        <v>16572</v>
      </c>
      <c r="D25" s="131" t="s">
        <v>16572</v>
      </c>
      <c r="E25" s="131">
        <v>53.76</v>
      </c>
      <c r="F25" s="151"/>
      <c r="G25" s="131">
        <v>3765.77</v>
      </c>
      <c r="H25" s="131"/>
      <c r="I25" s="131">
        <v>54.98</v>
      </c>
      <c r="J25" s="131"/>
      <c r="K25" s="151"/>
      <c r="L25" s="131">
        <v>1040.47</v>
      </c>
      <c r="M25" s="134">
        <v>6864.5</v>
      </c>
    </row>
    <row r="26" spans="1:13" ht="13">
      <c r="A26" s="130" t="s">
        <v>16585</v>
      </c>
      <c r="B26" s="131">
        <v>12.21</v>
      </c>
      <c r="C26" s="131">
        <v>0.43</v>
      </c>
      <c r="D26" s="131">
        <v>20.86</v>
      </c>
      <c r="E26" s="131" t="s">
        <v>16572</v>
      </c>
      <c r="F26" s="151"/>
      <c r="G26" s="131">
        <v>52.16</v>
      </c>
      <c r="H26" s="131"/>
      <c r="I26" s="131" t="s">
        <v>16572</v>
      </c>
      <c r="J26" s="131"/>
      <c r="K26" s="151"/>
      <c r="L26" s="131"/>
      <c r="M26" s="134">
        <v>85.66</v>
      </c>
    </row>
    <row r="27" spans="1:13" ht="13">
      <c r="A27" s="156" t="s">
        <v>16540</v>
      </c>
      <c r="B27" s="157" t="s">
        <v>16572</v>
      </c>
      <c r="C27" s="157" t="s">
        <v>16572</v>
      </c>
      <c r="D27" s="157" t="s">
        <v>16572</v>
      </c>
      <c r="E27" s="158">
        <v>20.190000000000001</v>
      </c>
      <c r="F27" s="157"/>
      <c r="G27" s="157" t="s">
        <v>16572</v>
      </c>
      <c r="H27" s="157"/>
      <c r="I27" s="157" t="s">
        <v>16572</v>
      </c>
      <c r="J27" s="157"/>
      <c r="K27" s="157"/>
      <c r="L27" s="158">
        <v>455.12</v>
      </c>
      <c r="M27" s="135">
        <v>475.32</v>
      </c>
    </row>
    <row r="28" spans="1:13">
      <c r="A28" s="118" t="s">
        <v>16542</v>
      </c>
      <c r="B28" s="122"/>
      <c r="C28" s="122"/>
      <c r="D28" s="122"/>
      <c r="E28" s="122"/>
      <c r="F28" s="122"/>
      <c r="G28" s="122"/>
      <c r="H28" s="122"/>
      <c r="I28" s="122"/>
      <c r="J28" s="122"/>
      <c r="K28" s="122"/>
      <c r="L28" s="122"/>
      <c r="M28" s="123"/>
    </row>
    <row r="29" spans="1:13">
      <c r="A29" s="118" t="s">
        <v>16543</v>
      </c>
      <c r="B29" s="100"/>
      <c r="C29" s="100"/>
      <c r="D29" s="100"/>
      <c r="E29" s="100"/>
      <c r="F29" s="100"/>
      <c r="G29" s="100"/>
      <c r="H29" s="100"/>
      <c r="I29" s="100"/>
      <c r="J29" s="100"/>
      <c r="K29" s="100"/>
      <c r="L29" s="124"/>
      <c r="M29" s="123"/>
    </row>
    <row r="30" spans="1:13">
      <c r="A30" s="100"/>
      <c r="B30" s="100"/>
      <c r="C30" s="100"/>
      <c r="D30" s="100"/>
      <c r="E30" s="100"/>
      <c r="F30" s="100"/>
      <c r="G30" s="100"/>
      <c r="H30" s="100"/>
      <c r="I30" s="100"/>
      <c r="J30" s="100"/>
      <c r="K30" s="100"/>
      <c r="L30" s="100"/>
      <c r="M30" s="100"/>
    </row>
  </sheetData>
  <mergeCells count="2">
    <mergeCell ref="B3:K3"/>
    <mergeCell ref="M3:M4"/>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0"/>
  <sheetViews>
    <sheetView zoomScale="60" zoomScaleNormal="60" workbookViewId="0">
      <selection activeCell="C36" sqref="C36"/>
    </sheetView>
  </sheetViews>
  <sheetFormatPr defaultColWidth="8.83203125" defaultRowHeight="13"/>
  <cols>
    <col min="1" max="1" width="30.5" style="441" customWidth="1"/>
    <col min="2" max="2" width="12.33203125" style="441" bestFit="1" customWidth="1"/>
    <col min="3" max="3" width="15.08203125" style="441" bestFit="1" customWidth="1"/>
    <col min="4" max="4" width="11.9140625" style="441" bestFit="1" customWidth="1"/>
    <col min="5" max="5" width="15.33203125" style="441" bestFit="1" customWidth="1"/>
    <col min="6" max="6" width="14.83203125" style="441" bestFit="1" customWidth="1"/>
    <col min="7" max="7" width="12.58203125" style="441" bestFit="1" customWidth="1"/>
    <col min="8" max="8" width="19.4140625" style="441" customWidth="1"/>
    <col min="9" max="9" width="16.9140625" style="441" bestFit="1" customWidth="1"/>
    <col min="10" max="12" width="8.83203125" style="441"/>
    <col min="13" max="13" width="9.9140625" style="441" bestFit="1" customWidth="1"/>
    <col min="14" max="16384" width="8.83203125" style="441"/>
  </cols>
  <sheetData>
    <row r="1" spans="1:9">
      <c r="A1" s="449" t="s">
        <v>16586</v>
      </c>
    </row>
    <row r="2" spans="1:9">
      <c r="A2" s="497"/>
      <c r="B2" s="498"/>
      <c r="C2" s="498"/>
      <c r="D2" s="499"/>
      <c r="E2" s="499"/>
      <c r="F2" s="500" t="s">
        <v>16238</v>
      </c>
      <c r="G2" s="441" t="s">
        <v>16647</v>
      </c>
      <c r="I2" s="441" t="s">
        <v>16714</v>
      </c>
    </row>
    <row r="3" spans="1:9" ht="26">
      <c r="A3" s="450" t="s">
        <v>16587</v>
      </c>
      <c r="B3" s="451" t="s">
        <v>16588</v>
      </c>
      <c r="C3" s="451" t="s">
        <v>16540</v>
      </c>
      <c r="D3" s="451" t="s">
        <v>16589</v>
      </c>
      <c r="E3" s="451" t="s">
        <v>16590</v>
      </c>
      <c r="F3" s="452" t="s">
        <v>16457</v>
      </c>
    </row>
    <row r="4" spans="1:9">
      <c r="A4" s="453" t="s">
        <v>16591</v>
      </c>
      <c r="B4" s="454"/>
      <c r="C4" s="454"/>
      <c r="D4" s="454"/>
      <c r="E4" s="455"/>
      <c r="F4" s="456"/>
    </row>
    <row r="5" spans="1:9">
      <c r="A5" s="457" t="s">
        <v>16455</v>
      </c>
      <c r="B5" s="458"/>
      <c r="C5" s="458"/>
      <c r="D5" s="458"/>
      <c r="E5" s="459">
        <v>1657.59</v>
      </c>
      <c r="F5" s="460">
        <v>1657.6</v>
      </c>
      <c r="G5" s="448">
        <f>'Table 9.13 (b)'!Q5</f>
        <v>1657.6</v>
      </c>
      <c r="I5" s="501">
        <f t="shared" ref="I5:I10" si="0">F5-G5</f>
        <v>0</v>
      </c>
    </row>
    <row r="6" spans="1:9">
      <c r="A6" s="457" t="s">
        <v>16458</v>
      </c>
      <c r="B6" s="458"/>
      <c r="C6" s="458"/>
      <c r="D6" s="458"/>
      <c r="E6" s="461">
        <v>6471.62</v>
      </c>
      <c r="F6" s="460">
        <v>6471.6</v>
      </c>
      <c r="G6" s="448">
        <f>'Table 9.13 (b)'!Q6</f>
        <v>6471.6</v>
      </c>
      <c r="I6" s="501">
        <f t="shared" si="0"/>
        <v>0</v>
      </c>
    </row>
    <row r="7" spans="1:9">
      <c r="A7" s="457" t="s">
        <v>16451</v>
      </c>
      <c r="B7" s="458"/>
      <c r="C7" s="458"/>
      <c r="D7" s="458"/>
      <c r="E7" s="461">
        <v>13070.48</v>
      </c>
      <c r="F7" s="460">
        <v>13070.5</v>
      </c>
      <c r="G7" s="448">
        <f>'Table 9.13 (b)'!Q7</f>
        <v>13070.5</v>
      </c>
      <c r="I7" s="501">
        <f t="shared" si="0"/>
        <v>0</v>
      </c>
    </row>
    <row r="8" spans="1:9">
      <c r="A8" s="457" t="s">
        <v>16592</v>
      </c>
      <c r="B8" s="458"/>
      <c r="C8" s="458"/>
      <c r="D8" s="458"/>
      <c r="E8" s="461">
        <v>19983.63</v>
      </c>
      <c r="F8" s="460">
        <v>19983.599999999999</v>
      </c>
      <c r="G8" s="448">
        <f>'Table 9.13 (b)'!Q8</f>
        <v>19983.599999999999</v>
      </c>
      <c r="I8" s="501">
        <f t="shared" si="0"/>
        <v>0</v>
      </c>
    </row>
    <row r="9" spans="1:9">
      <c r="A9" s="457" t="s">
        <v>16480</v>
      </c>
      <c r="B9" s="458"/>
      <c r="C9" s="458"/>
      <c r="D9" s="458"/>
      <c r="E9" s="459">
        <v>0.06</v>
      </c>
      <c r="F9" s="460">
        <v>0.1</v>
      </c>
      <c r="G9" s="502">
        <f>'Table 9.13 (b)'!Q9</f>
        <v>0.1</v>
      </c>
      <c r="I9" s="501">
        <f t="shared" si="0"/>
        <v>0</v>
      </c>
    </row>
    <row r="10" spans="1:9">
      <c r="A10" s="457" t="s">
        <v>16593</v>
      </c>
      <c r="B10" s="458"/>
      <c r="C10" s="458"/>
      <c r="D10" s="458"/>
      <c r="E10" s="458">
        <v>1341522.3</v>
      </c>
      <c r="F10" s="462">
        <v>1341522.3</v>
      </c>
      <c r="G10" s="503">
        <f>'Table 9.13 (b)'!E10+'Table 9.13 (b)'!M10</f>
        <v>1341284.5999999999</v>
      </c>
      <c r="I10" s="501">
        <f t="shared" si="0"/>
        <v>237.70000000018626</v>
      </c>
    </row>
    <row r="11" spans="1:9">
      <c r="A11" s="463" t="s">
        <v>16594</v>
      </c>
      <c r="B11" s="464" t="s">
        <v>16537</v>
      </c>
      <c r="C11" s="464" t="s">
        <v>16537</v>
      </c>
      <c r="D11" s="464" t="s">
        <v>16537</v>
      </c>
      <c r="E11" s="464">
        <v>1382705.7</v>
      </c>
      <c r="F11" s="465">
        <v>1382705.7</v>
      </c>
      <c r="H11" s="501"/>
    </row>
    <row r="12" spans="1:9">
      <c r="A12" s="466" t="s">
        <v>16595</v>
      </c>
      <c r="B12" s="467"/>
      <c r="C12" s="467"/>
      <c r="D12" s="468"/>
      <c r="E12" s="467"/>
      <c r="F12" s="469" t="s">
        <v>16537</v>
      </c>
      <c r="H12" s="501"/>
    </row>
    <row r="13" spans="1:9">
      <c r="A13" s="470" t="s">
        <v>16596</v>
      </c>
      <c r="B13" s="107"/>
      <c r="C13" s="471"/>
      <c r="D13" s="472">
        <v>5517.44</v>
      </c>
      <c r="E13" s="471"/>
      <c r="F13" s="460">
        <v>5517.4</v>
      </c>
      <c r="H13" s="501"/>
    </row>
    <row r="14" spans="1:9">
      <c r="A14" s="457" t="s">
        <v>13</v>
      </c>
      <c r="B14" s="107"/>
      <c r="C14" s="458"/>
      <c r="D14" s="459">
        <v>7409.66</v>
      </c>
      <c r="E14" s="458"/>
      <c r="F14" s="462">
        <v>7409.7</v>
      </c>
      <c r="G14" s="503">
        <f>'Table 9.13 (b)'!Q24</f>
        <v>7417</v>
      </c>
      <c r="I14" s="501">
        <f t="shared" ref="I14:I19" si="1">F14-G14</f>
        <v>-7.3000000000001819</v>
      </c>
    </row>
    <row r="15" spans="1:9">
      <c r="A15" s="473" t="s">
        <v>16441</v>
      </c>
      <c r="B15" s="107"/>
      <c r="C15" s="458"/>
      <c r="D15" s="474">
        <v>5539.51</v>
      </c>
      <c r="E15" s="458"/>
      <c r="F15" s="460">
        <v>5539.5</v>
      </c>
      <c r="G15" s="441">
        <f>'Table 9.13 (b)'!Q13</f>
        <v>5539.5</v>
      </c>
      <c r="I15" s="501">
        <f t="shared" si="1"/>
        <v>0</v>
      </c>
    </row>
    <row r="16" spans="1:9">
      <c r="A16" s="473" t="s">
        <v>16565</v>
      </c>
      <c r="B16" s="107"/>
      <c r="C16" s="458"/>
      <c r="D16" s="474">
        <v>5.2</v>
      </c>
      <c r="E16" s="458"/>
      <c r="F16" s="460">
        <v>5.2</v>
      </c>
      <c r="G16" s="441">
        <f>'Table 9.13 (b)'!Q14</f>
        <v>5.2</v>
      </c>
      <c r="I16" s="501">
        <f t="shared" si="1"/>
        <v>0</v>
      </c>
    </row>
    <row r="17" spans="1:9">
      <c r="A17" s="473" t="s">
        <v>16246</v>
      </c>
      <c r="B17" s="107"/>
      <c r="C17" s="458"/>
      <c r="D17" s="474">
        <v>3156.84</v>
      </c>
      <c r="E17" s="458"/>
      <c r="F17" s="460">
        <v>3156.8</v>
      </c>
      <c r="G17" s="441">
        <f>'Table 9.13 (b)'!Q15</f>
        <v>3156.8</v>
      </c>
      <c r="I17" s="501">
        <f t="shared" si="1"/>
        <v>0</v>
      </c>
    </row>
    <row r="18" spans="1:9">
      <c r="A18" s="473" t="s">
        <v>16442</v>
      </c>
      <c r="B18" s="107"/>
      <c r="C18" s="458"/>
      <c r="D18" s="474">
        <v>8.15</v>
      </c>
      <c r="E18" s="458"/>
      <c r="F18" s="460">
        <v>8.1999999999999993</v>
      </c>
      <c r="G18" s="441">
        <f>'Table 9.13 (b)'!Q16</f>
        <v>8.1999999999999993</v>
      </c>
      <c r="I18" s="501">
        <f t="shared" si="1"/>
        <v>0</v>
      </c>
    </row>
    <row r="19" spans="1:9" ht="26">
      <c r="A19" s="475" t="s">
        <v>16566</v>
      </c>
      <c r="B19" s="107"/>
      <c r="C19" s="458"/>
      <c r="D19" s="474">
        <v>13.84</v>
      </c>
      <c r="E19" s="458"/>
      <c r="F19" s="460">
        <v>13.8</v>
      </c>
      <c r="G19" s="504">
        <f>'Table 9.13 (b)'!Q17</f>
        <v>13.8</v>
      </c>
      <c r="I19" s="501">
        <f t="shared" si="1"/>
        <v>0</v>
      </c>
    </row>
    <row r="20" spans="1:9">
      <c r="A20" s="475" t="s">
        <v>16444</v>
      </c>
      <c r="B20" s="107"/>
      <c r="C20" s="458"/>
      <c r="D20" s="476">
        <v>9979.5499999999993</v>
      </c>
      <c r="E20" s="458"/>
      <c r="F20" s="462">
        <v>9979.5</v>
      </c>
      <c r="G20" s="505">
        <f>'Table 9.13 (b)'!Q18</f>
        <v>9979.6</v>
      </c>
      <c r="I20" s="501">
        <f>D20-G20</f>
        <v>-5.0000000001091394E-2</v>
      </c>
    </row>
    <row r="21" spans="1:9">
      <c r="A21" s="475" t="s">
        <v>16567</v>
      </c>
      <c r="B21" s="107"/>
      <c r="C21" s="458"/>
      <c r="D21" s="476">
        <v>0.1</v>
      </c>
      <c r="E21" s="458"/>
      <c r="F21" s="460">
        <v>0.1</v>
      </c>
      <c r="G21" s="504">
        <f>'Table 9.13 (b)'!Q19</f>
        <v>0.1</v>
      </c>
      <c r="I21" s="501">
        <f>F21-G21</f>
        <v>0</v>
      </c>
    </row>
    <row r="22" spans="1:9">
      <c r="A22" s="473" t="s">
        <v>16568</v>
      </c>
      <c r="B22" s="107"/>
      <c r="C22" s="458"/>
      <c r="D22" s="474">
        <v>1300.24</v>
      </c>
      <c r="E22" s="458"/>
      <c r="F22" s="460">
        <v>1300.2</v>
      </c>
      <c r="G22" s="504">
        <f>'Table 9.13 (b)'!Q20</f>
        <v>1300.2</v>
      </c>
      <c r="I22" s="501">
        <f>F22-G22</f>
        <v>0</v>
      </c>
    </row>
    <row r="23" spans="1:9">
      <c r="A23" s="475" t="s">
        <v>16569</v>
      </c>
      <c r="B23" s="107"/>
      <c r="C23" s="458"/>
      <c r="D23" s="461">
        <v>22.15</v>
      </c>
      <c r="E23" s="458"/>
      <c r="F23" s="460">
        <v>22.2</v>
      </c>
      <c r="G23" s="506">
        <f>'Table 9.13 (b)'!Q21</f>
        <v>22.2</v>
      </c>
      <c r="I23" s="501">
        <f>F23-G23</f>
        <v>0</v>
      </c>
    </row>
    <row r="24" spans="1:9">
      <c r="A24" s="475" t="s">
        <v>16570</v>
      </c>
      <c r="B24" s="107"/>
      <c r="C24" s="458"/>
      <c r="D24" s="461">
        <v>10.71</v>
      </c>
      <c r="E24" s="458"/>
      <c r="F24" s="460">
        <v>10.7</v>
      </c>
      <c r="G24" s="441">
        <f>'Table 9.13 (b)'!Q22</f>
        <v>10.7</v>
      </c>
      <c r="I24" s="501">
        <f>F24-G24</f>
        <v>0</v>
      </c>
    </row>
    <row r="25" spans="1:9">
      <c r="A25" s="477" t="s">
        <v>16571</v>
      </c>
      <c r="B25" s="107"/>
      <c r="C25" s="458"/>
      <c r="D25" s="461">
        <v>1895.03</v>
      </c>
      <c r="E25" s="458"/>
      <c r="F25" s="460">
        <v>1895</v>
      </c>
      <c r="G25" s="448">
        <f>'Table 9.13 (b)'!Q23</f>
        <v>1895</v>
      </c>
      <c r="I25" s="501">
        <f>F25-G25</f>
        <v>0</v>
      </c>
    </row>
    <row r="26" spans="1:9">
      <c r="A26" s="478" t="s">
        <v>16594</v>
      </c>
      <c r="B26" s="479" t="s">
        <v>16537</v>
      </c>
      <c r="C26" s="480" t="s">
        <v>16537</v>
      </c>
      <c r="D26" s="480">
        <v>34858.550000000003</v>
      </c>
      <c r="E26" s="480" t="s">
        <v>16537</v>
      </c>
      <c r="F26" s="481">
        <v>34858.550000000003</v>
      </c>
      <c r="G26" s="448"/>
      <c r="H26" s="501"/>
    </row>
    <row r="27" spans="1:9">
      <c r="A27" s="482" t="s">
        <v>16597</v>
      </c>
      <c r="B27" s="458"/>
      <c r="C27" s="458"/>
      <c r="D27" s="458"/>
      <c r="E27" s="458"/>
      <c r="F27" s="460" t="s">
        <v>16537</v>
      </c>
      <c r="G27" s="448"/>
      <c r="H27" s="501"/>
    </row>
    <row r="28" spans="1:9">
      <c r="A28" s="483" t="s">
        <v>16551</v>
      </c>
      <c r="B28" s="484">
        <v>30507.200000000001</v>
      </c>
      <c r="C28" s="458"/>
      <c r="D28" s="458"/>
      <c r="E28" s="458"/>
      <c r="F28" s="460">
        <v>30507.200000000001</v>
      </c>
      <c r="G28" s="448"/>
      <c r="H28" s="501"/>
    </row>
    <row r="29" spans="1:9" ht="26">
      <c r="A29" s="483" t="s">
        <v>16598</v>
      </c>
      <c r="B29" s="484">
        <v>14120.3</v>
      </c>
      <c r="C29" s="458"/>
      <c r="D29" s="458"/>
      <c r="E29" s="458"/>
      <c r="F29" s="462">
        <v>14120.3</v>
      </c>
      <c r="G29" s="507">
        <f>SUM(F28:F31)+F13</f>
        <v>50766.9</v>
      </c>
      <c r="H29" s="501">
        <f>SUM('Table 9.13 (b)'!Q26:Q31)+'Table 9.13 (b)'!Q40</f>
        <v>50612.999999999993</v>
      </c>
      <c r="I29" s="501">
        <f>G29-H29</f>
        <v>153.90000000000873</v>
      </c>
    </row>
    <row r="30" spans="1:9">
      <c r="A30" s="483" t="s">
        <v>16553</v>
      </c>
      <c r="B30" s="484">
        <v>295.60000000000002</v>
      </c>
      <c r="C30" s="458"/>
      <c r="D30" s="458"/>
      <c r="E30" s="458"/>
      <c r="F30" s="460">
        <v>295.60000000000002</v>
      </c>
      <c r="G30" s="448"/>
      <c r="H30" s="501"/>
    </row>
    <row r="31" spans="1:9">
      <c r="A31" s="483" t="s">
        <v>16554</v>
      </c>
      <c r="B31" s="484">
        <v>326.39999999999998</v>
      </c>
      <c r="C31" s="458"/>
      <c r="D31" s="458"/>
      <c r="E31" s="458"/>
      <c r="F31" s="460">
        <v>326.39999999999998</v>
      </c>
      <c r="G31" s="448"/>
      <c r="H31" s="501"/>
    </row>
    <row r="32" spans="1:9">
      <c r="A32" s="485" t="s">
        <v>16599</v>
      </c>
      <c r="B32" s="486">
        <v>832.54</v>
      </c>
      <c r="C32" s="486">
        <v>102489.99</v>
      </c>
      <c r="D32" s="458"/>
      <c r="E32" s="458"/>
      <c r="F32" s="460">
        <v>103322.5</v>
      </c>
      <c r="G32" s="448"/>
      <c r="I32" s="501"/>
    </row>
    <row r="33" spans="1:9">
      <c r="A33" s="487" t="s">
        <v>16255</v>
      </c>
      <c r="B33" s="488">
        <v>7450.9</v>
      </c>
      <c r="C33" s="488">
        <v>1187906.25</v>
      </c>
      <c r="D33" s="467"/>
      <c r="E33" s="467"/>
      <c r="F33" s="460">
        <v>1195357.2</v>
      </c>
      <c r="G33" s="448"/>
      <c r="I33" s="501"/>
    </row>
    <row r="34" spans="1:9">
      <c r="A34" s="478" t="s">
        <v>16594</v>
      </c>
      <c r="B34" s="489">
        <v>53532.95</v>
      </c>
      <c r="C34" s="489">
        <v>1290396.24</v>
      </c>
      <c r="D34" s="489" t="s">
        <v>16537</v>
      </c>
      <c r="E34" s="489" t="s">
        <v>16537</v>
      </c>
      <c r="F34" s="490">
        <v>1343929.19</v>
      </c>
      <c r="G34" s="448"/>
      <c r="H34" s="501"/>
    </row>
    <row r="35" spans="1:9">
      <c r="A35" s="491" t="s">
        <v>16600</v>
      </c>
      <c r="B35" s="484"/>
      <c r="C35" s="492"/>
      <c r="D35" s="458"/>
      <c r="E35" s="458"/>
      <c r="F35" s="460" t="s">
        <v>16537</v>
      </c>
      <c r="G35" s="448"/>
      <c r="H35" s="501"/>
    </row>
    <row r="36" spans="1:9">
      <c r="A36" s="493" t="s">
        <v>79</v>
      </c>
      <c r="B36" s="494"/>
      <c r="C36" s="495">
        <v>42842.67</v>
      </c>
      <c r="D36" s="458"/>
      <c r="E36" s="458"/>
      <c r="F36" s="460">
        <v>42842.7</v>
      </c>
      <c r="G36" s="448">
        <f>'Table 9.13 (b)'!Q38</f>
        <v>42842.7</v>
      </c>
      <c r="H36" s="501"/>
      <c r="I36" s="501">
        <f>F36-G36</f>
        <v>0</v>
      </c>
    </row>
    <row r="37" spans="1:9">
      <c r="A37" s="450" t="s">
        <v>16601</v>
      </c>
      <c r="B37" s="496">
        <v>53533</v>
      </c>
      <c r="C37" s="496">
        <v>1290396.2</v>
      </c>
      <c r="D37" s="496">
        <v>34858.6</v>
      </c>
      <c r="E37" s="496">
        <v>1382705.7</v>
      </c>
      <c r="F37" s="496">
        <v>2804336.1</v>
      </c>
      <c r="G37" s="508">
        <f>F11+F26+F34+F36</f>
        <v>2804336.14</v>
      </c>
      <c r="H37" s="501"/>
    </row>
    <row r="38" spans="1:9">
      <c r="A38" s="509" t="s">
        <v>16542</v>
      </c>
      <c r="B38" s="510"/>
      <c r="C38" s="510"/>
      <c r="D38" s="510"/>
      <c r="E38" s="510"/>
      <c r="F38" s="511"/>
      <c r="I38" s="441">
        <f>SUM(I3:I36)</f>
        <v>384.25000000019372</v>
      </c>
    </row>
    <row r="39" spans="1:9">
      <c r="A39" s="512" t="s">
        <v>16543</v>
      </c>
      <c r="B39" s="513"/>
      <c r="C39" s="113"/>
      <c r="D39" s="513"/>
      <c r="E39" s="513"/>
      <c r="F39" s="514"/>
    </row>
    <row r="40" spans="1:9">
      <c r="A40" s="512" t="s">
        <v>16544</v>
      </c>
      <c r="B40" s="513"/>
      <c r="C40" s="513"/>
      <c r="D40" s="513"/>
      <c r="E40" s="513"/>
      <c r="F40" s="515"/>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46"/>
  <sheetViews>
    <sheetView zoomScale="72" workbookViewId="0">
      <pane xSplit="1" topLeftCell="Q1" activePane="topRight" state="frozen"/>
      <selection pane="topRight" activeCell="AJ30" sqref="AJ30"/>
    </sheetView>
  </sheetViews>
  <sheetFormatPr defaultColWidth="8.83203125" defaultRowHeight="13"/>
  <cols>
    <col min="1" max="1" width="30.1640625" style="441" customWidth="1"/>
    <col min="2" max="2" width="5.1640625" style="441" customWidth="1"/>
    <col min="3" max="14" width="12.08203125" style="441" customWidth="1"/>
    <col min="15" max="16" width="8.9140625" style="441" bestFit="1" customWidth="1"/>
    <col min="17" max="17" width="11.4140625" style="441" customWidth="1"/>
    <col min="18" max="16384" width="8.83203125" style="441"/>
  </cols>
  <sheetData>
    <row r="1" spans="1:17">
      <c r="A1" s="449" t="s">
        <v>16602</v>
      </c>
    </row>
    <row r="2" spans="1:17">
      <c r="A2" s="516"/>
      <c r="B2" s="517"/>
      <c r="C2" s="499"/>
      <c r="D2" s="499"/>
      <c r="E2" s="518"/>
      <c r="F2" s="518"/>
      <c r="G2" s="518"/>
      <c r="H2" s="499"/>
      <c r="I2" s="499"/>
      <c r="J2" s="518"/>
      <c r="K2" s="518"/>
      <c r="L2" s="518"/>
      <c r="M2" s="518"/>
      <c r="N2" s="518"/>
      <c r="O2" s="499"/>
      <c r="P2" s="499"/>
      <c r="Q2" s="519" t="s">
        <v>16238</v>
      </c>
    </row>
    <row r="3" spans="1:17" ht="66" customHeight="1">
      <c r="A3" s="520" t="s">
        <v>16587</v>
      </c>
      <c r="B3" s="520" t="s">
        <v>16605</v>
      </c>
      <c r="C3" s="520" t="s">
        <v>16573</v>
      </c>
      <c r="D3" s="520" t="s">
        <v>16606</v>
      </c>
      <c r="E3" s="520" t="s">
        <v>16575</v>
      </c>
      <c r="F3" s="520" t="s">
        <v>16576</v>
      </c>
      <c r="G3" s="520" t="s">
        <v>16577</v>
      </c>
      <c r="H3" s="520" t="s">
        <v>16578</v>
      </c>
      <c r="I3" s="521" t="s">
        <v>16583</v>
      </c>
      <c r="J3" s="520" t="s">
        <v>16584</v>
      </c>
      <c r="K3" s="521" t="s">
        <v>16585</v>
      </c>
      <c r="L3" s="520" t="s">
        <v>16607</v>
      </c>
      <c r="M3" s="520" t="s">
        <v>16540</v>
      </c>
      <c r="N3" s="520" t="s">
        <v>16608</v>
      </c>
      <c r="O3" s="520" t="s">
        <v>16589</v>
      </c>
      <c r="P3" s="520" t="s">
        <v>16609</v>
      </c>
      <c r="Q3" s="522" t="s">
        <v>16457</v>
      </c>
    </row>
    <row r="4" spans="1:17">
      <c r="A4" s="523" t="s">
        <v>16591</v>
      </c>
      <c r="B4" s="524"/>
      <c r="C4" s="525">
        <v>0</v>
      </c>
      <c r="D4" s="525">
        <v>0</v>
      </c>
      <c r="E4" s="525">
        <v>8283.4</v>
      </c>
      <c r="F4" s="525">
        <v>41183.4</v>
      </c>
      <c r="G4" s="525">
        <v>0</v>
      </c>
      <c r="H4" s="525" t="s">
        <v>16537</v>
      </c>
      <c r="I4" s="525" t="s">
        <v>16537</v>
      </c>
      <c r="J4" s="525" t="s">
        <v>16537</v>
      </c>
      <c r="K4" s="525" t="s">
        <v>16537</v>
      </c>
      <c r="L4" s="525" t="s">
        <v>16537</v>
      </c>
      <c r="M4" s="525">
        <v>1333001.2</v>
      </c>
      <c r="N4" s="525" t="s">
        <v>16537</v>
      </c>
      <c r="O4" s="525" t="s">
        <v>16537</v>
      </c>
      <c r="P4" s="525" t="s">
        <v>16537</v>
      </c>
      <c r="Q4" s="526">
        <v>1382468.1</v>
      </c>
    </row>
    <row r="5" spans="1:17">
      <c r="A5" s="527" t="s">
        <v>16455</v>
      </c>
      <c r="B5" s="528">
        <v>7000</v>
      </c>
      <c r="C5" s="458"/>
      <c r="D5" s="458"/>
      <c r="E5" s="458"/>
      <c r="F5" s="459">
        <v>1657.59</v>
      </c>
      <c r="G5" s="529"/>
      <c r="H5" s="458"/>
      <c r="I5" s="458"/>
      <c r="J5" s="458"/>
      <c r="K5" s="529"/>
      <c r="L5" s="458"/>
      <c r="M5" s="458"/>
      <c r="N5" s="458"/>
      <c r="O5" s="458"/>
      <c r="P5" s="458"/>
      <c r="Q5" s="530">
        <v>1657.6</v>
      </c>
    </row>
    <row r="6" spans="1:17">
      <c r="A6" s="527" t="s">
        <v>16458</v>
      </c>
      <c r="B6" s="528">
        <v>7000</v>
      </c>
      <c r="C6" s="458"/>
      <c r="D6" s="458"/>
      <c r="E6" s="458"/>
      <c r="F6" s="459">
        <v>6471.62</v>
      </c>
      <c r="G6" s="529"/>
      <c r="H6" s="458"/>
      <c r="I6" s="458"/>
      <c r="J6" s="458"/>
      <c r="K6" s="529"/>
      <c r="L6" s="458"/>
      <c r="M6" s="458"/>
      <c r="N6" s="458"/>
      <c r="O6" s="458"/>
      <c r="P6" s="458"/>
      <c r="Q6" s="530">
        <v>6471.6</v>
      </c>
    </row>
    <row r="7" spans="1:17">
      <c r="A7" s="527" t="s">
        <v>16451</v>
      </c>
      <c r="B7" s="528">
        <v>7000</v>
      </c>
      <c r="C7" s="458"/>
      <c r="D7" s="458"/>
      <c r="E7" s="458"/>
      <c r="F7" s="459">
        <v>13070.48</v>
      </c>
      <c r="G7" s="529"/>
      <c r="H7" s="458"/>
      <c r="I7" s="458"/>
      <c r="J7" s="458"/>
      <c r="K7" s="529"/>
      <c r="L7" s="458"/>
      <c r="M7" s="458"/>
      <c r="N7" s="458"/>
      <c r="O7" s="458"/>
      <c r="P7" s="458"/>
      <c r="Q7" s="530">
        <v>13070.5</v>
      </c>
    </row>
    <row r="8" spans="1:17">
      <c r="A8" s="527" t="s">
        <v>16592</v>
      </c>
      <c r="B8" s="528">
        <v>7000</v>
      </c>
      <c r="C8" s="458"/>
      <c r="D8" s="458"/>
      <c r="E8" s="458"/>
      <c r="F8" s="459">
        <v>19983.63</v>
      </c>
      <c r="G8" s="529"/>
      <c r="H8" s="458"/>
      <c r="I8" s="458"/>
      <c r="J8" s="458"/>
      <c r="K8" s="529"/>
      <c r="L8" s="458"/>
      <c r="M8" s="458"/>
      <c r="N8" s="458"/>
      <c r="O8" s="458"/>
      <c r="P8" s="458"/>
      <c r="Q8" s="530">
        <v>19983.599999999999</v>
      </c>
    </row>
    <row r="9" spans="1:17">
      <c r="A9" s="527" t="s">
        <v>16549</v>
      </c>
      <c r="B9" s="528">
        <v>7000</v>
      </c>
      <c r="C9" s="458"/>
      <c r="D9" s="458"/>
      <c r="E9" s="458"/>
      <c r="F9" s="459">
        <v>0.06</v>
      </c>
      <c r="G9" s="529"/>
      <c r="H9" s="458"/>
      <c r="I9" s="458"/>
      <c r="J9" s="458"/>
      <c r="K9" s="529"/>
      <c r="L9" s="458"/>
      <c r="M9" s="458"/>
      <c r="N9" s="458"/>
      <c r="O9" s="458"/>
      <c r="P9" s="458"/>
      <c r="Q9" s="531">
        <v>0.1</v>
      </c>
    </row>
    <row r="10" spans="1:17">
      <c r="A10" s="532" t="s">
        <v>16593</v>
      </c>
      <c r="B10" s="533"/>
      <c r="C10" s="534"/>
      <c r="D10" s="534"/>
      <c r="E10" s="534">
        <v>8283.4</v>
      </c>
      <c r="F10" s="162"/>
      <c r="G10" s="535"/>
      <c r="H10" s="534"/>
      <c r="I10" s="534"/>
      <c r="J10" s="534"/>
      <c r="K10" s="535"/>
      <c r="L10" s="534"/>
      <c r="M10" s="534">
        <v>1333001.2</v>
      </c>
      <c r="N10" s="534"/>
      <c r="O10" s="534"/>
      <c r="P10" s="534"/>
      <c r="Q10" s="530">
        <v>1341284.7</v>
      </c>
    </row>
    <row r="11" spans="1:17">
      <c r="A11" s="536" t="s">
        <v>16616</v>
      </c>
      <c r="B11" s="528"/>
      <c r="C11" s="458"/>
      <c r="D11" s="458"/>
      <c r="E11" s="458"/>
      <c r="F11" s="458"/>
      <c r="G11" s="529"/>
      <c r="H11" s="458"/>
      <c r="I11" s="458"/>
      <c r="J11" s="458"/>
      <c r="K11" s="529"/>
      <c r="L11" s="458"/>
      <c r="M11" s="458"/>
      <c r="N11" s="537"/>
      <c r="O11" s="458"/>
      <c r="P11" s="538"/>
      <c r="Q11" s="526"/>
    </row>
    <row r="12" spans="1:17">
      <c r="A12" s="539" t="s">
        <v>16617</v>
      </c>
      <c r="B12" s="528"/>
      <c r="C12" s="525">
        <v>92.2</v>
      </c>
      <c r="D12" s="525">
        <v>402.7</v>
      </c>
      <c r="E12" s="525">
        <v>5940.3</v>
      </c>
      <c r="F12" s="525">
        <v>305.89999999999998</v>
      </c>
      <c r="G12" s="525">
        <v>611.1</v>
      </c>
      <c r="H12" s="525">
        <v>11563.5</v>
      </c>
      <c r="I12" s="525">
        <v>17.5</v>
      </c>
      <c r="J12" s="525">
        <v>6864.5</v>
      </c>
      <c r="K12" s="525">
        <v>85.7</v>
      </c>
      <c r="L12" s="525">
        <v>2805.3</v>
      </c>
      <c r="M12" s="525">
        <v>475.3</v>
      </c>
      <c r="N12" s="537">
        <v>-3987.4</v>
      </c>
      <c r="O12" s="525">
        <v>4172</v>
      </c>
      <c r="P12" s="525">
        <v>0</v>
      </c>
      <c r="Q12" s="460">
        <v>29348.5</v>
      </c>
    </row>
    <row r="13" spans="1:17">
      <c r="A13" s="540" t="s">
        <v>16441</v>
      </c>
      <c r="B13" s="528">
        <v>4651</v>
      </c>
      <c r="C13" s="541">
        <v>5.47</v>
      </c>
      <c r="D13" s="541">
        <v>49.03</v>
      </c>
      <c r="E13" s="542">
        <v>83.56</v>
      </c>
      <c r="F13" s="542">
        <v>1.02</v>
      </c>
      <c r="G13" s="542">
        <v>40.74</v>
      </c>
      <c r="H13" s="542">
        <v>4103.18</v>
      </c>
      <c r="I13" s="542">
        <v>0.39</v>
      </c>
      <c r="J13" s="542">
        <v>1949.52</v>
      </c>
      <c r="K13" s="542">
        <v>12.21</v>
      </c>
      <c r="L13" s="458"/>
      <c r="M13" s="543">
        <v>0</v>
      </c>
      <c r="N13" s="537">
        <v>-709.17</v>
      </c>
      <c r="O13" s="544">
        <v>3.56</v>
      </c>
      <c r="P13" s="458"/>
      <c r="Q13" s="530">
        <v>5539.5</v>
      </c>
    </row>
    <row r="14" spans="1:17">
      <c r="A14" s="540" t="s">
        <v>16565</v>
      </c>
      <c r="B14" s="528">
        <v>4652</v>
      </c>
      <c r="C14" s="542">
        <v>0</v>
      </c>
      <c r="D14" s="542">
        <v>0</v>
      </c>
      <c r="E14" s="542">
        <v>0</v>
      </c>
      <c r="F14" s="542">
        <v>0</v>
      </c>
      <c r="G14" s="542">
        <v>0</v>
      </c>
      <c r="H14" s="542">
        <v>8.6199999999999992</v>
      </c>
      <c r="I14" s="542">
        <v>0</v>
      </c>
      <c r="J14" s="542">
        <v>0</v>
      </c>
      <c r="K14" s="542">
        <v>0.43</v>
      </c>
      <c r="L14" s="458"/>
      <c r="M14" s="543">
        <v>0</v>
      </c>
      <c r="N14" s="537">
        <v>-4.0999999999999996</v>
      </c>
      <c r="O14" s="544">
        <v>0.25</v>
      </c>
      <c r="P14" s="458"/>
      <c r="Q14" s="530">
        <v>5.2</v>
      </c>
    </row>
    <row r="15" spans="1:17">
      <c r="A15" s="540" t="s">
        <v>16246</v>
      </c>
      <c r="B15" s="528">
        <v>4653</v>
      </c>
      <c r="C15" s="542">
        <v>0</v>
      </c>
      <c r="D15" s="542">
        <v>0</v>
      </c>
      <c r="E15" s="542">
        <v>0</v>
      </c>
      <c r="F15" s="542">
        <v>0</v>
      </c>
      <c r="G15" s="542">
        <v>0</v>
      </c>
      <c r="H15" s="542">
        <v>3056.37</v>
      </c>
      <c r="I15" s="542">
        <v>0</v>
      </c>
      <c r="J15" s="542">
        <v>0</v>
      </c>
      <c r="K15" s="542">
        <v>20.86</v>
      </c>
      <c r="L15" s="458"/>
      <c r="M15" s="543">
        <v>0</v>
      </c>
      <c r="N15" s="537">
        <v>-3760.07</v>
      </c>
      <c r="O15" s="544">
        <v>3839.68</v>
      </c>
      <c r="P15" s="458"/>
      <c r="Q15" s="530">
        <v>3156.8</v>
      </c>
    </row>
    <row r="16" spans="1:17">
      <c r="A16" s="540" t="s">
        <v>16442</v>
      </c>
      <c r="B16" s="528">
        <v>4669</v>
      </c>
      <c r="C16" s="542">
        <v>0.01</v>
      </c>
      <c r="D16" s="542">
        <v>1.49</v>
      </c>
      <c r="E16" s="542">
        <v>76.67</v>
      </c>
      <c r="F16" s="542">
        <v>0</v>
      </c>
      <c r="G16" s="542">
        <v>1.46</v>
      </c>
      <c r="H16" s="542">
        <v>0.11</v>
      </c>
      <c r="I16" s="542">
        <v>0</v>
      </c>
      <c r="J16" s="542">
        <v>53.76</v>
      </c>
      <c r="K16" s="542">
        <v>0</v>
      </c>
      <c r="L16" s="458"/>
      <c r="M16" s="542">
        <v>20.190000000000001</v>
      </c>
      <c r="N16" s="537">
        <v>-145.54</v>
      </c>
      <c r="O16" s="544">
        <v>0</v>
      </c>
      <c r="P16" s="458"/>
      <c r="Q16" s="530">
        <v>8.1999999999999993</v>
      </c>
    </row>
    <row r="17" spans="1:17" ht="26">
      <c r="A17" s="545" t="s">
        <v>16566</v>
      </c>
      <c r="B17" s="528">
        <v>4691</v>
      </c>
      <c r="C17" s="543"/>
      <c r="D17" s="543"/>
      <c r="E17" s="543"/>
      <c r="F17" s="543"/>
      <c r="G17" s="543"/>
      <c r="H17" s="542">
        <v>0</v>
      </c>
      <c r="I17" s="543"/>
      <c r="J17" s="543"/>
      <c r="K17" s="543"/>
      <c r="L17" s="458"/>
      <c r="M17" s="543"/>
      <c r="N17" s="537">
        <v>13.62</v>
      </c>
      <c r="O17" s="544">
        <v>0.22</v>
      </c>
      <c r="P17" s="458"/>
      <c r="Q17" s="530">
        <v>13.8</v>
      </c>
    </row>
    <row r="18" spans="1:17">
      <c r="A18" s="545" t="s">
        <v>16444</v>
      </c>
      <c r="B18" s="528">
        <v>4671</v>
      </c>
      <c r="C18" s="541">
        <v>84.92</v>
      </c>
      <c r="D18" s="541">
        <v>304.8</v>
      </c>
      <c r="E18" s="542">
        <v>884.4</v>
      </c>
      <c r="F18" s="542">
        <v>52.79</v>
      </c>
      <c r="G18" s="542">
        <v>563.29999999999995</v>
      </c>
      <c r="H18" s="542">
        <v>3529.8</v>
      </c>
      <c r="I18" s="542">
        <v>1.85</v>
      </c>
      <c r="J18" s="542">
        <v>3765.77</v>
      </c>
      <c r="K18" s="542">
        <v>52.16</v>
      </c>
      <c r="L18" s="458"/>
      <c r="M18" s="543">
        <v>0</v>
      </c>
      <c r="N18" s="537">
        <v>664.03</v>
      </c>
      <c r="O18" s="544">
        <v>75.81</v>
      </c>
      <c r="P18" s="458"/>
      <c r="Q18" s="530">
        <v>9979.6</v>
      </c>
    </row>
    <row r="19" spans="1:17">
      <c r="A19" s="545" t="s">
        <v>16567</v>
      </c>
      <c r="B19" s="528">
        <v>4672</v>
      </c>
      <c r="C19" s="542"/>
      <c r="D19" s="542"/>
      <c r="E19" s="542"/>
      <c r="F19" s="542"/>
      <c r="G19" s="542"/>
      <c r="H19" s="542"/>
      <c r="I19" s="542"/>
      <c r="J19" s="542"/>
      <c r="K19" s="542"/>
      <c r="L19" s="458"/>
      <c r="M19" s="543"/>
      <c r="N19" s="537">
        <v>0.12</v>
      </c>
      <c r="O19" s="544">
        <v>0.01</v>
      </c>
      <c r="P19" s="458"/>
      <c r="Q19" s="530">
        <v>0.1</v>
      </c>
    </row>
    <row r="20" spans="1:17">
      <c r="A20" s="540" t="s">
        <v>16568</v>
      </c>
      <c r="B20" s="528">
        <v>4680</v>
      </c>
      <c r="C20" s="541">
        <v>1.85</v>
      </c>
      <c r="D20" s="542">
        <v>41.98</v>
      </c>
      <c r="E20" s="542">
        <v>78.349999999999994</v>
      </c>
      <c r="F20" s="542">
        <v>252.1</v>
      </c>
      <c r="G20" s="542">
        <v>4.6900000000000004</v>
      </c>
      <c r="H20" s="542">
        <v>859.69</v>
      </c>
      <c r="I20" s="542">
        <v>0</v>
      </c>
      <c r="J20" s="542">
        <v>54.98</v>
      </c>
      <c r="K20" s="542">
        <v>0</v>
      </c>
      <c r="L20" s="458"/>
      <c r="M20" s="543">
        <v>0</v>
      </c>
      <c r="N20" s="537">
        <v>-75.319999999999993</v>
      </c>
      <c r="O20" s="544">
        <v>81.92</v>
      </c>
      <c r="P20" s="458"/>
      <c r="Q20" s="530">
        <v>1300.2</v>
      </c>
    </row>
    <row r="21" spans="1:17">
      <c r="A21" s="545" t="s">
        <v>16569</v>
      </c>
      <c r="B21" s="528">
        <v>4692</v>
      </c>
      <c r="C21" s="541"/>
      <c r="D21" s="541"/>
      <c r="E21" s="542"/>
      <c r="F21" s="542"/>
      <c r="G21" s="542"/>
      <c r="H21" s="542"/>
      <c r="I21" s="542"/>
      <c r="J21" s="542"/>
      <c r="K21" s="542"/>
      <c r="L21" s="458"/>
      <c r="M21" s="543"/>
      <c r="N21" s="537">
        <v>-135.05000000000001</v>
      </c>
      <c r="O21" s="544">
        <v>157.19999999999999</v>
      </c>
      <c r="P21" s="458"/>
      <c r="Q21" s="530">
        <v>22.2</v>
      </c>
    </row>
    <row r="22" spans="1:17">
      <c r="A22" s="545" t="s">
        <v>16570</v>
      </c>
      <c r="B22" s="528">
        <v>4692</v>
      </c>
      <c r="C22" s="543"/>
      <c r="D22" s="543"/>
      <c r="E22" s="543"/>
      <c r="F22" s="543"/>
      <c r="G22" s="543"/>
      <c r="H22" s="542">
        <v>0</v>
      </c>
      <c r="I22" s="543"/>
      <c r="J22" s="543"/>
      <c r="K22" s="543"/>
      <c r="L22" s="458"/>
      <c r="M22" s="543"/>
      <c r="N22" s="537">
        <v>10.27</v>
      </c>
      <c r="O22" s="544">
        <v>0.44</v>
      </c>
      <c r="P22" s="458"/>
      <c r="Q22" s="530">
        <v>10.7</v>
      </c>
    </row>
    <row r="23" spans="1:17">
      <c r="A23" s="540" t="s">
        <v>16571</v>
      </c>
      <c r="B23" s="528">
        <v>4630</v>
      </c>
      <c r="C23" s="541"/>
      <c r="D23" s="541">
        <v>5.44</v>
      </c>
      <c r="E23" s="542">
        <v>212.93</v>
      </c>
      <c r="F23" s="542"/>
      <c r="G23" s="542">
        <v>0.92</v>
      </c>
      <c r="H23" s="542">
        <v>5.67</v>
      </c>
      <c r="I23" s="542">
        <v>15.22</v>
      </c>
      <c r="J23" s="542">
        <v>1040.47</v>
      </c>
      <c r="K23" s="542"/>
      <c r="L23" s="458"/>
      <c r="M23" s="542">
        <v>455.12</v>
      </c>
      <c r="N23" s="537">
        <v>153.79</v>
      </c>
      <c r="O23" s="544">
        <v>5.47</v>
      </c>
      <c r="P23" s="458"/>
      <c r="Q23" s="530">
        <v>1895</v>
      </c>
    </row>
    <row r="24" spans="1:17">
      <c r="A24" s="546" t="s">
        <v>13</v>
      </c>
      <c r="B24" s="533"/>
      <c r="C24" s="547"/>
      <c r="D24" s="547"/>
      <c r="E24" s="548">
        <v>4604.38</v>
      </c>
      <c r="F24" s="547"/>
      <c r="G24" s="547"/>
      <c r="H24" s="549"/>
      <c r="I24" s="550"/>
      <c r="J24" s="550"/>
      <c r="K24" s="550"/>
      <c r="L24" s="551">
        <v>2805.28</v>
      </c>
      <c r="M24" s="552"/>
      <c r="N24" s="553"/>
      <c r="O24" s="554">
        <v>7.38</v>
      </c>
      <c r="P24" s="550"/>
      <c r="Q24" s="555">
        <v>7417</v>
      </c>
    </row>
    <row r="25" spans="1:17">
      <c r="A25" s="556" t="s">
        <v>16596</v>
      </c>
      <c r="B25" s="528">
        <v>7000</v>
      </c>
      <c r="C25" s="557">
        <v>0</v>
      </c>
      <c r="D25" s="557">
        <v>0</v>
      </c>
      <c r="E25" s="557">
        <v>0</v>
      </c>
      <c r="F25" s="557">
        <v>0</v>
      </c>
      <c r="G25" s="557">
        <v>0</v>
      </c>
      <c r="H25" s="557">
        <v>0</v>
      </c>
      <c r="I25" s="557">
        <v>0</v>
      </c>
      <c r="J25" s="557">
        <v>0</v>
      </c>
      <c r="K25" s="557">
        <v>0</v>
      </c>
      <c r="L25" s="557">
        <v>26644</v>
      </c>
      <c r="M25" s="557">
        <v>12062</v>
      </c>
      <c r="N25" s="553">
        <v>0</v>
      </c>
      <c r="O25" s="557">
        <v>154</v>
      </c>
      <c r="P25" s="557">
        <v>0</v>
      </c>
      <c r="Q25" s="526">
        <f>SUM(Q26:Q31)</f>
        <v>38706.399999999994</v>
      </c>
    </row>
    <row r="26" spans="1:17">
      <c r="A26" s="540" t="s">
        <v>16299</v>
      </c>
      <c r="B26" s="528"/>
      <c r="C26" s="558"/>
      <c r="D26" s="558"/>
      <c r="E26" s="559"/>
      <c r="F26" s="558"/>
      <c r="G26" s="558"/>
      <c r="H26" s="560"/>
      <c r="I26" s="525"/>
      <c r="J26" s="525"/>
      <c r="K26" s="525"/>
      <c r="L26" s="561">
        <v>5708.89</v>
      </c>
      <c r="M26" s="562">
        <v>10343.870000000001</v>
      </c>
      <c r="N26" s="167"/>
      <c r="O26" s="560"/>
      <c r="P26" s="525"/>
      <c r="Q26" s="530">
        <v>16052.8</v>
      </c>
    </row>
    <row r="27" spans="1:17">
      <c r="A27" s="540" t="s">
        <v>16304</v>
      </c>
      <c r="B27" s="528"/>
      <c r="C27" s="558"/>
      <c r="D27" s="558"/>
      <c r="E27" s="559"/>
      <c r="F27" s="558"/>
      <c r="G27" s="558"/>
      <c r="H27" s="560"/>
      <c r="I27" s="525"/>
      <c r="J27" s="525"/>
      <c r="K27" s="525"/>
      <c r="L27" s="561">
        <v>19854.57</v>
      </c>
      <c r="M27" s="558"/>
      <c r="N27" s="167"/>
      <c r="O27" s="560"/>
      <c r="P27" s="525"/>
      <c r="Q27" s="530">
        <v>19854.599999999999</v>
      </c>
    </row>
    <row r="28" spans="1:17">
      <c r="A28" s="540" t="s">
        <v>16306</v>
      </c>
      <c r="B28" s="528"/>
      <c r="C28" s="558"/>
      <c r="D28" s="558"/>
      <c r="E28" s="559"/>
      <c r="F28" s="558"/>
      <c r="G28" s="558"/>
      <c r="H28" s="560"/>
      <c r="I28" s="525"/>
      <c r="J28" s="525"/>
      <c r="K28" s="525"/>
      <c r="L28" s="561">
        <v>323.47000000000003</v>
      </c>
      <c r="M28" s="558"/>
      <c r="N28" s="167"/>
      <c r="O28" s="560"/>
      <c r="P28" s="525"/>
      <c r="Q28" s="530">
        <v>323.5</v>
      </c>
    </row>
    <row r="29" spans="1:17">
      <c r="A29" s="540" t="s">
        <v>16308</v>
      </c>
      <c r="B29" s="528"/>
      <c r="C29" s="558"/>
      <c r="D29" s="558"/>
      <c r="E29" s="559"/>
      <c r="F29" s="558"/>
      <c r="G29" s="558"/>
      <c r="H29" s="560"/>
      <c r="I29" s="525"/>
      <c r="J29" s="525"/>
      <c r="K29" s="525"/>
      <c r="L29" s="561">
        <v>10.17</v>
      </c>
      <c r="M29" s="558"/>
      <c r="N29" s="167"/>
      <c r="O29" s="560"/>
      <c r="P29" s="525"/>
      <c r="Q29" s="530">
        <v>10.199999999999999</v>
      </c>
    </row>
    <row r="30" spans="1:17">
      <c r="A30" s="540" t="s">
        <v>16311</v>
      </c>
      <c r="B30" s="528"/>
      <c r="C30" s="558"/>
      <c r="D30" s="558"/>
      <c r="E30" s="559"/>
      <c r="F30" s="558"/>
      <c r="G30" s="558"/>
      <c r="H30" s="560"/>
      <c r="I30" s="525"/>
      <c r="J30" s="525"/>
      <c r="K30" s="525"/>
      <c r="L30" s="563">
        <v>747.05</v>
      </c>
      <c r="M30" s="564">
        <v>1718.21</v>
      </c>
      <c r="N30" s="167"/>
      <c r="O30" s="560"/>
      <c r="P30" s="525"/>
      <c r="Q30" s="530">
        <v>2465.3000000000002</v>
      </c>
    </row>
    <row r="31" spans="1:17">
      <c r="A31" s="540" t="s">
        <v>79</v>
      </c>
      <c r="B31" s="528"/>
      <c r="C31" s="565"/>
      <c r="D31" s="565"/>
      <c r="E31" s="566"/>
      <c r="F31" s="565"/>
      <c r="G31" s="565"/>
      <c r="H31" s="567"/>
      <c r="I31" s="525"/>
      <c r="J31" s="525"/>
      <c r="K31" s="525"/>
      <c r="L31" s="563"/>
      <c r="M31" s="565"/>
      <c r="N31" s="168"/>
      <c r="O31" s="568">
        <v>154.09</v>
      </c>
      <c r="P31" s="525"/>
      <c r="Q31" s="530"/>
    </row>
    <row r="32" spans="1:17">
      <c r="A32" s="556" t="s">
        <v>16618</v>
      </c>
      <c r="B32" s="524"/>
      <c r="C32" s="569">
        <v>0</v>
      </c>
      <c r="D32" s="569">
        <v>0</v>
      </c>
      <c r="E32" s="569">
        <v>8283.4</v>
      </c>
      <c r="F32" s="569">
        <v>0</v>
      </c>
      <c r="G32" s="569">
        <v>0</v>
      </c>
      <c r="H32" s="569">
        <v>0</v>
      </c>
      <c r="I32" s="569">
        <v>0</v>
      </c>
      <c r="J32" s="569">
        <v>0</v>
      </c>
      <c r="K32" s="569">
        <v>0</v>
      </c>
      <c r="L32" s="569">
        <v>0</v>
      </c>
      <c r="M32" s="569">
        <v>1290396.2</v>
      </c>
      <c r="N32" s="569">
        <v>0</v>
      </c>
      <c r="O32" s="569">
        <v>0</v>
      </c>
      <c r="P32" s="569">
        <v>0</v>
      </c>
      <c r="Q32" s="526">
        <v>1298679.7</v>
      </c>
    </row>
    <row r="33" spans="1:19">
      <c r="A33" s="540" t="s">
        <v>16255</v>
      </c>
      <c r="B33" s="528"/>
      <c r="C33" s="107"/>
      <c r="D33" s="458"/>
      <c r="E33" s="486">
        <v>7450.9</v>
      </c>
      <c r="F33" s="458"/>
      <c r="G33" s="458"/>
      <c r="H33" s="458"/>
      <c r="I33" s="458"/>
      <c r="J33" s="458"/>
      <c r="K33" s="458"/>
      <c r="L33" s="458"/>
      <c r="M33" s="486">
        <v>1187906.25</v>
      </c>
      <c r="N33" s="458"/>
      <c r="O33" s="458"/>
      <c r="P33" s="458"/>
      <c r="Q33" s="530">
        <v>1195357.2</v>
      </c>
    </row>
    <row r="34" spans="1:19">
      <c r="A34" s="540" t="s">
        <v>16599</v>
      </c>
      <c r="B34" s="528"/>
      <c r="C34" s="458"/>
      <c r="D34" s="458"/>
      <c r="E34" s="486">
        <v>832.54</v>
      </c>
      <c r="F34" s="458"/>
      <c r="G34" s="458"/>
      <c r="H34" s="458"/>
      <c r="I34" s="458"/>
      <c r="J34" s="458"/>
      <c r="K34" s="458"/>
      <c r="L34" s="458"/>
      <c r="M34" s="486">
        <v>102489.99</v>
      </c>
      <c r="N34" s="458"/>
      <c r="O34" s="458"/>
      <c r="P34" s="458"/>
      <c r="Q34" s="530">
        <v>103322.5</v>
      </c>
    </row>
    <row r="35" spans="1:19">
      <c r="A35" s="540" t="s">
        <v>16619</v>
      </c>
      <c r="B35" s="528">
        <v>5119</v>
      </c>
      <c r="C35" s="458"/>
      <c r="D35" s="458"/>
      <c r="E35" s="458"/>
      <c r="F35" s="458"/>
      <c r="G35" s="458"/>
      <c r="H35" s="458"/>
      <c r="I35" s="458"/>
      <c r="J35" s="458"/>
      <c r="K35" s="458"/>
      <c r="L35" s="458"/>
      <c r="M35" s="458"/>
      <c r="N35" s="458"/>
      <c r="O35" s="458"/>
      <c r="P35" s="458"/>
      <c r="Q35" s="530" t="s">
        <v>16537</v>
      </c>
    </row>
    <row r="36" spans="1:19">
      <c r="A36" s="546" t="s">
        <v>16620</v>
      </c>
      <c r="B36" s="533">
        <v>5130</v>
      </c>
      <c r="C36" s="534"/>
      <c r="D36" s="534"/>
      <c r="E36" s="534"/>
      <c r="F36" s="534"/>
      <c r="G36" s="534"/>
      <c r="H36" s="534"/>
      <c r="I36" s="534"/>
      <c r="J36" s="534"/>
      <c r="K36" s="534"/>
      <c r="L36" s="534"/>
      <c r="M36" s="534"/>
      <c r="N36" s="534"/>
      <c r="O36" s="534"/>
      <c r="P36" s="534"/>
      <c r="Q36" s="555" t="s">
        <v>16537</v>
      </c>
    </row>
    <row r="37" spans="1:19">
      <c r="A37" s="570" t="s">
        <v>16600</v>
      </c>
      <c r="B37" s="528"/>
      <c r="C37" s="569">
        <v>0</v>
      </c>
      <c r="D37" s="569">
        <v>0</v>
      </c>
      <c r="E37" s="569">
        <v>0</v>
      </c>
      <c r="F37" s="569">
        <v>0</v>
      </c>
      <c r="G37" s="569">
        <v>0</v>
      </c>
      <c r="H37" s="569">
        <v>0</v>
      </c>
      <c r="I37" s="569">
        <v>0</v>
      </c>
      <c r="J37" s="569">
        <v>0</v>
      </c>
      <c r="K37" s="569">
        <v>0</v>
      </c>
      <c r="L37" s="569">
        <v>0</v>
      </c>
      <c r="M37" s="569">
        <v>0</v>
      </c>
      <c r="N37" s="569">
        <v>0</v>
      </c>
      <c r="O37" s="569">
        <v>0</v>
      </c>
      <c r="P37" s="525">
        <v>54749.3</v>
      </c>
      <c r="Q37" s="526">
        <v>55133.7</v>
      </c>
    </row>
    <row r="38" spans="1:19">
      <c r="A38" s="527" t="s">
        <v>16621</v>
      </c>
      <c r="B38" s="528"/>
      <c r="C38" s="458"/>
      <c r="D38" s="458"/>
      <c r="E38" s="458"/>
      <c r="F38" s="458"/>
      <c r="G38" s="458"/>
      <c r="H38" s="458"/>
      <c r="I38" s="458"/>
      <c r="J38" s="458"/>
      <c r="K38" s="458"/>
      <c r="L38" s="458"/>
      <c r="M38" s="571"/>
      <c r="N38" s="458"/>
      <c r="O38" s="458"/>
      <c r="P38" s="459">
        <v>42842.67</v>
      </c>
      <c r="Q38" s="530">
        <v>42842.7</v>
      </c>
    </row>
    <row r="39" spans="1:19">
      <c r="A39" s="527" t="s">
        <v>16622</v>
      </c>
      <c r="B39" s="528"/>
      <c r="C39" s="458"/>
      <c r="D39" s="458"/>
      <c r="E39" s="458"/>
      <c r="F39" s="458"/>
      <c r="G39" s="458"/>
      <c r="H39" s="458"/>
      <c r="I39" s="458"/>
      <c r="J39" s="458"/>
      <c r="K39" s="458"/>
      <c r="L39" s="458"/>
      <c r="M39" s="458"/>
      <c r="N39" s="458"/>
      <c r="O39" s="458"/>
      <c r="P39" s="458"/>
      <c r="Q39" s="530" t="s">
        <v>16537</v>
      </c>
    </row>
    <row r="40" spans="1:19">
      <c r="A40" s="572" t="s">
        <v>16623</v>
      </c>
      <c r="B40" s="528"/>
      <c r="C40" s="458"/>
      <c r="D40" s="458"/>
      <c r="E40" s="458"/>
      <c r="F40" s="458"/>
      <c r="G40" s="458"/>
      <c r="H40" s="458"/>
      <c r="I40" s="458"/>
      <c r="J40" s="458"/>
      <c r="K40" s="458"/>
      <c r="L40" s="107"/>
      <c r="M40" s="458"/>
      <c r="N40" s="458"/>
      <c r="O40" s="458"/>
      <c r="P40" s="562">
        <v>11906.64</v>
      </c>
      <c r="Q40" s="530">
        <v>11906.6</v>
      </c>
    </row>
    <row r="41" spans="1:19">
      <c r="A41" s="527" t="s">
        <v>79</v>
      </c>
      <c r="B41" s="528"/>
      <c r="C41" s="458"/>
      <c r="D41" s="458"/>
      <c r="E41" s="458"/>
      <c r="F41" s="458"/>
      <c r="G41" s="458"/>
      <c r="H41" s="458"/>
      <c r="I41" s="458"/>
      <c r="J41" s="458"/>
      <c r="K41" s="458"/>
      <c r="L41" s="458"/>
      <c r="M41" s="458"/>
      <c r="N41" s="458"/>
      <c r="O41" s="458"/>
      <c r="P41" s="458">
        <v>384.4</v>
      </c>
      <c r="Q41" s="530">
        <v>384.4</v>
      </c>
      <c r="S41" s="508"/>
    </row>
    <row r="42" spans="1:19">
      <c r="A42" s="520" t="s">
        <v>16624</v>
      </c>
      <c r="B42" s="573"/>
      <c r="C42" s="464">
        <v>92.2</v>
      </c>
      <c r="D42" s="464">
        <v>402.7</v>
      </c>
      <c r="E42" s="464">
        <v>22507.200000000001</v>
      </c>
      <c r="F42" s="464">
        <v>41489.300000000003</v>
      </c>
      <c r="G42" s="464">
        <v>611.1</v>
      </c>
      <c r="H42" s="464">
        <v>11563.5</v>
      </c>
      <c r="I42" s="464">
        <v>17.5</v>
      </c>
      <c r="J42" s="464">
        <v>6864.5</v>
      </c>
      <c r="K42" s="464">
        <v>85.7</v>
      </c>
      <c r="L42" s="464">
        <v>2805.3</v>
      </c>
      <c r="M42" s="464">
        <v>2623872.7999999998</v>
      </c>
      <c r="N42" s="574">
        <v>-3987.4</v>
      </c>
      <c r="O42" s="464">
        <v>4172</v>
      </c>
      <c r="P42" s="464">
        <v>54749.3</v>
      </c>
      <c r="Q42" s="465">
        <v>2804336.1</v>
      </c>
    </row>
    <row r="43" spans="1:19">
      <c r="A43" s="576" t="s">
        <v>16542</v>
      </c>
      <c r="B43" s="107"/>
      <c r="C43" s="107"/>
      <c r="D43" s="107"/>
      <c r="E43" s="107"/>
      <c r="F43" s="107"/>
      <c r="G43" s="107"/>
      <c r="H43" s="107"/>
      <c r="I43" s="107"/>
      <c r="J43" s="107"/>
      <c r="K43" s="107"/>
      <c r="L43" s="107"/>
      <c r="M43" s="107"/>
      <c r="N43" s="107"/>
      <c r="O43" s="107"/>
      <c r="P43" s="107"/>
      <c r="Q43" s="577">
        <f>Q4+Q12+Q25+Q32+Q37</f>
        <v>2804336.4000000004</v>
      </c>
    </row>
    <row r="44" spans="1:19">
      <c r="A44" s="578" t="s">
        <v>16543</v>
      </c>
      <c r="B44" s="107"/>
      <c r="C44" s="107"/>
      <c r="D44" s="107"/>
      <c r="E44" s="107"/>
      <c r="F44" s="107"/>
      <c r="G44" s="107"/>
      <c r="H44" s="107"/>
      <c r="I44" s="107"/>
      <c r="J44" s="107"/>
      <c r="K44" s="107"/>
      <c r="L44" s="107"/>
      <c r="M44" s="107"/>
      <c r="N44" s="107"/>
      <c r="O44" s="107"/>
      <c r="P44" s="107"/>
      <c r="Q44" s="107"/>
    </row>
    <row r="45" spans="1:19">
      <c r="A45" s="578" t="s">
        <v>16544</v>
      </c>
      <c r="B45" s="107"/>
      <c r="C45" s="107"/>
      <c r="D45" s="107"/>
      <c r="E45" s="107"/>
      <c r="F45" s="107"/>
      <c r="G45" s="107"/>
      <c r="H45" s="107"/>
      <c r="I45" s="107"/>
      <c r="J45" s="107"/>
      <c r="K45" s="107"/>
      <c r="L45" s="107"/>
      <c r="M45" s="107"/>
      <c r="N45" s="107"/>
      <c r="O45" s="107"/>
      <c r="P45" s="107"/>
      <c r="Q45" s="577"/>
      <c r="S45" s="575"/>
    </row>
    <row r="46" spans="1:19">
      <c r="S46" s="508"/>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HS Code</vt:lpstr>
      <vt:lpstr>Cover Page</vt:lpstr>
      <vt:lpstr>Colour coding</vt:lpstr>
      <vt:lpstr>Conversions</vt:lpstr>
      <vt:lpstr>Kenya Monetary Energy Accou</vt:lpstr>
      <vt:lpstr>Price Summary</vt:lpstr>
      <vt:lpstr>Price.Data.Inputs</vt:lpstr>
      <vt:lpstr>Customs_Energy Products</vt:lpstr>
      <vt:lpstr>Table 9.1</vt:lpstr>
      <vt:lpstr>Table 9.2</vt:lpstr>
      <vt:lpstr>Table 9.3</vt:lpstr>
      <vt:lpstr>Table 9.4</vt:lpstr>
      <vt:lpstr>Table 9.5</vt:lpstr>
      <vt:lpstr>Table 9.6</vt:lpstr>
      <vt:lpstr>Table 9.7</vt:lpstr>
      <vt:lpstr>Table 9.8</vt:lpstr>
      <vt:lpstr>Table 9.9</vt:lpstr>
      <vt:lpstr>Table 9.10</vt:lpstr>
      <vt:lpstr>Table 9.11</vt:lpstr>
      <vt:lpstr>Table 9.12(a)</vt:lpstr>
      <vt:lpstr>Table 9.12 (b)</vt:lpstr>
      <vt:lpstr>Table 9.12(c)</vt:lpstr>
      <vt:lpstr>Table 9.13(a)</vt:lpstr>
      <vt:lpstr>Table 9.13 (b)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Jackie Crafford</cp:lastModifiedBy>
  <cp:revision/>
  <dcterms:created xsi:type="dcterms:W3CDTF">2023-03-21T20:49:04Z</dcterms:created>
  <dcterms:modified xsi:type="dcterms:W3CDTF">2025-06-06T15:13:04Z</dcterms:modified>
  <cp:category/>
  <cp:contentStatus/>
</cp:coreProperties>
</file>